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lga/Desktop/Rating2021/"/>
    </mc:Choice>
  </mc:AlternateContent>
  <xr:revisionPtr revIDLastSave="0" documentId="13_ncr:1_{4C7DBA81-471A-BD44-8488-06C016ADAC20}" xr6:coauthVersionLast="47" xr6:coauthVersionMax="47" xr10:uidLastSave="{00000000-0000-0000-0000-000000000000}"/>
  <bookViews>
    <workbookView xWindow="0" yWindow="500" windowWidth="34100" windowHeight="21720" tabRatio="847" activeTab="1" xr2:uid="{00000000-000D-0000-FFFF-FFFF00000000}"/>
  </bookViews>
  <sheets>
    <sheet name="Рейтинг (раздел 11)" sheetId="87" r:id="rId1"/>
    <sheet name="Оценка (раздел 11)" sheetId="12" r:id="rId2"/>
    <sheet name="Методика (раздел 11)" sheetId="31" r:id="rId3"/>
    <sheet name="11.1" sheetId="85" r:id="rId4"/>
    <sheet name="11.2" sheetId="80" r:id="rId5"/>
    <sheet name="11.3" sheetId="81" r:id="rId6"/>
  </sheets>
  <definedNames>
    <definedName name="_xlnm._FilterDatabase" localSheetId="3" hidden="1">'11.1'!$A$1:$R$49</definedName>
    <definedName name="_xlnm._FilterDatabase" localSheetId="4" hidden="1">'11.2'!$A$7:$R$33</definedName>
    <definedName name="_xlnm._FilterDatabase" localSheetId="5" hidden="1">'11.3'!$A$7:$L$7</definedName>
    <definedName name="_xlnm._FilterDatabase" localSheetId="1" hidden="1">'Оценка (раздел 11)'!$A$6:$F$30</definedName>
    <definedName name="_xlnm._FilterDatabase" localSheetId="0" hidden="1">'Рейтинг (раздел 11)'!$A$7:$F$31</definedName>
    <definedName name="_Toc262683" localSheetId="2">'Методика (раздел 11)'!#REF!</definedName>
    <definedName name="_Toc32672483" localSheetId="2">'Методика (раздел 11)'!$B$4</definedName>
    <definedName name="_Toc477267685" localSheetId="2">'Методика (раздел 11)'!#REF!</definedName>
    <definedName name="_Toc510692579" localSheetId="2">'Методика (раздел 11)'!#REF!</definedName>
    <definedName name="_xlnm.Print_Titles" localSheetId="3">'11.1'!$3:$6</definedName>
    <definedName name="_xlnm.Print_Titles" localSheetId="4">'11.2'!$3:$6</definedName>
    <definedName name="_xlnm.Print_Titles" localSheetId="5">'11.3'!$3:$6</definedName>
    <definedName name="_xlnm.Print_Titles" localSheetId="2">'Методика (раздел 11)'!$2:$3</definedName>
    <definedName name="_xlnm.Print_Titles" localSheetId="1">'Оценка (раздел 11)'!$A:$A,'Оценка (раздел 11)'!$3:$4</definedName>
    <definedName name="_xlnm.Print_Titles" localSheetId="0">'Рейтинг (раздел 11)'!$A:$A,'Рейтинг (раздел 11)'!$3:$4</definedName>
    <definedName name="_xlnm.Print_Area" localSheetId="3">'11.1'!$A$1:$Q$50</definedName>
    <definedName name="_xlnm.Print_Area" localSheetId="4">'11.2'!$A$1:$R$33</definedName>
    <definedName name="_xlnm.Print_Area" localSheetId="5">'11.3'!$A$1:$L$36</definedName>
    <definedName name="_xlnm.Print_Area" localSheetId="2">'Методика (раздел 11)'!$A$1:$E$32</definedName>
    <definedName name="_xlnm.Print_Area" localSheetId="1">'Оценка (раздел 11)'!$A$1:$F$32</definedName>
    <definedName name="_xlnm.Print_Area" localSheetId="0">'Рейтинг (раздел 11)'!$A$1:$F$31</definedName>
    <definedName name="sub_184133" localSheetId="2">'Методика (раздел 11)'!#REF!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2" l="1"/>
  <c r="D10" i="12"/>
  <c r="D9" i="12"/>
  <c r="D8" i="12"/>
  <c r="D7" i="12"/>
  <c r="F13" i="87"/>
  <c r="E13" i="87"/>
  <c r="D13" i="87"/>
  <c r="C13" i="87" s="1"/>
  <c r="F29" i="87"/>
  <c r="E29" i="87"/>
  <c r="D29" i="87"/>
  <c r="F8" i="87"/>
  <c r="E8" i="87"/>
  <c r="D8" i="87"/>
  <c r="F28" i="87"/>
  <c r="E28" i="87"/>
  <c r="D28" i="87"/>
  <c r="F7" i="87"/>
  <c r="E7" i="87"/>
  <c r="D7" i="87"/>
  <c r="F27" i="87"/>
  <c r="E27" i="87"/>
  <c r="D27" i="87"/>
  <c r="F26" i="87"/>
  <c r="E26" i="87"/>
  <c r="D26" i="87"/>
  <c r="F25" i="87"/>
  <c r="E25" i="87"/>
  <c r="D25" i="87"/>
  <c r="F31" i="87"/>
  <c r="E31" i="87"/>
  <c r="D31" i="87"/>
  <c r="C31" i="87" s="1"/>
  <c r="F30" i="87"/>
  <c r="E30" i="87"/>
  <c r="D30" i="87"/>
  <c r="F16" i="87"/>
  <c r="E16" i="87"/>
  <c r="D16" i="87"/>
  <c r="F15" i="87"/>
  <c r="E15" i="87"/>
  <c r="D15" i="87"/>
  <c r="F24" i="87"/>
  <c r="E24" i="87"/>
  <c r="D24" i="87"/>
  <c r="F23" i="87"/>
  <c r="E23" i="87"/>
  <c r="D23" i="87"/>
  <c r="F22" i="87"/>
  <c r="E22" i="87"/>
  <c r="D22" i="87"/>
  <c r="F21" i="87"/>
  <c r="E21" i="87"/>
  <c r="D21" i="87"/>
  <c r="F11" i="87"/>
  <c r="E11" i="87"/>
  <c r="D11" i="87"/>
  <c r="F20" i="87"/>
  <c r="E20" i="87"/>
  <c r="D20" i="87"/>
  <c r="C20" i="87" s="1"/>
  <c r="F9" i="87"/>
  <c r="E9" i="87"/>
  <c r="D9" i="87"/>
  <c r="F19" i="87"/>
  <c r="E19" i="87"/>
  <c r="D19" i="87"/>
  <c r="F18" i="87"/>
  <c r="E18" i="87"/>
  <c r="D18" i="87"/>
  <c r="C5" i="87"/>
  <c r="F15" i="12"/>
  <c r="E15" i="12"/>
  <c r="D15" i="12"/>
  <c r="C21" i="87" l="1"/>
  <c r="C7" i="87"/>
  <c r="C18" i="87"/>
  <c r="C25" i="87"/>
  <c r="C24" i="87"/>
  <c r="C22" i="87"/>
  <c r="C8" i="87"/>
  <c r="B8" i="87" s="1"/>
  <c r="C19" i="87"/>
  <c r="B21" i="87"/>
  <c r="C29" i="87"/>
  <c r="C15" i="87"/>
  <c r="C26" i="87"/>
  <c r="C9" i="87"/>
  <c r="C23" i="87"/>
  <c r="B23" i="87" s="1"/>
  <c r="C16" i="87"/>
  <c r="C27" i="87"/>
  <c r="C28" i="87"/>
  <c r="C11" i="87"/>
  <c r="C30" i="87"/>
  <c r="B30" i="87" s="1"/>
  <c r="C15" i="12"/>
  <c r="B15" i="12" s="1"/>
  <c r="C17" i="81"/>
  <c r="E17" i="81" s="1"/>
  <c r="C16" i="80"/>
  <c r="F16" i="80" s="1"/>
  <c r="F22" i="85"/>
  <c r="B9" i="87" l="1"/>
  <c r="B11" i="87"/>
  <c r="B22" i="87"/>
  <c r="B24" i="87"/>
  <c r="B13" i="87"/>
  <c r="B19" i="87"/>
  <c r="B31" i="87"/>
  <c r="B28" i="87"/>
  <c r="B18" i="87"/>
  <c r="B27" i="87"/>
  <c r="B26" i="87"/>
  <c r="B16" i="87"/>
  <c r="B15" i="87"/>
  <c r="B25" i="87"/>
  <c r="B29" i="87"/>
  <c r="B7" i="87"/>
  <c r="B20" i="87"/>
  <c r="F17" i="81"/>
  <c r="C49" i="85" l="1"/>
  <c r="F49" i="85" s="1"/>
  <c r="C46" i="85"/>
  <c r="F46" i="85" s="1"/>
  <c r="C45" i="85"/>
  <c r="F45" i="85" s="1"/>
  <c r="C44" i="85"/>
  <c r="F44" i="85" s="1"/>
  <c r="C41" i="85"/>
  <c r="F41" i="85" s="1"/>
  <c r="C39" i="85"/>
  <c r="F39" i="85" s="1"/>
  <c r="C38" i="85"/>
  <c r="F38" i="85" s="1"/>
  <c r="C37" i="85"/>
  <c r="F37" i="85" s="1"/>
  <c r="C35" i="85"/>
  <c r="F35" i="85" s="1"/>
  <c r="C32" i="85"/>
  <c r="F32" i="85" s="1"/>
  <c r="C30" i="85"/>
  <c r="F30" i="85" s="1"/>
  <c r="C27" i="85"/>
  <c r="F27" i="85" s="1"/>
  <c r="C24" i="85"/>
  <c r="F24" i="85" s="1"/>
  <c r="C21" i="85"/>
  <c r="F21" i="85" s="1"/>
  <c r="C18" i="85"/>
  <c r="F18" i="85" s="1"/>
  <c r="C16" i="85"/>
  <c r="F16" i="85" s="1"/>
  <c r="C13" i="85"/>
  <c r="F13" i="85" s="1"/>
  <c r="C11" i="85"/>
  <c r="F11" i="85" s="1"/>
  <c r="C10" i="85"/>
  <c r="F10" i="85" s="1"/>
  <c r="C8" i="85"/>
  <c r="F8" i="85" s="1"/>
  <c r="C27" i="81"/>
  <c r="E27" i="81" s="1"/>
  <c r="C26" i="80"/>
  <c r="C14" i="80"/>
  <c r="C15" i="81"/>
  <c r="E15" i="81" s="1"/>
  <c r="C33" i="81"/>
  <c r="E33" i="81" s="1"/>
  <c r="C31" i="80"/>
  <c r="C21" i="80"/>
  <c r="C22" i="81"/>
  <c r="E22" i="81" s="1"/>
  <c r="C30" i="80"/>
  <c r="C32" i="81"/>
  <c r="E32" i="81" s="1"/>
  <c r="C32" i="80"/>
  <c r="C35" i="81"/>
  <c r="E35" i="81" s="1"/>
  <c r="C12" i="81"/>
  <c r="E12" i="81" s="1"/>
  <c r="C11" i="80"/>
  <c r="C9" i="81"/>
  <c r="E9" i="81" s="1"/>
  <c r="C9" i="80"/>
  <c r="F32" i="80" l="1"/>
  <c r="F35" i="81"/>
  <c r="D25" i="12"/>
  <c r="F29" i="12"/>
  <c r="F26" i="80"/>
  <c r="F27" i="81"/>
  <c r="D14" i="12"/>
  <c r="D26" i="12"/>
  <c r="D13" i="12"/>
  <c r="D17" i="12"/>
  <c r="F20" i="12"/>
  <c r="D19" i="12"/>
  <c r="F8" i="12"/>
  <c r="D20" i="12"/>
  <c r="F11" i="80"/>
  <c r="F12" i="81"/>
  <c r="D21" i="12"/>
  <c r="F30" i="12"/>
  <c r="D23" i="12"/>
  <c r="D32" i="12"/>
  <c r="F14" i="80"/>
  <c r="F15" i="81"/>
  <c r="F30" i="80"/>
  <c r="F32" i="81"/>
  <c r="F25" i="12"/>
  <c r="D27" i="12"/>
  <c r="F9" i="80"/>
  <c r="F9" i="81"/>
  <c r="D29" i="12"/>
  <c r="F21" i="80"/>
  <c r="F22" i="81"/>
  <c r="D30" i="12"/>
  <c r="F31" i="80"/>
  <c r="F33" i="81"/>
  <c r="D31" i="12"/>
  <c r="F10" i="12"/>
  <c r="F31" i="12"/>
  <c r="F13" i="12"/>
  <c r="D24" i="12"/>
  <c r="C26" i="81"/>
  <c r="E26" i="81" s="1"/>
  <c r="C25" i="80"/>
  <c r="F24" i="12" l="1"/>
  <c r="E10" i="12"/>
  <c r="C10" i="12" s="1"/>
  <c r="E8" i="12"/>
  <c r="F25" i="80"/>
  <c r="F26" i="81"/>
  <c r="E25" i="12"/>
  <c r="E29" i="12"/>
  <c r="C29" i="12" s="1"/>
  <c r="E30" i="12"/>
  <c r="C30" i="12" s="1"/>
  <c r="E13" i="12"/>
  <c r="E20" i="12"/>
  <c r="E31" i="12"/>
  <c r="C31" i="12" s="1"/>
  <c r="C10" i="81"/>
  <c r="C13" i="81"/>
  <c r="C16" i="81"/>
  <c r="C19" i="81"/>
  <c r="C21" i="81"/>
  <c r="C23" i="81"/>
  <c r="C25" i="81"/>
  <c r="C28" i="81"/>
  <c r="C29" i="81"/>
  <c r="C36" i="81"/>
  <c r="C8" i="81"/>
  <c r="B6" i="80"/>
  <c r="B5" i="80"/>
  <c r="B4" i="80"/>
  <c r="B6" i="81"/>
  <c r="B5" i="81"/>
  <c r="B4" i="81"/>
  <c r="E24" i="12" l="1"/>
  <c r="E10" i="81"/>
  <c r="E13" i="81"/>
  <c r="E16" i="81"/>
  <c r="E19" i="81"/>
  <c r="E21" i="81"/>
  <c r="E23" i="81"/>
  <c r="E25" i="81"/>
  <c r="E28" i="81"/>
  <c r="E29" i="81"/>
  <c r="E36" i="81"/>
  <c r="E8" i="81"/>
  <c r="C10" i="80"/>
  <c r="F10" i="81" s="1"/>
  <c r="C12" i="80"/>
  <c r="F13" i="81" s="1"/>
  <c r="C15" i="80"/>
  <c r="F16" i="81" s="1"/>
  <c r="C18" i="80"/>
  <c r="F19" i="81" s="1"/>
  <c r="C20" i="80"/>
  <c r="F21" i="81" s="1"/>
  <c r="C22" i="80"/>
  <c r="F23" i="81" s="1"/>
  <c r="C24" i="80"/>
  <c r="F25" i="81" s="1"/>
  <c r="C27" i="80"/>
  <c r="F28" i="81" s="1"/>
  <c r="C28" i="80"/>
  <c r="F29" i="81" s="1"/>
  <c r="C33" i="80"/>
  <c r="F36" i="81" s="1"/>
  <c r="C8" i="80"/>
  <c r="F8" i="81" s="1"/>
  <c r="F21" i="12" l="1"/>
  <c r="F11" i="12"/>
  <c r="F26" i="12"/>
  <c r="F14" i="12"/>
  <c r="F32" i="12"/>
  <c r="F27" i="12"/>
  <c r="F9" i="12"/>
  <c r="F22" i="80"/>
  <c r="F12" i="80"/>
  <c r="F27" i="80"/>
  <c r="F20" i="80"/>
  <c r="F10" i="80"/>
  <c r="F33" i="80"/>
  <c r="F24" i="80"/>
  <c r="F15" i="80"/>
  <c r="F28" i="80"/>
  <c r="F18" i="80"/>
  <c r="F8" i="80"/>
  <c r="F17" i="12"/>
  <c r="F23" i="12"/>
  <c r="F7" i="12"/>
  <c r="F19" i="12"/>
  <c r="C5" i="12"/>
  <c r="E17" i="12" l="1"/>
  <c r="E27" i="12"/>
  <c r="C27" i="12" s="1"/>
  <c r="B27" i="12" s="1"/>
  <c r="E21" i="12"/>
  <c r="C21" i="12" s="1"/>
  <c r="B21" i="12" s="1"/>
  <c r="E14" i="12"/>
  <c r="C14" i="12" s="1"/>
  <c r="B14" i="12" s="1"/>
  <c r="E32" i="12"/>
  <c r="C32" i="12" s="1"/>
  <c r="E19" i="12"/>
  <c r="E11" i="12"/>
  <c r="C11" i="12" s="1"/>
  <c r="B11" i="12" s="1"/>
  <c r="E23" i="12"/>
  <c r="C23" i="12" s="1"/>
  <c r="B23" i="12" s="1"/>
  <c r="E9" i="12"/>
  <c r="E26" i="12"/>
  <c r="C26" i="12" s="1"/>
  <c r="B31" i="12"/>
  <c r="B10" i="12"/>
  <c r="B32" i="12"/>
  <c r="B26" i="12"/>
  <c r="E7" i="12"/>
  <c r="C7" i="12" s="1"/>
  <c r="B7" i="12" s="1"/>
  <c r="C25" i="12"/>
  <c r="B25" i="12" s="1"/>
  <c r="C24" i="12"/>
  <c r="B24" i="12" s="1"/>
  <c r="C13" i="12"/>
  <c r="B13" i="12" s="1"/>
  <c r="C9" i="12"/>
  <c r="B9" i="12" s="1"/>
  <c r="B30" i="12"/>
  <c r="C20" i="12"/>
  <c r="B20" i="12" s="1"/>
  <c r="C17" i="12"/>
  <c r="B17" i="12" s="1"/>
  <c r="C8" i="12"/>
  <c r="B8" i="12" s="1"/>
  <c r="B29" i="12"/>
  <c r="C19" i="12"/>
  <c r="B19" i="12" s="1"/>
</calcChain>
</file>

<file path=xl/sharedStrings.xml><?xml version="1.0" encoding="utf-8"?>
<sst xmlns="http://schemas.openxmlformats.org/spreadsheetml/2006/main" count="1133" uniqueCount="367">
  <si>
    <t>Центральный федеральный округ</t>
  </si>
  <si>
    <t>Северо-Западный федеральный округ</t>
  </si>
  <si>
    <t>Южный федеральный округ</t>
  </si>
  <si>
    <t>Приволжский федеральный округ</t>
  </si>
  <si>
    <t>Сибирский федеральный округ</t>
  </si>
  <si>
    <t>Дальневосточный федеральный округ</t>
  </si>
  <si>
    <t>Единица измерения</t>
  </si>
  <si>
    <t>баллов</t>
  </si>
  <si>
    <t>Вопросы и варианты ответов</t>
  </si>
  <si>
    <t>Баллы</t>
  </si>
  <si>
    <t>Понижающие коэффициенты</t>
  </si>
  <si>
    <t>Наименование субъекта                                                  Российской Федерации</t>
  </si>
  <si>
    <t>Итого</t>
  </si>
  <si>
    <t>баллы</t>
  </si>
  <si>
    <t>Наименование субъекта                                               Российской Федерации</t>
  </si>
  <si>
    <t>К1</t>
  </si>
  <si>
    <t>Максимальное количество баллов</t>
  </si>
  <si>
    <t>%</t>
  </si>
  <si>
    <t xml:space="preserve">№ п/п </t>
  </si>
  <si>
    <t>К2</t>
  </si>
  <si>
    <t>Ссылка на источник данных</t>
  </si>
  <si>
    <t>Планируется ли в субъекте Российской Федерации деятельность по обеспечению (повышению) уровня открытости бюджетных данных?</t>
  </si>
  <si>
    <t xml:space="preserve">В целях оценки показателя учитываются правовые акты, принятые высшим исполнительным органом государственной власти субъекта Российской Федерации или финансовым органом субъекта Российской Федерации, в которых содержатся сведения о планируемом на среднесрочную (долгосрочную) перспективу и (или) на текущий финансовый год комплексе мер, направленных на обеспечение (повышение) уровня открытости бюджетных данных, сроках реализации таких мер и ожидаемых результатах. </t>
  </si>
  <si>
    <t>Распространенной практикой планирования деятельности по обеспечению (повышению) открытости бюджетных данных на региональном уровне является:</t>
  </si>
  <si>
    <t>а) утверждение комплекса мер, направленных на обеспечение (повышение) открытости бюджетных данных, в составе государственной программы «Управление региональными финансами» (название условное), а также плана мероприятий по реализации указанной программы;</t>
  </si>
  <si>
    <t>б) утверждение перечня бюджетных данных, подлежащих размещению на сайте, предназначенном для размещения бюджетных данных, требований к ним, сроков размещения, ответственных исполнителей, а также утверждение отдельных мероприятий, направленных на обеспечение открытости бюджетных данных, подлежащих реализации в текущем финансовом году.</t>
  </si>
  <si>
    <t>В целях оценки показателя не учитываются правовые акты общего характера, регулирующие обеспечение доступа к информации о деятельности государственных органов (например, законы об обеспечении доступа к информации о деятельности государственных органов), а также правовые акты, посвященные отдельным аспектам деятельности финансового органа (например, подготовке «бюджета для граждан», реализации проектов инициативного бюджетирования и т.п.).</t>
  </si>
  <si>
    <t xml:space="preserve">Да, планируется, принят правовой акт на среднесрочную (долгосрочную) перспективу и правовой акт на текущий финансовый год </t>
  </si>
  <si>
    <t>Да, планируется, принят правовой акт на среднесрочную (долгосрочную) перспективу или правовой акт на текущий финансовый год</t>
  </si>
  <si>
    <r>
      <t>Создан ли в субъекте Российской Федерации механизм для взаимодействия органов государственной власти субъекта Российской Федерации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по вопросам обеспечения открытости бюджетных данных?</t>
    </r>
  </si>
  <si>
    <t xml:space="preserve">В целях оценки показателя учитывается специально созданная для указанных целей рабочая группа (иной совещательный орган) или существующий совещательный орган, в задачи которого в числе прочих входит взаимодействие и (или) координация работ органов государственной власти субъекта Российской Федерации по обеспечению (повышению) открытости бюджетных данных (например, коллегия финансового органа). </t>
  </si>
  <si>
    <t>В целях оценки показателя не учитываются: а) совещательные органы, которые организуют (координируют) работу только исполнительных органов государственной власти субъекта Российской Федерации; б) общественные советы, созданные при органах государственной власти субъектов Российской Федерации; в) совещательные органы, созданные в целях организации работ по повышению финансовой грамотности населения в субъекте Российской Федерации; г) совещательные органы, созданные в целях реализации проектов по инициативному бюджетированию.</t>
  </si>
  <si>
    <t>Да, создан, и в его состав входят все перечисленные участники</t>
  </si>
  <si>
    <t>Да, создан, но в его состав входят не все перечисленные участники</t>
  </si>
  <si>
    <r>
      <t>Состоялись ли в текущем финансовом году заседания рабочей группы, иного совещательного органа, созданного для взаимодействия органов государственной власти субъекта Российской Федерации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по вопросам обеспечения открытости бюджетных данных?</t>
    </r>
  </si>
  <si>
    <t>Для оценки показателя повестки и (или) протоколы совещаний должны быть размещены в открытом доступе на сайте финансового органа субъекта Российской Федерации.</t>
  </si>
  <si>
    <t>принявший орган</t>
  </si>
  <si>
    <t>вид правового акта</t>
  </si>
  <si>
    <t>дата принятия правового акта</t>
  </si>
  <si>
    <t>номер правового акта</t>
  </si>
  <si>
    <t>наименование правового акта</t>
  </si>
  <si>
    <t>-</t>
  </si>
  <si>
    <t>Создан ли в субъекте Российской Федерации механизм для взаимодействия органов государственной власти субъекта Российской Федерации по вопросам обеспечения открытости бюджетных данных?</t>
  </si>
  <si>
    <t>Сведения о правовом акте или соглашении, которым создан механизм для взаимодействия органов государственной власти субъекта Российской Федерации по вопросам обеспечения открытости бюджетных данных</t>
  </si>
  <si>
    <t>КСП</t>
  </si>
  <si>
    <t>ТФОМС</t>
  </si>
  <si>
    <t>Наименование совещательного органа</t>
  </si>
  <si>
    <t>Состоялись ли в текущем финансовом году заседания рабочей группы, иного совещательного органа, созданного для взаимодействия органов государственной власти субъекта Российской Федерации по вопросам обеспечения открытости бюджетных данных?</t>
  </si>
  <si>
    <t>дата проведения</t>
  </si>
  <si>
    <t>участники</t>
  </si>
  <si>
    <t>рассматриваемые вопросы</t>
  </si>
  <si>
    <t>на какой период принят правовой акт</t>
  </si>
  <si>
    <t>Комментарий</t>
  </si>
  <si>
    <t>вид документа</t>
  </si>
  <si>
    <t>форма проведения</t>
  </si>
  <si>
    <t>Исходные данные и оценка показателя 11.1 "Планируется ли в субъекте Российской Федерации деятельность по обеспечению (повышению) уровня открытости бюджетных данных?"</t>
  </si>
  <si>
    <t>Оценка показателя 11.1</t>
  </si>
  <si>
    <t>Нет, не планируется, правовой акт не принят, или сведения о нем не представлены в НИФИ</t>
  </si>
  <si>
    <t>Исходные данные и оценка показателя 11.2 "Создан ли в субъекте Российской Федерации механизм для взаимодействия органов государственной власти субъекта Российской Федерации по вопросам обеспечения открытости бюджетных данных?"</t>
  </si>
  <si>
    <t>Нет, не создан, или сведения о его создании не представлены в НИФИ</t>
  </si>
  <si>
    <t>Оценка показателя 11.2</t>
  </si>
  <si>
    <t>Исходные данные и оценка показателя 11.3 "Состоялись ли в текущем финансовом году заседания рабочей группы, иного совещательного органа, созданного для взаимодействия органов государственной власти субъекта Российской Федерации по вопросам обеспечения открытости бюджетных данных?"</t>
  </si>
  <si>
    <t>Оценка показателя 11.3</t>
  </si>
  <si>
    <t>Итого по разделу 11</t>
  </si>
  <si>
    <t>% от максимального количества баллов по разделу 11</t>
  </si>
  <si>
    <t>11.1. Планируется ли в субъекте Российской Федерации деятельность по обеспечению (повышению) уровня открытости бюджетных данных?</t>
  </si>
  <si>
    <t>11.2. Создан ли в субъекте Российской Федерации механизм для взаимодействия органов государственной власти субъекта Российской Федерации по вопросам обеспечения открытости бюджетных данных?</t>
  </si>
  <si>
    <t>11.3. Состоялись ли в текущем финансовом году заседания рабочей группы, иного совещательного органа, созданного для взаимодействия органов государственной власти субъекта Российской Федерации по вопросам обеспечения открытости бюджетных данных?</t>
  </si>
  <si>
    <t>АНКЕТА ДЛЯ СОСТАВЛЕНИЯ РЕЙТИНГА СУБЪЕКТОВ РОССИЙСКОЙ ФЕДЕРАЦИИ ПО УРОВНЮ ОТКРЫТОСТИ БЮДЖЕТНЫХ ДАННЫХ В 2021 ГОДУ</t>
  </si>
  <si>
    <t>Раздел 11.    Создание условий для повышения открытости бюджетных данных в субъекте Российской Федерации</t>
  </si>
  <si>
    <r>
      <t xml:space="preserve">В 2021 году продолжится апробация мониторинга и оценки показателей раздела 11. Полученные результаты размещаются в открытом доступе, но не учитываются при подведении итогов рейтинга за 2021 год. В Библиотеку лучшей практики могут быть включены примеры передовой практики реализации субъектами Российской Федерации конкретных мер и механизмов, используемых по направлениям, </t>
    </r>
    <r>
      <rPr>
        <sz val="11"/>
        <color theme="1"/>
        <rFont val="Times New Roman"/>
        <family val="1"/>
        <charset val="204"/>
      </rPr>
      <t>оцениваемым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показателями раздела 11.</t>
    </r>
  </si>
  <si>
    <t>11</t>
  </si>
  <si>
    <t>11.1</t>
  </si>
  <si>
    <t>Показатели раздела оцениваются на основе сведений, направленных финансовым органом субъекта Российской Федерации в инициативном порядке по установленной форме (прилагается) в формате excel в адрес НИФИ по электронной почте: rating@nifi.ru в срок до 1 июля 2021 года. При необходимости по показателю 11.3 информация может быть направлена дополнительно в срок до 1 сентября 2021 года.</t>
  </si>
  <si>
    <t>Для оценки показателя правовой акт должен быть размещен в открытом доступе на сайте финансового органа субъекта Российской Федерации. В случае внесения изменений в такой правовой акт и отсутствия в открытом доступе актуализированной версии документа (версии с учетом внесенных изменений) к оценке показателя применяется понижающий коэффициент, используемый в связи с затрудненным поиском бюджетных данных.</t>
  </si>
  <si>
    <t>11.2</t>
  </si>
  <si>
    <t xml:space="preserve">Под механизмом взаимодействия органов государственной власти субъекта Российской Федерации по вопросам обеспечения открытости бюджетных данных понимается рабочая группа или иной совещательный орган, в состав которого входят представители финансового органа субъекта Российской Федерации, законодательного (представительного) органа государственной власти субъекта Российской Федерации, контрольно-счетного органа субъекта Российской Федерации, а также органа управления территориальным государственным фондом обязательного медицинского страхования субъекта Российской Федерации, целью создания которого (или одной из задач которого) является взаимодействие и координация работ органов государственной власти субъекта Российской Федерации по обеспечению открытости бюджетных данных. </t>
  </si>
  <si>
    <t xml:space="preserve">В целях оценки показателя учитывается созданная специально для указанных целей рабочая группа (иной совещательный орган) или совещательный орган, в задачи которого в числе прочих входит взаимодействие и (или) координация работ органов государственной власти субъекта Российской Федерации по обеспечению (повышению) открытости бюджетных данных (например, коллегия финансового органа). </t>
  </si>
  <si>
    <t>В целях оценки показателя правовой акт и (или) соглашение участников о взаимодействии должны быть размещены в открытом доступе на сайте финансового органа субъекта Российской Федерации. В случае внесения изменений в правовой акт и отсутствия в открытом доступе актуализированной версии документа (версии с учетом внесенных изменений) к оценке показателя применяется понижающий коэффициент, используемый в связи с затрудненным поиском бюджетных данных.</t>
  </si>
  <si>
    <t>11.3</t>
  </si>
  <si>
    <t>Показатель оценивается в случае, если оценка показателя 11.2 отлично от нуля.</t>
  </si>
  <si>
    <r>
      <t>В целях оценки показателя учитываются повестки и (или) протоколы совещаний рабочей группы, иного совещательного органа, созданного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для взаимодействия органов государственной власти субъекта Российской Федерации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по вопросам обеспечения открытости бюджетных данных, которые включают соответствующие вопросы.</t>
    </r>
  </si>
  <si>
    <t>Да, осуществляется, проведено несколько (два и более) заседаний в текущем финансовом году</t>
  </si>
  <si>
    <t>Да, осуществляется, проведено одно заседание в текущем финансовом году</t>
  </si>
  <si>
    <t>Нет, не осуществляется или сведения об этом отсутствуют</t>
  </si>
  <si>
    <t>финансового органа</t>
  </si>
  <si>
    <t>законодательного органа</t>
  </si>
  <si>
    <t>Совещательный орган создан</t>
  </si>
  <si>
    <t>ссылка на источник данных</t>
  </si>
  <si>
    <t>Красноярский край</t>
  </si>
  <si>
    <t>Приказ</t>
  </si>
  <si>
    <t>Финансовый орган</t>
  </si>
  <si>
    <t>108</t>
  </si>
  <si>
    <t>(О подготовке, представлении и размещении (обновлении) на сайте Министерства финансов края)</t>
  </si>
  <si>
    <t>Без указания срока</t>
  </si>
  <si>
    <t>http://minfin.krskstate.ru/openbudget</t>
  </si>
  <si>
    <t>10</t>
  </si>
  <si>
    <t>Об утверждении порядка проведения мониторинга и оценки качества управления муниципальными финансами в муниципальных районах и городских округах Красноярского края</t>
  </si>
  <si>
    <t>http://minfin.krskstate.ru/mbo/open</t>
  </si>
  <si>
    <t>Белгородская область</t>
  </si>
  <si>
    <t>Постановление</t>
  </si>
  <si>
    <t>573-пп</t>
  </si>
  <si>
    <t>До 2022 года</t>
  </si>
  <si>
    <t>https://belregion.ru/documents/?arrFilterDocs_pf%5BTYPE%5D=&amp;arrFilterDocs_ff%5BNAME%5D=573-%D0%BF%D0%BF&amp;arrFilterDocs_DATE_ACTIVE_FROM_1=&amp;arrFilterDocs_DATE_ACTIVE_FROM_2=&amp;arrFilterDocs_ff%5BPREVIEW_TEXT%5D=&amp;set_filter=%D0%A4%D0%B8%D0%BB%D1%8C%D1%82%D1%80&amp;set_filter=Y</t>
  </si>
  <si>
    <t>Об утверждении государственной программы Белгородской области "Развитие информационного общества в Белгородской области</t>
  </si>
  <si>
    <t>До 2025 года</t>
  </si>
  <si>
    <t>518-пп</t>
  </si>
  <si>
    <t>https://belregion.ru/documents/?arrFilterDocs_pf%5BTYPE%5D=&amp;arrFilterDocs_ff%5BNAME%5D=518-%D0%BF%D0%BF&amp;arrFilterDocs_DATE_ACTIVE_FROM_1=&amp;arrFilterDocs_DATE_ACTIVE_FROM_2=&amp;arrFilterDocs_ff%5BPREVIEW_TEXT%5D=&amp;set_filter=%D0%A4%D0%B8%D0%BB%D1%8C%D1%82%D1%80&amp;set_filter=Y</t>
  </si>
  <si>
    <t xml:space="preserve">Постановление </t>
  </si>
  <si>
    <t>Об утверждении государственной программы Удмуртской Республики "Управление государственными финансами" (мероприятия 26.01.33, 26.01.34, 26.01.35, 26.01.36, 26.01.37, 26.01.38, 26.01.47, 26.01.48)</t>
  </si>
  <si>
    <t>2013-2024 гг.</t>
  </si>
  <si>
    <t>https://www.mfur.ru/activities/Povyshenie_effektivnosti/upr_gos_finans/</t>
  </si>
  <si>
    <t>Об обеспечении доступа к информации о деятельности Министерства финансов Удмуртской Республики в информационно-телекоммуникационной сети "Интернет"</t>
  </si>
  <si>
    <t>Удмуртская Республика</t>
  </si>
  <si>
    <t>Об утверждении Плана реализации государственной программы Удмуртской Республики «Управление государственными финансами» на 2021 год (мероприятия 26.01.33, 26.01.34, 26.01.35, 26.01.36, 26.01.37, 26.01.38, 26.01.47, 26.01.48)</t>
  </si>
  <si>
    <t>2021 год</t>
  </si>
  <si>
    <t>https://www.mfur.ru/documents/?PAGEN_1=28</t>
  </si>
  <si>
    <t>https://www.mfur.ru/activities/Povyshenie_effektivnosti/upr_gos_finans/;   https://www.mfur.ru/budjet/ispolnenie/zakon/71.PDF</t>
  </si>
  <si>
    <t>Курская область</t>
  </si>
  <si>
    <t>Об утверждении Плана работы комитета финансов Курской области по обеспечению открытости бюджетных данных на 2021 год и на плановый период 2022 и 2023 годов</t>
  </si>
  <si>
    <t>2021-2023 гг.</t>
  </si>
  <si>
    <t>https://adm.rkursk.ru/index.php?id=693&amp;mat_id=117673&amp;page=2</t>
  </si>
  <si>
    <t>Да</t>
  </si>
  <si>
    <t xml:space="preserve">20н </t>
  </si>
  <si>
    <t>О создании рабочей группы по обеспечению открытости бюджетных данных Курской области</t>
  </si>
  <si>
    <t>https://adm.rkursk.ru/index.php?id=684&amp;mat_id=116026&amp;view_count_mats=50&amp;page=2</t>
  </si>
  <si>
    <t>https://adm.rkursk.ru/index.php?id=693&amp;mat_id=121228</t>
  </si>
  <si>
    <t>Об уровне открытости бюджетных данных Курской области в 2020 году;  о плане работы по повышению уровня открытости бюджетных данных Курской области</t>
  </si>
  <si>
    <t>Все перечисленные в п.11.2</t>
  </si>
  <si>
    <t>Амурская область</t>
  </si>
  <si>
    <t>О рабочей группе по вопросам обеспечения открытости бюджетных данных</t>
  </si>
  <si>
    <t>Рабочая группа по обеспечению открытости бюджетных данных при комитете финансов Курской области</t>
  </si>
  <si>
    <t>Рабочая группа по вопросам обеспечения открытости бюджетных данных при министерсте финансов Амурской области</t>
  </si>
  <si>
    <t>https://www.fin.amurobl.ru/pages/deyatelnost/povyshenie-urovnya-otkrytosti-byudzheta/</t>
  </si>
  <si>
    <t>Об утверждении Перечня показателей и сроков подготовки информации, в соответствии с которыми осуществляется оценка уровня открытости бюджетных данных</t>
  </si>
  <si>
    <t>Об утверждении Порядка проведения мониторинга и оценки уровня открытости бюджетных данных в муниципальных образованиях в Республике Алтай</t>
  </si>
  <si>
    <t>323-п</t>
  </si>
  <si>
    <t>https://minfin-altai.ru/deyatelnost/otkrytost-byudzhetnykh-dannykh-v-munitsipalnykh-obrazovaniyakh-v-respublike-altay/</t>
  </si>
  <si>
    <t>Республика Алтай</t>
  </si>
  <si>
    <t>https://www.minfin-altai.ru/deyatelnost/mezhbyudzhetnye-otnosheniya/normativnye-pravovye-akty-v-sfere-mezhbyudzhetnykh-otnosheniy.php</t>
  </si>
  <si>
    <t>Калининградская область</t>
  </si>
  <si>
    <t>Об официальном сайте Министерства финансов Калининградской области и обеспечении открытости бюджетных данных Калининградской области</t>
  </si>
  <si>
    <t xml:space="preserve">https://minfin39.ru/documents/?PAGEN_1=7;  https://minfin39.ru/upload/iblock/8f2/or3lop50usr29uihuixbjv2w5p5p2m5o.pdf
</t>
  </si>
  <si>
    <t>Республика Хакасия</t>
  </si>
  <si>
    <t>Об утверждении государственной программы Республики Хакасия "Повышение эффективности управления общественными (государственными и муниципальными) финансами Республики Хакасия</t>
  </si>
  <si>
    <t>https://r-19.ru/authorities/ministry-of-finance-of-the-republic-of-khakassia/common/1659/</t>
  </si>
  <si>
    <t>2020-2026 гг.</t>
  </si>
  <si>
    <t>Ивановская область</t>
  </si>
  <si>
    <t xml:space="preserve">429-п </t>
  </si>
  <si>
    <t>До 2024 года</t>
  </si>
  <si>
    <t>http://df.ivanovoobl.ru/regionalnye-finansy/gosudarstvennaya-programma/aktualnaya-redaktsiya-gosudarstvennoy-programmy/</t>
  </si>
  <si>
    <t>17.06.2013 (в ред. 31.03.2021 N 174)</t>
  </si>
  <si>
    <t>289-п</t>
  </si>
  <si>
    <t>Об утверждении государственной программы Омской области "Управление общественными финансами и имуществом в Омской области"</t>
  </si>
  <si>
    <t>12.10.2016 (в ред. от 07.04.21 №141-п)</t>
  </si>
  <si>
    <t>30.10.2013 (в ред. от 27.05.2021 N 244-п)</t>
  </si>
  <si>
    <t>16.12.2013 (в ред. от 22.03.2021 N 90-пп)</t>
  </si>
  <si>
    <t>Омская область</t>
  </si>
  <si>
    <t>2017-2025 гг.</t>
  </si>
  <si>
    <t>http://mf.omskportal.ru/oiv/mf/etc/tcelprog#</t>
  </si>
  <si>
    <t>Распоряжение</t>
  </si>
  <si>
    <t>30-р</t>
  </si>
  <si>
    <t>Об утверждении Плана работы Министерства финансов Омской области по обеспечению открытости бюджетных данных на 2021 год</t>
  </si>
  <si>
    <t>http://mf.omskportal.ru/oiv/mf/otrasl/otkrbudg</t>
  </si>
  <si>
    <t>Рабочая группа по вопросам обеспечения (повышения) открытости бюджетных данных при Министерстве финансов Омской области</t>
  </si>
  <si>
    <t>52-р</t>
  </si>
  <si>
    <t>О создании рабочей группы по вопросам обеспечения (повышения) открытости бюджетных данных при Министерстве финансов Омской области</t>
  </si>
  <si>
    <t>http://mf.omskportal.ru/oiv/mf/otrasl/otkrbudg/razdel37</t>
  </si>
  <si>
    <t>Нет данных</t>
  </si>
  <si>
    <t>О рассмотрении Методики составления рейтинга субъектов Российской Федерации по уровню открытости бюджетных данных за 2021 год</t>
  </si>
  <si>
    <t>http://mf.omskportal.ru/oiv/mf/otrasl/otkrbudg/razdel37/2021</t>
  </si>
  <si>
    <t>О рассмотрении результатов Омской области в рейтинге субъектов Российской Федерации по уровню открытости бюджетных данных за 2020 год</t>
  </si>
  <si>
    <t>Ярославская область</t>
  </si>
  <si>
    <t>22</t>
  </si>
  <si>
    <t>Рабочая группа по вопросам открытости бюджета Ярославской области</t>
  </si>
  <si>
    <t>11н</t>
  </si>
  <si>
    <t>О рабочей группе по вопросам открытости бюджета Ярославской области</t>
  </si>
  <si>
    <t>13.03.2019 (в ред. от 19.06.2020  № 32н)</t>
  </si>
  <si>
    <t>Тульская область</t>
  </si>
  <si>
    <t>561</t>
  </si>
  <si>
    <t>https://minfin.tularegion.ru/activities/list-programs/</t>
  </si>
  <si>
    <t>Об утверждении плана-графика реализации государственной программы Тульской области «Управление государственными финансами Тульской области» на 2021 год и плановый период 2022-2023 годов</t>
  </si>
  <si>
    <t>45</t>
  </si>
  <si>
    <t>60</t>
  </si>
  <si>
    <t>Об утверждении перечня бюджетных данных, подлежащих размещению в открытом доступе в сети Интернет в рамках обеспечения открытости бюджетных данных, и определении сотрудников, ответственных за предоставление и размещение информации</t>
  </si>
  <si>
    <t>Хабаровский край</t>
  </si>
  <si>
    <t>151-пр</t>
  </si>
  <si>
    <t>2012-2024 гг.</t>
  </si>
  <si>
    <t>14.05.2012 (в ред. от 16.03.2021 № 65-пр)</t>
  </si>
  <si>
    <t>https://minfin.khabkrai.ru/portal/Show/Category/49?ItemId=199</t>
  </si>
  <si>
    <t>https://minfin.khabkrai.ru/portal/Show/Content/3399?ParentItemId=694</t>
  </si>
  <si>
    <t>167-пр</t>
  </si>
  <si>
    <t>30.06.2015 (в ред. от 15.01.2020 N 11-пр)</t>
  </si>
  <si>
    <t>Проект приказа</t>
  </si>
  <si>
    <t>О порядке формирования и размещения бюджетных данных Хабаровского края и иной информации на официальном сайте министерства финансов Хабаровского края – Портале управления общественными финансами в информационно-телекоммуникационной сети "Интернет"</t>
  </si>
  <si>
    <t>https://minfin.khabkrai.ru/portal/Show/Content/3974?ParentItemId=1196</t>
  </si>
  <si>
    <t>Забайкальский край</t>
  </si>
  <si>
    <t>Об утверждении Перечня информации, размещаемой в рамках проведения рейтинга субъектов Российской Федерации по уровню открытости бюджетных данных</t>
  </si>
  <si>
    <t xml:space="preserve">119-пд </t>
  </si>
  <si>
    <t>https://minfin.75.ru/dokumenty</t>
  </si>
  <si>
    <t>Саратовская область</t>
  </si>
  <si>
    <t>287-Пр</t>
  </si>
  <si>
    <t>Вопросы формирования бюджета для граждан</t>
  </si>
  <si>
    <t>https://minfin.saratov.gov.ru/budget/budget-dlya-grazdan/dokumenty</t>
  </si>
  <si>
    <t>78-П</t>
  </si>
  <si>
    <t>О мерах по представлению Правительства Саратовской области в сети Интернет</t>
  </si>
  <si>
    <t>27.02.2007 (в ред. от 20.02.2021 N 99-П)</t>
  </si>
  <si>
    <t>Оренбургская область</t>
  </si>
  <si>
    <t>886-пп</t>
  </si>
  <si>
    <t>2019-2024 гг.</t>
  </si>
  <si>
    <t>https://mf.orb.ru/documents/active/3433/</t>
  </si>
  <si>
    <t>Об утверждении государственной программы "Управление государственными финансами и государственным долгом Оренбургской области" (Подпрограмма 4 "Повышение эффективности бюджетных расходов Оренбургской области" Основное мероприятие 9 "Обеспечение открытости бюджетных данных" (план реализации программы на 2019 - 2021 годы)</t>
  </si>
  <si>
    <t xml:space="preserve">Приморский край </t>
  </si>
  <si>
    <t>Об утверждении Плана работы министерства финансов Приморского края по обеспечению открытости бюджетных данных на текущий финансовый год и Плана работы министерства финансов Приморского края по обеспечению открытости бюджетных данных на среднесрочную перспективу</t>
  </si>
  <si>
    <t xml:space="preserve">14.04.2020 (в ред. от 30.06.2021 № 78)
</t>
  </si>
  <si>
    <t>https://ebudget.primorsky.ru/Menu/Page/421</t>
  </si>
  <si>
    <t>Совет по обеспечению открытости бюджетных данных и контролю за эффективностью бюджетных расходов Приморского края</t>
  </si>
  <si>
    <t xml:space="preserve">733-па </t>
  </si>
  <si>
    <t>О Совете по обеспечению открытости бюджетных данных и контролю за эффективностью бюджетных расходов Приморского края</t>
  </si>
  <si>
    <t>https://www.primorsky.ru/authorities/executive-agencies/departments/finance/acts.php</t>
  </si>
  <si>
    <t>06.11.2019 (ред. от 29.06.2020 № 570-пп)</t>
  </si>
  <si>
    <t>https://ebudget.primorsky.ru/Menu/Presentation/1444?ItemId=1444</t>
  </si>
  <si>
    <t>Республика Коми</t>
  </si>
  <si>
    <t>Об утверждении бюджетных данных, подлежащих размещению ответственными лицами на официальном сайте Министерства финансов Республики Коми</t>
  </si>
  <si>
    <t>https://minfin.rkomi.ru/dokumenty/dokumenty-ministerstva</t>
  </si>
  <si>
    <t>https://minfin.rkomi.ru/deyatelnost/gosudarstvennaya-programma-i-izmeneniya-v-nee</t>
  </si>
  <si>
    <t>30.10.2019 (в ред. от 09.03.2021)</t>
  </si>
  <si>
    <t>2020-2025 гг.</t>
  </si>
  <si>
    <t>Ростовская область</t>
  </si>
  <si>
    <t>О закреплении показателей мониторинга рейтинга по уровню открытости бюджетных данных за ответственными исполнителями</t>
  </si>
  <si>
    <t>http://old-minfin.donland.ru/docs/i/14691</t>
  </si>
  <si>
    <t>09.06.2016 (в ред. от 29.05.2019 № 95)</t>
  </si>
  <si>
    <t>Алтайский край</t>
  </si>
  <si>
    <t>План мероприятий по реализации принципов и механизмов (инструментов) открытости Министерства финансов Алтайского края</t>
  </si>
  <si>
    <t>https://minfin.alregn.ru/method/?curPos=20</t>
  </si>
  <si>
    <t>б/н</t>
  </si>
  <si>
    <t>Об уровне открытости бюджетных данных Курской области в первом полугодии 2021 года;   о плане работы по повышению уровня открытости бюджетных данных Курской области</t>
  </si>
  <si>
    <t>https://adm.rkursk.ru/index.php?id=693&amp;mat_id=123600</t>
  </si>
  <si>
    <t>27.01.2021 (в ред. от 25.05.2021 №80н)</t>
  </si>
  <si>
    <t>О Плане по повышению уровня открытости областного бюджета на 2021 год</t>
  </si>
  <si>
    <t>Да, планируется, принят правовой акт на среднесрочную (долгосрочную) перспективу и правовой акт на текущий финансовый год</t>
  </si>
  <si>
    <t>Нет (сведения не представлены)</t>
  </si>
  <si>
    <t>См. мероприятие 1.7.</t>
  </si>
  <si>
    <t>Об утверждении Порядка проведения мониторинга качества финансового менеджмента, осуществляемого главными администраторами средств областного бюджета Курской области, о контроле за проведением мониторинга качества финансового менеджмента</t>
  </si>
  <si>
    <t>Правительство Белгородской области</t>
  </si>
  <si>
    <t>Правительство Ивановской области</t>
  </si>
  <si>
    <t>Комитет финансов Курской области</t>
  </si>
  <si>
    <t>88н</t>
  </si>
  <si>
    <t>Правительство Тульской области</t>
  </si>
  <si>
    <t xml:space="preserve">Об утверждении государственной программы Тульской области "Управления государственными финансами Тульской области" </t>
  </si>
  <si>
    <t>Министерство финансов Тульской области</t>
  </si>
  <si>
    <t>https://www.yarregion.ru/depts/depfin/tmpPages/activities.aspx</t>
  </si>
  <si>
    <t>По ссылке см. раздел "Деятельность / Повышение уровня открытости".</t>
  </si>
  <si>
    <t>Министерство финансов Калининградской области</t>
  </si>
  <si>
    <t xml:space="preserve">Сведения о правовом акте (актах), о котором сообщил субъект РФ как о правовом акте, в котором содержатся сведения о планируемом комплексе мер, направленных на обеспечение (повышение) уровня открытости бюджетных данных, сроках реализации таких мер и ожидаемых результатах </t>
  </si>
  <si>
    <t>Правовой акт не отвечает требованиям, является документом иной целевой направленности.</t>
  </si>
  <si>
    <t>Предусмотрено мероприятие 10 общего в рамках подпрограммы "Повышение эффективности бюджетных расходов Тульской области", а также показатель результативности. Конкретные меры для решения задачи предусмотрены приказом Министерства финансов Тульской области 45 от 07.04.2021 (см. ниже).</t>
  </si>
  <si>
    <t>нет данных</t>
  </si>
  <si>
    <t>Об утверждении методики проведения мониторинга и составления рейтинга муниципальных районов и городских округов Республики Коми по уровню открытости бюджетных данных</t>
  </si>
  <si>
    <t>Правительство Республики Коми</t>
  </si>
  <si>
    <t>Министерство финансов Республики Коми</t>
  </si>
  <si>
    <t>https://minfin.rkomi.ru/deyatelnost/monitoring-mo-v-rk-po-urovnyu-otkrytosti-byudjetnyh-dannyh</t>
  </si>
  <si>
    <t>См. мероприятие 1.2.5.</t>
  </si>
  <si>
    <t>При переходе по ссылке см. конец списка.</t>
  </si>
  <si>
    <t>Источник данных</t>
  </si>
  <si>
    <t>ссылка</t>
  </si>
  <si>
    <t>дополнительные сведения (при необходимости)</t>
  </si>
  <si>
    <t>В письме не указано место размещения на сайте финоргана, найдено экспертом.</t>
  </si>
  <si>
    <t xml:space="preserve">Правовой акт не отвечает требованиям, является документом иной целевой направленности, содержит отдельные мероприятия (1.8, 1.9), которые связаны с созданием специализированных программных продуктов, имеющих отношение к открытости бюджетных данных. </t>
  </si>
  <si>
    <t>На сайте финоргана не обнаружен, для анализа использована копия, направленная в НИФИ.</t>
  </si>
  <si>
    <t>На сайте финоргана документ не обнаружен, для анализа использована копия, направленная в НИФИ.</t>
  </si>
  <si>
    <t xml:space="preserve">Документ дополняет постановление Правительства Тульской области №561 от 22.10.2013 (см. выше). </t>
  </si>
  <si>
    <t xml:space="preserve">Документ дополняет приказ Министерства финансов Тульской области №45 от 07.04.2021 (см. выше). </t>
  </si>
  <si>
    <t>Правительство Ростовской области</t>
  </si>
  <si>
    <t>Министерство финансов Ростовской области</t>
  </si>
  <si>
    <t>О закреплении обязанности по осуществлению контроля за исполнением показателей (индикаторов) качества управления региональными финансами</t>
  </si>
  <si>
    <t>https://www.donland.ru/documents/3162/</t>
  </si>
  <si>
    <t>Возможен поиск по реквизитам правового акта, также указана прямая ссылка.</t>
  </si>
  <si>
    <t>Размещен на старой версии сайта.</t>
  </si>
  <si>
    <t>Предусмотрен комплекс мероприятий (см., напр., 26.01.33, 26.01.34, 26.01.35, 26.01.36, 26.01.37, 26.01.38).</t>
  </si>
  <si>
    <t>Документ дополняет постановление Правительства УР от 17.06.2013 №252.</t>
  </si>
  <si>
    <t>Правовой акт не отвечает требованиям, посвящен отдельному вопросу - подготовке бюджета для граждан.</t>
  </si>
  <si>
    <t>Нет (не отвечает требованиям)</t>
  </si>
  <si>
    <t>См. раздел "Нормативные правовые акты, регулирующие бюджетный процесс в Саратовской области".</t>
  </si>
  <si>
    <t>Об утверждении Порядка проведения оценки качества управления муниципальными финансами в муниципальных образованиях в Республике Алтай и признании утратившими силу некоторых постановлений Правительства Республики Алтай»</t>
  </si>
  <si>
    <t>Правительство Удмуртской Республики</t>
  </si>
  <si>
    <t>Правительство Оренбургской области</t>
  </si>
  <si>
    <t>Правительство Саратовской области</t>
  </si>
  <si>
    <t>Министерство финансов Республики Алтай</t>
  </si>
  <si>
    <t>Заместитель Председателя Правительства Алтайского края, министр финансов Алтайского края</t>
  </si>
  <si>
    <t>Министерство финансов Красноярского края</t>
  </si>
  <si>
    <t>Правительство Омской области</t>
  </si>
  <si>
    <t>Министерство финансов Омской области</t>
  </si>
  <si>
    <t>Предусмотрен ряд мероприятий, см. приложение 3, раздел 6, пункт 1.</t>
  </si>
  <si>
    <t>Нет</t>
  </si>
  <si>
    <t>Размещено 30.06.2021.</t>
  </si>
  <si>
    <t>На текущий финансовый год и среднесрочную перспективу</t>
  </si>
  <si>
    <t xml:space="preserve">Об утверждении государственной программы Хабаровского края "Управление государственными финансами Хабаровского края" </t>
  </si>
  <si>
    <t>Предусмотрен ряд мероприятий, см. подпрограмму "Повышение эффективности управления государственными финансами".</t>
  </si>
  <si>
    <t>О Порядке предоставления информации о деятельности органов исполнительной власти Хабаровского края"</t>
  </si>
  <si>
    <t>О мерах по повышению эффективности управления государственными финансами Белгородской области на период до 2022 года (раздел VII).</t>
  </si>
  <si>
    <t>Об утверждении государственной программы Ивановской области «Долгосрочная сбалансированность и устойчивость бюджетной системы Ивановской области"</t>
  </si>
  <si>
    <t>О Государственной программе Республики Коми «Управление государственными финансами и государственным долгом"</t>
  </si>
  <si>
    <t>См. в том числе Приложение 2.</t>
  </si>
  <si>
    <t xml:space="preserve">Не указано, на какие именно периоды распространяется действие приказа. Приказ принят в апреле 2020 года, вступает в силу со дня подписания; можно предположить, что текущий год для него 2020, а среднесрочный период - 2020-2022 годы. </t>
  </si>
  <si>
    <t>Документ является проектом</t>
  </si>
  <si>
    <t>В субъекте РФ планируется деятельность по обеспечению (повышению) уровня открытости бюджетных данных на среднесрочную (долгосрочную) перспективу *</t>
  </si>
  <si>
    <t xml:space="preserve">Примечание. * Период планирования определен исходя из наименования правового акта. Для правового акта, в наименовании которого не указан период его действия, период планирования расценивался как долгосрочный. </t>
  </si>
  <si>
    <t xml:space="preserve">Мониторинг и оценка показателя проведены в период с  1 августа по 17 сентября 2021 г. по субъектам Российской Федерации, направившим исходные данные для оценки в НИФИ. </t>
  </si>
  <si>
    <t>Министерство финансов Забайкальского края</t>
  </si>
  <si>
    <t>Министерство финансов Приморского края</t>
  </si>
  <si>
    <t>Правительство Хабаровского края</t>
  </si>
  <si>
    <t>Министерство финансов Хабаровского края</t>
  </si>
  <si>
    <t>Министерство финансов Амурской области</t>
  </si>
  <si>
    <t>В состав участников совещательного органа входят представители:</t>
  </si>
  <si>
    <t>Сведения о заседании (заседаниях)</t>
  </si>
  <si>
    <t>Видеоконференция</t>
  </si>
  <si>
    <t>Департамент финансов Ярославской области</t>
  </si>
  <si>
    <t xml:space="preserve">https://www.yarregion.ru/depts/depfin/tmpPages/activities.aspx </t>
  </si>
  <si>
    <t>См. раздел "Деятельность / Повышение уровня открытости"</t>
  </si>
  <si>
    <t>Очная</t>
  </si>
  <si>
    <t>Комментарии</t>
  </si>
  <si>
    <t>Представленные сведения не отвечают требованиям к оценке показателя.</t>
  </si>
  <si>
    <t>Представленные сведения не отвечают требованиям (в части состава и задач Межведомственной комиссии).</t>
  </si>
  <si>
    <t>Заочная</t>
  </si>
  <si>
    <t>Рекомендуется указывать в протоколе состав участников.</t>
  </si>
  <si>
    <t>Министерство финансов Оренбургской области</t>
  </si>
  <si>
    <t>57</t>
  </si>
  <si>
    <t>Об обеспечении открытости бюджетных данных в 2021 году</t>
  </si>
  <si>
    <t>Рабочая группа по обеспечению открытости бюджетных данных Оренбургской области</t>
  </si>
  <si>
    <t>688-пп</t>
  </si>
  <si>
    <t>Об образовании рабочей группы по обеспечению открытости бюджетных данных Оренбургской области</t>
  </si>
  <si>
    <t>https://mf.orb.ru/documents/active/33003/</t>
  </si>
  <si>
    <t xml:space="preserve">Сведения направлены после установленного срока; не указано место размещения документа на сайте финансового органа, найдено экспертом по реквизитам правового акта. </t>
  </si>
  <si>
    <t xml:space="preserve">Сведения направлены после установленного срока; в письме не указано место размещения документа на сайте финансового органа и документ на сайте не найден. </t>
  </si>
  <si>
    <t>Не обнаружен на сайте</t>
  </si>
  <si>
    <t xml:space="preserve">Мониторинг и оценка показателя проведены в период с 1 августа по 17 сентября 2021 г.  по субъектам Российской Федерации, направившим исходные данные для оценки в НИФИ. </t>
  </si>
  <si>
    <t>Администрация Приморского края</t>
  </si>
  <si>
    <t>О результатах оценки качества управления региональными финансами за 2019 год;  об уровне открытости бюджетных данных муниципальных образований Приморского края за 2020 год.</t>
  </si>
  <si>
    <t>Об уровне открытости бюджетных данных Приморского края за 2020 год;  изменения в Методику составления рейтинга субъектов Российской Федерации по уровню открытости бюджетных данных, принятые в 2021 году.</t>
  </si>
  <si>
    <t>Мониторинг и оценка показателя проведены в период с 1 августа по 17 сентября 2021 года по субъектам Российской Федерации, направившим исходные данные для оценки в НИФИ.</t>
  </si>
  <si>
    <t>Мониторинг и оценка показателей раздела 11 проведены в период с 1 августа по 17 сентября 2021 года по субъектам Российской Федерации, направившим исходные данные для оценки в НИФИ.</t>
  </si>
  <si>
    <t>В субъекте РФ планируется деятельность по обеспечению (повышению) уровня открытости бюджетных данных на текущий финансовый год *</t>
  </si>
  <si>
    <t xml:space="preserve">Меры, направленные на обеспечение (повышение) уровня открытости бюджетных данных, сроки их реализации и ожидаемые результаты не предусмотрены, дана только характеристика ситуации (см. раздел VII). </t>
  </si>
  <si>
    <t>Министерство финансов Удмуртской Республики</t>
  </si>
  <si>
    <t>Документ более общего характера.</t>
  </si>
  <si>
    <t>Предусмотрено основное мероприятие 9 в подпрограмме 4, однако конкретные меры, направленные на обеспечение (повышение) уровня открытости бюджетных данных, сроки их реализации и ожидаемые результаты не предусмотрены.</t>
  </si>
  <si>
    <t>Правительство Республики Алтай</t>
  </si>
  <si>
    <t>Правительство Республики Хакасия</t>
  </si>
  <si>
    <t>31.10.2014 (в ред. от  04.06.2021 N 286)</t>
  </si>
  <si>
    <t>Предусмотрена задача "Повышение прозрачности и открытости бюджетного процесса Республики Хакасия", однако конкретные меры, направленные на обеспечение (повышение) уровня открытости бюджетных данных, сроки их реализации и ожидаемые результаты не предусмотрены.</t>
  </si>
  <si>
    <t>О Методике составления рейтинга субъектов Российской Федерации по уровню открытости бюджетных данных; о результатах оценки показателей Ярославской области в рейтинге субъектов Российской Федерации по уровню открытости бюджетных данных в 2020 году;  о приоритетах и основных направлениях деятельности в 2021 году в сфере обеспечения открытости бюджетных данных, в т.ч. реализации ГIлана по повышению уровня открытости областного бюджета на 2021 год.</t>
  </si>
  <si>
    <t>Группа A: очень высокий уровень открытости бюджетных данных (80% и более от максимально возможного количества баллов)</t>
  </si>
  <si>
    <t>Группа B: высокий уровень открытости бюджетных данных (60–79,9% от максимально возможного количества баллов)</t>
  </si>
  <si>
    <t>Группа C: средний уровень открытости бюджетных данных (40–59,9% от максимально возможного количества баллов)</t>
  </si>
  <si>
    <t>Группа D: низкий уровень открытости бюджетных данных (20–39,9% от максимально возможного количества баллов)</t>
  </si>
  <si>
    <t>Группа E: очень низкий уровень открытости бюджетных данных (менее 20% от максимально возможного количества баллов)</t>
  </si>
  <si>
    <r>
      <t xml:space="preserve">Результаты оценки уровня открытости бюджетных данных субъектов Российской Федерации по разделу 11 "Создание условий для повышения открытости бюджетных данных в субъекте Российской Федерации" в 2021 году  </t>
    </r>
    <r>
      <rPr>
        <sz val="9"/>
        <rFont val="Times New Roman"/>
        <family val="1"/>
        <charset val="204"/>
      </rPr>
      <t>(группировка по федеральным округам)</t>
    </r>
  </si>
  <si>
    <t>Мурманская область</t>
  </si>
  <si>
    <t>Коллегия Министерства финансов Мурманской области</t>
  </si>
  <si>
    <t>Министерство финансов Мурманской области</t>
  </si>
  <si>
    <t>22.09.2017 (в ред. от 07.12.2020)</t>
  </si>
  <si>
    <t>Об утверждении Положения о коллегии Министерства финансов Мурманской области и ее состава</t>
  </si>
  <si>
    <t>https://minfin.gov-murman.ru/activities/Minfin_college/</t>
  </si>
  <si>
    <t>Документы размещены в подразделе "Состав коллегии". Актуализированная версия документа отсутствует (К1).</t>
  </si>
  <si>
    <t xml:space="preserve">Сведения о заседаниях Коллегии Минфина Мурманскй области в 2021 году в открытом доступе отсутствуют. </t>
  </si>
  <si>
    <t xml:space="preserve">Результаты оценки уровня открытости бюджетных данных субъектов Российской Федерации по разделу 11 "Создание условий для повышения открытости бюджетных данных в субъекте Российской Федерации" в 2021 году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</si>
</sst>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[$-419]mmmm\ yyyy;@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8" fillId="0" borderId="0"/>
  </cellStyleXfs>
  <cellXfs count="166">
    <xf numFmtId="0" fontId="0" fillId="0" borderId="0" xfId="0"/>
    <xf numFmtId="0" fontId="9" fillId="0" borderId="0" xfId="0" applyFont="1"/>
    <xf numFmtId="0" fontId="11" fillId="0" borderId="0" xfId="0" applyFont="1"/>
    <xf numFmtId="0" fontId="13" fillId="0" borderId="0" xfId="0" applyFont="1"/>
    <xf numFmtId="0" fontId="0" fillId="0" borderId="0" xfId="0"/>
    <xf numFmtId="49" fontId="0" fillId="0" borderId="0" xfId="0" applyNumberForma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5" fontId="5" fillId="3" borderId="1" xfId="0" applyNumberFormat="1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1" xfId="3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/>
    <xf numFmtId="165" fontId="2" fillId="0" borderId="1" xfId="3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2" xfId="0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justify" vertical="top"/>
    </xf>
    <xf numFmtId="0" fontId="18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justify" vertical="top"/>
    </xf>
    <xf numFmtId="0" fontId="16" fillId="0" borderId="2" xfId="0" applyFont="1" applyBorder="1" applyAlignment="1">
      <alignment vertical="top" wrapText="1"/>
    </xf>
    <xf numFmtId="49" fontId="21" fillId="0" borderId="2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justify" vertical="top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/>
    <xf numFmtId="0" fontId="2" fillId="0" borderId="0" xfId="0" applyFont="1" applyAlignment="1">
      <alignment vertical="center"/>
    </xf>
    <xf numFmtId="0" fontId="21" fillId="0" borderId="2" xfId="0" applyFont="1" applyBorder="1" applyAlignment="1">
      <alignment horizontal="left" vertical="top" wrapText="1" indent="1"/>
    </xf>
    <xf numFmtId="0" fontId="23" fillId="0" borderId="2" xfId="0" applyFont="1" applyBorder="1" applyAlignment="1">
      <alignment horizontal="left" vertical="top" wrapText="1" indent="1"/>
    </xf>
    <xf numFmtId="0" fontId="24" fillId="0" borderId="0" xfId="0" applyFont="1" applyAlignment="1">
      <alignment horizontal="left"/>
    </xf>
    <xf numFmtId="166" fontId="2" fillId="2" borderId="2" xfId="0" applyNumberFormat="1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justify" vertical="top" wrapText="1"/>
    </xf>
    <xf numFmtId="0" fontId="21" fillId="0" borderId="2" xfId="0" applyFont="1" applyBorder="1" applyAlignment="1">
      <alignment horizontal="center" vertical="top" wrapText="1"/>
    </xf>
    <xf numFmtId="0" fontId="27" fillId="0" borderId="0" xfId="0" applyFont="1"/>
    <xf numFmtId="0" fontId="26" fillId="0" borderId="0" xfId="0" applyFont="1"/>
    <xf numFmtId="0" fontId="26" fillId="0" borderId="0" xfId="0" applyFont="1" applyFill="1"/>
    <xf numFmtId="165" fontId="28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7" fillId="0" borderId="0" xfId="0" applyFont="1" applyAlignment="1"/>
    <xf numFmtId="0" fontId="5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17" fillId="0" borderId="2" xfId="1" applyFont="1" applyBorder="1" applyAlignment="1">
      <alignment horizontal="justify" vertical="top" wrapText="1"/>
    </xf>
    <xf numFmtId="0" fontId="18" fillId="0" borderId="2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4" fontId="2" fillId="0" borderId="0" xfId="0" applyNumberFormat="1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left" vertical="center"/>
    </xf>
    <xf numFmtId="166" fontId="2" fillId="2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/>
    </xf>
    <xf numFmtId="14" fontId="2" fillId="2" borderId="1" xfId="1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14" fontId="2" fillId="0" borderId="1" xfId="0" quotePrefix="1" applyNumberFormat="1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left" vertical="center"/>
    </xf>
    <xf numFmtId="14" fontId="2" fillId="3" borderId="1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7" fillId="0" borderId="0" xfId="0" applyFont="1" applyBorder="1"/>
    <xf numFmtId="0" fontId="9" fillId="0" borderId="0" xfId="0" applyFont="1" applyBorder="1"/>
    <xf numFmtId="0" fontId="26" fillId="0" borderId="0" xfId="0" applyFont="1" applyBorder="1"/>
    <xf numFmtId="0" fontId="0" fillId="0" borderId="0" xfId="0" applyFont="1" applyBorder="1"/>
    <xf numFmtId="0" fontId="26" fillId="0" borderId="0" xfId="0" applyFont="1" applyFill="1" applyBorder="1"/>
    <xf numFmtId="0" fontId="0" fillId="0" borderId="0" xfId="0" applyFont="1" applyFill="1" applyBorder="1"/>
    <xf numFmtId="166" fontId="2" fillId="0" borderId="0" xfId="0" applyNumberFormat="1" applyFont="1" applyFill="1" applyBorder="1" applyAlignment="1">
      <alignment vertical="center"/>
    </xf>
    <xf numFmtId="14" fontId="28" fillId="0" borderId="0" xfId="0" applyNumberFormat="1" applyFont="1" applyFill="1" applyBorder="1" applyAlignment="1">
      <alignment horizontal="left" vertical="center"/>
    </xf>
    <xf numFmtId="0" fontId="11" fillId="0" borderId="0" xfId="0" applyFont="1" applyBorder="1"/>
    <xf numFmtId="0" fontId="2" fillId="3" borderId="1" xfId="0" applyFont="1" applyFill="1" applyBorder="1"/>
    <xf numFmtId="0" fontId="2" fillId="0" borderId="1" xfId="0" applyFont="1" applyFill="1" applyBorder="1"/>
    <xf numFmtId="14" fontId="2" fillId="3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justify" vertical="top" wrapText="1"/>
    </xf>
    <xf numFmtId="0" fontId="21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</cellXfs>
  <cellStyles count="5">
    <cellStyle name="Гиперссылка" xfId="1" builtinId="8"/>
    <cellStyle name="Гиперссылка 2" xfId="2" xr:uid="{00000000-0005-0000-0000-000001000000}"/>
    <cellStyle name="Обычный" xfId="0" builtinId="0"/>
    <cellStyle name="Обычный 2" xfId="3" xr:uid="{00000000-0005-0000-0000-000003000000}"/>
    <cellStyle name="Обычный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ating@nifi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infin-altai.ru/deyatelnost/otkrytost-byudzhetnykh-dannykh-v-munitsipalnykh-obrazovaniyakh-v-respublike-altay/" TargetMode="External"/><Relationship Id="rId13" Type="http://schemas.openxmlformats.org/officeDocument/2006/relationships/hyperlink" Target="http://mf.omskportal.ru/oiv/mf/etc/tcelprog" TargetMode="External"/><Relationship Id="rId18" Type="http://schemas.openxmlformats.org/officeDocument/2006/relationships/hyperlink" Target="https://minfin.rkomi.ru/dokumenty/dokumenty-ministerstva" TargetMode="External"/><Relationship Id="rId3" Type="http://schemas.openxmlformats.org/officeDocument/2006/relationships/hyperlink" Target="https://www.yarregion.ru/depts/depfin/tmpPages/activities.aspx" TargetMode="External"/><Relationship Id="rId21" Type="http://schemas.openxmlformats.org/officeDocument/2006/relationships/printerSettings" Target="../printerSettings/printerSettings4.bin"/><Relationship Id="rId7" Type="http://schemas.openxmlformats.org/officeDocument/2006/relationships/hyperlink" Target="https://minfin.saratov.gov.ru/budget/budget-dlya-grazdan/dokumenty" TargetMode="External"/><Relationship Id="rId12" Type="http://schemas.openxmlformats.org/officeDocument/2006/relationships/hyperlink" Target="http://minfin.krskstate.ru/mbo/open" TargetMode="External"/><Relationship Id="rId17" Type="http://schemas.openxmlformats.org/officeDocument/2006/relationships/hyperlink" Target="https://minfin.khabkrai.ru/portal/Show/Content/3974?ParentItemId=1196" TargetMode="External"/><Relationship Id="rId2" Type="http://schemas.openxmlformats.org/officeDocument/2006/relationships/hyperlink" Target="https://minfin.tularegion.ru/activities/list-programs/" TargetMode="External"/><Relationship Id="rId16" Type="http://schemas.openxmlformats.org/officeDocument/2006/relationships/hyperlink" Target="https://minfin.khabkrai.ru/portal/Show/Category/49?ItemId=199" TargetMode="External"/><Relationship Id="rId20" Type="http://schemas.openxmlformats.org/officeDocument/2006/relationships/hyperlink" Target="https://mf.orb.ru/documents/active/3433/" TargetMode="External"/><Relationship Id="rId1" Type="http://schemas.openxmlformats.org/officeDocument/2006/relationships/hyperlink" Target="https://belregion.ru/documents/?arrFilterDocs_pf%5BTYPE%5D=&amp;arrFilterDocs_ff%5BNAME%5D=573-%D0%BF%D0%BF&amp;arrFilterDocs_DATE_ACTIVE_FROM_1=&amp;arrFilterDocs_DATE_ACTIVE_FROM_2=&amp;arrFilterDocs_ff%5BPREVIEW_TEXT%5D=&amp;set_filter=%D0%A4%D0%B8%D0%BB%D1%8C%D1%82%D1%80&amp;set_filter=Y" TargetMode="External"/><Relationship Id="rId6" Type="http://schemas.openxmlformats.org/officeDocument/2006/relationships/hyperlink" Target="https://minfin.saratov.gov.ru/budget/budget-dlya-grazdan/dokumenty" TargetMode="External"/><Relationship Id="rId11" Type="http://schemas.openxmlformats.org/officeDocument/2006/relationships/hyperlink" Target="http://minfin.krskstate.ru/openbudget" TargetMode="External"/><Relationship Id="rId5" Type="http://schemas.openxmlformats.org/officeDocument/2006/relationships/hyperlink" Target="https://www.mfur.ru/documents/?PAGEN_1=28" TargetMode="External"/><Relationship Id="rId15" Type="http://schemas.openxmlformats.org/officeDocument/2006/relationships/hyperlink" Target="https://ebudget.primorsky.ru/Menu/Page/421" TargetMode="External"/><Relationship Id="rId10" Type="http://schemas.openxmlformats.org/officeDocument/2006/relationships/hyperlink" Target="https://minfin.alregn.ru/method/?curPos=20" TargetMode="External"/><Relationship Id="rId19" Type="http://schemas.openxmlformats.org/officeDocument/2006/relationships/hyperlink" Target="https://www.donland.ru/documents/3162/" TargetMode="External"/><Relationship Id="rId4" Type="http://schemas.openxmlformats.org/officeDocument/2006/relationships/hyperlink" Target="https://www.mfur.ru/activities/Povyshenie_effektivnosti/upr_gos_finans/" TargetMode="External"/><Relationship Id="rId9" Type="http://schemas.openxmlformats.org/officeDocument/2006/relationships/hyperlink" Target="https://www.minfin-altai.ru/deyatelnost/mezhbyudzhetnye-otnosheniya/normativnye-pravovye-akty-v-sfere-mezhbyudzhetnykh-otnosheniy.php" TargetMode="External"/><Relationship Id="rId14" Type="http://schemas.openxmlformats.org/officeDocument/2006/relationships/hyperlink" Target="http://mf.omskportal.ru/oiv/mf/otrasl/otkrbudg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mf.omskportal.ru/oiv/mf/otrasl/otkrbudg/razdel37" TargetMode="External"/><Relationship Id="rId2" Type="http://schemas.openxmlformats.org/officeDocument/2006/relationships/hyperlink" Target="https://www.yarregion.ru/depts/depfin/tmpPages/activities.aspx" TargetMode="External"/><Relationship Id="rId1" Type="http://schemas.openxmlformats.org/officeDocument/2006/relationships/hyperlink" Target="https://adm.rkursk.ru/index.php?id=684&amp;mat_id=116026&amp;view_count_mats=50&amp;page=2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www.primorsky.ru/authorities/executive-agencies/departments/finance/acts.php" TargetMode="External"/><Relationship Id="rId4" Type="http://schemas.openxmlformats.org/officeDocument/2006/relationships/hyperlink" Target="https://www.fin.amurobl.ru/pages/deyatelnost/povyshenie-urovnya-otkrytosti-byudzheta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adm.rkursk.ru/index.php?id=693&amp;mat_id=123600" TargetMode="External"/><Relationship Id="rId2" Type="http://schemas.openxmlformats.org/officeDocument/2006/relationships/hyperlink" Target="https://adm.rkursk.ru/index.php?id=693&amp;mat_id=121228" TargetMode="External"/><Relationship Id="rId1" Type="http://schemas.openxmlformats.org/officeDocument/2006/relationships/hyperlink" Target="https://www.yarregion.ru/depts/depfin/tmpPages/activities.aspx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s://ebudget.primorsky.ru/Menu/Presentation/1444?ItemId=1444" TargetMode="External"/><Relationship Id="rId4" Type="http://schemas.openxmlformats.org/officeDocument/2006/relationships/hyperlink" Target="https://ebudget.primorsky.ru/Menu/Presentation/1444?ItemId=14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E0EFE-1974-C14E-A569-E8A5A210E6AE}">
  <sheetPr>
    <pageSetUpPr fitToPage="1"/>
  </sheetPr>
  <dimension ref="A1:F31"/>
  <sheetViews>
    <sheetView zoomScaleNormal="100" zoomScalePageLayoutView="80" workbookViewId="0">
      <pane ySplit="4" topLeftCell="A5" activePane="bottomLeft" state="frozen"/>
      <selection activeCell="G33" sqref="G33:G2385"/>
      <selection pane="bottomLeft" activeCell="A3" sqref="A3"/>
    </sheetView>
  </sheetViews>
  <sheetFormatPr baseColWidth="10" defaultColWidth="8.83203125" defaultRowHeight="15" x14ac:dyDescent="0.2"/>
  <cols>
    <col min="1" max="1" width="26.5" style="37" customWidth="1"/>
    <col min="2" max="2" width="12.83203125" style="37" customWidth="1"/>
    <col min="3" max="3" width="9.1640625" style="37" customWidth="1"/>
    <col min="4" max="5" width="26.5" style="37" customWidth="1"/>
    <col min="6" max="6" width="29.33203125" style="37" customWidth="1"/>
    <col min="7" max="16384" width="8.83203125" style="37"/>
  </cols>
  <sheetData>
    <row r="1" spans="1:6" ht="30" customHeight="1" x14ac:dyDescent="0.2">
      <c r="A1" s="144" t="s">
        <v>366</v>
      </c>
      <c r="B1" s="145"/>
      <c r="C1" s="145"/>
      <c r="D1" s="145"/>
      <c r="E1" s="145"/>
      <c r="F1" s="145"/>
    </row>
    <row r="2" spans="1:6" ht="19" customHeight="1" x14ac:dyDescent="0.2">
      <c r="A2" s="146" t="s">
        <v>341</v>
      </c>
      <c r="B2" s="147"/>
      <c r="C2" s="147"/>
      <c r="D2" s="147"/>
      <c r="E2" s="147"/>
      <c r="F2" s="147"/>
    </row>
    <row r="3" spans="1:6" ht="100" customHeight="1" x14ac:dyDescent="0.2">
      <c r="A3" s="18" t="s">
        <v>14</v>
      </c>
      <c r="B3" s="19" t="s">
        <v>64</v>
      </c>
      <c r="C3" s="19" t="s">
        <v>63</v>
      </c>
      <c r="D3" s="9" t="s">
        <v>65</v>
      </c>
      <c r="E3" s="9" t="s">
        <v>66</v>
      </c>
      <c r="F3" s="9" t="s">
        <v>67</v>
      </c>
    </row>
    <row r="4" spans="1:6" ht="16" customHeight="1" x14ac:dyDescent="0.2">
      <c r="A4" s="32" t="s">
        <v>6</v>
      </c>
      <c r="B4" s="11" t="s">
        <v>17</v>
      </c>
      <c r="C4" s="11" t="s">
        <v>7</v>
      </c>
      <c r="D4" s="10" t="s">
        <v>7</v>
      </c>
      <c r="E4" s="12" t="s">
        <v>7</v>
      </c>
      <c r="F4" s="12" t="s">
        <v>7</v>
      </c>
    </row>
    <row r="5" spans="1:6" s="8" customFormat="1" ht="15" customHeight="1" x14ac:dyDescent="0.2">
      <c r="A5" s="33" t="s">
        <v>16</v>
      </c>
      <c r="B5" s="20"/>
      <c r="C5" s="21">
        <f>SUM(D5:F5)</f>
        <v>6</v>
      </c>
      <c r="D5" s="22">
        <v>2</v>
      </c>
      <c r="E5" s="23">
        <v>2</v>
      </c>
      <c r="F5" s="23">
        <v>2</v>
      </c>
    </row>
    <row r="6" spans="1:6" s="8" customFormat="1" ht="15" customHeight="1" x14ac:dyDescent="0.2">
      <c r="A6" s="77" t="s">
        <v>352</v>
      </c>
      <c r="B6" s="20"/>
      <c r="C6" s="21"/>
      <c r="D6" s="22"/>
      <c r="E6" s="23"/>
      <c r="F6" s="23"/>
    </row>
    <row r="7" spans="1:6" ht="16" customHeight="1" x14ac:dyDescent="0.2">
      <c r="A7" s="75" t="s">
        <v>157</v>
      </c>
      <c r="B7" s="39">
        <f>ROUND(C7/$C$5*100,1)</f>
        <v>100</v>
      </c>
      <c r="C7" s="39">
        <f>SUM(D7:F7)</f>
        <v>6</v>
      </c>
      <c r="D7" s="40">
        <f>'11.1'!F41</f>
        <v>2</v>
      </c>
      <c r="E7" s="38">
        <f>'11.2'!F28</f>
        <v>2</v>
      </c>
      <c r="F7" s="38">
        <f>'11.3'!E29</f>
        <v>2</v>
      </c>
    </row>
    <row r="8" spans="1:6" ht="16" customHeight="1" x14ac:dyDescent="0.2">
      <c r="A8" s="42" t="s">
        <v>212</v>
      </c>
      <c r="B8" s="39">
        <f>ROUND(C8/$C$5*100,1)</f>
        <v>100</v>
      </c>
      <c r="C8" s="39">
        <f>SUM(D8:F8)</f>
        <v>6</v>
      </c>
      <c r="D8" s="40">
        <f>'11.1'!F45</f>
        <v>2</v>
      </c>
      <c r="E8" s="38">
        <f>'11.2'!F31</f>
        <v>2</v>
      </c>
      <c r="F8" s="38">
        <f>'11.3'!E33</f>
        <v>2</v>
      </c>
    </row>
    <row r="9" spans="1:6" s="3" customFormat="1" ht="16" customHeight="1" x14ac:dyDescent="0.2">
      <c r="A9" s="42" t="s">
        <v>118</v>
      </c>
      <c r="B9" s="39">
        <f>ROUND(C9/$C$5*100,1)</f>
        <v>83.3</v>
      </c>
      <c r="C9" s="39">
        <f>SUM(D9:F9)</f>
        <v>5</v>
      </c>
      <c r="D9" s="40">
        <f>'11.1'!F11</f>
        <v>1</v>
      </c>
      <c r="E9" s="38">
        <f>'11.2'!F10</f>
        <v>2</v>
      </c>
      <c r="F9" s="38">
        <f>'11.3'!E10</f>
        <v>2</v>
      </c>
    </row>
    <row r="10" spans="1:6" s="3" customFormat="1" ht="16" customHeight="1" x14ac:dyDescent="0.2">
      <c r="A10" s="77" t="s">
        <v>353</v>
      </c>
      <c r="B10" s="39"/>
      <c r="C10" s="39"/>
      <c r="D10" s="40"/>
      <c r="E10" s="38"/>
      <c r="F10" s="38"/>
    </row>
    <row r="11" spans="1:6" ht="16" customHeight="1" x14ac:dyDescent="0.2">
      <c r="A11" s="59" t="s">
        <v>172</v>
      </c>
      <c r="B11" s="39">
        <f>ROUND(C11/$C$5*100,1)</f>
        <v>66.7</v>
      </c>
      <c r="C11" s="39">
        <f>SUM(D11:F11)</f>
        <v>4</v>
      </c>
      <c r="D11" s="40">
        <f>'11.1'!F16</f>
        <v>1</v>
      </c>
      <c r="E11" s="38">
        <f>'11.2'!F12</f>
        <v>2</v>
      </c>
      <c r="F11" s="38">
        <f>'11.3'!E13</f>
        <v>1</v>
      </c>
    </row>
    <row r="12" spans="1:6" ht="16" customHeight="1" x14ac:dyDescent="0.2">
      <c r="A12" s="77" t="s">
        <v>354</v>
      </c>
      <c r="B12" s="39"/>
      <c r="C12" s="39"/>
      <c r="D12" s="40"/>
      <c r="E12" s="38"/>
      <c r="F12" s="38"/>
    </row>
    <row r="13" spans="1:6" ht="16" customHeight="1" x14ac:dyDescent="0.2">
      <c r="A13" s="42" t="s">
        <v>129</v>
      </c>
      <c r="B13" s="39">
        <f>ROUND(C13/$C$5*100,1)</f>
        <v>50</v>
      </c>
      <c r="C13" s="39">
        <f>SUM(D13:F13)</f>
        <v>3</v>
      </c>
      <c r="D13" s="40">
        <f>'11.1'!F49</f>
        <v>1</v>
      </c>
      <c r="E13" s="38">
        <f>'11.2'!F33</f>
        <v>2</v>
      </c>
      <c r="F13" s="38">
        <f>'11.3'!E36</f>
        <v>0</v>
      </c>
    </row>
    <row r="14" spans="1:6" ht="16" customHeight="1" x14ac:dyDescent="0.2">
      <c r="A14" s="77" t="s">
        <v>355</v>
      </c>
      <c r="B14" s="39"/>
      <c r="C14" s="39"/>
      <c r="D14" s="40"/>
      <c r="E14" s="38"/>
      <c r="F14" s="38"/>
    </row>
    <row r="15" spans="1:6" ht="16" customHeight="1" x14ac:dyDescent="0.2">
      <c r="A15" s="42" t="s">
        <v>113</v>
      </c>
      <c r="B15" s="39">
        <f>ROUND(C15/$C$5*100,1)</f>
        <v>33.299999999999997</v>
      </c>
      <c r="C15" s="39">
        <f>SUM(D15:F15)</f>
        <v>2</v>
      </c>
      <c r="D15" s="40">
        <f>'11.1'!F27</f>
        <v>2</v>
      </c>
      <c r="E15" s="38">
        <f>'11.2'!F20</f>
        <v>0</v>
      </c>
      <c r="F15" s="38">
        <f>'11.3'!E21</f>
        <v>0</v>
      </c>
    </row>
    <row r="16" spans="1:6" ht="16" customHeight="1" x14ac:dyDescent="0.2">
      <c r="A16" s="75" t="s">
        <v>207</v>
      </c>
      <c r="B16" s="39">
        <f>ROUND(C16/$C$5*100,1)</f>
        <v>33.299999999999997</v>
      </c>
      <c r="C16" s="39">
        <f>SUM(D16:F16)</f>
        <v>2</v>
      </c>
      <c r="D16" s="40">
        <f>'11.1'!F30</f>
        <v>2</v>
      </c>
      <c r="E16" s="38">
        <f>'11.2'!F21</f>
        <v>0</v>
      </c>
      <c r="F16" s="38">
        <f>'11.3'!E22</f>
        <v>0</v>
      </c>
    </row>
    <row r="17" spans="1:6" ht="16" customHeight="1" x14ac:dyDescent="0.2">
      <c r="A17" s="78" t="s">
        <v>356</v>
      </c>
      <c r="B17" s="39"/>
      <c r="C17" s="39"/>
      <c r="D17" s="40"/>
      <c r="E17" s="38"/>
      <c r="F17" s="38"/>
    </row>
    <row r="18" spans="1:6" ht="16" customHeight="1" x14ac:dyDescent="0.2">
      <c r="A18" s="42" t="s">
        <v>99</v>
      </c>
      <c r="B18" s="39">
        <f t="shared" ref="B18:B31" si="0">ROUND(C18/$C$5*100,1)</f>
        <v>16.7</v>
      </c>
      <c r="C18" s="39">
        <f t="shared" ref="C18:C31" si="1">SUM(D18:F18)</f>
        <v>1</v>
      </c>
      <c r="D18" s="40">
        <f>'11.1'!F8</f>
        <v>1</v>
      </c>
      <c r="E18" s="38">
        <f>'11.2'!F8</f>
        <v>0</v>
      </c>
      <c r="F18" s="38">
        <f>'11.3'!E8</f>
        <v>0</v>
      </c>
    </row>
    <row r="19" spans="1:6" ht="16" customHeight="1" x14ac:dyDescent="0.2">
      <c r="A19" s="58" t="s">
        <v>147</v>
      </c>
      <c r="B19" s="39">
        <f t="shared" si="0"/>
        <v>16.7</v>
      </c>
      <c r="C19" s="39">
        <f t="shared" si="1"/>
        <v>1</v>
      </c>
      <c r="D19" s="40">
        <f>'11.1'!F10</f>
        <v>1</v>
      </c>
      <c r="E19" s="38">
        <f>'11.2'!F9</f>
        <v>0</v>
      </c>
      <c r="F19" s="38">
        <f>'11.3'!E9</f>
        <v>0</v>
      </c>
    </row>
    <row r="20" spans="1:6" ht="16" customHeight="1" x14ac:dyDescent="0.2">
      <c r="A20" s="138" t="s">
        <v>178</v>
      </c>
      <c r="B20" s="39">
        <f t="shared" si="0"/>
        <v>16.7</v>
      </c>
      <c r="C20" s="39">
        <f t="shared" si="1"/>
        <v>1</v>
      </c>
      <c r="D20" s="40">
        <f>'11.1'!F13</f>
        <v>1</v>
      </c>
      <c r="E20" s="38">
        <f>'11.2'!F11</f>
        <v>0</v>
      </c>
      <c r="F20" s="38">
        <f>'11.3'!E12</f>
        <v>0</v>
      </c>
    </row>
    <row r="21" spans="1:6" ht="16" customHeight="1" x14ac:dyDescent="0.2">
      <c r="A21" s="76" t="s">
        <v>222</v>
      </c>
      <c r="B21" s="39">
        <f t="shared" si="0"/>
        <v>16.7</v>
      </c>
      <c r="C21" s="39">
        <f t="shared" si="1"/>
        <v>1</v>
      </c>
      <c r="D21" s="40">
        <f>'11.1'!F18</f>
        <v>1</v>
      </c>
      <c r="E21" s="38">
        <f>'11.2'!F14</f>
        <v>0</v>
      </c>
      <c r="F21" s="38">
        <f>'11.3'!E15</f>
        <v>0</v>
      </c>
    </row>
    <row r="22" spans="1:6" ht="16" customHeight="1" x14ac:dyDescent="0.2">
      <c r="A22" s="42" t="s">
        <v>140</v>
      </c>
      <c r="B22" s="39">
        <f t="shared" si="0"/>
        <v>16.7</v>
      </c>
      <c r="C22" s="39">
        <f t="shared" si="1"/>
        <v>1</v>
      </c>
      <c r="D22" s="40">
        <f>'11.1'!F21</f>
        <v>1</v>
      </c>
      <c r="E22" s="38">
        <f>'11.2'!F15</f>
        <v>0</v>
      </c>
      <c r="F22" s="38">
        <f>'11.3'!E16</f>
        <v>0</v>
      </c>
    </row>
    <row r="23" spans="1:6" ht="16" customHeight="1" x14ac:dyDescent="0.2">
      <c r="A23" s="75" t="s">
        <v>358</v>
      </c>
      <c r="B23" s="39">
        <f t="shared" si="0"/>
        <v>16.7</v>
      </c>
      <c r="C23" s="39">
        <f t="shared" si="1"/>
        <v>1</v>
      </c>
      <c r="D23" s="40">
        <f>'11.1'!F22</f>
        <v>0</v>
      </c>
      <c r="E23" s="38">
        <f>'11.2'!F16</f>
        <v>1</v>
      </c>
      <c r="F23" s="38">
        <f>'11.3'!E17</f>
        <v>0</v>
      </c>
    </row>
    <row r="24" spans="1:6" ht="16" customHeight="1" x14ac:dyDescent="0.2">
      <c r="A24" s="42" t="s">
        <v>228</v>
      </c>
      <c r="B24" s="39">
        <f t="shared" si="0"/>
        <v>16.7</v>
      </c>
      <c r="C24" s="39">
        <f t="shared" si="1"/>
        <v>1</v>
      </c>
      <c r="D24" s="40">
        <f>'11.1'!F24</f>
        <v>1</v>
      </c>
      <c r="E24" s="38">
        <f>'11.2'!F18</f>
        <v>0</v>
      </c>
      <c r="F24" s="38">
        <f>'11.3'!E19</f>
        <v>0</v>
      </c>
    </row>
    <row r="25" spans="1:6" ht="16" customHeight="1" x14ac:dyDescent="0.2">
      <c r="A25" s="42" t="s">
        <v>143</v>
      </c>
      <c r="B25" s="39">
        <f t="shared" si="0"/>
        <v>16.7</v>
      </c>
      <c r="C25" s="39">
        <f t="shared" si="1"/>
        <v>1</v>
      </c>
      <c r="D25" s="40">
        <f>'11.1'!F37</f>
        <v>1</v>
      </c>
      <c r="E25" s="38">
        <f>'11.2'!F25</f>
        <v>0</v>
      </c>
      <c r="F25" s="38">
        <f>'11.3'!E26</f>
        <v>0</v>
      </c>
    </row>
    <row r="26" spans="1:6" ht="16" customHeight="1" x14ac:dyDescent="0.2">
      <c r="A26" s="58" t="s">
        <v>232</v>
      </c>
      <c r="B26" s="39">
        <f t="shared" si="0"/>
        <v>16.7</v>
      </c>
      <c r="C26" s="39">
        <f t="shared" si="1"/>
        <v>1</v>
      </c>
      <c r="D26" s="40">
        <f>'11.1'!F38</f>
        <v>1</v>
      </c>
      <c r="E26" s="38">
        <f>'11.2'!F26</f>
        <v>0</v>
      </c>
      <c r="F26" s="38">
        <f>'11.3'!E27</f>
        <v>0</v>
      </c>
    </row>
    <row r="27" spans="1:6" ht="16" customHeight="1" x14ac:dyDescent="0.2">
      <c r="A27" s="75" t="s">
        <v>89</v>
      </c>
      <c r="B27" s="39">
        <f t="shared" si="0"/>
        <v>16.7</v>
      </c>
      <c r="C27" s="39">
        <f t="shared" si="1"/>
        <v>1</v>
      </c>
      <c r="D27" s="40">
        <f>'11.1'!F39</f>
        <v>1</v>
      </c>
      <c r="E27" s="38">
        <f>'11.2'!F27</f>
        <v>0</v>
      </c>
      <c r="F27" s="38">
        <f>'11.3'!E28</f>
        <v>0</v>
      </c>
    </row>
    <row r="28" spans="1:6" ht="16" customHeight="1" x14ac:dyDescent="0.2">
      <c r="A28" s="59" t="s">
        <v>196</v>
      </c>
      <c r="B28" s="39">
        <f t="shared" si="0"/>
        <v>16.7</v>
      </c>
      <c r="C28" s="39">
        <f t="shared" si="1"/>
        <v>1</v>
      </c>
      <c r="D28" s="40">
        <f>'11.1'!F44</f>
        <v>1</v>
      </c>
      <c r="E28" s="38">
        <f>'11.2'!F30</f>
        <v>0</v>
      </c>
      <c r="F28" s="38">
        <f>'11.3'!E32</f>
        <v>0</v>
      </c>
    </row>
    <row r="29" spans="1:6" ht="16" customHeight="1" x14ac:dyDescent="0.2">
      <c r="A29" s="42" t="s">
        <v>185</v>
      </c>
      <c r="B29" s="39">
        <f t="shared" si="0"/>
        <v>16.7</v>
      </c>
      <c r="C29" s="39">
        <f t="shared" si="1"/>
        <v>1</v>
      </c>
      <c r="D29" s="40">
        <f>'11.1'!F46</f>
        <v>1</v>
      </c>
      <c r="E29" s="38">
        <f>'11.2'!F32</f>
        <v>0</v>
      </c>
      <c r="F29" s="38">
        <f>'11.3'!E35</f>
        <v>0</v>
      </c>
    </row>
    <row r="30" spans="1:6" ht="16" customHeight="1" x14ac:dyDescent="0.2">
      <c r="A30" s="42" t="s">
        <v>200</v>
      </c>
      <c r="B30" s="39">
        <f t="shared" si="0"/>
        <v>0</v>
      </c>
      <c r="C30" s="39">
        <f t="shared" si="1"/>
        <v>0</v>
      </c>
      <c r="D30" s="40">
        <f>'11.1'!F32</f>
        <v>0</v>
      </c>
      <c r="E30" s="38">
        <f>'11.2'!F22</f>
        <v>0</v>
      </c>
      <c r="F30" s="38">
        <f>'11.3'!E23</f>
        <v>0</v>
      </c>
    </row>
    <row r="31" spans="1:6" ht="16" customHeight="1" x14ac:dyDescent="0.2">
      <c r="A31" s="42" t="s">
        <v>138</v>
      </c>
      <c r="B31" s="39">
        <f t="shared" si="0"/>
        <v>0</v>
      </c>
      <c r="C31" s="39">
        <f t="shared" si="1"/>
        <v>0</v>
      </c>
      <c r="D31" s="40">
        <f>'11.1'!F35</f>
        <v>0</v>
      </c>
      <c r="E31" s="38">
        <f>'11.2'!F24</f>
        <v>0</v>
      </c>
      <c r="F31" s="38">
        <f>'11.3'!E25</f>
        <v>0</v>
      </c>
    </row>
  </sheetData>
  <sortState xmlns:xlrd2="http://schemas.microsoft.com/office/spreadsheetml/2017/richdata2" ref="A7:F31">
    <sortCondition descending="1" ref="B7:B31"/>
  </sortState>
  <mergeCells count="2">
    <mergeCell ref="A1:F1"/>
    <mergeCell ref="A2:F2"/>
  </mergeCells>
  <conditionalFormatting sqref="A8">
    <cfRule type="dataBar" priority="6">
      <dataBar>
        <cfvo type="min"/>
        <cfvo type="max"/>
        <color rgb="FF638EC6"/>
      </dataBar>
    </cfRule>
  </conditionalFormatting>
  <conditionalFormatting sqref="A9">
    <cfRule type="dataBar" priority="5">
      <dataBar>
        <cfvo type="min"/>
        <cfvo type="max"/>
        <color rgb="FF638EC6"/>
      </dataBar>
    </cfRule>
  </conditionalFormatting>
  <conditionalFormatting sqref="A11 A13">
    <cfRule type="dataBar" priority="4">
      <dataBar>
        <cfvo type="min"/>
        <cfvo type="max"/>
        <color rgb="FF638EC6"/>
      </dataBar>
    </cfRule>
  </conditionalFormatting>
  <conditionalFormatting sqref="A13">
    <cfRule type="dataBar" priority="3">
      <dataBar>
        <cfvo type="min"/>
        <cfvo type="max"/>
        <color rgb="FF638EC6"/>
      </dataBar>
    </cfRule>
  </conditionalFormatting>
  <conditionalFormatting sqref="A15">
    <cfRule type="dataBar" priority="2">
      <dataBar>
        <cfvo type="min"/>
        <cfvo type="max"/>
        <color rgb="FF638EC6"/>
      </dataBar>
    </cfRule>
  </conditionalFormatting>
  <conditionalFormatting sqref="A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{49D83329-D7E4-B744-8B1E-E703B4A9819A}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  <headerFooter scaleWithDoc="0">
    <oddFooter>&amp;C&amp;"Times New Roman,обычный"&amp;A&amp;R&amp;P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D83329-D7E4-B744-8B1E-E703B4A9819A}">
            <x14:dataBar minLength="0" maxLength="100" negativeBarColorSameAsPositive="1" axisPosition="none">
              <x14:cfvo type="min"/>
              <x14:cfvo type="max"/>
            </x14:dataBar>
          </x14:cfRule>
          <xm:sqref>A10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2"/>
  <sheetViews>
    <sheetView tabSelected="1" zoomScaleNormal="100" zoomScalePageLayoutView="80" workbookViewId="0">
      <pane ySplit="4" topLeftCell="A5" activePane="bottomLeft" state="frozen"/>
      <selection activeCell="G33" sqref="G33:G2385"/>
      <selection pane="bottomLeft" activeCell="E41" sqref="E41"/>
    </sheetView>
  </sheetViews>
  <sheetFormatPr baseColWidth="10" defaultColWidth="8.83203125" defaultRowHeight="15" x14ac:dyDescent="0.2"/>
  <cols>
    <col min="1" max="1" width="26.5" customWidth="1"/>
    <col min="2" max="2" width="12.83203125" style="4" customWidth="1"/>
    <col min="3" max="3" width="9.1640625" customWidth="1"/>
    <col min="4" max="5" width="26.5" customWidth="1"/>
    <col min="6" max="6" width="29.33203125" customWidth="1"/>
  </cols>
  <sheetData>
    <row r="1" spans="1:6" ht="30" customHeight="1" x14ac:dyDescent="0.2">
      <c r="A1" s="144" t="s">
        <v>357</v>
      </c>
      <c r="B1" s="145"/>
      <c r="C1" s="145"/>
      <c r="D1" s="145"/>
      <c r="E1" s="145"/>
      <c r="F1" s="145"/>
    </row>
    <row r="2" spans="1:6" ht="19" customHeight="1" x14ac:dyDescent="0.2">
      <c r="A2" s="146" t="s">
        <v>341</v>
      </c>
      <c r="B2" s="147"/>
      <c r="C2" s="147"/>
      <c r="D2" s="147"/>
      <c r="E2" s="147"/>
      <c r="F2" s="147"/>
    </row>
    <row r="3" spans="1:6" ht="100" customHeight="1" x14ac:dyDescent="0.2">
      <c r="A3" s="18" t="s">
        <v>14</v>
      </c>
      <c r="B3" s="19" t="s">
        <v>64</v>
      </c>
      <c r="C3" s="19" t="s">
        <v>63</v>
      </c>
      <c r="D3" s="9" t="s">
        <v>65</v>
      </c>
      <c r="E3" s="9" t="s">
        <v>66</v>
      </c>
      <c r="F3" s="9" t="s">
        <v>67</v>
      </c>
    </row>
    <row r="4" spans="1:6" ht="16" customHeight="1" x14ac:dyDescent="0.2">
      <c r="A4" s="32" t="s">
        <v>6</v>
      </c>
      <c r="B4" s="11" t="s">
        <v>17</v>
      </c>
      <c r="C4" s="11" t="s">
        <v>7</v>
      </c>
      <c r="D4" s="10" t="s">
        <v>7</v>
      </c>
      <c r="E4" s="12" t="s">
        <v>7</v>
      </c>
      <c r="F4" s="12" t="s">
        <v>7</v>
      </c>
    </row>
    <row r="5" spans="1:6" s="8" customFormat="1" ht="15" customHeight="1" x14ac:dyDescent="0.2">
      <c r="A5" s="33" t="s">
        <v>16</v>
      </c>
      <c r="B5" s="20"/>
      <c r="C5" s="21">
        <f>SUM(D5:F5)</f>
        <v>6</v>
      </c>
      <c r="D5" s="22">
        <v>2</v>
      </c>
      <c r="E5" s="23">
        <v>2</v>
      </c>
      <c r="F5" s="23">
        <v>2</v>
      </c>
    </row>
    <row r="6" spans="1:6" ht="16" customHeight="1" x14ac:dyDescent="0.2">
      <c r="A6" s="74" t="s">
        <v>0</v>
      </c>
      <c r="B6" s="24"/>
      <c r="C6" s="25"/>
      <c r="D6" s="25"/>
      <c r="E6" s="26"/>
      <c r="F6" s="26"/>
    </row>
    <row r="7" spans="1:6" ht="16" customHeight="1" x14ac:dyDescent="0.2">
      <c r="A7" s="42" t="s">
        <v>99</v>
      </c>
      <c r="B7" s="15">
        <f>ROUND(C7/$C$5*100,1)</f>
        <v>16.7</v>
      </c>
      <c r="C7" s="15">
        <f>SUM(D7:F7)</f>
        <v>1</v>
      </c>
      <c r="D7" s="16">
        <f>'11.1'!F8</f>
        <v>1</v>
      </c>
      <c r="E7" s="13">
        <f>'11.2'!F8</f>
        <v>0</v>
      </c>
      <c r="F7" s="13">
        <f>'11.3'!E8</f>
        <v>0</v>
      </c>
    </row>
    <row r="8" spans="1:6" s="3" customFormat="1" ht="16" customHeight="1" x14ac:dyDescent="0.2">
      <c r="A8" s="58" t="s">
        <v>147</v>
      </c>
      <c r="B8" s="39">
        <f t="shared" ref="B8:B32" si="0">ROUND(C8/$C$5*100,1)</f>
        <v>16.7</v>
      </c>
      <c r="C8" s="15">
        <f>SUM(D8:F8)</f>
        <v>1</v>
      </c>
      <c r="D8" s="16">
        <f>'11.1'!F10</f>
        <v>1</v>
      </c>
      <c r="E8" s="38">
        <f>'11.2'!F9</f>
        <v>0</v>
      </c>
      <c r="F8" s="38">
        <f>'11.3'!E9</f>
        <v>0</v>
      </c>
    </row>
    <row r="9" spans="1:6" ht="16" customHeight="1" x14ac:dyDescent="0.2">
      <c r="A9" s="42" t="s">
        <v>118</v>
      </c>
      <c r="B9" s="39">
        <f t="shared" si="0"/>
        <v>83.3</v>
      </c>
      <c r="C9" s="15">
        <f>SUM(D9:F9)</f>
        <v>5</v>
      </c>
      <c r="D9" s="16">
        <f>'11.1'!F11</f>
        <v>1</v>
      </c>
      <c r="E9" s="38">
        <f>'11.2'!F10</f>
        <v>2</v>
      </c>
      <c r="F9" s="38">
        <f>'11.3'!E10</f>
        <v>2</v>
      </c>
    </row>
    <row r="10" spans="1:6" s="37" customFormat="1" ht="16" customHeight="1" x14ac:dyDescent="0.2">
      <c r="A10" s="59" t="s">
        <v>178</v>
      </c>
      <c r="B10" s="39">
        <f t="shared" si="0"/>
        <v>16.7</v>
      </c>
      <c r="C10" s="39">
        <f>SUM(D10:F10)</f>
        <v>1</v>
      </c>
      <c r="D10" s="40">
        <f>'11.1'!F13</f>
        <v>1</v>
      </c>
      <c r="E10" s="38">
        <f>'11.2'!F11</f>
        <v>0</v>
      </c>
      <c r="F10" s="38">
        <f>'11.3'!E12</f>
        <v>0</v>
      </c>
    </row>
    <row r="11" spans="1:6" ht="16" customHeight="1" x14ac:dyDescent="0.2">
      <c r="A11" s="59" t="s">
        <v>172</v>
      </c>
      <c r="B11" s="39">
        <f t="shared" si="0"/>
        <v>66.7</v>
      </c>
      <c r="C11" s="15">
        <f>SUM(D11:F11)</f>
        <v>4</v>
      </c>
      <c r="D11" s="40">
        <f>'11.1'!F16</f>
        <v>1</v>
      </c>
      <c r="E11" s="38">
        <f>'11.2'!F12</f>
        <v>2</v>
      </c>
      <c r="F11" s="38">
        <f>'11.3'!E13</f>
        <v>1</v>
      </c>
    </row>
    <row r="12" spans="1:6" ht="16" customHeight="1" x14ac:dyDescent="0.2">
      <c r="A12" s="74" t="s">
        <v>1</v>
      </c>
      <c r="B12" s="27"/>
      <c r="C12" s="27"/>
      <c r="D12" s="28"/>
      <c r="E12" s="29"/>
      <c r="F12" s="29"/>
    </row>
    <row r="13" spans="1:6" ht="16" customHeight="1" x14ac:dyDescent="0.2">
      <c r="A13" s="59" t="s">
        <v>222</v>
      </c>
      <c r="B13" s="39">
        <f t="shared" si="0"/>
        <v>16.7</v>
      </c>
      <c r="C13" s="15">
        <f>SUM(D13:F13)</f>
        <v>1</v>
      </c>
      <c r="D13" s="16">
        <f>'11.1'!F18</f>
        <v>1</v>
      </c>
      <c r="E13" s="38">
        <f>'11.2'!F14</f>
        <v>0</v>
      </c>
      <c r="F13" s="38">
        <f>'11.3'!E15</f>
        <v>0</v>
      </c>
    </row>
    <row r="14" spans="1:6" s="37" customFormat="1" ht="16" customHeight="1" x14ac:dyDescent="0.2">
      <c r="A14" s="42" t="s">
        <v>140</v>
      </c>
      <c r="B14" s="39">
        <f t="shared" si="0"/>
        <v>16.7</v>
      </c>
      <c r="C14" s="39">
        <f>SUM(D14:F14)</f>
        <v>1</v>
      </c>
      <c r="D14" s="40">
        <f>'11.1'!F21</f>
        <v>1</v>
      </c>
      <c r="E14" s="38">
        <f>'11.2'!F15</f>
        <v>0</v>
      </c>
      <c r="F14" s="38">
        <f>'11.3'!E16</f>
        <v>0</v>
      </c>
    </row>
    <row r="15" spans="1:6" s="37" customFormat="1" ht="16" customHeight="1" x14ac:dyDescent="0.2">
      <c r="A15" s="81" t="s">
        <v>358</v>
      </c>
      <c r="B15" s="39">
        <f t="shared" si="0"/>
        <v>16.7</v>
      </c>
      <c r="C15" s="39">
        <f>SUM(D15:F15)</f>
        <v>1</v>
      </c>
      <c r="D15" s="40">
        <f>'11.1'!F22</f>
        <v>0</v>
      </c>
      <c r="E15" s="38">
        <f>'11.2'!F16</f>
        <v>1</v>
      </c>
      <c r="F15" s="38">
        <f>'11.3'!E17</f>
        <v>0</v>
      </c>
    </row>
    <row r="16" spans="1:6" ht="16" customHeight="1" x14ac:dyDescent="0.2">
      <c r="A16" s="74" t="s">
        <v>2</v>
      </c>
      <c r="B16" s="27"/>
      <c r="C16" s="27"/>
      <c r="D16" s="28"/>
      <c r="E16" s="29"/>
      <c r="F16" s="29"/>
    </row>
    <row r="17" spans="1:6" s="4" customFormat="1" ht="16" customHeight="1" x14ac:dyDescent="0.2">
      <c r="A17" s="42" t="s">
        <v>228</v>
      </c>
      <c r="B17" s="39">
        <f t="shared" si="0"/>
        <v>16.7</v>
      </c>
      <c r="C17" s="15">
        <f>SUM(D17:F17)</f>
        <v>1</v>
      </c>
      <c r="D17" s="16">
        <f>'11.1'!F24</f>
        <v>1</v>
      </c>
      <c r="E17" s="38">
        <f>'11.2'!F18</f>
        <v>0</v>
      </c>
      <c r="F17" s="38">
        <f>'11.3'!E19</f>
        <v>0</v>
      </c>
    </row>
    <row r="18" spans="1:6" ht="16" customHeight="1" x14ac:dyDescent="0.2">
      <c r="A18" s="74" t="s">
        <v>3</v>
      </c>
      <c r="B18" s="27"/>
      <c r="C18" s="27"/>
      <c r="D18" s="28"/>
      <c r="E18" s="29"/>
      <c r="F18" s="29"/>
    </row>
    <row r="19" spans="1:6" ht="16" customHeight="1" x14ac:dyDescent="0.2">
      <c r="A19" s="42" t="s">
        <v>113</v>
      </c>
      <c r="B19" s="39">
        <f t="shared" si="0"/>
        <v>33.299999999999997</v>
      </c>
      <c r="C19" s="15">
        <f>SUM(D19:F19)</f>
        <v>2</v>
      </c>
      <c r="D19" s="16">
        <f>'11.1'!F27</f>
        <v>2</v>
      </c>
      <c r="E19" s="38">
        <f>'11.2'!F20</f>
        <v>0</v>
      </c>
      <c r="F19" s="38">
        <f>'11.3'!E21</f>
        <v>0</v>
      </c>
    </row>
    <row r="20" spans="1:6" ht="16" customHeight="1" x14ac:dyDescent="0.2">
      <c r="A20" s="42" t="s">
        <v>207</v>
      </c>
      <c r="B20" s="39">
        <f t="shared" si="0"/>
        <v>33.299999999999997</v>
      </c>
      <c r="C20" s="15">
        <f>SUM(D20:F20)</f>
        <v>2</v>
      </c>
      <c r="D20" s="40">
        <f>'11.1'!F30</f>
        <v>2</v>
      </c>
      <c r="E20" s="38">
        <f>'11.2'!F21</f>
        <v>0</v>
      </c>
      <c r="F20" s="38">
        <f>'11.3'!E22</f>
        <v>0</v>
      </c>
    </row>
    <row r="21" spans="1:6" ht="16" customHeight="1" x14ac:dyDescent="0.2">
      <c r="A21" s="42" t="s">
        <v>200</v>
      </c>
      <c r="B21" s="39">
        <f t="shared" si="0"/>
        <v>0</v>
      </c>
      <c r="C21" s="15">
        <f>SUM(D21:F21)</f>
        <v>0</v>
      </c>
      <c r="D21" s="40">
        <f>'11.1'!F32</f>
        <v>0</v>
      </c>
      <c r="E21" s="38">
        <f>'11.2'!F22</f>
        <v>0</v>
      </c>
      <c r="F21" s="38">
        <f>'11.3'!E23</f>
        <v>0</v>
      </c>
    </row>
    <row r="22" spans="1:6" ht="16" customHeight="1" x14ac:dyDescent="0.2">
      <c r="A22" s="74" t="s">
        <v>4</v>
      </c>
      <c r="B22" s="27"/>
      <c r="C22" s="27"/>
      <c r="D22" s="28"/>
      <c r="E22" s="29"/>
      <c r="F22" s="29"/>
    </row>
    <row r="23" spans="1:6" ht="16" customHeight="1" x14ac:dyDescent="0.2">
      <c r="A23" s="42" t="s">
        <v>138</v>
      </c>
      <c r="B23" s="39">
        <f t="shared" si="0"/>
        <v>0</v>
      </c>
      <c r="C23" s="15">
        <f>SUM(D23:F23)</f>
        <v>0</v>
      </c>
      <c r="D23" s="16">
        <f>'11.1'!F35</f>
        <v>0</v>
      </c>
      <c r="E23" s="38">
        <f>'11.2'!F24</f>
        <v>0</v>
      </c>
      <c r="F23" s="38">
        <f>'11.3'!E25</f>
        <v>0</v>
      </c>
    </row>
    <row r="24" spans="1:6" ht="16" customHeight="1" x14ac:dyDescent="0.2">
      <c r="A24" s="42" t="s">
        <v>143</v>
      </c>
      <c r="B24" s="39">
        <f t="shared" si="0"/>
        <v>16.7</v>
      </c>
      <c r="C24" s="15">
        <f>SUM(D24:F24)</f>
        <v>1</v>
      </c>
      <c r="D24" s="16">
        <f>'11.1'!F37</f>
        <v>1</v>
      </c>
      <c r="E24" s="38">
        <f>'11.2'!F25</f>
        <v>0</v>
      </c>
      <c r="F24" s="38">
        <f>'11.3'!E26</f>
        <v>0</v>
      </c>
    </row>
    <row r="25" spans="1:6" ht="16" customHeight="1" x14ac:dyDescent="0.2">
      <c r="A25" s="58" t="s">
        <v>232</v>
      </c>
      <c r="B25" s="39">
        <f t="shared" si="0"/>
        <v>16.7</v>
      </c>
      <c r="C25" s="15">
        <f>SUM(D25:F25)</f>
        <v>1</v>
      </c>
      <c r="D25" s="16">
        <f>'11.1'!F38</f>
        <v>1</v>
      </c>
      <c r="E25" s="38">
        <f>'11.2'!F26</f>
        <v>0</v>
      </c>
      <c r="F25" s="38">
        <f>'11.3'!E27</f>
        <v>0</v>
      </c>
    </row>
    <row r="26" spans="1:6" s="37" customFormat="1" ht="16" customHeight="1" x14ac:dyDescent="0.2">
      <c r="A26" s="42" t="s">
        <v>89</v>
      </c>
      <c r="B26" s="39">
        <f t="shared" si="0"/>
        <v>16.7</v>
      </c>
      <c r="C26" s="39">
        <f>SUM(D26:F26)</f>
        <v>1</v>
      </c>
      <c r="D26" s="40">
        <f>'11.1'!F39</f>
        <v>1</v>
      </c>
      <c r="E26" s="38">
        <f>'11.2'!F27</f>
        <v>0</v>
      </c>
      <c r="F26" s="38">
        <f>'11.3'!E28</f>
        <v>0</v>
      </c>
    </row>
    <row r="27" spans="1:6" ht="16" customHeight="1" x14ac:dyDescent="0.2">
      <c r="A27" s="42" t="s">
        <v>157</v>
      </c>
      <c r="B27" s="39">
        <f t="shared" si="0"/>
        <v>100</v>
      </c>
      <c r="C27" s="15">
        <f>SUM(D27:F27)</f>
        <v>6</v>
      </c>
      <c r="D27" s="16">
        <f>'11.1'!F41</f>
        <v>2</v>
      </c>
      <c r="E27" s="38">
        <f>'11.2'!F28</f>
        <v>2</v>
      </c>
      <c r="F27" s="38">
        <f>'11.3'!E29</f>
        <v>2</v>
      </c>
    </row>
    <row r="28" spans="1:6" ht="16" customHeight="1" x14ac:dyDescent="0.2">
      <c r="A28" s="74" t="s">
        <v>5</v>
      </c>
      <c r="B28" s="27"/>
      <c r="C28" s="27"/>
      <c r="D28" s="28"/>
      <c r="E28" s="29"/>
      <c r="F28" s="29"/>
    </row>
    <row r="29" spans="1:6" ht="16" customHeight="1" x14ac:dyDescent="0.2">
      <c r="A29" s="59" t="s">
        <v>196</v>
      </c>
      <c r="B29" s="39">
        <f t="shared" si="0"/>
        <v>16.7</v>
      </c>
      <c r="C29" s="39">
        <f t="shared" ref="C29:C32" si="1">SUM(D29:F29)</f>
        <v>1</v>
      </c>
      <c r="D29" s="40">
        <f>'11.1'!F44</f>
        <v>1</v>
      </c>
      <c r="E29" s="38">
        <f>'11.2'!F30</f>
        <v>0</v>
      </c>
      <c r="F29" s="38">
        <f>'11.3'!E32</f>
        <v>0</v>
      </c>
    </row>
    <row r="30" spans="1:6" ht="16" customHeight="1" x14ac:dyDescent="0.2">
      <c r="A30" s="42" t="s">
        <v>212</v>
      </c>
      <c r="B30" s="39">
        <f t="shared" si="0"/>
        <v>100</v>
      </c>
      <c r="C30" s="39">
        <f t="shared" si="1"/>
        <v>6</v>
      </c>
      <c r="D30" s="40">
        <f>'11.1'!F45</f>
        <v>2</v>
      </c>
      <c r="E30" s="38">
        <f>'11.2'!F31</f>
        <v>2</v>
      </c>
      <c r="F30" s="38">
        <f>'11.3'!E33</f>
        <v>2</v>
      </c>
    </row>
    <row r="31" spans="1:6" x14ac:dyDescent="0.2">
      <c r="A31" s="42" t="s">
        <v>185</v>
      </c>
      <c r="B31" s="39">
        <f t="shared" si="0"/>
        <v>16.7</v>
      </c>
      <c r="C31" s="39">
        <f t="shared" si="1"/>
        <v>1</v>
      </c>
      <c r="D31" s="40">
        <f>'11.1'!F46</f>
        <v>1</v>
      </c>
      <c r="E31" s="38">
        <f>'11.2'!F32</f>
        <v>0</v>
      </c>
      <c r="F31" s="38">
        <f>'11.3'!E35</f>
        <v>0</v>
      </c>
    </row>
    <row r="32" spans="1:6" x14ac:dyDescent="0.2">
      <c r="A32" s="42" t="s">
        <v>129</v>
      </c>
      <c r="B32" s="39">
        <f t="shared" si="0"/>
        <v>50</v>
      </c>
      <c r="C32" s="39">
        <f t="shared" si="1"/>
        <v>3</v>
      </c>
      <c r="D32" s="40">
        <f>'11.1'!F49</f>
        <v>1</v>
      </c>
      <c r="E32" s="38">
        <f>'11.2'!F33</f>
        <v>2</v>
      </c>
      <c r="F32" s="38">
        <f>'11.3'!E36</f>
        <v>0</v>
      </c>
    </row>
  </sheetData>
  <mergeCells count="2">
    <mergeCell ref="A1:F1"/>
    <mergeCell ref="A2:F2"/>
  </mergeCells>
  <conditionalFormatting sqref="A7">
    <cfRule type="dataBar" priority="8">
      <dataBar>
        <cfvo type="min"/>
        <cfvo type="max"/>
        <color rgb="FF638EC6"/>
      </dataBar>
    </cfRule>
  </conditionalFormatting>
  <conditionalFormatting sqref="A8">
    <cfRule type="dataBar" priority="6">
      <dataBar>
        <cfvo type="min"/>
        <cfvo type="max"/>
        <color rgb="FF638EC6"/>
      </dataBar>
    </cfRule>
  </conditionalFormatting>
  <conditionalFormatting sqref="A9:A10">
    <cfRule type="dataBar" priority="4">
      <dataBar>
        <cfvo type="min"/>
        <cfvo type="max"/>
        <color rgb="FF638EC6"/>
      </dataBar>
    </cfRule>
  </conditionalFormatting>
  <conditionalFormatting sqref="A10">
    <cfRule type="dataBar" priority="3">
      <dataBar>
        <cfvo type="min"/>
        <cfvo type="max"/>
        <color rgb="FF638EC6"/>
      </dataBar>
    </cfRule>
  </conditionalFormatting>
  <conditionalFormatting sqref="A11">
    <cfRule type="dataBar" priority="2">
      <dataBar>
        <cfvo type="min"/>
        <cfvo type="max"/>
        <color rgb="FF638EC6"/>
      </dataBar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  <headerFooter scaleWithDoc="0">
    <oddFooter>&amp;C&amp;"Times New Roman,обычный"&amp;A&amp;R&amp;P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2"/>
  <sheetViews>
    <sheetView topLeftCell="A22" zoomScaleNormal="100" workbookViewId="0">
      <selection activeCell="B20" sqref="B20"/>
    </sheetView>
  </sheetViews>
  <sheetFormatPr baseColWidth="10" defaultColWidth="8.83203125" defaultRowHeight="15" x14ac:dyDescent="0.2"/>
  <cols>
    <col min="1" max="1" width="4.83203125" style="5" customWidth="1"/>
    <col min="2" max="2" width="123.83203125" customWidth="1"/>
    <col min="3" max="5" width="7.5" customWidth="1"/>
  </cols>
  <sheetData>
    <row r="1" spans="1:5" s="4" customFormat="1" ht="29.5" customHeight="1" x14ac:dyDescent="0.2">
      <c r="A1" s="148" t="s">
        <v>68</v>
      </c>
      <c r="B1" s="149"/>
      <c r="C1" s="149"/>
      <c r="D1" s="149"/>
      <c r="E1" s="149"/>
    </row>
    <row r="2" spans="1:5" ht="30" customHeight="1" x14ac:dyDescent="0.2">
      <c r="A2" s="150" t="s">
        <v>18</v>
      </c>
      <c r="B2" s="151" t="s">
        <v>8</v>
      </c>
      <c r="C2" s="151" t="s">
        <v>9</v>
      </c>
      <c r="D2" s="151" t="s">
        <v>10</v>
      </c>
      <c r="E2" s="151"/>
    </row>
    <row r="3" spans="1:5" x14ac:dyDescent="0.2">
      <c r="A3" s="150"/>
      <c r="B3" s="151"/>
      <c r="C3" s="151"/>
      <c r="D3" s="62" t="s">
        <v>15</v>
      </c>
      <c r="E3" s="62" t="s">
        <v>19</v>
      </c>
    </row>
    <row r="4" spans="1:5" x14ac:dyDescent="0.2">
      <c r="A4" s="152" t="s">
        <v>71</v>
      </c>
      <c r="B4" s="48" t="s">
        <v>69</v>
      </c>
      <c r="C4" s="153">
        <v>6</v>
      </c>
      <c r="D4" s="154"/>
      <c r="E4" s="154"/>
    </row>
    <row r="5" spans="1:5" ht="60" x14ac:dyDescent="0.2">
      <c r="A5" s="152"/>
      <c r="B5" s="45" t="s">
        <v>70</v>
      </c>
      <c r="C5" s="153"/>
      <c r="D5" s="154"/>
      <c r="E5" s="154"/>
    </row>
    <row r="6" spans="1:5" ht="48.5" customHeight="1" x14ac:dyDescent="0.2">
      <c r="A6" s="152"/>
      <c r="B6" s="79" t="s">
        <v>73</v>
      </c>
      <c r="C6" s="153"/>
      <c r="D6" s="154"/>
      <c r="E6" s="154"/>
    </row>
    <row r="7" spans="1:5" x14ac:dyDescent="0.2">
      <c r="A7" s="152" t="s">
        <v>72</v>
      </c>
      <c r="B7" s="64" t="s">
        <v>21</v>
      </c>
      <c r="C7" s="155"/>
      <c r="D7" s="155"/>
      <c r="E7" s="155"/>
    </row>
    <row r="8" spans="1:5" ht="60" x14ac:dyDescent="0.2">
      <c r="A8" s="152"/>
      <c r="B8" s="45" t="s">
        <v>22</v>
      </c>
      <c r="C8" s="155"/>
      <c r="D8" s="155"/>
      <c r="E8" s="155"/>
    </row>
    <row r="9" spans="1:5" ht="30" x14ac:dyDescent="0.2">
      <c r="A9" s="152"/>
      <c r="B9" s="45" t="s">
        <v>23</v>
      </c>
      <c r="C9" s="155"/>
      <c r="D9" s="155"/>
      <c r="E9" s="155"/>
    </row>
    <row r="10" spans="1:5" ht="28" customHeight="1" x14ac:dyDescent="0.2">
      <c r="A10" s="152"/>
      <c r="B10" s="45" t="s">
        <v>24</v>
      </c>
      <c r="C10" s="155"/>
      <c r="D10" s="155"/>
      <c r="E10" s="155"/>
    </row>
    <row r="11" spans="1:5" ht="45" x14ac:dyDescent="0.2">
      <c r="A11" s="152"/>
      <c r="B11" s="80" t="s">
        <v>25</v>
      </c>
      <c r="C11" s="155"/>
      <c r="D11" s="155"/>
      <c r="E11" s="155"/>
    </row>
    <row r="12" spans="1:5" ht="60" x14ac:dyDescent="0.2">
      <c r="A12" s="152"/>
      <c r="B12" s="45" t="s">
        <v>26</v>
      </c>
      <c r="C12" s="155"/>
      <c r="D12" s="155"/>
      <c r="E12" s="155"/>
    </row>
    <row r="13" spans="1:5" ht="57.5" customHeight="1" x14ac:dyDescent="0.2">
      <c r="A13" s="152"/>
      <c r="B13" s="46" t="s">
        <v>74</v>
      </c>
      <c r="C13" s="155"/>
      <c r="D13" s="155"/>
      <c r="E13" s="155"/>
    </row>
    <row r="14" spans="1:5" x14ac:dyDescent="0.2">
      <c r="A14" s="49"/>
      <c r="B14" s="55" t="s">
        <v>27</v>
      </c>
      <c r="C14" s="63">
        <v>2</v>
      </c>
      <c r="D14" s="63">
        <v>0.5</v>
      </c>
      <c r="E14" s="63">
        <v>0.5</v>
      </c>
    </row>
    <row r="15" spans="1:5" x14ac:dyDescent="0.2">
      <c r="A15" s="49"/>
      <c r="B15" s="55" t="s">
        <v>28</v>
      </c>
      <c r="C15" s="63">
        <v>1</v>
      </c>
      <c r="D15" s="63">
        <v>0.5</v>
      </c>
      <c r="E15" s="63">
        <v>0.5</v>
      </c>
    </row>
    <row r="16" spans="1:5" x14ac:dyDescent="0.2">
      <c r="A16" s="49"/>
      <c r="B16" s="55" t="s">
        <v>57</v>
      </c>
      <c r="C16" s="63">
        <v>0</v>
      </c>
      <c r="D16" s="63"/>
      <c r="E16" s="65"/>
    </row>
    <row r="17" spans="1:5" ht="30" x14ac:dyDescent="0.2">
      <c r="A17" s="152" t="s">
        <v>75</v>
      </c>
      <c r="B17" s="47" t="s">
        <v>29</v>
      </c>
      <c r="C17" s="156"/>
      <c r="D17" s="156"/>
      <c r="E17" s="156"/>
    </row>
    <row r="18" spans="1:5" ht="105" x14ac:dyDescent="0.2">
      <c r="A18" s="152"/>
      <c r="B18" s="80" t="s">
        <v>76</v>
      </c>
      <c r="C18" s="156"/>
      <c r="D18" s="156"/>
      <c r="E18" s="156"/>
    </row>
    <row r="19" spans="1:5" ht="60" x14ac:dyDescent="0.2">
      <c r="A19" s="152"/>
      <c r="B19" s="80" t="s">
        <v>30</v>
      </c>
      <c r="C19" s="156"/>
      <c r="D19" s="156"/>
      <c r="E19" s="156"/>
    </row>
    <row r="20" spans="1:5" ht="61.5" customHeight="1" x14ac:dyDescent="0.2">
      <c r="A20" s="152"/>
      <c r="B20" s="80" t="s">
        <v>77</v>
      </c>
      <c r="C20" s="156"/>
      <c r="D20" s="156"/>
      <c r="E20" s="156"/>
    </row>
    <row r="21" spans="1:5" s="37" customFormat="1" ht="75" x14ac:dyDescent="0.2">
      <c r="A21" s="152"/>
      <c r="B21" s="45" t="s">
        <v>31</v>
      </c>
      <c r="C21" s="156"/>
      <c r="D21" s="156"/>
      <c r="E21" s="156"/>
    </row>
    <row r="22" spans="1:5" ht="60" x14ac:dyDescent="0.2">
      <c r="A22" s="152"/>
      <c r="B22" s="80" t="s">
        <v>78</v>
      </c>
      <c r="C22" s="156"/>
      <c r="D22" s="156"/>
      <c r="E22" s="156"/>
    </row>
    <row r="23" spans="1:5" x14ac:dyDescent="0.2">
      <c r="A23" s="49"/>
      <c r="B23" s="55" t="s">
        <v>32</v>
      </c>
      <c r="C23" s="63">
        <v>2</v>
      </c>
      <c r="D23" s="63">
        <v>0.5</v>
      </c>
      <c r="E23" s="63">
        <v>0.5</v>
      </c>
    </row>
    <row r="24" spans="1:5" x14ac:dyDescent="0.2">
      <c r="A24" s="49"/>
      <c r="B24" s="55" t="s">
        <v>33</v>
      </c>
      <c r="C24" s="63">
        <v>1</v>
      </c>
      <c r="D24" s="63">
        <v>0.5</v>
      </c>
      <c r="E24" s="63">
        <v>0.5</v>
      </c>
    </row>
    <row r="25" spans="1:5" x14ac:dyDescent="0.2">
      <c r="A25" s="49"/>
      <c r="B25" s="55" t="s">
        <v>59</v>
      </c>
      <c r="C25" s="63">
        <v>0</v>
      </c>
      <c r="D25" s="63"/>
      <c r="E25" s="65"/>
    </row>
    <row r="26" spans="1:5" ht="29.5" customHeight="1" x14ac:dyDescent="0.2">
      <c r="A26" s="152" t="s">
        <v>79</v>
      </c>
      <c r="B26" s="47" t="s">
        <v>34</v>
      </c>
      <c r="C26" s="154"/>
      <c r="D26" s="154"/>
      <c r="E26" s="156"/>
    </row>
    <row r="27" spans="1:5" x14ac:dyDescent="0.2">
      <c r="A27" s="152"/>
      <c r="B27" s="45" t="s">
        <v>80</v>
      </c>
      <c r="C27" s="154"/>
      <c r="D27" s="154"/>
      <c r="E27" s="156"/>
    </row>
    <row r="28" spans="1:5" ht="45" x14ac:dyDescent="0.2">
      <c r="A28" s="152"/>
      <c r="B28" s="50" t="s">
        <v>81</v>
      </c>
      <c r="C28" s="154"/>
      <c r="D28" s="154"/>
      <c r="E28" s="156"/>
    </row>
    <row r="29" spans="1:5" ht="30" x14ac:dyDescent="0.2">
      <c r="A29" s="152"/>
      <c r="B29" s="46" t="s">
        <v>35</v>
      </c>
      <c r="C29" s="154"/>
      <c r="D29" s="154"/>
      <c r="E29" s="156"/>
    </row>
    <row r="30" spans="1:5" x14ac:dyDescent="0.2">
      <c r="A30" s="49"/>
      <c r="B30" s="55" t="s">
        <v>82</v>
      </c>
      <c r="C30" s="63">
        <v>2</v>
      </c>
      <c r="D30" s="63">
        <v>0.5</v>
      </c>
      <c r="E30" s="65"/>
    </row>
    <row r="31" spans="1:5" x14ac:dyDescent="0.2">
      <c r="A31" s="49"/>
      <c r="B31" s="55" t="s">
        <v>83</v>
      </c>
      <c r="C31" s="63">
        <v>1</v>
      </c>
      <c r="D31" s="63">
        <v>0.5</v>
      </c>
      <c r="E31" s="65"/>
    </row>
    <row r="32" spans="1:5" x14ac:dyDescent="0.2">
      <c r="A32" s="49"/>
      <c r="B32" s="56" t="s">
        <v>84</v>
      </c>
      <c r="C32" s="63">
        <v>0</v>
      </c>
      <c r="D32" s="63"/>
      <c r="E32" s="65"/>
    </row>
  </sheetData>
  <mergeCells count="21">
    <mergeCell ref="A17:A22"/>
    <mergeCell ref="C17:C22"/>
    <mergeCell ref="D17:D22"/>
    <mergeCell ref="E17:E22"/>
    <mergeCell ref="C26:C29"/>
    <mergeCell ref="D26:D29"/>
    <mergeCell ref="E26:E29"/>
    <mergeCell ref="A26:A29"/>
    <mergeCell ref="A4:A6"/>
    <mergeCell ref="C4:C6"/>
    <mergeCell ref="D4:D6"/>
    <mergeCell ref="E4:E6"/>
    <mergeCell ref="A7:A13"/>
    <mergeCell ref="C7:C13"/>
    <mergeCell ref="D7:D13"/>
    <mergeCell ref="E7:E13"/>
    <mergeCell ref="A1:E1"/>
    <mergeCell ref="A2:A3"/>
    <mergeCell ref="B2:B3"/>
    <mergeCell ref="C2:C3"/>
    <mergeCell ref="D2:E2"/>
  </mergeCells>
  <hyperlinks>
    <hyperlink ref="B6" r:id="rId1" display="mailto:rating@nifi.ru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9" fitToHeight="2" orientation="landscape" r:id="rId2"/>
  <headerFooter>
    <oddFooter>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50"/>
  <sheetViews>
    <sheetView zoomScaleNormal="100" zoomScaleSheetLayoutView="80" workbookViewId="0">
      <pane ySplit="7" topLeftCell="A8" activePane="bottomLeft" state="frozen"/>
      <selection activeCell="G33" sqref="G33:G2385"/>
      <selection pane="bottomLeft" activeCell="B59" sqref="B59"/>
    </sheetView>
  </sheetViews>
  <sheetFormatPr baseColWidth="10" defaultColWidth="8.83203125" defaultRowHeight="15" x14ac:dyDescent="0.2"/>
  <cols>
    <col min="1" max="1" width="20.5" style="2" customWidth="1"/>
    <col min="2" max="2" width="37.33203125" style="17" customWidth="1"/>
    <col min="3" max="3" width="5.5" style="6" customWidth="1"/>
    <col min="4" max="5" width="4.5" style="6" customWidth="1"/>
    <col min="6" max="6" width="5.5" style="7" customWidth="1"/>
    <col min="7" max="8" width="12.5" style="7" customWidth="1"/>
    <col min="9" max="11" width="9.5" style="7" customWidth="1"/>
    <col min="12" max="12" width="8.5" style="7" customWidth="1"/>
    <col min="13" max="13" width="11.1640625" style="7" customWidth="1"/>
    <col min="14" max="14" width="11.5" style="7" customWidth="1"/>
    <col min="15" max="16" width="12.5" style="7" customWidth="1"/>
    <col min="17" max="17" width="16.5" style="7" customWidth="1"/>
    <col min="18" max="18" width="8.83203125" style="67"/>
    <col min="19" max="16384" width="8.83203125" style="31"/>
  </cols>
  <sheetData>
    <row r="1" spans="1:18" s="1" customFormat="1" ht="20" customHeight="1" x14ac:dyDescent="0.15">
      <c r="A1" s="51" t="s">
        <v>55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43"/>
      <c r="M1" s="60"/>
      <c r="N1" s="60"/>
      <c r="O1" s="60"/>
      <c r="P1" s="60"/>
      <c r="Q1" s="60"/>
      <c r="R1" s="66"/>
    </row>
    <row r="2" spans="1:18" s="1" customFormat="1" ht="16" customHeight="1" x14ac:dyDescent="0.15">
      <c r="A2" s="52" t="s">
        <v>308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44"/>
      <c r="M2" s="61"/>
      <c r="N2" s="61"/>
      <c r="O2" s="61"/>
      <c r="P2" s="61"/>
      <c r="Q2" s="61"/>
      <c r="R2" s="66"/>
    </row>
    <row r="3" spans="1:18" ht="48.5" customHeight="1" x14ac:dyDescent="0.2">
      <c r="A3" s="157" t="s">
        <v>11</v>
      </c>
      <c r="B3" s="91" t="s">
        <v>21</v>
      </c>
      <c r="C3" s="159" t="s">
        <v>56</v>
      </c>
      <c r="D3" s="159"/>
      <c r="E3" s="159"/>
      <c r="F3" s="159"/>
      <c r="G3" s="157" t="s">
        <v>306</v>
      </c>
      <c r="H3" s="157" t="s">
        <v>342</v>
      </c>
      <c r="I3" s="157" t="s">
        <v>254</v>
      </c>
      <c r="J3" s="157"/>
      <c r="K3" s="157"/>
      <c r="L3" s="160"/>
      <c r="M3" s="158"/>
      <c r="N3" s="161"/>
      <c r="O3" s="157" t="s">
        <v>264</v>
      </c>
      <c r="P3" s="158"/>
      <c r="Q3" s="157" t="s">
        <v>52</v>
      </c>
    </row>
    <row r="4" spans="1:18" ht="37" customHeight="1" x14ac:dyDescent="0.2">
      <c r="A4" s="158"/>
      <c r="B4" s="92" t="s">
        <v>240</v>
      </c>
      <c r="C4" s="157" t="s">
        <v>13</v>
      </c>
      <c r="D4" s="162" t="s">
        <v>15</v>
      </c>
      <c r="E4" s="162" t="s">
        <v>19</v>
      </c>
      <c r="F4" s="159" t="s">
        <v>12</v>
      </c>
      <c r="G4" s="158"/>
      <c r="H4" s="158"/>
      <c r="I4" s="158"/>
      <c r="J4" s="158"/>
      <c r="K4" s="158"/>
      <c r="L4" s="160"/>
      <c r="M4" s="158"/>
      <c r="N4" s="161"/>
      <c r="O4" s="158"/>
      <c r="P4" s="158"/>
      <c r="Q4" s="158"/>
    </row>
    <row r="5" spans="1:18" ht="38" customHeight="1" x14ac:dyDescent="0.2">
      <c r="A5" s="158"/>
      <c r="B5" s="92" t="s">
        <v>28</v>
      </c>
      <c r="C5" s="157"/>
      <c r="D5" s="162"/>
      <c r="E5" s="162"/>
      <c r="F5" s="159"/>
      <c r="G5" s="158"/>
      <c r="H5" s="158"/>
      <c r="I5" s="158" t="s">
        <v>37</v>
      </c>
      <c r="J5" s="158" t="s">
        <v>36</v>
      </c>
      <c r="K5" s="158" t="s">
        <v>38</v>
      </c>
      <c r="L5" s="160" t="s">
        <v>39</v>
      </c>
      <c r="M5" s="158" t="s">
        <v>40</v>
      </c>
      <c r="N5" s="160" t="s">
        <v>51</v>
      </c>
      <c r="O5" s="158" t="s">
        <v>265</v>
      </c>
      <c r="P5" s="158" t="s">
        <v>266</v>
      </c>
      <c r="Q5" s="158"/>
    </row>
    <row r="6" spans="1:18" ht="26" customHeight="1" x14ac:dyDescent="0.2">
      <c r="A6" s="158"/>
      <c r="B6" s="92" t="s">
        <v>57</v>
      </c>
      <c r="C6" s="157"/>
      <c r="D6" s="162"/>
      <c r="E6" s="162"/>
      <c r="F6" s="159"/>
      <c r="G6" s="158"/>
      <c r="H6" s="158"/>
      <c r="I6" s="158"/>
      <c r="J6" s="158"/>
      <c r="K6" s="158"/>
      <c r="L6" s="160"/>
      <c r="M6" s="158"/>
      <c r="N6" s="160"/>
      <c r="O6" s="158"/>
      <c r="P6" s="158"/>
      <c r="Q6" s="158"/>
    </row>
    <row r="7" spans="1:18" s="41" customFormat="1" ht="15" customHeight="1" x14ac:dyDescent="0.2">
      <c r="A7" s="74" t="s">
        <v>0</v>
      </c>
      <c r="B7" s="93"/>
      <c r="C7" s="93"/>
      <c r="D7" s="93"/>
      <c r="E7" s="93"/>
      <c r="F7" s="94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68"/>
    </row>
    <row r="8" spans="1:18" s="41" customFormat="1" x14ac:dyDescent="0.2">
      <c r="A8" s="75" t="s">
        <v>99</v>
      </c>
      <c r="B8" s="96" t="s">
        <v>28</v>
      </c>
      <c r="C8" s="97">
        <f>IF(B8="Да, планируется, принят правовой акт на среднесрочную (долгосрочную) перспективу и правовой акт на текущий финансовый год",2,IF(B8="Да, планируется, принят правовой акт на среднесрочную (долгосрочную) перспективу или правовой акт на текущий финансовый год",1,0))</f>
        <v>1</v>
      </c>
      <c r="D8" s="98"/>
      <c r="E8" s="98"/>
      <c r="F8" s="99">
        <f>C8*(1-D8-E8)</f>
        <v>1</v>
      </c>
      <c r="G8" s="100" t="s">
        <v>122</v>
      </c>
      <c r="H8" s="100" t="s">
        <v>294</v>
      </c>
      <c r="I8" s="100" t="s">
        <v>100</v>
      </c>
      <c r="J8" s="100" t="s">
        <v>244</v>
      </c>
      <c r="K8" s="100">
        <v>44186</v>
      </c>
      <c r="L8" s="101" t="s">
        <v>101</v>
      </c>
      <c r="M8" s="100" t="s">
        <v>300</v>
      </c>
      <c r="N8" s="102" t="s">
        <v>102</v>
      </c>
      <c r="O8" s="103" t="s">
        <v>103</v>
      </c>
      <c r="P8" s="100" t="s">
        <v>267</v>
      </c>
      <c r="Q8" s="102" t="s">
        <v>343</v>
      </c>
      <c r="R8" s="68" t="s">
        <v>41</v>
      </c>
    </row>
    <row r="9" spans="1:18" s="41" customFormat="1" ht="15" customHeight="1" x14ac:dyDescent="0.2">
      <c r="A9" s="75"/>
      <c r="B9" s="96"/>
      <c r="C9" s="97"/>
      <c r="D9" s="98"/>
      <c r="E9" s="98"/>
      <c r="F9" s="99"/>
      <c r="G9" s="100" t="s">
        <v>41</v>
      </c>
      <c r="H9" s="100" t="s">
        <v>41</v>
      </c>
      <c r="I9" s="100" t="s">
        <v>100</v>
      </c>
      <c r="J9" s="100" t="s">
        <v>244</v>
      </c>
      <c r="K9" s="100" t="s">
        <v>156</v>
      </c>
      <c r="L9" s="101" t="s">
        <v>106</v>
      </c>
      <c r="M9" s="100" t="s">
        <v>104</v>
      </c>
      <c r="N9" s="102" t="s">
        <v>105</v>
      </c>
      <c r="O9" s="100" t="s">
        <v>107</v>
      </c>
      <c r="P9" s="100" t="s">
        <v>267</v>
      </c>
      <c r="Q9" s="102" t="s">
        <v>268</v>
      </c>
      <c r="R9" s="68" t="s">
        <v>41</v>
      </c>
    </row>
    <row r="10" spans="1:18" s="41" customFormat="1" ht="15" customHeight="1" x14ac:dyDescent="0.2">
      <c r="A10" s="104" t="s">
        <v>147</v>
      </c>
      <c r="B10" s="96" t="s">
        <v>28</v>
      </c>
      <c r="C10" s="97">
        <f>IF(B10="Да, планируется, принят правовой акт на среднесрочную (долгосрочную) перспективу и правовой акт на текущий финансовый год",2,IF(B10="Да, планируется, принят правовой акт на среднесрочную (долгосрочную) перспективу или правовой акт на текущий финансовый год",1,0))</f>
        <v>1</v>
      </c>
      <c r="D10" s="98"/>
      <c r="E10" s="98"/>
      <c r="F10" s="99">
        <f>C10*(1-D10-E10)</f>
        <v>1</v>
      </c>
      <c r="G10" s="100" t="s">
        <v>122</v>
      </c>
      <c r="H10" s="100" t="s">
        <v>294</v>
      </c>
      <c r="I10" s="100" t="s">
        <v>100</v>
      </c>
      <c r="J10" s="100" t="s">
        <v>245</v>
      </c>
      <c r="K10" s="100" t="s">
        <v>155</v>
      </c>
      <c r="L10" s="101" t="s">
        <v>148</v>
      </c>
      <c r="M10" s="100" t="s">
        <v>301</v>
      </c>
      <c r="N10" s="102" t="s">
        <v>149</v>
      </c>
      <c r="O10" s="105" t="s">
        <v>150</v>
      </c>
      <c r="P10" s="100" t="s">
        <v>41</v>
      </c>
      <c r="Q10" s="100" t="s">
        <v>242</v>
      </c>
      <c r="R10" s="68" t="s">
        <v>41</v>
      </c>
    </row>
    <row r="11" spans="1:18" s="41" customFormat="1" ht="13.5" customHeight="1" x14ac:dyDescent="0.2">
      <c r="A11" s="75" t="s">
        <v>118</v>
      </c>
      <c r="B11" s="96" t="s">
        <v>28</v>
      </c>
      <c r="C11" s="97">
        <f t="shared" ref="C11:C32" si="0">IF(B11="Да, планируется, принят правовой акт на среднесрочную (долгосрочную) перспективу и правовой акт на текущий финансовый год",2,IF(B11="Да, планируется, принят правовой акт на среднесрочную (долгосрочную) перспективу или правовой акт на текущий финансовый год",1,0))</f>
        <v>1</v>
      </c>
      <c r="D11" s="98"/>
      <c r="E11" s="98"/>
      <c r="F11" s="99">
        <f t="shared" ref="F11:F16" si="1">C11*(1-D11-E11)</f>
        <v>1</v>
      </c>
      <c r="G11" s="100" t="s">
        <v>122</v>
      </c>
      <c r="H11" s="100" t="s">
        <v>294</v>
      </c>
      <c r="I11" s="100" t="s">
        <v>90</v>
      </c>
      <c r="J11" s="100" t="s">
        <v>246</v>
      </c>
      <c r="K11" s="100">
        <v>44256</v>
      </c>
      <c r="L11" s="101">
        <v>46</v>
      </c>
      <c r="M11" s="100" t="s">
        <v>119</v>
      </c>
      <c r="N11" s="100" t="s">
        <v>120</v>
      </c>
      <c r="O11" s="100" t="s">
        <v>121</v>
      </c>
      <c r="P11" s="100" t="s">
        <v>41</v>
      </c>
      <c r="Q11" s="100" t="s">
        <v>41</v>
      </c>
      <c r="R11" s="69" t="s">
        <v>41</v>
      </c>
    </row>
    <row r="12" spans="1:18" s="41" customFormat="1" ht="13.5" customHeight="1" x14ac:dyDescent="0.2">
      <c r="A12" s="75"/>
      <c r="B12" s="96"/>
      <c r="C12" s="97"/>
      <c r="D12" s="98"/>
      <c r="E12" s="98"/>
      <c r="F12" s="99"/>
      <c r="G12" s="100" t="s">
        <v>41</v>
      </c>
      <c r="H12" s="100" t="s">
        <v>41</v>
      </c>
      <c r="I12" s="100" t="s">
        <v>90</v>
      </c>
      <c r="J12" s="100" t="s">
        <v>246</v>
      </c>
      <c r="K12" s="100">
        <v>44054</v>
      </c>
      <c r="L12" s="101" t="s">
        <v>247</v>
      </c>
      <c r="M12" s="100" t="s">
        <v>243</v>
      </c>
      <c r="N12" s="100" t="s">
        <v>94</v>
      </c>
      <c r="O12" s="100" t="s">
        <v>121</v>
      </c>
      <c r="P12" s="100" t="s">
        <v>41</v>
      </c>
      <c r="Q12" s="100" t="s">
        <v>255</v>
      </c>
      <c r="R12" s="69" t="s">
        <v>41</v>
      </c>
    </row>
    <row r="13" spans="1:18" s="41" customFormat="1" ht="13.5" customHeight="1" x14ac:dyDescent="0.2">
      <c r="A13" s="76" t="s">
        <v>178</v>
      </c>
      <c r="B13" s="96" t="s">
        <v>28</v>
      </c>
      <c r="C13" s="97">
        <f t="shared" si="0"/>
        <v>1</v>
      </c>
      <c r="D13" s="98"/>
      <c r="E13" s="98"/>
      <c r="F13" s="99">
        <f t="shared" si="1"/>
        <v>1</v>
      </c>
      <c r="G13" s="100" t="s">
        <v>122</v>
      </c>
      <c r="H13" s="100" t="s">
        <v>294</v>
      </c>
      <c r="I13" s="100" t="s">
        <v>100</v>
      </c>
      <c r="J13" s="100" t="s">
        <v>248</v>
      </c>
      <c r="K13" s="100">
        <v>41569</v>
      </c>
      <c r="L13" s="101" t="s">
        <v>179</v>
      </c>
      <c r="M13" s="100" t="s">
        <v>249</v>
      </c>
      <c r="N13" s="102" t="s">
        <v>149</v>
      </c>
      <c r="O13" s="106" t="s">
        <v>180</v>
      </c>
      <c r="P13" s="106" t="s">
        <v>41</v>
      </c>
      <c r="Q13" s="102" t="s">
        <v>256</v>
      </c>
      <c r="R13" s="69" t="s">
        <v>41</v>
      </c>
    </row>
    <row r="14" spans="1:18" s="41" customFormat="1" ht="13.5" customHeight="1" x14ac:dyDescent="0.2">
      <c r="A14" s="76"/>
      <c r="B14" s="96"/>
      <c r="C14" s="97"/>
      <c r="D14" s="98"/>
      <c r="E14" s="98"/>
      <c r="F14" s="99"/>
      <c r="G14" s="100" t="s">
        <v>41</v>
      </c>
      <c r="H14" s="100" t="s">
        <v>41</v>
      </c>
      <c r="I14" s="100" t="s">
        <v>90</v>
      </c>
      <c r="J14" s="100" t="s">
        <v>250</v>
      </c>
      <c r="K14" s="100">
        <v>44293</v>
      </c>
      <c r="L14" s="101" t="s">
        <v>182</v>
      </c>
      <c r="M14" s="100" t="s">
        <v>181</v>
      </c>
      <c r="N14" s="102" t="s">
        <v>120</v>
      </c>
      <c r="O14" s="106" t="s">
        <v>257</v>
      </c>
      <c r="P14" s="106" t="s">
        <v>270</v>
      </c>
      <c r="Q14" s="102" t="s">
        <v>271</v>
      </c>
      <c r="R14" s="69" t="s">
        <v>41</v>
      </c>
    </row>
    <row r="15" spans="1:18" s="41" customFormat="1" ht="13.5" customHeight="1" x14ac:dyDescent="0.2">
      <c r="A15" s="76"/>
      <c r="B15" s="96"/>
      <c r="C15" s="97"/>
      <c r="D15" s="98"/>
      <c r="E15" s="98"/>
      <c r="F15" s="99"/>
      <c r="G15" s="100" t="s">
        <v>41</v>
      </c>
      <c r="H15" s="100" t="s">
        <v>41</v>
      </c>
      <c r="I15" s="100" t="s">
        <v>90</v>
      </c>
      <c r="J15" s="100" t="s">
        <v>250</v>
      </c>
      <c r="K15" s="100">
        <v>44321</v>
      </c>
      <c r="L15" s="101" t="s">
        <v>183</v>
      </c>
      <c r="M15" s="100" t="s">
        <v>184</v>
      </c>
      <c r="N15" s="102" t="s">
        <v>94</v>
      </c>
      <c r="O15" s="106" t="s">
        <v>257</v>
      </c>
      <c r="P15" s="106" t="s">
        <v>269</v>
      </c>
      <c r="Q15" s="102" t="s">
        <v>272</v>
      </c>
      <c r="R15" s="69" t="s">
        <v>41</v>
      </c>
    </row>
    <row r="16" spans="1:18" s="41" customFormat="1" ht="15" customHeight="1" x14ac:dyDescent="0.2">
      <c r="A16" s="76" t="s">
        <v>172</v>
      </c>
      <c r="B16" s="96" t="s">
        <v>28</v>
      </c>
      <c r="C16" s="97">
        <f t="shared" si="0"/>
        <v>1</v>
      </c>
      <c r="D16" s="98"/>
      <c r="E16" s="98"/>
      <c r="F16" s="99">
        <f t="shared" si="1"/>
        <v>1</v>
      </c>
      <c r="G16" s="100" t="s">
        <v>294</v>
      </c>
      <c r="H16" s="105" t="s">
        <v>122</v>
      </c>
      <c r="I16" s="100" t="s">
        <v>90</v>
      </c>
      <c r="J16" s="100" t="s">
        <v>91</v>
      </c>
      <c r="K16" s="100">
        <v>44286</v>
      </c>
      <c r="L16" s="101" t="s">
        <v>173</v>
      </c>
      <c r="M16" s="107" t="s">
        <v>239</v>
      </c>
      <c r="N16" s="108" t="s">
        <v>115</v>
      </c>
      <c r="O16" s="109" t="s">
        <v>251</v>
      </c>
      <c r="P16" s="108" t="s">
        <v>252</v>
      </c>
      <c r="Q16" s="108" t="s">
        <v>41</v>
      </c>
      <c r="R16" s="68" t="s">
        <v>41</v>
      </c>
    </row>
    <row r="17" spans="1:18" s="41" customFormat="1" ht="15" customHeight="1" x14ac:dyDescent="0.2">
      <c r="A17" s="74" t="s">
        <v>1</v>
      </c>
      <c r="B17" s="110"/>
      <c r="C17" s="111"/>
      <c r="D17" s="112"/>
      <c r="E17" s="112"/>
      <c r="F17" s="113"/>
      <c r="G17" s="114"/>
      <c r="H17" s="114"/>
      <c r="I17" s="114"/>
      <c r="J17" s="114"/>
      <c r="K17" s="114"/>
      <c r="L17" s="112"/>
      <c r="M17" s="114"/>
      <c r="N17" s="114"/>
      <c r="O17" s="114"/>
      <c r="P17" s="114"/>
      <c r="Q17" s="114"/>
      <c r="R17" s="68"/>
    </row>
    <row r="18" spans="1:18" s="41" customFormat="1" ht="15" customHeight="1" x14ac:dyDescent="0.2">
      <c r="A18" s="76" t="s">
        <v>222</v>
      </c>
      <c r="B18" s="96" t="s">
        <v>28</v>
      </c>
      <c r="C18" s="97">
        <f t="shared" si="0"/>
        <v>1</v>
      </c>
      <c r="D18" s="101"/>
      <c r="E18" s="101"/>
      <c r="F18" s="99">
        <f>C18*(1-D18-E18)</f>
        <v>1</v>
      </c>
      <c r="G18" s="100" t="s">
        <v>122</v>
      </c>
      <c r="H18" s="100" t="s">
        <v>294</v>
      </c>
      <c r="I18" s="100" t="s">
        <v>108</v>
      </c>
      <c r="J18" s="100" t="s">
        <v>259</v>
      </c>
      <c r="K18" s="100" t="s">
        <v>226</v>
      </c>
      <c r="L18" s="101">
        <v>511</v>
      </c>
      <c r="M18" s="100" t="s">
        <v>302</v>
      </c>
      <c r="N18" s="102" t="s">
        <v>227</v>
      </c>
      <c r="O18" s="100" t="s">
        <v>225</v>
      </c>
      <c r="P18" s="100" t="s">
        <v>41</v>
      </c>
      <c r="Q18" s="102" t="s">
        <v>262</v>
      </c>
      <c r="R18" s="68" t="s">
        <v>41</v>
      </c>
    </row>
    <row r="19" spans="1:18" s="41" customFormat="1" ht="15" customHeight="1" x14ac:dyDescent="0.2">
      <c r="A19" s="76"/>
      <c r="B19" s="96"/>
      <c r="C19" s="97"/>
      <c r="D19" s="101"/>
      <c r="E19" s="101"/>
      <c r="F19" s="99"/>
      <c r="G19" s="100" t="s">
        <v>41</v>
      </c>
      <c r="H19" s="105" t="s">
        <v>41</v>
      </c>
      <c r="I19" s="100" t="s">
        <v>90</v>
      </c>
      <c r="J19" s="100" t="s">
        <v>260</v>
      </c>
      <c r="K19" s="100">
        <v>44370</v>
      </c>
      <c r="L19" s="101">
        <v>133</v>
      </c>
      <c r="M19" s="100" t="s">
        <v>223</v>
      </c>
      <c r="N19" s="102" t="s">
        <v>94</v>
      </c>
      <c r="O19" s="115" t="s">
        <v>224</v>
      </c>
      <c r="P19" s="102" t="s">
        <v>263</v>
      </c>
      <c r="Q19" s="100" t="s">
        <v>41</v>
      </c>
      <c r="R19" s="68" t="s">
        <v>41</v>
      </c>
    </row>
    <row r="20" spans="1:18" s="41" customFormat="1" ht="15" customHeight="1" x14ac:dyDescent="0.2">
      <c r="A20" s="76"/>
      <c r="B20" s="96"/>
      <c r="C20" s="97"/>
      <c r="D20" s="101"/>
      <c r="E20" s="101"/>
      <c r="F20" s="99"/>
      <c r="G20" s="100" t="s">
        <v>41</v>
      </c>
      <c r="H20" s="100" t="s">
        <v>41</v>
      </c>
      <c r="I20" s="100" t="s">
        <v>90</v>
      </c>
      <c r="J20" s="100" t="s">
        <v>260</v>
      </c>
      <c r="K20" s="100">
        <v>42734</v>
      </c>
      <c r="L20" s="101">
        <v>263</v>
      </c>
      <c r="M20" s="100" t="s">
        <v>258</v>
      </c>
      <c r="N20" s="100" t="s">
        <v>94</v>
      </c>
      <c r="O20" s="100" t="s">
        <v>261</v>
      </c>
      <c r="P20" s="100" t="s">
        <v>41</v>
      </c>
      <c r="Q20" s="100" t="s">
        <v>255</v>
      </c>
      <c r="R20" s="68" t="s">
        <v>41</v>
      </c>
    </row>
    <row r="21" spans="1:18" s="41" customFormat="1" ht="15" customHeight="1" x14ac:dyDescent="0.2">
      <c r="A21" s="75" t="s">
        <v>140</v>
      </c>
      <c r="B21" s="96" t="s">
        <v>28</v>
      </c>
      <c r="C21" s="97">
        <f t="shared" si="0"/>
        <v>1</v>
      </c>
      <c r="D21" s="98"/>
      <c r="E21" s="98"/>
      <c r="F21" s="99">
        <f>C21*(1-D21-E21)</f>
        <v>1</v>
      </c>
      <c r="G21" s="100" t="s">
        <v>122</v>
      </c>
      <c r="H21" s="100" t="s">
        <v>294</v>
      </c>
      <c r="I21" s="100" t="s">
        <v>90</v>
      </c>
      <c r="J21" s="100" t="s">
        <v>253</v>
      </c>
      <c r="K21" s="100">
        <v>44354</v>
      </c>
      <c r="L21" s="101">
        <v>127</v>
      </c>
      <c r="M21" s="100" t="s">
        <v>141</v>
      </c>
      <c r="N21" s="102" t="s">
        <v>94</v>
      </c>
      <c r="O21" s="102" t="s">
        <v>142</v>
      </c>
      <c r="P21" s="102" t="s">
        <v>277</v>
      </c>
      <c r="Q21" s="102" t="s">
        <v>303</v>
      </c>
      <c r="R21" s="68" t="s">
        <v>41</v>
      </c>
    </row>
    <row r="22" spans="1:18" s="41" customFormat="1" ht="15" customHeight="1" x14ac:dyDescent="0.2">
      <c r="A22" s="75" t="s">
        <v>358</v>
      </c>
      <c r="B22" s="96" t="s">
        <v>57</v>
      </c>
      <c r="C22" s="97">
        <v>0</v>
      </c>
      <c r="D22" s="98"/>
      <c r="E22" s="98"/>
      <c r="F22" s="99">
        <f>C22*(1-D22-E22)</f>
        <v>0</v>
      </c>
      <c r="G22" s="100" t="s">
        <v>41</v>
      </c>
      <c r="H22" s="100" t="s">
        <v>41</v>
      </c>
      <c r="I22" s="100" t="s">
        <v>41</v>
      </c>
      <c r="J22" s="100" t="s">
        <v>41</v>
      </c>
      <c r="K22" s="100" t="s">
        <v>41</v>
      </c>
      <c r="L22" s="100" t="s">
        <v>41</v>
      </c>
      <c r="M22" s="100" t="s">
        <v>41</v>
      </c>
      <c r="N22" s="100" t="s">
        <v>41</v>
      </c>
      <c r="O22" s="100" t="s">
        <v>41</v>
      </c>
      <c r="P22" s="100" t="s">
        <v>41</v>
      </c>
      <c r="Q22" s="100" t="s">
        <v>41</v>
      </c>
      <c r="R22" s="68"/>
    </row>
    <row r="23" spans="1:18" s="41" customFormat="1" ht="15" customHeight="1" x14ac:dyDescent="0.2">
      <c r="A23" s="74" t="s">
        <v>2</v>
      </c>
      <c r="B23" s="110"/>
      <c r="C23" s="111"/>
      <c r="D23" s="112"/>
      <c r="E23" s="112"/>
      <c r="F23" s="113"/>
      <c r="G23" s="114"/>
      <c r="H23" s="114"/>
      <c r="I23" s="114"/>
      <c r="J23" s="114"/>
      <c r="K23" s="114"/>
      <c r="L23" s="112"/>
      <c r="M23" s="114"/>
      <c r="N23" s="114"/>
      <c r="O23" s="114"/>
      <c r="P23" s="114"/>
      <c r="Q23" s="114"/>
      <c r="R23" s="68"/>
    </row>
    <row r="24" spans="1:18" s="41" customFormat="1" ht="15" customHeight="1" x14ac:dyDescent="0.2">
      <c r="A24" s="75" t="s">
        <v>228</v>
      </c>
      <c r="B24" s="96" t="s">
        <v>28</v>
      </c>
      <c r="C24" s="97">
        <f t="shared" si="0"/>
        <v>1</v>
      </c>
      <c r="D24" s="98"/>
      <c r="E24" s="98"/>
      <c r="F24" s="99">
        <f t="shared" ref="F24" si="2">C24*(1-D24-E24)</f>
        <v>1</v>
      </c>
      <c r="G24" s="100" t="s">
        <v>122</v>
      </c>
      <c r="H24" s="100" t="s">
        <v>294</v>
      </c>
      <c r="I24" s="100" t="s">
        <v>90</v>
      </c>
      <c r="J24" s="100" t="s">
        <v>274</v>
      </c>
      <c r="K24" s="100" t="s">
        <v>231</v>
      </c>
      <c r="L24" s="101">
        <v>45</v>
      </c>
      <c r="M24" s="100" t="s">
        <v>229</v>
      </c>
      <c r="N24" s="102" t="s">
        <v>94</v>
      </c>
      <c r="O24" s="102" t="s">
        <v>230</v>
      </c>
      <c r="P24" s="102" t="s">
        <v>278</v>
      </c>
      <c r="Q24" s="102" t="s">
        <v>41</v>
      </c>
      <c r="R24" s="68"/>
    </row>
    <row r="25" spans="1:18" s="41" customFormat="1" ht="15" customHeight="1" x14ac:dyDescent="0.2">
      <c r="A25" s="75"/>
      <c r="B25" s="96"/>
      <c r="C25" s="97"/>
      <c r="D25" s="98"/>
      <c r="E25" s="98"/>
      <c r="F25" s="99"/>
      <c r="G25" s="100" t="s">
        <v>41</v>
      </c>
      <c r="H25" s="100" t="s">
        <v>41</v>
      </c>
      <c r="I25" s="100" t="s">
        <v>100</v>
      </c>
      <c r="J25" s="100" t="s">
        <v>273</v>
      </c>
      <c r="K25" s="100">
        <v>40928</v>
      </c>
      <c r="L25" s="101">
        <v>63</v>
      </c>
      <c r="M25" s="100" t="s">
        <v>275</v>
      </c>
      <c r="N25" s="102" t="s">
        <v>94</v>
      </c>
      <c r="O25" s="116" t="s">
        <v>276</v>
      </c>
      <c r="P25" s="102" t="s">
        <v>41</v>
      </c>
      <c r="Q25" s="100" t="s">
        <v>255</v>
      </c>
      <c r="R25" s="68" t="s">
        <v>41</v>
      </c>
    </row>
    <row r="26" spans="1:18" s="41" customFormat="1" ht="15" customHeight="1" x14ac:dyDescent="0.2">
      <c r="A26" s="74" t="s">
        <v>3</v>
      </c>
      <c r="B26" s="110"/>
      <c r="C26" s="111"/>
      <c r="D26" s="112"/>
      <c r="E26" s="112"/>
      <c r="F26" s="113"/>
      <c r="G26" s="114"/>
      <c r="H26" s="114"/>
      <c r="I26" s="114"/>
      <c r="J26" s="114"/>
      <c r="K26" s="114"/>
      <c r="L26" s="112"/>
      <c r="M26" s="114"/>
      <c r="N26" s="114"/>
      <c r="O26" s="114"/>
      <c r="P26" s="114"/>
      <c r="Q26" s="114"/>
      <c r="R26" s="68"/>
    </row>
    <row r="27" spans="1:18" s="41" customFormat="1" ht="15" customHeight="1" x14ac:dyDescent="0.2">
      <c r="A27" s="75" t="s">
        <v>113</v>
      </c>
      <c r="B27" s="96" t="s">
        <v>240</v>
      </c>
      <c r="C27" s="97">
        <f>IF(B27="Да, планируется, принят правовой акт на среднесрочную (долгосрочную) перспективу и правовой акт на текущий финансовый год",2,IF(B27="Да, планируется, принят правовой акт на среднесрочную (долгосрочную) перспективу или правовой акт на текущий финансовый год",1,0))</f>
        <v>2</v>
      </c>
      <c r="D27" s="98"/>
      <c r="E27" s="98"/>
      <c r="F27" s="99">
        <f>C27*(1-D27-E27)</f>
        <v>2</v>
      </c>
      <c r="G27" s="100" t="s">
        <v>122</v>
      </c>
      <c r="H27" s="100" t="s">
        <v>122</v>
      </c>
      <c r="I27" s="100" t="s">
        <v>108</v>
      </c>
      <c r="J27" s="100" t="s">
        <v>285</v>
      </c>
      <c r="K27" s="100" t="s">
        <v>151</v>
      </c>
      <c r="L27" s="101">
        <v>252</v>
      </c>
      <c r="M27" s="100" t="s">
        <v>109</v>
      </c>
      <c r="N27" s="102" t="s">
        <v>110</v>
      </c>
      <c r="O27" s="115" t="s">
        <v>111</v>
      </c>
      <c r="P27" s="100" t="s">
        <v>41</v>
      </c>
      <c r="Q27" s="102" t="s">
        <v>279</v>
      </c>
      <c r="R27" s="68" t="s">
        <v>41</v>
      </c>
    </row>
    <row r="28" spans="1:18" s="41" customFormat="1" ht="15" customHeight="1" x14ac:dyDescent="0.2">
      <c r="A28" s="75"/>
      <c r="B28" s="96"/>
      <c r="C28" s="97"/>
      <c r="D28" s="98"/>
      <c r="E28" s="98"/>
      <c r="F28" s="99"/>
      <c r="G28" s="100" t="s">
        <v>41</v>
      </c>
      <c r="H28" s="100" t="s">
        <v>41</v>
      </c>
      <c r="I28" s="100" t="s">
        <v>90</v>
      </c>
      <c r="J28" s="100" t="s">
        <v>344</v>
      </c>
      <c r="K28" s="100">
        <v>44274</v>
      </c>
      <c r="L28" s="101">
        <v>71</v>
      </c>
      <c r="M28" s="100" t="s">
        <v>114</v>
      </c>
      <c r="N28" s="102" t="s">
        <v>115</v>
      </c>
      <c r="O28" s="106" t="s">
        <v>117</v>
      </c>
      <c r="P28" s="106" t="s">
        <v>41</v>
      </c>
      <c r="Q28" s="102" t="s">
        <v>280</v>
      </c>
      <c r="R28" s="68" t="s">
        <v>41</v>
      </c>
    </row>
    <row r="29" spans="1:18" s="41" customFormat="1" ht="15" customHeight="1" x14ac:dyDescent="0.2">
      <c r="A29" s="75"/>
      <c r="B29" s="96"/>
      <c r="C29" s="97"/>
      <c r="D29" s="98"/>
      <c r="E29" s="98"/>
      <c r="F29" s="99"/>
      <c r="G29" s="100" t="s">
        <v>41</v>
      </c>
      <c r="H29" s="100" t="s">
        <v>41</v>
      </c>
      <c r="I29" s="100" t="s">
        <v>90</v>
      </c>
      <c r="J29" s="100" t="s">
        <v>344</v>
      </c>
      <c r="K29" s="100">
        <v>42580</v>
      </c>
      <c r="L29" s="101">
        <v>129</v>
      </c>
      <c r="M29" s="100" t="s">
        <v>112</v>
      </c>
      <c r="N29" s="102" t="s">
        <v>94</v>
      </c>
      <c r="O29" s="106" t="s">
        <v>116</v>
      </c>
      <c r="P29" s="106" t="s">
        <v>41</v>
      </c>
      <c r="Q29" s="100" t="s">
        <v>345</v>
      </c>
      <c r="R29" s="68" t="s">
        <v>41</v>
      </c>
    </row>
    <row r="30" spans="1:18" s="41" customFormat="1" ht="15" customHeight="1" x14ac:dyDescent="0.2">
      <c r="A30" s="75" t="s">
        <v>207</v>
      </c>
      <c r="B30" s="96" t="s">
        <v>240</v>
      </c>
      <c r="C30" s="97">
        <f>IF(B30="Да, планируется, принят правовой акт на среднесрочную (долгосрочную) перспективу и правовой акт на текущий финансовый год",2,IF(B30="Да, планируется, принят правовой акт на среднесрочную (долгосрочную) перспективу или правовой акт на текущий финансовый год",1,0))</f>
        <v>2</v>
      </c>
      <c r="D30" s="98"/>
      <c r="E30" s="98"/>
      <c r="F30" s="99">
        <f>C30*(1-D30-E30)</f>
        <v>2</v>
      </c>
      <c r="G30" s="100" t="s">
        <v>122</v>
      </c>
      <c r="H30" s="100" t="s">
        <v>122</v>
      </c>
      <c r="I30" s="100" t="s">
        <v>100</v>
      </c>
      <c r="J30" s="100" t="s">
        <v>286</v>
      </c>
      <c r="K30" s="100">
        <v>43459</v>
      </c>
      <c r="L30" s="101" t="s">
        <v>208</v>
      </c>
      <c r="M30" s="100" t="s">
        <v>211</v>
      </c>
      <c r="N30" s="102" t="s">
        <v>209</v>
      </c>
      <c r="O30" s="106" t="s">
        <v>210</v>
      </c>
      <c r="P30" s="106" t="s">
        <v>41</v>
      </c>
      <c r="Q30" s="102" t="s">
        <v>346</v>
      </c>
      <c r="R30" s="68" t="s">
        <v>41</v>
      </c>
    </row>
    <row r="31" spans="1:18" s="41" customFormat="1" ht="15" customHeight="1" x14ac:dyDescent="0.2">
      <c r="A31" s="75"/>
      <c r="B31" s="96"/>
      <c r="C31" s="97"/>
      <c r="D31" s="98"/>
      <c r="E31" s="98"/>
      <c r="F31" s="99"/>
      <c r="G31" s="100" t="s">
        <v>41</v>
      </c>
      <c r="H31" s="100" t="s">
        <v>41</v>
      </c>
      <c r="I31" s="100" t="s">
        <v>90</v>
      </c>
      <c r="J31" s="100" t="s">
        <v>326</v>
      </c>
      <c r="K31" s="100">
        <v>44306</v>
      </c>
      <c r="L31" s="101" t="s">
        <v>327</v>
      </c>
      <c r="M31" s="100" t="s">
        <v>328</v>
      </c>
      <c r="N31" s="102" t="s">
        <v>115</v>
      </c>
      <c r="O31" s="106" t="s">
        <v>332</v>
      </c>
      <c r="P31" s="106" t="s">
        <v>41</v>
      </c>
      <c r="Q31" s="100" t="s">
        <v>333</v>
      </c>
      <c r="R31" s="68" t="s">
        <v>41</v>
      </c>
    </row>
    <row r="32" spans="1:18" s="41" customFormat="1" ht="15" customHeight="1" x14ac:dyDescent="0.2">
      <c r="A32" s="75" t="s">
        <v>200</v>
      </c>
      <c r="B32" s="96" t="s">
        <v>57</v>
      </c>
      <c r="C32" s="97">
        <f t="shared" si="0"/>
        <v>0</v>
      </c>
      <c r="D32" s="98"/>
      <c r="E32" s="98"/>
      <c r="F32" s="99">
        <f t="shared" ref="F32" si="3">C32*(1-D32-E32)</f>
        <v>0</v>
      </c>
      <c r="G32" s="100" t="s">
        <v>282</v>
      </c>
      <c r="H32" s="100" t="s">
        <v>241</v>
      </c>
      <c r="I32" s="100" t="s">
        <v>160</v>
      </c>
      <c r="J32" s="100" t="s">
        <v>287</v>
      </c>
      <c r="K32" s="100">
        <v>41611</v>
      </c>
      <c r="L32" s="101" t="s">
        <v>201</v>
      </c>
      <c r="M32" s="100" t="s">
        <v>202</v>
      </c>
      <c r="N32" s="102" t="s">
        <v>94</v>
      </c>
      <c r="O32" s="106" t="s">
        <v>203</v>
      </c>
      <c r="P32" s="106" t="s">
        <v>283</v>
      </c>
      <c r="Q32" s="102" t="s">
        <v>281</v>
      </c>
      <c r="R32" s="68" t="s">
        <v>41</v>
      </c>
    </row>
    <row r="33" spans="1:18" s="41" customFormat="1" ht="15" customHeight="1" x14ac:dyDescent="0.2">
      <c r="A33" s="75"/>
      <c r="B33" s="96"/>
      <c r="C33" s="97"/>
      <c r="D33" s="98"/>
      <c r="E33" s="98"/>
      <c r="F33" s="99"/>
      <c r="G33" s="100" t="s">
        <v>41</v>
      </c>
      <c r="H33" s="100" t="s">
        <v>41</v>
      </c>
      <c r="I33" s="100" t="s">
        <v>100</v>
      </c>
      <c r="J33" s="100" t="s">
        <v>287</v>
      </c>
      <c r="K33" s="100" t="s">
        <v>206</v>
      </c>
      <c r="L33" s="101" t="s">
        <v>204</v>
      </c>
      <c r="M33" s="100" t="s">
        <v>205</v>
      </c>
      <c r="N33" s="102" t="s">
        <v>94</v>
      </c>
      <c r="O33" s="106" t="s">
        <v>203</v>
      </c>
      <c r="P33" s="106" t="s">
        <v>283</v>
      </c>
      <c r="Q33" s="100" t="s">
        <v>255</v>
      </c>
      <c r="R33" s="68" t="s">
        <v>41</v>
      </c>
    </row>
    <row r="34" spans="1:18" s="41" customFormat="1" ht="15" customHeight="1" x14ac:dyDescent="0.2">
      <c r="A34" s="74" t="s">
        <v>4</v>
      </c>
      <c r="B34" s="110"/>
      <c r="C34" s="111"/>
      <c r="D34" s="112"/>
      <c r="E34" s="112"/>
      <c r="F34" s="113"/>
      <c r="G34" s="114"/>
      <c r="H34" s="114"/>
      <c r="I34" s="114"/>
      <c r="J34" s="114"/>
      <c r="K34" s="114"/>
      <c r="L34" s="112"/>
      <c r="M34" s="114"/>
      <c r="N34" s="114"/>
      <c r="O34" s="114"/>
      <c r="P34" s="114"/>
      <c r="Q34" s="114"/>
      <c r="R34" s="68"/>
    </row>
    <row r="35" spans="1:18" s="41" customFormat="1" ht="15" customHeight="1" x14ac:dyDescent="0.2">
      <c r="A35" s="75" t="s">
        <v>138</v>
      </c>
      <c r="B35" s="96" t="s">
        <v>57</v>
      </c>
      <c r="C35" s="97">
        <f t="shared" ref="C35:C49" si="4">IF(B35="Да, планируется, принят правовой акт на среднесрочную (долгосрочную) перспективу и правовой акт на текущий финансовый год",2,IF(B35="Да, планируется, принят правовой акт на среднесрочную (долгосрочную) перспективу или правовой акт на текущий финансовый год",1,0))</f>
        <v>0</v>
      </c>
      <c r="D35" s="98"/>
      <c r="E35" s="98"/>
      <c r="F35" s="99">
        <f>C35*(1-D35-E35)</f>
        <v>0</v>
      </c>
      <c r="G35" s="100" t="s">
        <v>282</v>
      </c>
      <c r="H35" s="100" t="s">
        <v>241</v>
      </c>
      <c r="I35" s="100" t="s">
        <v>90</v>
      </c>
      <c r="J35" s="100" t="s">
        <v>288</v>
      </c>
      <c r="K35" s="100">
        <v>44194</v>
      </c>
      <c r="L35" s="101" t="s">
        <v>136</v>
      </c>
      <c r="M35" s="100" t="s">
        <v>135</v>
      </c>
      <c r="N35" s="102" t="s">
        <v>94</v>
      </c>
      <c r="O35" s="115" t="s">
        <v>137</v>
      </c>
      <c r="P35" s="100" t="s">
        <v>41</v>
      </c>
      <c r="Q35" s="100" t="s">
        <v>255</v>
      </c>
      <c r="R35" s="68" t="s">
        <v>41</v>
      </c>
    </row>
    <row r="36" spans="1:18" s="41" customFormat="1" ht="15" customHeight="1" x14ac:dyDescent="0.2">
      <c r="A36" s="75"/>
      <c r="B36" s="96"/>
      <c r="C36" s="97"/>
      <c r="D36" s="98"/>
      <c r="E36" s="98"/>
      <c r="F36" s="99"/>
      <c r="G36" s="100" t="s">
        <v>41</v>
      </c>
      <c r="H36" s="100" t="s">
        <v>41</v>
      </c>
      <c r="I36" s="100" t="s">
        <v>100</v>
      </c>
      <c r="J36" s="100" t="s">
        <v>347</v>
      </c>
      <c r="K36" s="100">
        <v>43888</v>
      </c>
      <c r="L36" s="101">
        <v>65</v>
      </c>
      <c r="M36" s="100" t="s">
        <v>284</v>
      </c>
      <c r="N36" s="102" t="s">
        <v>94</v>
      </c>
      <c r="O36" s="115" t="s">
        <v>139</v>
      </c>
      <c r="P36" s="100" t="s">
        <v>41</v>
      </c>
      <c r="Q36" s="100" t="s">
        <v>255</v>
      </c>
      <c r="R36" s="68" t="s">
        <v>41</v>
      </c>
    </row>
    <row r="37" spans="1:18" s="41" customFormat="1" ht="15" customHeight="1" x14ac:dyDescent="0.2">
      <c r="A37" s="75" t="s">
        <v>143</v>
      </c>
      <c r="B37" s="96" t="s">
        <v>28</v>
      </c>
      <c r="C37" s="97">
        <f t="shared" ref="C37:C38" si="5">IF(B37="Да, планируется, принят правовой акт на среднесрочную (долгосрочную) перспективу и правовой акт на текущий финансовый год",2,IF(B37="Да, планируется, принят правовой акт на среднесрочную (долгосрочную) перспективу или правовой акт на текущий финансовый год",1,0))</f>
        <v>1</v>
      </c>
      <c r="D37" s="98"/>
      <c r="E37" s="98"/>
      <c r="F37" s="99">
        <f t="shared" ref="F37:F41" si="6">C37*(1-D37-E37)</f>
        <v>1</v>
      </c>
      <c r="G37" s="100" t="s">
        <v>122</v>
      </c>
      <c r="H37" s="100" t="s">
        <v>294</v>
      </c>
      <c r="I37" s="100" t="s">
        <v>100</v>
      </c>
      <c r="J37" s="100" t="s">
        <v>348</v>
      </c>
      <c r="K37" s="105" t="s">
        <v>349</v>
      </c>
      <c r="L37" s="101">
        <v>561</v>
      </c>
      <c r="M37" s="100" t="s">
        <v>144</v>
      </c>
      <c r="N37" s="102" t="s">
        <v>146</v>
      </c>
      <c r="O37" s="100" t="s">
        <v>145</v>
      </c>
      <c r="P37" s="100" t="s">
        <v>41</v>
      </c>
      <c r="Q37" s="102" t="s">
        <v>350</v>
      </c>
      <c r="R37" s="68" t="s">
        <v>41</v>
      </c>
    </row>
    <row r="38" spans="1:18" s="41" customFormat="1" ht="15" customHeight="1" x14ac:dyDescent="0.2">
      <c r="A38" s="104" t="s">
        <v>232</v>
      </c>
      <c r="B38" s="96" t="s">
        <v>28</v>
      </c>
      <c r="C38" s="97">
        <f t="shared" si="5"/>
        <v>1</v>
      </c>
      <c r="D38" s="98"/>
      <c r="E38" s="98"/>
      <c r="F38" s="99">
        <f t="shared" si="6"/>
        <v>1</v>
      </c>
      <c r="G38" s="100" t="s">
        <v>122</v>
      </c>
      <c r="H38" s="100" t="s">
        <v>294</v>
      </c>
      <c r="I38" s="100" t="s">
        <v>41</v>
      </c>
      <c r="J38" s="100" t="s">
        <v>289</v>
      </c>
      <c r="K38" s="100">
        <v>43160</v>
      </c>
      <c r="L38" s="101" t="s">
        <v>235</v>
      </c>
      <c r="M38" s="100" t="s">
        <v>233</v>
      </c>
      <c r="N38" s="102" t="s">
        <v>94</v>
      </c>
      <c r="O38" s="115" t="s">
        <v>234</v>
      </c>
      <c r="P38" s="100" t="s">
        <v>41</v>
      </c>
      <c r="Q38" s="102" t="s">
        <v>41</v>
      </c>
      <c r="R38" s="68" t="s">
        <v>41</v>
      </c>
    </row>
    <row r="39" spans="1:18" s="41" customFormat="1" ht="15" customHeight="1" x14ac:dyDescent="0.2">
      <c r="A39" s="75" t="s">
        <v>89</v>
      </c>
      <c r="B39" s="96" t="s">
        <v>28</v>
      </c>
      <c r="C39" s="97">
        <f t="shared" si="4"/>
        <v>1</v>
      </c>
      <c r="D39" s="98"/>
      <c r="E39" s="98"/>
      <c r="F39" s="99">
        <f t="shared" si="6"/>
        <v>1</v>
      </c>
      <c r="G39" s="100" t="s">
        <v>122</v>
      </c>
      <c r="H39" s="100" t="s">
        <v>294</v>
      </c>
      <c r="I39" s="100" t="s">
        <v>90</v>
      </c>
      <c r="J39" s="100" t="s">
        <v>290</v>
      </c>
      <c r="K39" s="100">
        <v>42650</v>
      </c>
      <c r="L39" s="101" t="s">
        <v>92</v>
      </c>
      <c r="M39" s="100" t="s">
        <v>93</v>
      </c>
      <c r="N39" s="102" t="s">
        <v>94</v>
      </c>
      <c r="O39" s="117" t="s">
        <v>95</v>
      </c>
      <c r="P39" s="117" t="s">
        <v>41</v>
      </c>
      <c r="Q39" s="100" t="s">
        <v>41</v>
      </c>
      <c r="R39" s="68" t="s">
        <v>41</v>
      </c>
    </row>
    <row r="40" spans="1:18" s="41" customFormat="1" ht="15" customHeight="1" x14ac:dyDescent="0.2">
      <c r="A40" s="75"/>
      <c r="B40" s="96"/>
      <c r="C40" s="97"/>
      <c r="D40" s="98"/>
      <c r="E40" s="98"/>
      <c r="F40" s="99"/>
      <c r="G40" s="100" t="s">
        <v>41</v>
      </c>
      <c r="H40" s="100" t="s">
        <v>41</v>
      </c>
      <c r="I40" s="100" t="s">
        <v>90</v>
      </c>
      <c r="J40" s="100" t="s">
        <v>290</v>
      </c>
      <c r="K40" s="100">
        <v>41670</v>
      </c>
      <c r="L40" s="101" t="s">
        <v>96</v>
      </c>
      <c r="M40" s="100" t="s">
        <v>97</v>
      </c>
      <c r="N40" s="102" t="s">
        <v>94</v>
      </c>
      <c r="O40" s="116" t="s">
        <v>98</v>
      </c>
      <c r="P40" s="102" t="s">
        <v>41</v>
      </c>
      <c r="Q40" s="100" t="s">
        <v>255</v>
      </c>
      <c r="R40" s="68" t="s">
        <v>41</v>
      </c>
    </row>
    <row r="41" spans="1:18" s="41" customFormat="1" ht="15" customHeight="1" x14ac:dyDescent="0.2">
      <c r="A41" s="75" t="s">
        <v>157</v>
      </c>
      <c r="B41" s="96" t="s">
        <v>240</v>
      </c>
      <c r="C41" s="97">
        <f t="shared" si="4"/>
        <v>2</v>
      </c>
      <c r="D41" s="98"/>
      <c r="E41" s="98"/>
      <c r="F41" s="99">
        <f t="shared" si="6"/>
        <v>2</v>
      </c>
      <c r="G41" s="100" t="s">
        <v>122</v>
      </c>
      <c r="H41" s="100" t="s">
        <v>122</v>
      </c>
      <c r="I41" s="100" t="s">
        <v>100</v>
      </c>
      <c r="J41" s="100" t="s">
        <v>291</v>
      </c>
      <c r="K41" s="100" t="s">
        <v>154</v>
      </c>
      <c r="L41" s="101" t="s">
        <v>152</v>
      </c>
      <c r="M41" s="100" t="s">
        <v>153</v>
      </c>
      <c r="N41" s="100" t="s">
        <v>158</v>
      </c>
      <c r="O41" s="115" t="s">
        <v>159</v>
      </c>
      <c r="P41" s="100" t="s">
        <v>41</v>
      </c>
      <c r="Q41" s="100" t="s">
        <v>293</v>
      </c>
      <c r="R41" s="68" t="s">
        <v>41</v>
      </c>
    </row>
    <row r="42" spans="1:18" s="41" customFormat="1" ht="15" customHeight="1" x14ac:dyDescent="0.2">
      <c r="A42" s="75"/>
      <c r="B42" s="96"/>
      <c r="C42" s="97"/>
      <c r="D42" s="98"/>
      <c r="E42" s="98"/>
      <c r="F42" s="99"/>
      <c r="G42" s="100" t="s">
        <v>41</v>
      </c>
      <c r="H42" s="100" t="s">
        <v>41</v>
      </c>
      <c r="I42" s="100" t="s">
        <v>160</v>
      </c>
      <c r="J42" s="100" t="s">
        <v>292</v>
      </c>
      <c r="K42" s="100">
        <v>44314</v>
      </c>
      <c r="L42" s="101" t="s">
        <v>161</v>
      </c>
      <c r="M42" s="118" t="s">
        <v>162</v>
      </c>
      <c r="N42" s="102" t="s">
        <v>115</v>
      </c>
      <c r="O42" s="115" t="s">
        <v>163</v>
      </c>
      <c r="P42" s="100" t="s">
        <v>41</v>
      </c>
      <c r="Q42" s="102" t="s">
        <v>41</v>
      </c>
      <c r="R42" s="68" t="s">
        <v>41</v>
      </c>
    </row>
    <row r="43" spans="1:18" s="41" customFormat="1" ht="15" customHeight="1" x14ac:dyDescent="0.2">
      <c r="A43" s="74" t="s">
        <v>5</v>
      </c>
      <c r="B43" s="110"/>
      <c r="C43" s="111"/>
      <c r="D43" s="112"/>
      <c r="E43" s="112"/>
      <c r="F43" s="113"/>
      <c r="G43" s="114"/>
      <c r="H43" s="114"/>
      <c r="I43" s="114"/>
      <c r="J43" s="114"/>
      <c r="K43" s="114"/>
      <c r="L43" s="112"/>
      <c r="M43" s="114"/>
      <c r="N43" s="114"/>
      <c r="O43" s="114"/>
      <c r="P43" s="114"/>
      <c r="Q43" s="114"/>
      <c r="R43" s="68"/>
    </row>
    <row r="44" spans="1:18" s="41" customFormat="1" ht="15" customHeight="1" x14ac:dyDescent="0.2">
      <c r="A44" s="76" t="s">
        <v>196</v>
      </c>
      <c r="B44" s="96" t="s">
        <v>28</v>
      </c>
      <c r="C44" s="97">
        <f t="shared" si="4"/>
        <v>1</v>
      </c>
      <c r="D44" s="101"/>
      <c r="E44" s="101"/>
      <c r="F44" s="99">
        <f t="shared" ref="F44:F46" si="7">C44*(1-D44-E44)</f>
        <v>1</v>
      </c>
      <c r="G44" s="100" t="s">
        <v>122</v>
      </c>
      <c r="H44" s="100" t="s">
        <v>294</v>
      </c>
      <c r="I44" s="100" t="s">
        <v>90</v>
      </c>
      <c r="J44" s="100" t="s">
        <v>309</v>
      </c>
      <c r="K44" s="100">
        <v>44370</v>
      </c>
      <c r="L44" s="101" t="s">
        <v>198</v>
      </c>
      <c r="M44" s="100" t="s">
        <v>197</v>
      </c>
      <c r="N44" s="102" t="s">
        <v>94</v>
      </c>
      <c r="O44" s="100" t="s">
        <v>199</v>
      </c>
      <c r="P44" s="100" t="s">
        <v>295</v>
      </c>
      <c r="Q44" s="102" t="s">
        <v>41</v>
      </c>
      <c r="R44" s="68" t="s">
        <v>41</v>
      </c>
    </row>
    <row r="45" spans="1:18" s="41" customFormat="1" ht="15" customHeight="1" x14ac:dyDescent="0.2">
      <c r="A45" s="75" t="s">
        <v>212</v>
      </c>
      <c r="B45" s="96" t="s">
        <v>240</v>
      </c>
      <c r="C45" s="97">
        <f t="shared" si="4"/>
        <v>2</v>
      </c>
      <c r="D45" s="101"/>
      <c r="E45" s="101"/>
      <c r="F45" s="99">
        <f t="shared" si="7"/>
        <v>2</v>
      </c>
      <c r="G45" s="100" t="s">
        <v>122</v>
      </c>
      <c r="H45" s="100" t="s">
        <v>122</v>
      </c>
      <c r="I45" s="100" t="s">
        <v>90</v>
      </c>
      <c r="J45" s="100" t="s">
        <v>310</v>
      </c>
      <c r="K45" s="100" t="s">
        <v>214</v>
      </c>
      <c r="L45" s="101" t="s">
        <v>182</v>
      </c>
      <c r="M45" s="100" t="s">
        <v>213</v>
      </c>
      <c r="N45" s="102" t="s">
        <v>296</v>
      </c>
      <c r="O45" s="106" t="s">
        <v>215</v>
      </c>
      <c r="P45" s="106" t="s">
        <v>41</v>
      </c>
      <c r="Q45" s="102" t="s">
        <v>304</v>
      </c>
      <c r="R45" s="68" t="s">
        <v>41</v>
      </c>
    </row>
    <row r="46" spans="1:18" s="41" customFormat="1" ht="15" customHeight="1" x14ac:dyDescent="0.2">
      <c r="A46" s="75" t="s">
        <v>185</v>
      </c>
      <c r="B46" s="96" t="s">
        <v>28</v>
      </c>
      <c r="C46" s="97">
        <f t="shared" si="4"/>
        <v>1</v>
      </c>
      <c r="D46" s="101"/>
      <c r="E46" s="101"/>
      <c r="F46" s="99">
        <f t="shared" si="7"/>
        <v>1</v>
      </c>
      <c r="G46" s="100" t="s">
        <v>122</v>
      </c>
      <c r="H46" s="100" t="s">
        <v>294</v>
      </c>
      <c r="I46" s="100" t="s">
        <v>100</v>
      </c>
      <c r="J46" s="100" t="s">
        <v>311</v>
      </c>
      <c r="K46" s="100" t="s">
        <v>188</v>
      </c>
      <c r="L46" s="101" t="s">
        <v>186</v>
      </c>
      <c r="M46" s="100" t="s">
        <v>297</v>
      </c>
      <c r="N46" s="102" t="s">
        <v>187</v>
      </c>
      <c r="O46" s="117" t="s">
        <v>189</v>
      </c>
      <c r="P46" s="117" t="s">
        <v>41</v>
      </c>
      <c r="Q46" s="102" t="s">
        <v>298</v>
      </c>
      <c r="R46" s="68" t="s">
        <v>41</v>
      </c>
    </row>
    <row r="47" spans="1:18" s="41" customFormat="1" ht="15" customHeight="1" x14ac:dyDescent="0.2">
      <c r="A47" s="75"/>
      <c r="B47" s="96"/>
      <c r="C47" s="97"/>
      <c r="D47" s="101"/>
      <c r="E47" s="101"/>
      <c r="F47" s="99"/>
      <c r="G47" s="100" t="s">
        <v>41</v>
      </c>
      <c r="H47" s="100" t="s">
        <v>41</v>
      </c>
      <c r="I47" s="100" t="s">
        <v>100</v>
      </c>
      <c r="J47" s="100" t="s">
        <v>311</v>
      </c>
      <c r="K47" s="100" t="s">
        <v>192</v>
      </c>
      <c r="L47" s="101" t="s">
        <v>191</v>
      </c>
      <c r="M47" s="100" t="s">
        <v>299</v>
      </c>
      <c r="N47" s="102" t="s">
        <v>94</v>
      </c>
      <c r="O47" s="117" t="s">
        <v>190</v>
      </c>
      <c r="P47" s="117" t="s">
        <v>41</v>
      </c>
      <c r="Q47" s="100" t="s">
        <v>255</v>
      </c>
      <c r="R47" s="68" t="s">
        <v>41</v>
      </c>
    </row>
    <row r="48" spans="1:18" s="41" customFormat="1" ht="15" customHeight="1" x14ac:dyDescent="0.2">
      <c r="A48" s="75"/>
      <c r="B48" s="96"/>
      <c r="C48" s="97"/>
      <c r="D48" s="101"/>
      <c r="E48" s="101"/>
      <c r="F48" s="99"/>
      <c r="G48" s="100" t="s">
        <v>41</v>
      </c>
      <c r="H48" s="100" t="s">
        <v>41</v>
      </c>
      <c r="I48" s="100" t="s">
        <v>193</v>
      </c>
      <c r="J48" s="100" t="s">
        <v>312</v>
      </c>
      <c r="K48" s="100" t="s">
        <v>41</v>
      </c>
      <c r="L48" s="101" t="s">
        <v>41</v>
      </c>
      <c r="M48" s="100" t="s">
        <v>194</v>
      </c>
      <c r="N48" s="100" t="s">
        <v>41</v>
      </c>
      <c r="O48" s="115" t="s">
        <v>195</v>
      </c>
      <c r="P48" s="100" t="s">
        <v>41</v>
      </c>
      <c r="Q48" s="100" t="s">
        <v>305</v>
      </c>
      <c r="R48" s="68" t="s">
        <v>41</v>
      </c>
    </row>
    <row r="49" spans="1:18" s="41" customFormat="1" ht="15" customHeight="1" x14ac:dyDescent="0.2">
      <c r="A49" s="75" t="s">
        <v>129</v>
      </c>
      <c r="B49" s="96" t="s">
        <v>28</v>
      </c>
      <c r="C49" s="97">
        <f t="shared" si="4"/>
        <v>1</v>
      </c>
      <c r="D49" s="98"/>
      <c r="E49" s="98"/>
      <c r="F49" s="99">
        <f t="shared" ref="F49" si="8">C49*(1-D49-E49)</f>
        <v>1</v>
      </c>
      <c r="G49" s="100" t="s">
        <v>294</v>
      </c>
      <c r="H49" s="100" t="s">
        <v>294</v>
      </c>
      <c r="I49" s="119" t="s">
        <v>90</v>
      </c>
      <c r="J49" s="119" t="s">
        <v>313</v>
      </c>
      <c r="K49" s="100">
        <v>44287</v>
      </c>
      <c r="L49" s="101">
        <v>120</v>
      </c>
      <c r="M49" s="100" t="s">
        <v>134</v>
      </c>
      <c r="N49" s="96" t="s">
        <v>94</v>
      </c>
      <c r="O49" s="100" t="s">
        <v>133</v>
      </c>
      <c r="P49" s="100" t="s">
        <v>41</v>
      </c>
      <c r="Q49" s="100" t="s">
        <v>255</v>
      </c>
      <c r="R49" s="68" t="s">
        <v>41</v>
      </c>
    </row>
    <row r="50" spans="1:18" x14ac:dyDescent="0.2">
      <c r="A50" s="82" t="s">
        <v>307</v>
      </c>
      <c r="B50" s="83"/>
      <c r="C50" s="84"/>
      <c r="D50" s="84"/>
      <c r="E50" s="84"/>
      <c r="F50" s="85"/>
      <c r="G50" s="85"/>
      <c r="H50" s="85"/>
      <c r="I50" s="86"/>
      <c r="J50" s="86"/>
      <c r="K50" s="87"/>
      <c r="L50" s="88"/>
      <c r="M50" s="86"/>
      <c r="N50" s="89"/>
      <c r="O50" s="90"/>
      <c r="P50" s="90"/>
      <c r="Q50" s="90"/>
    </row>
  </sheetData>
  <mergeCells count="19">
    <mergeCell ref="Q3:Q6"/>
    <mergeCell ref="O3:P4"/>
    <mergeCell ref="O5:O6"/>
    <mergeCell ref="P5:P6"/>
    <mergeCell ref="N5:N6"/>
    <mergeCell ref="A3:A6"/>
    <mergeCell ref="C3:F3"/>
    <mergeCell ref="G3:G6"/>
    <mergeCell ref="H3:H6"/>
    <mergeCell ref="I3:N4"/>
    <mergeCell ref="J5:J6"/>
    <mergeCell ref="K5:K6"/>
    <mergeCell ref="L5:L6"/>
    <mergeCell ref="M5:M6"/>
    <mergeCell ref="C4:C6"/>
    <mergeCell ref="D4:D6"/>
    <mergeCell ref="E4:E6"/>
    <mergeCell ref="F4:F6"/>
    <mergeCell ref="I5:I6"/>
  </mergeCells>
  <conditionalFormatting sqref="A8:A10">
    <cfRule type="dataBar" priority="1">
      <dataBar>
        <cfvo type="min"/>
        <cfvo type="max"/>
        <color rgb="FF638EC6"/>
      </dataBar>
    </cfRule>
  </conditionalFormatting>
  <conditionalFormatting sqref="A8:A1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{220E5FD4-BD8A-4A65-9CF0-5DCD0CC0CE9D}</x14:id>
        </ext>
      </extLst>
    </cfRule>
  </conditionalFormatting>
  <dataValidations count="2">
    <dataValidation type="list" allowBlank="1" showInputMessage="1" showErrorMessage="1" sqref="B8:B16 B18:B19 B21:B22 B27:B28 B30:B32 B35 B37:B39 B41:B42 B49 B44:B46 B24:B25" xr:uid="{00000000-0002-0000-0300-000000000000}">
      <formula1>$B$4:$B$6</formula1>
    </dataValidation>
    <dataValidation type="list" allowBlank="1" showInputMessage="1" showErrorMessage="1" sqref="B17" xr:uid="{00000000-0002-0000-0300-000001000000}">
      <formula1>#REF!</formula1>
    </dataValidation>
  </dataValidations>
  <hyperlinks>
    <hyperlink ref="O8" r:id="rId1" display="https://belregion.ru/documents/?arrFilterDocs_pf%5BTYPE%5D=&amp;arrFilterDocs_ff%5BNAME%5D=573-%D0%BF%D0%BF&amp;arrFilterDocs_DATE_ACTIVE_FROM_1=&amp;arrFilterDocs_DATE_ACTIVE_FROM_2=&amp;arrFilterDocs_ff%5BPREVIEW_TEXT%5D=&amp;set_filter=%D0%A4%D0%B8%D0%BB%D1%8C%D1%82%D1%80&amp;set_filter=Y" xr:uid="{00000000-0004-0000-0300-000000000000}"/>
    <hyperlink ref="O13" r:id="rId2" xr:uid="{00000000-0004-0000-0300-000001000000}"/>
    <hyperlink ref="O16" r:id="rId3" xr:uid="{00000000-0004-0000-0300-000002000000}"/>
    <hyperlink ref="O27" r:id="rId4" xr:uid="{00000000-0004-0000-0300-000003000000}"/>
    <hyperlink ref="O29" r:id="rId5" xr:uid="{00000000-0004-0000-0300-000004000000}"/>
    <hyperlink ref="O33" r:id="rId6" xr:uid="{00000000-0004-0000-0300-000005000000}"/>
    <hyperlink ref="O32" r:id="rId7" xr:uid="{00000000-0004-0000-0300-000006000000}"/>
    <hyperlink ref="O35" r:id="rId8" xr:uid="{00000000-0004-0000-0300-000007000000}"/>
    <hyperlink ref="O36" r:id="rId9" xr:uid="{00000000-0004-0000-0300-000008000000}"/>
    <hyperlink ref="O38" r:id="rId10" xr:uid="{00000000-0004-0000-0300-000009000000}"/>
    <hyperlink ref="O39" r:id="rId11" xr:uid="{00000000-0004-0000-0300-00000A000000}"/>
    <hyperlink ref="O40" r:id="rId12" xr:uid="{00000000-0004-0000-0300-00000B000000}"/>
    <hyperlink ref="O41" r:id="rId13" xr:uid="{00000000-0004-0000-0300-00000C000000}"/>
    <hyperlink ref="O42" r:id="rId14" xr:uid="{00000000-0004-0000-0300-00000D000000}"/>
    <hyperlink ref="O45" r:id="rId15" xr:uid="{00000000-0004-0000-0300-00000E000000}"/>
    <hyperlink ref="O46" r:id="rId16" xr:uid="{00000000-0004-0000-0300-00000F000000}"/>
    <hyperlink ref="O48" r:id="rId17" xr:uid="{00000000-0004-0000-0300-000010000000}"/>
    <hyperlink ref="O19" r:id="rId18" xr:uid="{00000000-0004-0000-0300-000011000000}"/>
    <hyperlink ref="O25" r:id="rId19" xr:uid="{00000000-0004-0000-0300-000012000000}"/>
    <hyperlink ref="O30" r:id="rId20" xr:uid="{00000000-0004-0000-0300-000013000000}"/>
  </hyperlinks>
  <pageMargins left="0.51181102362204722" right="0.51181102362204722" top="0.74803149606299213" bottom="0.74803149606299213" header="0.31496062992125984" footer="0.31496062992125984"/>
  <pageSetup paperSize="9" scale="62" fitToHeight="0" orientation="landscape" r:id="rId21"/>
  <headerFooter>
    <oddFooter>&amp;C&amp;A&amp;R&amp;P</oddFooter>
  </headerFooter>
  <ignoredErrors>
    <ignoredError sqref="L39:L40 L13:L16 L45 L31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20E5FD4-BD8A-4A65-9CF0-5DCD0CC0CE9D}">
            <x14:dataBar minLength="0" maxLength="100" negativeBarColorSameAsPositive="1" axisPosition="none">
              <x14:cfvo type="min"/>
              <x14:cfvo type="max"/>
            </x14:dataBar>
          </x14:cfRule>
          <xm:sqref>A8:A16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40"/>
  <sheetViews>
    <sheetView zoomScaleNormal="100" zoomScaleSheetLayoutView="80" workbookViewId="0">
      <pane ySplit="7" topLeftCell="A8" activePane="bottomLeft" state="frozen"/>
      <selection activeCell="G33" sqref="G33:G2385"/>
      <selection pane="bottomLeft" activeCell="A3" sqref="A3:A6"/>
    </sheetView>
  </sheetViews>
  <sheetFormatPr baseColWidth="10" defaultColWidth="8.83203125" defaultRowHeight="15" x14ac:dyDescent="0.2"/>
  <cols>
    <col min="1" max="1" width="20.5" style="2" customWidth="1"/>
    <col min="2" max="2" width="35.1640625" style="17" customWidth="1"/>
    <col min="3" max="3" width="5.5" style="6" customWidth="1"/>
    <col min="4" max="5" width="4.5" style="6" customWidth="1"/>
    <col min="6" max="6" width="5.5" style="7" customWidth="1"/>
    <col min="7" max="7" width="14.83203125" style="34" customWidth="1"/>
    <col min="8" max="11" width="7.5" style="7" customWidth="1"/>
    <col min="12" max="12" width="8.5" style="7" customWidth="1"/>
    <col min="13" max="13" width="9.5" style="7" customWidth="1"/>
    <col min="14" max="14" width="10.1640625" style="7" customWidth="1"/>
    <col min="15" max="15" width="8.5" style="7" customWidth="1"/>
    <col min="16" max="16" width="11.5" style="7" customWidth="1"/>
    <col min="17" max="17" width="12.5" style="7" customWidth="1"/>
    <col min="18" max="18" width="12.5" style="14" customWidth="1"/>
    <col min="19" max="19" width="8.83203125" style="67"/>
    <col min="20" max="16384" width="8.83203125" style="31"/>
  </cols>
  <sheetData>
    <row r="1" spans="1:19" s="53" customFormat="1" ht="20" customHeight="1" x14ac:dyDescent="0.15">
      <c r="A1" s="51" t="s">
        <v>58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70"/>
      <c r="P1" s="51"/>
      <c r="Q1" s="51"/>
      <c r="R1" s="51"/>
      <c r="S1" s="73"/>
    </row>
    <row r="2" spans="1:19" s="53" customFormat="1" ht="16" customHeight="1" x14ac:dyDescent="0.15">
      <c r="A2" s="52" t="s">
        <v>336</v>
      </c>
      <c r="B2" s="54"/>
      <c r="C2" s="54"/>
      <c r="D2" s="54"/>
      <c r="E2" s="54"/>
      <c r="F2" s="54"/>
      <c r="G2" s="52"/>
      <c r="H2" s="54"/>
      <c r="I2" s="54"/>
      <c r="J2" s="54"/>
      <c r="K2" s="54"/>
      <c r="L2" s="54"/>
      <c r="M2" s="54"/>
      <c r="N2" s="54"/>
      <c r="O2" s="71"/>
      <c r="P2" s="54"/>
      <c r="Q2" s="54"/>
      <c r="R2" s="54"/>
      <c r="S2" s="73"/>
    </row>
    <row r="3" spans="1:19" ht="60" customHeight="1" x14ac:dyDescent="0.2">
      <c r="A3" s="157" t="s">
        <v>11</v>
      </c>
      <c r="B3" s="91" t="s">
        <v>42</v>
      </c>
      <c r="C3" s="159" t="s">
        <v>60</v>
      </c>
      <c r="D3" s="159"/>
      <c r="E3" s="159"/>
      <c r="F3" s="159"/>
      <c r="G3" s="157" t="s">
        <v>46</v>
      </c>
      <c r="H3" s="157" t="s">
        <v>314</v>
      </c>
      <c r="I3" s="158"/>
      <c r="J3" s="158"/>
      <c r="K3" s="158"/>
      <c r="L3" s="157" t="s">
        <v>43</v>
      </c>
      <c r="M3" s="157"/>
      <c r="N3" s="157"/>
      <c r="O3" s="158"/>
      <c r="P3" s="158"/>
      <c r="Q3" s="157" t="s">
        <v>20</v>
      </c>
      <c r="R3" s="158" t="s">
        <v>52</v>
      </c>
    </row>
    <row r="4" spans="1:19" ht="27" customHeight="1" x14ac:dyDescent="0.2">
      <c r="A4" s="158"/>
      <c r="B4" s="32" t="str">
        <f>'Методика (раздел 11)'!B23</f>
        <v>Да, создан, и в его состав входят все перечисленные участники</v>
      </c>
      <c r="C4" s="157" t="s">
        <v>13</v>
      </c>
      <c r="D4" s="162" t="s">
        <v>15</v>
      </c>
      <c r="E4" s="162" t="s">
        <v>19</v>
      </c>
      <c r="F4" s="159" t="s">
        <v>12</v>
      </c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</row>
    <row r="5" spans="1:19" ht="27" customHeight="1" x14ac:dyDescent="0.2">
      <c r="A5" s="158"/>
      <c r="B5" s="32" t="str">
        <f>'Методика (раздел 11)'!B24</f>
        <v>Да, создан, но в его состав входят не все перечисленные участники</v>
      </c>
      <c r="C5" s="157"/>
      <c r="D5" s="162"/>
      <c r="E5" s="162"/>
      <c r="F5" s="159"/>
      <c r="G5" s="158"/>
      <c r="H5" s="158" t="s">
        <v>85</v>
      </c>
      <c r="I5" s="158" t="s">
        <v>86</v>
      </c>
      <c r="J5" s="158" t="s">
        <v>44</v>
      </c>
      <c r="K5" s="158" t="s">
        <v>45</v>
      </c>
      <c r="L5" s="158" t="s">
        <v>53</v>
      </c>
      <c r="M5" s="158" t="s">
        <v>36</v>
      </c>
      <c r="N5" s="158" t="s">
        <v>38</v>
      </c>
      <c r="O5" s="158" t="s">
        <v>39</v>
      </c>
      <c r="P5" s="158" t="s">
        <v>40</v>
      </c>
      <c r="Q5" s="158"/>
      <c r="R5" s="158"/>
    </row>
    <row r="6" spans="1:19" ht="27" customHeight="1" x14ac:dyDescent="0.2">
      <c r="A6" s="158"/>
      <c r="B6" s="32" t="str">
        <f>'Методика (раздел 11)'!B25</f>
        <v>Нет, не создан, или сведения о его создании не представлены в НИФИ</v>
      </c>
      <c r="C6" s="157"/>
      <c r="D6" s="162"/>
      <c r="E6" s="162"/>
      <c r="F6" s="159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</row>
    <row r="7" spans="1:19" s="30" customFormat="1" ht="15" customHeight="1" x14ac:dyDescent="0.2">
      <c r="A7" s="74" t="s">
        <v>0</v>
      </c>
      <c r="B7" s="93"/>
      <c r="C7" s="93"/>
      <c r="D7" s="93"/>
      <c r="E7" s="93"/>
      <c r="F7" s="94"/>
      <c r="G7" s="120"/>
      <c r="H7" s="95"/>
      <c r="I7" s="95"/>
      <c r="J7" s="95"/>
      <c r="K7" s="95"/>
      <c r="L7" s="95"/>
      <c r="M7" s="95"/>
      <c r="N7" s="95"/>
      <c r="O7" s="95"/>
      <c r="P7" s="95"/>
      <c r="Q7" s="121"/>
      <c r="R7" s="121"/>
      <c r="S7" s="68"/>
    </row>
    <row r="8" spans="1:19" s="30" customFormat="1" x14ac:dyDescent="0.2">
      <c r="A8" s="75" t="s">
        <v>99</v>
      </c>
      <c r="B8" s="102" t="s">
        <v>59</v>
      </c>
      <c r="C8" s="97">
        <f>IF(B8="Да, создан, и в его состав входят все перечисленные участники",2,IF(B8="Да, создан, но в его состав входят не все перечисленные участники",1,0))</f>
        <v>0</v>
      </c>
      <c r="D8" s="98"/>
      <c r="E8" s="98"/>
      <c r="F8" s="99">
        <f>C8*(1-D8-E8)</f>
        <v>0</v>
      </c>
      <c r="G8" s="100" t="s">
        <v>41</v>
      </c>
      <c r="H8" s="100" t="s">
        <v>41</v>
      </c>
      <c r="I8" s="100" t="s">
        <v>41</v>
      </c>
      <c r="J8" s="100" t="s">
        <v>41</v>
      </c>
      <c r="K8" s="100" t="s">
        <v>41</v>
      </c>
      <c r="L8" s="100" t="s">
        <v>41</v>
      </c>
      <c r="M8" s="100" t="s">
        <v>41</v>
      </c>
      <c r="N8" s="100" t="s">
        <v>41</v>
      </c>
      <c r="O8" s="122" t="s">
        <v>41</v>
      </c>
      <c r="P8" s="100" t="s">
        <v>41</v>
      </c>
      <c r="Q8" s="100" t="s">
        <v>41</v>
      </c>
      <c r="R8" s="100" t="s">
        <v>41</v>
      </c>
      <c r="S8" s="68"/>
    </row>
    <row r="9" spans="1:19" s="41" customFormat="1" x14ac:dyDescent="0.2">
      <c r="A9" s="104" t="s">
        <v>147</v>
      </c>
      <c r="B9" s="102" t="s">
        <v>59</v>
      </c>
      <c r="C9" s="97">
        <f>IF(B9="Да, создан, и в его состав входят все перечисленные участники",2,IF(B9="Да, создан, но в его состав входят не все перечисленные участники",1,0))</f>
        <v>0</v>
      </c>
      <c r="D9" s="98"/>
      <c r="E9" s="98"/>
      <c r="F9" s="99">
        <f>C9*(1-D9-E9)</f>
        <v>0</v>
      </c>
      <c r="G9" s="100" t="s">
        <v>41</v>
      </c>
      <c r="H9" s="100" t="s">
        <v>41</v>
      </c>
      <c r="I9" s="100" t="s">
        <v>41</v>
      </c>
      <c r="J9" s="100" t="s">
        <v>41</v>
      </c>
      <c r="K9" s="100" t="s">
        <v>41</v>
      </c>
      <c r="L9" s="100" t="s">
        <v>41</v>
      </c>
      <c r="M9" s="100" t="s">
        <v>41</v>
      </c>
      <c r="N9" s="100" t="s">
        <v>41</v>
      </c>
      <c r="O9" s="122" t="s">
        <v>41</v>
      </c>
      <c r="P9" s="100" t="s">
        <v>41</v>
      </c>
      <c r="Q9" s="100" t="s">
        <v>41</v>
      </c>
      <c r="R9" s="100" t="s">
        <v>41</v>
      </c>
      <c r="S9" s="68"/>
    </row>
    <row r="10" spans="1:19" s="30" customFormat="1" ht="13.5" customHeight="1" x14ac:dyDescent="0.2">
      <c r="A10" s="75" t="s">
        <v>118</v>
      </c>
      <c r="B10" s="102" t="s">
        <v>32</v>
      </c>
      <c r="C10" s="97">
        <f t="shared" ref="C10:C22" si="0">IF(B10="Да, создан, и в его состав входят все перечисленные участники",2,IF(B10="Да, создан, но в его состав входят не все перечисленные участники",1,0))</f>
        <v>2</v>
      </c>
      <c r="D10" s="98"/>
      <c r="E10" s="98"/>
      <c r="F10" s="99">
        <f t="shared" ref="F10:F14" si="1">C10*(1-D10-E10)</f>
        <v>2</v>
      </c>
      <c r="G10" s="119" t="s">
        <v>131</v>
      </c>
      <c r="H10" s="100" t="s">
        <v>122</v>
      </c>
      <c r="I10" s="100" t="s">
        <v>122</v>
      </c>
      <c r="J10" s="100" t="s">
        <v>122</v>
      </c>
      <c r="K10" s="100" t="s">
        <v>122</v>
      </c>
      <c r="L10" s="75" t="s">
        <v>90</v>
      </c>
      <c r="M10" s="100" t="s">
        <v>246</v>
      </c>
      <c r="N10" s="119" t="s">
        <v>238</v>
      </c>
      <c r="O10" s="98" t="s">
        <v>123</v>
      </c>
      <c r="P10" s="123" t="s">
        <v>124</v>
      </c>
      <c r="Q10" s="124" t="s">
        <v>125</v>
      </c>
      <c r="R10" s="100" t="s">
        <v>41</v>
      </c>
      <c r="S10" s="68"/>
    </row>
    <row r="11" spans="1:19" s="41" customFormat="1" ht="13.5" customHeight="1" x14ac:dyDescent="0.2">
      <c r="A11" s="76" t="s">
        <v>178</v>
      </c>
      <c r="B11" s="102" t="s">
        <v>59</v>
      </c>
      <c r="C11" s="97">
        <f t="shared" si="0"/>
        <v>0</v>
      </c>
      <c r="D11" s="98"/>
      <c r="E11" s="98"/>
      <c r="F11" s="99">
        <f>C11*(1-D11-E11)</f>
        <v>0</v>
      </c>
      <c r="G11" s="100" t="s">
        <v>41</v>
      </c>
      <c r="H11" s="100" t="s">
        <v>41</v>
      </c>
      <c r="I11" s="100" t="s">
        <v>41</v>
      </c>
      <c r="J11" s="100" t="s">
        <v>41</v>
      </c>
      <c r="K11" s="100" t="s">
        <v>41</v>
      </c>
      <c r="L11" s="100" t="s">
        <v>41</v>
      </c>
      <c r="M11" s="100" t="s">
        <v>41</v>
      </c>
      <c r="N11" s="100" t="s">
        <v>41</v>
      </c>
      <c r="O11" s="122" t="s">
        <v>41</v>
      </c>
      <c r="P11" s="100" t="s">
        <v>41</v>
      </c>
      <c r="Q11" s="100" t="s">
        <v>41</v>
      </c>
      <c r="R11" s="100" t="s">
        <v>41</v>
      </c>
      <c r="S11" s="68"/>
    </row>
    <row r="12" spans="1:19" s="30" customFormat="1" ht="15" customHeight="1" x14ac:dyDescent="0.2">
      <c r="A12" s="76" t="s">
        <v>172</v>
      </c>
      <c r="B12" s="102" t="s">
        <v>32</v>
      </c>
      <c r="C12" s="97">
        <f t="shared" si="0"/>
        <v>2</v>
      </c>
      <c r="D12" s="98"/>
      <c r="E12" s="98"/>
      <c r="F12" s="99">
        <f t="shared" si="1"/>
        <v>2</v>
      </c>
      <c r="G12" s="100" t="s">
        <v>174</v>
      </c>
      <c r="H12" s="100" t="s">
        <v>122</v>
      </c>
      <c r="I12" s="100" t="s">
        <v>122</v>
      </c>
      <c r="J12" s="100" t="s">
        <v>122</v>
      </c>
      <c r="K12" s="100" t="s">
        <v>122</v>
      </c>
      <c r="L12" s="100" t="s">
        <v>90</v>
      </c>
      <c r="M12" s="100" t="s">
        <v>317</v>
      </c>
      <c r="N12" s="100" t="s">
        <v>177</v>
      </c>
      <c r="O12" s="122" t="s">
        <v>175</v>
      </c>
      <c r="P12" s="100" t="s">
        <v>176</v>
      </c>
      <c r="Q12" s="115" t="s">
        <v>318</v>
      </c>
      <c r="R12" s="100" t="s">
        <v>319</v>
      </c>
      <c r="S12" s="68" t="s">
        <v>41</v>
      </c>
    </row>
    <row r="13" spans="1:19" s="30" customFormat="1" ht="15" customHeight="1" x14ac:dyDescent="0.2">
      <c r="A13" s="74" t="s">
        <v>1</v>
      </c>
      <c r="B13" s="125"/>
      <c r="C13" s="111"/>
      <c r="D13" s="112"/>
      <c r="E13" s="112"/>
      <c r="F13" s="113"/>
      <c r="G13" s="126"/>
      <c r="H13" s="126"/>
      <c r="I13" s="126"/>
      <c r="J13" s="126"/>
      <c r="K13" s="126"/>
      <c r="L13" s="127"/>
      <c r="M13" s="127"/>
      <c r="N13" s="127"/>
      <c r="O13" s="128"/>
      <c r="P13" s="127"/>
      <c r="Q13" s="129"/>
      <c r="R13" s="129"/>
      <c r="S13" s="68"/>
    </row>
    <row r="14" spans="1:19" s="41" customFormat="1" ht="15" customHeight="1" x14ac:dyDescent="0.2">
      <c r="A14" s="76" t="s">
        <v>222</v>
      </c>
      <c r="B14" s="102" t="s">
        <v>59</v>
      </c>
      <c r="C14" s="97">
        <f t="shared" si="0"/>
        <v>0</v>
      </c>
      <c r="D14" s="101"/>
      <c r="E14" s="101"/>
      <c r="F14" s="99">
        <f t="shared" si="1"/>
        <v>0</v>
      </c>
      <c r="G14" s="100" t="s">
        <v>41</v>
      </c>
      <c r="H14" s="100" t="s">
        <v>41</v>
      </c>
      <c r="I14" s="100" t="s">
        <v>41</v>
      </c>
      <c r="J14" s="100" t="s">
        <v>41</v>
      </c>
      <c r="K14" s="100" t="s">
        <v>41</v>
      </c>
      <c r="L14" s="100" t="s">
        <v>41</v>
      </c>
      <c r="M14" s="100" t="s">
        <v>41</v>
      </c>
      <c r="N14" s="100" t="s">
        <v>41</v>
      </c>
      <c r="O14" s="122" t="s">
        <v>41</v>
      </c>
      <c r="P14" s="100" t="s">
        <v>41</v>
      </c>
      <c r="Q14" s="100" t="s">
        <v>41</v>
      </c>
      <c r="R14" s="100" t="s">
        <v>41</v>
      </c>
      <c r="S14" s="68"/>
    </row>
    <row r="15" spans="1:19" s="30" customFormat="1" ht="15" customHeight="1" x14ac:dyDescent="0.2">
      <c r="A15" s="75" t="s">
        <v>140</v>
      </c>
      <c r="B15" s="102" t="s">
        <v>59</v>
      </c>
      <c r="C15" s="97">
        <f t="shared" si="0"/>
        <v>0</v>
      </c>
      <c r="D15" s="98"/>
      <c r="E15" s="98"/>
      <c r="F15" s="99">
        <f t="shared" ref="F15:F16" si="2">C15*(1-D15-E15)</f>
        <v>0</v>
      </c>
      <c r="G15" s="100" t="s">
        <v>41</v>
      </c>
      <c r="H15" s="100" t="s">
        <v>41</v>
      </c>
      <c r="I15" s="100" t="s">
        <v>41</v>
      </c>
      <c r="J15" s="100" t="s">
        <v>41</v>
      </c>
      <c r="K15" s="100" t="s">
        <v>41</v>
      </c>
      <c r="L15" s="100" t="s">
        <v>41</v>
      </c>
      <c r="M15" s="100" t="s">
        <v>41</v>
      </c>
      <c r="N15" s="100" t="s">
        <v>41</v>
      </c>
      <c r="O15" s="122" t="s">
        <v>41</v>
      </c>
      <c r="P15" s="100" t="s">
        <v>41</v>
      </c>
      <c r="Q15" s="100" t="s">
        <v>41</v>
      </c>
      <c r="R15" s="100" t="s">
        <v>41</v>
      </c>
      <c r="S15" s="68"/>
    </row>
    <row r="16" spans="1:19" s="41" customFormat="1" ht="15" customHeight="1" x14ac:dyDescent="0.2">
      <c r="A16" s="75" t="s">
        <v>358</v>
      </c>
      <c r="B16" s="102" t="s">
        <v>32</v>
      </c>
      <c r="C16" s="97">
        <f t="shared" si="0"/>
        <v>2</v>
      </c>
      <c r="D16" s="98">
        <v>0.5</v>
      </c>
      <c r="E16" s="98"/>
      <c r="F16" s="99">
        <f t="shared" si="2"/>
        <v>1</v>
      </c>
      <c r="G16" s="100" t="s">
        <v>359</v>
      </c>
      <c r="H16" s="100" t="s">
        <v>122</v>
      </c>
      <c r="I16" s="100" t="s">
        <v>122</v>
      </c>
      <c r="J16" s="100" t="s">
        <v>122</v>
      </c>
      <c r="K16" s="100" t="s">
        <v>122</v>
      </c>
      <c r="L16" s="100" t="s">
        <v>90</v>
      </c>
      <c r="M16" s="100" t="s">
        <v>360</v>
      </c>
      <c r="N16" s="100" t="s">
        <v>361</v>
      </c>
      <c r="O16" s="122">
        <v>82</v>
      </c>
      <c r="P16" s="100" t="s">
        <v>362</v>
      </c>
      <c r="Q16" s="100" t="s">
        <v>363</v>
      </c>
      <c r="R16" s="100" t="s">
        <v>364</v>
      </c>
      <c r="S16" s="68" t="s">
        <v>41</v>
      </c>
    </row>
    <row r="17" spans="1:19" s="30" customFormat="1" ht="15" customHeight="1" x14ac:dyDescent="0.2">
      <c r="A17" s="74" t="s">
        <v>2</v>
      </c>
      <c r="B17" s="125"/>
      <c r="C17" s="111"/>
      <c r="D17" s="112"/>
      <c r="E17" s="112"/>
      <c r="F17" s="113"/>
      <c r="G17" s="126"/>
      <c r="H17" s="126"/>
      <c r="I17" s="126"/>
      <c r="J17" s="126"/>
      <c r="K17" s="126"/>
      <c r="L17" s="127"/>
      <c r="M17" s="127"/>
      <c r="N17" s="127"/>
      <c r="O17" s="128"/>
      <c r="P17" s="127"/>
      <c r="Q17" s="129"/>
      <c r="R17" s="129"/>
      <c r="S17" s="68"/>
    </row>
    <row r="18" spans="1:19" s="30" customFormat="1" ht="15" customHeight="1" x14ac:dyDescent="0.2">
      <c r="A18" s="75" t="s">
        <v>228</v>
      </c>
      <c r="B18" s="102" t="s">
        <v>59</v>
      </c>
      <c r="C18" s="97">
        <f t="shared" si="0"/>
        <v>0</v>
      </c>
      <c r="D18" s="98"/>
      <c r="E18" s="98"/>
      <c r="F18" s="99">
        <f t="shared" ref="F18" si="3">C18*(1-D18-E18)</f>
        <v>0</v>
      </c>
      <c r="G18" s="100" t="s">
        <v>41</v>
      </c>
      <c r="H18" s="100" t="s">
        <v>41</v>
      </c>
      <c r="I18" s="100" t="s">
        <v>41</v>
      </c>
      <c r="J18" s="100" t="s">
        <v>41</v>
      </c>
      <c r="K18" s="100" t="s">
        <v>41</v>
      </c>
      <c r="L18" s="100" t="s">
        <v>41</v>
      </c>
      <c r="M18" s="100" t="s">
        <v>41</v>
      </c>
      <c r="N18" s="100" t="s">
        <v>41</v>
      </c>
      <c r="O18" s="122" t="s">
        <v>41</v>
      </c>
      <c r="P18" s="100" t="s">
        <v>41</v>
      </c>
      <c r="Q18" s="100" t="s">
        <v>41</v>
      </c>
      <c r="R18" s="100" t="s">
        <v>41</v>
      </c>
      <c r="S18" s="68"/>
    </row>
    <row r="19" spans="1:19" s="30" customFormat="1" ht="15" customHeight="1" x14ac:dyDescent="0.2">
      <c r="A19" s="74" t="s">
        <v>3</v>
      </c>
      <c r="B19" s="125"/>
      <c r="C19" s="111"/>
      <c r="D19" s="112"/>
      <c r="E19" s="112"/>
      <c r="F19" s="113"/>
      <c r="G19" s="126"/>
      <c r="H19" s="126"/>
      <c r="I19" s="126"/>
      <c r="J19" s="126"/>
      <c r="K19" s="126"/>
      <c r="L19" s="127"/>
      <c r="M19" s="127"/>
      <c r="N19" s="127"/>
      <c r="O19" s="128"/>
      <c r="P19" s="127"/>
      <c r="Q19" s="129"/>
      <c r="R19" s="129"/>
      <c r="S19" s="68"/>
    </row>
    <row r="20" spans="1:19" s="30" customFormat="1" ht="15" customHeight="1" x14ac:dyDescent="0.2">
      <c r="A20" s="75" t="s">
        <v>113</v>
      </c>
      <c r="B20" s="102" t="s">
        <v>59</v>
      </c>
      <c r="C20" s="97">
        <f t="shared" si="0"/>
        <v>0</v>
      </c>
      <c r="D20" s="98"/>
      <c r="E20" s="98"/>
      <c r="F20" s="99">
        <f t="shared" ref="F20:F22" si="4">C20*(1-D20-E20)</f>
        <v>0</v>
      </c>
      <c r="G20" s="100" t="s">
        <v>41</v>
      </c>
      <c r="H20" s="100" t="s">
        <v>41</v>
      </c>
      <c r="I20" s="100" t="s">
        <v>41</v>
      </c>
      <c r="J20" s="100" t="s">
        <v>41</v>
      </c>
      <c r="K20" s="100" t="s">
        <v>41</v>
      </c>
      <c r="L20" s="100" t="s">
        <v>41</v>
      </c>
      <c r="M20" s="100" t="s">
        <v>41</v>
      </c>
      <c r="N20" s="100" t="s">
        <v>41</v>
      </c>
      <c r="O20" s="122" t="s">
        <v>41</v>
      </c>
      <c r="P20" s="100" t="s">
        <v>41</v>
      </c>
      <c r="Q20" s="100" t="s">
        <v>41</v>
      </c>
      <c r="R20" s="100" t="s">
        <v>322</v>
      </c>
      <c r="S20" s="68" t="s">
        <v>41</v>
      </c>
    </row>
    <row r="21" spans="1:19" s="41" customFormat="1" ht="15" customHeight="1" x14ac:dyDescent="0.2">
      <c r="A21" s="75" t="s">
        <v>207</v>
      </c>
      <c r="B21" s="102" t="s">
        <v>59</v>
      </c>
      <c r="C21" s="97">
        <f t="shared" si="0"/>
        <v>0</v>
      </c>
      <c r="D21" s="98"/>
      <c r="E21" s="98"/>
      <c r="F21" s="99">
        <f t="shared" si="4"/>
        <v>0</v>
      </c>
      <c r="G21" s="100" t="s">
        <v>329</v>
      </c>
      <c r="H21" s="100" t="s">
        <v>122</v>
      </c>
      <c r="I21" s="100" t="s">
        <v>122</v>
      </c>
      <c r="J21" s="100" t="s">
        <v>122</v>
      </c>
      <c r="K21" s="100" t="s">
        <v>122</v>
      </c>
      <c r="L21" s="100" t="s">
        <v>100</v>
      </c>
      <c r="M21" s="100" t="s">
        <v>286</v>
      </c>
      <c r="N21" s="100">
        <v>44417</v>
      </c>
      <c r="O21" s="122" t="s">
        <v>330</v>
      </c>
      <c r="P21" s="100" t="s">
        <v>331</v>
      </c>
      <c r="Q21" s="100" t="s">
        <v>335</v>
      </c>
      <c r="R21" s="100" t="s">
        <v>334</v>
      </c>
      <c r="S21" s="68" t="s">
        <v>41</v>
      </c>
    </row>
    <row r="22" spans="1:19" s="30" customFormat="1" ht="15" customHeight="1" x14ac:dyDescent="0.2">
      <c r="A22" s="75" t="s">
        <v>200</v>
      </c>
      <c r="B22" s="102" t="s">
        <v>59</v>
      </c>
      <c r="C22" s="97">
        <f t="shared" si="0"/>
        <v>0</v>
      </c>
      <c r="D22" s="98"/>
      <c r="E22" s="98"/>
      <c r="F22" s="99">
        <f t="shared" si="4"/>
        <v>0</v>
      </c>
      <c r="G22" s="100" t="s">
        <v>41</v>
      </c>
      <c r="H22" s="100" t="s">
        <v>41</v>
      </c>
      <c r="I22" s="100" t="s">
        <v>41</v>
      </c>
      <c r="J22" s="100" t="s">
        <v>41</v>
      </c>
      <c r="K22" s="100" t="s">
        <v>41</v>
      </c>
      <c r="L22" s="100" t="s">
        <v>41</v>
      </c>
      <c r="M22" s="100" t="s">
        <v>41</v>
      </c>
      <c r="N22" s="100" t="s">
        <v>41</v>
      </c>
      <c r="O22" s="122" t="s">
        <v>41</v>
      </c>
      <c r="P22" s="100" t="s">
        <v>41</v>
      </c>
      <c r="Q22" s="100" t="s">
        <v>41</v>
      </c>
      <c r="R22" s="100" t="s">
        <v>323</v>
      </c>
      <c r="S22" s="68" t="s">
        <v>41</v>
      </c>
    </row>
    <row r="23" spans="1:19" s="30" customFormat="1" ht="15" customHeight="1" x14ac:dyDescent="0.2">
      <c r="A23" s="74" t="s">
        <v>4</v>
      </c>
      <c r="B23" s="125"/>
      <c r="C23" s="111"/>
      <c r="D23" s="112"/>
      <c r="E23" s="112"/>
      <c r="F23" s="113"/>
      <c r="G23" s="126"/>
      <c r="H23" s="126"/>
      <c r="I23" s="126"/>
      <c r="J23" s="126"/>
      <c r="K23" s="126"/>
      <c r="L23" s="127"/>
      <c r="M23" s="127"/>
      <c r="N23" s="127"/>
      <c r="O23" s="128"/>
      <c r="P23" s="127"/>
      <c r="Q23" s="129"/>
      <c r="R23" s="129"/>
      <c r="S23" s="68"/>
    </row>
    <row r="24" spans="1:19" s="30" customFormat="1" ht="15" customHeight="1" x14ac:dyDescent="0.2">
      <c r="A24" s="75" t="s">
        <v>138</v>
      </c>
      <c r="B24" s="102" t="s">
        <v>59</v>
      </c>
      <c r="C24" s="97">
        <f t="shared" ref="C24:C33" si="5">IF(B24="Да, создан, и в его состав входят все перечисленные участники",2,IF(B24="Да, создан, но в его состав входят не все перечисленные участники",1,0))</f>
        <v>0</v>
      </c>
      <c r="D24" s="98"/>
      <c r="E24" s="98"/>
      <c r="F24" s="99">
        <f t="shared" ref="F24:F32" si="6">C24*(1-D24-E24)</f>
        <v>0</v>
      </c>
      <c r="G24" s="100" t="s">
        <v>41</v>
      </c>
      <c r="H24" s="100" t="s">
        <v>41</v>
      </c>
      <c r="I24" s="100" t="s">
        <v>41</v>
      </c>
      <c r="J24" s="100" t="s">
        <v>41</v>
      </c>
      <c r="K24" s="100" t="s">
        <v>41</v>
      </c>
      <c r="L24" s="100" t="s">
        <v>41</v>
      </c>
      <c r="M24" s="100" t="s">
        <v>41</v>
      </c>
      <c r="N24" s="100" t="s">
        <v>41</v>
      </c>
      <c r="O24" s="122" t="s">
        <v>41</v>
      </c>
      <c r="P24" s="100" t="s">
        <v>41</v>
      </c>
      <c r="Q24" s="100" t="s">
        <v>41</v>
      </c>
      <c r="R24" s="100" t="s">
        <v>41</v>
      </c>
      <c r="S24" s="68"/>
    </row>
    <row r="25" spans="1:19" s="41" customFormat="1" ht="15" customHeight="1" x14ac:dyDescent="0.2">
      <c r="A25" s="75" t="s">
        <v>143</v>
      </c>
      <c r="B25" s="102" t="s">
        <v>59</v>
      </c>
      <c r="C25" s="97">
        <f t="shared" si="5"/>
        <v>0</v>
      </c>
      <c r="D25" s="98"/>
      <c r="E25" s="98"/>
      <c r="F25" s="99">
        <f t="shared" si="6"/>
        <v>0</v>
      </c>
      <c r="G25" s="100" t="s">
        <v>41</v>
      </c>
      <c r="H25" s="100" t="s">
        <v>41</v>
      </c>
      <c r="I25" s="100" t="s">
        <v>41</v>
      </c>
      <c r="J25" s="100" t="s">
        <v>41</v>
      </c>
      <c r="K25" s="100" t="s">
        <v>41</v>
      </c>
      <c r="L25" s="100" t="s">
        <v>41</v>
      </c>
      <c r="M25" s="100" t="s">
        <v>41</v>
      </c>
      <c r="N25" s="100" t="s">
        <v>41</v>
      </c>
      <c r="O25" s="122" t="s">
        <v>41</v>
      </c>
      <c r="P25" s="100" t="s">
        <v>41</v>
      </c>
      <c r="Q25" s="100" t="s">
        <v>41</v>
      </c>
      <c r="R25" s="100" t="s">
        <v>41</v>
      </c>
      <c r="S25" s="68"/>
    </row>
    <row r="26" spans="1:19" s="41" customFormat="1" ht="15" customHeight="1" x14ac:dyDescent="0.2">
      <c r="A26" s="104" t="s">
        <v>232</v>
      </c>
      <c r="B26" s="102" t="s">
        <v>59</v>
      </c>
      <c r="C26" s="97">
        <f t="shared" si="5"/>
        <v>0</v>
      </c>
      <c r="D26" s="98"/>
      <c r="E26" s="98"/>
      <c r="F26" s="99">
        <f t="shared" si="6"/>
        <v>0</v>
      </c>
      <c r="G26" s="100" t="s">
        <v>41</v>
      </c>
      <c r="H26" s="100" t="s">
        <v>41</v>
      </c>
      <c r="I26" s="100" t="s">
        <v>41</v>
      </c>
      <c r="J26" s="100" t="s">
        <v>41</v>
      </c>
      <c r="K26" s="100" t="s">
        <v>41</v>
      </c>
      <c r="L26" s="100" t="s">
        <v>41</v>
      </c>
      <c r="M26" s="100" t="s">
        <v>41</v>
      </c>
      <c r="N26" s="100" t="s">
        <v>41</v>
      </c>
      <c r="O26" s="122" t="s">
        <v>41</v>
      </c>
      <c r="P26" s="100" t="s">
        <v>41</v>
      </c>
      <c r="Q26" s="100" t="s">
        <v>41</v>
      </c>
      <c r="R26" s="100" t="s">
        <v>41</v>
      </c>
      <c r="S26" s="68"/>
    </row>
    <row r="27" spans="1:19" s="30" customFormat="1" ht="14.5" customHeight="1" x14ac:dyDescent="0.2">
      <c r="A27" s="75" t="s">
        <v>89</v>
      </c>
      <c r="B27" s="102" t="s">
        <v>59</v>
      </c>
      <c r="C27" s="97">
        <f t="shared" si="5"/>
        <v>0</v>
      </c>
      <c r="D27" s="98"/>
      <c r="E27" s="98"/>
      <c r="F27" s="99">
        <f t="shared" si="6"/>
        <v>0</v>
      </c>
      <c r="G27" s="100" t="s">
        <v>41</v>
      </c>
      <c r="H27" s="100" t="s">
        <v>41</v>
      </c>
      <c r="I27" s="100" t="s">
        <v>41</v>
      </c>
      <c r="J27" s="100" t="s">
        <v>41</v>
      </c>
      <c r="K27" s="100" t="s">
        <v>41</v>
      </c>
      <c r="L27" s="100" t="s">
        <v>41</v>
      </c>
      <c r="M27" s="100" t="s">
        <v>41</v>
      </c>
      <c r="N27" s="100" t="s">
        <v>41</v>
      </c>
      <c r="O27" s="122" t="s">
        <v>41</v>
      </c>
      <c r="P27" s="100" t="s">
        <v>41</v>
      </c>
      <c r="Q27" s="100" t="s">
        <v>41</v>
      </c>
      <c r="R27" s="100" t="s">
        <v>41</v>
      </c>
      <c r="S27" s="68"/>
    </row>
    <row r="28" spans="1:19" s="30" customFormat="1" ht="15" customHeight="1" x14ac:dyDescent="0.2">
      <c r="A28" s="75" t="s">
        <v>157</v>
      </c>
      <c r="B28" s="102" t="s">
        <v>32</v>
      </c>
      <c r="C28" s="97">
        <f t="shared" si="5"/>
        <v>2</v>
      </c>
      <c r="D28" s="98"/>
      <c r="E28" s="98"/>
      <c r="F28" s="99">
        <f t="shared" si="6"/>
        <v>2</v>
      </c>
      <c r="G28" s="100" t="s">
        <v>164</v>
      </c>
      <c r="H28" s="100" t="s">
        <v>122</v>
      </c>
      <c r="I28" s="100" t="s">
        <v>122</v>
      </c>
      <c r="J28" s="100" t="s">
        <v>122</v>
      </c>
      <c r="K28" s="100" t="s">
        <v>122</v>
      </c>
      <c r="L28" s="100" t="s">
        <v>160</v>
      </c>
      <c r="M28" s="100" t="s">
        <v>292</v>
      </c>
      <c r="N28" s="100">
        <v>43992</v>
      </c>
      <c r="O28" s="122" t="s">
        <v>165</v>
      </c>
      <c r="P28" s="100" t="s">
        <v>166</v>
      </c>
      <c r="Q28" s="115" t="s">
        <v>167</v>
      </c>
      <c r="R28" s="100" t="s">
        <v>41</v>
      </c>
      <c r="S28" s="68"/>
    </row>
    <row r="29" spans="1:19" s="30" customFormat="1" ht="15" customHeight="1" x14ac:dyDescent="0.2">
      <c r="A29" s="74" t="s">
        <v>5</v>
      </c>
      <c r="B29" s="125"/>
      <c r="C29" s="111"/>
      <c r="D29" s="112"/>
      <c r="E29" s="112"/>
      <c r="F29" s="113"/>
      <c r="G29" s="126"/>
      <c r="H29" s="126"/>
      <c r="I29" s="126"/>
      <c r="J29" s="126"/>
      <c r="K29" s="126"/>
      <c r="L29" s="127"/>
      <c r="M29" s="127"/>
      <c r="N29" s="127"/>
      <c r="O29" s="128"/>
      <c r="P29" s="127"/>
      <c r="Q29" s="129"/>
      <c r="R29" s="129"/>
      <c r="S29" s="68"/>
    </row>
    <row r="30" spans="1:19" s="41" customFormat="1" ht="15" customHeight="1" x14ac:dyDescent="0.2">
      <c r="A30" s="76" t="s">
        <v>196</v>
      </c>
      <c r="B30" s="102" t="s">
        <v>59</v>
      </c>
      <c r="C30" s="97">
        <f t="shared" si="5"/>
        <v>0</v>
      </c>
      <c r="D30" s="101"/>
      <c r="E30" s="101"/>
      <c r="F30" s="99">
        <f t="shared" si="6"/>
        <v>0</v>
      </c>
      <c r="G30" s="100" t="s">
        <v>41</v>
      </c>
      <c r="H30" s="100" t="s">
        <v>41</v>
      </c>
      <c r="I30" s="100" t="s">
        <v>41</v>
      </c>
      <c r="J30" s="100" t="s">
        <v>41</v>
      </c>
      <c r="K30" s="100" t="s">
        <v>41</v>
      </c>
      <c r="L30" s="100" t="s">
        <v>41</v>
      </c>
      <c r="M30" s="100" t="s">
        <v>41</v>
      </c>
      <c r="N30" s="100" t="s">
        <v>41</v>
      </c>
      <c r="O30" s="122" t="s">
        <v>41</v>
      </c>
      <c r="P30" s="100" t="s">
        <v>41</v>
      </c>
      <c r="Q30" s="100" t="s">
        <v>41</v>
      </c>
      <c r="R30" s="100" t="s">
        <v>41</v>
      </c>
      <c r="S30" s="68"/>
    </row>
    <row r="31" spans="1:19" s="41" customFormat="1" ht="15" customHeight="1" x14ac:dyDescent="0.2">
      <c r="A31" s="75" t="s">
        <v>212</v>
      </c>
      <c r="B31" s="102" t="s">
        <v>32</v>
      </c>
      <c r="C31" s="97">
        <f t="shared" si="5"/>
        <v>2</v>
      </c>
      <c r="D31" s="101"/>
      <c r="E31" s="101"/>
      <c r="F31" s="99">
        <f t="shared" si="6"/>
        <v>2</v>
      </c>
      <c r="G31" s="100" t="s">
        <v>216</v>
      </c>
      <c r="H31" s="100" t="s">
        <v>122</v>
      </c>
      <c r="I31" s="100" t="s">
        <v>122</v>
      </c>
      <c r="J31" s="100" t="s">
        <v>122</v>
      </c>
      <c r="K31" s="100" t="s">
        <v>122</v>
      </c>
      <c r="L31" s="100" t="s">
        <v>100</v>
      </c>
      <c r="M31" s="100" t="s">
        <v>337</v>
      </c>
      <c r="N31" s="100" t="s">
        <v>220</v>
      </c>
      <c r="O31" s="122" t="s">
        <v>217</v>
      </c>
      <c r="P31" s="100" t="s">
        <v>218</v>
      </c>
      <c r="Q31" s="106" t="s">
        <v>219</v>
      </c>
      <c r="R31" s="106" t="s">
        <v>41</v>
      </c>
      <c r="S31" s="68"/>
    </row>
    <row r="32" spans="1:19" s="41" customFormat="1" ht="15" customHeight="1" x14ac:dyDescent="0.2">
      <c r="A32" s="75" t="s">
        <v>185</v>
      </c>
      <c r="B32" s="102" t="s">
        <v>59</v>
      </c>
      <c r="C32" s="97">
        <f t="shared" si="5"/>
        <v>0</v>
      </c>
      <c r="D32" s="101"/>
      <c r="E32" s="101"/>
      <c r="F32" s="99">
        <f t="shared" si="6"/>
        <v>0</v>
      </c>
      <c r="G32" s="100" t="s">
        <v>41</v>
      </c>
      <c r="H32" s="100" t="s">
        <v>41</v>
      </c>
      <c r="I32" s="100" t="s">
        <v>41</v>
      </c>
      <c r="J32" s="100" t="s">
        <v>41</v>
      </c>
      <c r="K32" s="100" t="s">
        <v>41</v>
      </c>
      <c r="L32" s="100" t="s">
        <v>41</v>
      </c>
      <c r="M32" s="100" t="s">
        <v>41</v>
      </c>
      <c r="N32" s="100" t="s">
        <v>41</v>
      </c>
      <c r="O32" s="122" t="s">
        <v>41</v>
      </c>
      <c r="P32" s="100" t="s">
        <v>41</v>
      </c>
      <c r="Q32" s="100" t="s">
        <v>41</v>
      </c>
      <c r="R32" s="100" t="s">
        <v>41</v>
      </c>
      <c r="S32" s="68"/>
    </row>
    <row r="33" spans="1:19" s="30" customFormat="1" ht="15" customHeight="1" x14ac:dyDescent="0.2">
      <c r="A33" s="75" t="s">
        <v>129</v>
      </c>
      <c r="B33" s="102" t="s">
        <v>32</v>
      </c>
      <c r="C33" s="97">
        <f t="shared" si="5"/>
        <v>2</v>
      </c>
      <c r="D33" s="98"/>
      <c r="E33" s="98"/>
      <c r="F33" s="99">
        <f t="shared" ref="F33" si="7">C33*(1-D33-E33)</f>
        <v>2</v>
      </c>
      <c r="G33" s="119" t="s">
        <v>132</v>
      </c>
      <c r="H33" s="100" t="s">
        <v>122</v>
      </c>
      <c r="I33" s="100" t="s">
        <v>122</v>
      </c>
      <c r="J33" s="100" t="s">
        <v>122</v>
      </c>
      <c r="K33" s="100" t="s">
        <v>122</v>
      </c>
      <c r="L33" s="119" t="s">
        <v>90</v>
      </c>
      <c r="M33" s="100" t="s">
        <v>91</v>
      </c>
      <c r="N33" s="100">
        <v>44211</v>
      </c>
      <c r="O33" s="130">
        <v>11</v>
      </c>
      <c r="P33" s="119" t="s">
        <v>130</v>
      </c>
      <c r="Q33" s="131" t="s">
        <v>133</v>
      </c>
      <c r="R33" s="100" t="s">
        <v>41</v>
      </c>
      <c r="S33" s="68"/>
    </row>
    <row r="34" spans="1:19" x14ac:dyDescent="0.2">
      <c r="H34" s="35"/>
      <c r="I34" s="35"/>
      <c r="J34" s="35"/>
      <c r="K34" s="35"/>
      <c r="L34" s="35"/>
      <c r="M34" s="35"/>
      <c r="N34" s="35"/>
      <c r="O34" s="72"/>
      <c r="P34" s="35"/>
      <c r="Q34" s="35"/>
      <c r="R34" s="36"/>
    </row>
    <row r="35" spans="1:19" x14ac:dyDescent="0.2">
      <c r="H35" s="35"/>
      <c r="I35" s="35"/>
      <c r="J35" s="35"/>
      <c r="K35" s="35"/>
      <c r="L35" s="35"/>
      <c r="M35" s="35"/>
      <c r="N35" s="35"/>
      <c r="O35" s="72"/>
      <c r="P35" s="35"/>
      <c r="Q35" s="35"/>
      <c r="R35" s="36"/>
    </row>
    <row r="36" spans="1:19" x14ac:dyDescent="0.2">
      <c r="G36" s="57"/>
      <c r="H36" s="35"/>
      <c r="I36" s="35"/>
      <c r="J36" s="35"/>
      <c r="K36" s="35"/>
      <c r="L36" s="35"/>
      <c r="M36" s="35"/>
      <c r="N36" s="35"/>
      <c r="O36" s="72"/>
      <c r="P36" s="35"/>
      <c r="Q36" s="35"/>
      <c r="R36" s="36"/>
    </row>
    <row r="37" spans="1:19" x14ac:dyDescent="0.2">
      <c r="H37" s="35"/>
      <c r="I37" s="35"/>
      <c r="J37" s="35"/>
      <c r="K37" s="35"/>
      <c r="L37" s="35"/>
      <c r="M37" s="35"/>
      <c r="N37" s="35"/>
      <c r="O37" s="72"/>
      <c r="P37" s="35"/>
      <c r="Q37" s="35"/>
      <c r="R37" s="36"/>
    </row>
    <row r="38" spans="1:19" x14ac:dyDescent="0.2">
      <c r="H38" s="35"/>
      <c r="I38" s="35"/>
      <c r="J38" s="35"/>
      <c r="K38" s="35"/>
      <c r="L38" s="35"/>
      <c r="M38" s="35"/>
      <c r="N38" s="35"/>
      <c r="O38" s="72"/>
      <c r="P38" s="35"/>
      <c r="Q38" s="35"/>
      <c r="R38" s="36"/>
    </row>
    <row r="39" spans="1:19" x14ac:dyDescent="0.2">
      <c r="H39" s="35"/>
      <c r="I39" s="35"/>
      <c r="J39" s="35"/>
      <c r="K39" s="35"/>
      <c r="L39" s="35"/>
      <c r="M39" s="35"/>
      <c r="N39" s="35"/>
      <c r="O39" s="72"/>
      <c r="P39" s="35"/>
      <c r="Q39" s="35"/>
      <c r="R39" s="36"/>
    </row>
    <row r="40" spans="1:19" x14ac:dyDescent="0.2">
      <c r="H40" s="35"/>
      <c r="I40" s="35"/>
      <c r="J40" s="35"/>
      <c r="K40" s="35"/>
      <c r="L40" s="35"/>
      <c r="M40" s="35"/>
      <c r="N40" s="35"/>
      <c r="O40" s="72"/>
      <c r="P40" s="35"/>
      <c r="Q40" s="35"/>
      <c r="R40" s="36"/>
    </row>
  </sheetData>
  <mergeCells count="20">
    <mergeCell ref="A3:A6"/>
    <mergeCell ref="C3:F3"/>
    <mergeCell ref="L3:P4"/>
    <mergeCell ref="C4:C6"/>
    <mergeCell ref="D4:D6"/>
    <mergeCell ref="F4:F6"/>
    <mergeCell ref="L5:L6"/>
    <mergeCell ref="M5:M6"/>
    <mergeCell ref="N5:N6"/>
    <mergeCell ref="O5:O6"/>
    <mergeCell ref="Q3:Q6"/>
    <mergeCell ref="R3:R6"/>
    <mergeCell ref="P5:P6"/>
    <mergeCell ref="E4:E6"/>
    <mergeCell ref="G3:G6"/>
    <mergeCell ref="K5:K6"/>
    <mergeCell ref="H3:K4"/>
    <mergeCell ref="H5:H6"/>
    <mergeCell ref="I5:I6"/>
    <mergeCell ref="J5:J6"/>
  </mergeCells>
  <conditionalFormatting sqref="A8:A9">
    <cfRule type="dataBar" priority="5">
      <dataBar>
        <cfvo type="min"/>
        <cfvo type="max"/>
        <color rgb="FF638EC6"/>
      </dataBar>
    </cfRule>
  </conditionalFormatting>
  <conditionalFormatting sqref="A9">
    <cfRule type="dataBar" priority="3">
      <dataBar>
        <cfvo type="min"/>
        <cfvo type="max"/>
        <color rgb="FF638EC6"/>
      </dataBar>
    </cfRule>
  </conditionalFormatting>
  <conditionalFormatting sqref="A12">
    <cfRule type="dataBar" priority="1">
      <dataBar>
        <cfvo type="min"/>
        <cfvo type="max"/>
        <color rgb="FF638EC6"/>
      </dataBar>
    </cfRule>
  </conditionalFormatting>
  <conditionalFormatting sqref="A8:A12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{F9A4704A-5AC2-4B53-854F-C52756418E61}</x14:id>
        </ext>
      </extLst>
    </cfRule>
  </conditionalFormatting>
  <dataValidations count="2">
    <dataValidation type="list" allowBlank="1" showInputMessage="1" showErrorMessage="1" sqref="B30:B33 B24:B28 B18 B7:B12 B14:B16 B20:B22" xr:uid="{00000000-0002-0000-0400-000000000000}">
      <formula1>$B$4:$B$6</formula1>
    </dataValidation>
    <dataValidation type="list" allowBlank="1" showInputMessage="1" showErrorMessage="1" sqref="B29 B23 B17 B13 B19" xr:uid="{00000000-0002-0000-0400-000001000000}">
      <formula1>#REF!</formula1>
    </dataValidation>
  </dataValidations>
  <hyperlinks>
    <hyperlink ref="Q10" r:id="rId1" xr:uid="{00000000-0004-0000-0400-000000000000}"/>
    <hyperlink ref="Q12" r:id="rId2" xr:uid="{00000000-0004-0000-0400-000001000000}"/>
    <hyperlink ref="Q28" r:id="rId3" xr:uid="{00000000-0004-0000-0400-000002000000}"/>
    <hyperlink ref="Q33" r:id="rId4" xr:uid="{00000000-0004-0000-0400-000003000000}"/>
    <hyperlink ref="Q31" r:id="rId5" xr:uid="{00000000-0004-0000-0400-000004000000}"/>
  </hyperlinks>
  <pageMargins left="0.70866141732283472" right="0.70866141732283472" top="0.74803149606299213" bottom="0.74803149606299213" header="0.31496062992125984" footer="0.31496062992125984"/>
  <pageSetup paperSize="9" scale="63" fitToHeight="0" orientation="landscape" r:id="rId6"/>
  <headerFooter>
    <oddFooter>&amp;C&amp;A&amp;R&amp;P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9A4704A-5AC2-4B53-854F-C52756418E61}">
            <x14:dataBar minLength="0" maxLength="100" negativeBarColorSameAsPositive="1" axisPosition="none">
              <x14:cfvo type="min"/>
              <x14:cfvo type="max"/>
            </x14:dataBar>
          </x14:cfRule>
          <xm:sqref>A8:A12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8"/>
  <sheetViews>
    <sheetView zoomScaleNormal="100" zoomScaleSheetLayoutView="80" workbookViewId="0">
      <pane ySplit="7" topLeftCell="A8" activePane="bottomLeft" state="frozen"/>
      <selection activeCell="G33" sqref="G33:G2385"/>
      <selection pane="bottomLeft" activeCell="A3" sqref="A3:A6"/>
    </sheetView>
  </sheetViews>
  <sheetFormatPr baseColWidth="10" defaultColWidth="8.83203125" defaultRowHeight="15" x14ac:dyDescent="0.2"/>
  <cols>
    <col min="1" max="1" width="20.5" style="140" customWidth="1"/>
    <col min="2" max="2" width="39.1640625" style="83" customWidth="1"/>
    <col min="3" max="3" width="5.5" style="84" customWidth="1"/>
    <col min="4" max="4" width="4.5" style="84" customWidth="1"/>
    <col min="5" max="5" width="5.5" style="85" customWidth="1"/>
    <col min="6" max="6" width="12.5" style="85" customWidth="1"/>
    <col min="7" max="9" width="9.5" style="85" customWidth="1"/>
    <col min="10" max="10" width="14.1640625" style="85" customWidth="1"/>
    <col min="11" max="11" width="11.5" style="85" customWidth="1"/>
    <col min="12" max="12" width="15.5" style="135" customWidth="1"/>
    <col min="13" max="13" width="8.83203125" style="134"/>
    <col min="14" max="16384" width="8.83203125" style="135"/>
  </cols>
  <sheetData>
    <row r="1" spans="1:13" s="133" customFormat="1" ht="30" customHeight="1" x14ac:dyDescent="0.2">
      <c r="A1" s="144" t="s">
        <v>61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63"/>
      <c r="M1" s="132"/>
    </row>
    <row r="2" spans="1:13" s="133" customFormat="1" ht="16" customHeight="1" x14ac:dyDescent="0.2">
      <c r="A2" s="164" t="s">
        <v>340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3"/>
      <c r="M2" s="132"/>
    </row>
    <row r="3" spans="1:13" ht="72.75" customHeight="1" x14ac:dyDescent="0.2">
      <c r="A3" s="157" t="s">
        <v>11</v>
      </c>
      <c r="B3" s="91" t="s">
        <v>47</v>
      </c>
      <c r="C3" s="159" t="s">
        <v>62</v>
      </c>
      <c r="D3" s="159"/>
      <c r="E3" s="159"/>
      <c r="F3" s="157" t="s">
        <v>87</v>
      </c>
      <c r="G3" s="157" t="s">
        <v>315</v>
      </c>
      <c r="H3" s="157"/>
      <c r="I3" s="158"/>
      <c r="J3" s="158"/>
      <c r="K3" s="158"/>
      <c r="L3" s="157" t="s">
        <v>321</v>
      </c>
    </row>
    <row r="4" spans="1:13" ht="28" customHeight="1" x14ac:dyDescent="0.2">
      <c r="A4" s="158"/>
      <c r="B4" s="32" t="str">
        <f>'Методика (раздел 11)'!B30</f>
        <v>Да, осуществляется, проведено несколько (два и более) заседаний в текущем финансовом году</v>
      </c>
      <c r="C4" s="157" t="s">
        <v>13</v>
      </c>
      <c r="D4" s="162" t="s">
        <v>15</v>
      </c>
      <c r="E4" s="159" t="s">
        <v>12</v>
      </c>
      <c r="F4" s="157"/>
      <c r="G4" s="157" t="s">
        <v>48</v>
      </c>
      <c r="H4" s="157" t="s">
        <v>54</v>
      </c>
      <c r="I4" s="157" t="s">
        <v>49</v>
      </c>
      <c r="J4" s="157" t="s">
        <v>50</v>
      </c>
      <c r="K4" s="157" t="s">
        <v>88</v>
      </c>
      <c r="L4" s="157"/>
    </row>
    <row r="5" spans="1:13" ht="28" customHeight="1" x14ac:dyDescent="0.2">
      <c r="A5" s="158"/>
      <c r="B5" s="32" t="str">
        <f>'Методика (раздел 11)'!B31</f>
        <v>Да, осуществляется, проведено одно заседание в текущем финансовом году</v>
      </c>
      <c r="C5" s="157"/>
      <c r="D5" s="162"/>
      <c r="E5" s="159"/>
      <c r="F5" s="157"/>
      <c r="G5" s="157"/>
      <c r="H5" s="157"/>
      <c r="I5" s="157"/>
      <c r="J5" s="157"/>
      <c r="K5" s="157"/>
      <c r="L5" s="157"/>
    </row>
    <row r="6" spans="1:13" ht="28" customHeight="1" x14ac:dyDescent="0.2">
      <c r="A6" s="158"/>
      <c r="B6" s="32" t="str">
        <f>'Методика (раздел 11)'!B32</f>
        <v>Нет, не осуществляется или сведения об этом отсутствуют</v>
      </c>
      <c r="C6" s="157"/>
      <c r="D6" s="162"/>
      <c r="E6" s="159"/>
      <c r="F6" s="157"/>
      <c r="G6" s="157"/>
      <c r="H6" s="157"/>
      <c r="I6" s="157"/>
      <c r="J6" s="157"/>
      <c r="K6" s="157"/>
      <c r="L6" s="157"/>
    </row>
    <row r="7" spans="1:13" s="137" customFormat="1" ht="15" customHeight="1" x14ac:dyDescent="0.2">
      <c r="A7" s="74" t="s">
        <v>0</v>
      </c>
      <c r="B7" s="93"/>
      <c r="C7" s="93"/>
      <c r="D7" s="93"/>
      <c r="E7" s="94"/>
      <c r="F7" s="95"/>
      <c r="G7" s="95"/>
      <c r="H7" s="95"/>
      <c r="I7" s="95"/>
      <c r="J7" s="95"/>
      <c r="K7" s="95"/>
      <c r="L7" s="141"/>
      <c r="M7" s="136"/>
    </row>
    <row r="8" spans="1:13" s="137" customFormat="1" x14ac:dyDescent="0.2">
      <c r="A8" s="75" t="s">
        <v>99</v>
      </c>
      <c r="B8" s="102" t="s">
        <v>84</v>
      </c>
      <c r="C8" s="97">
        <f>IF(B8="Да, осуществляется, проведено несколько (два и более) заседаний в текущем финансовом году",2,IF(B8="Да, осуществляется, проведено одно заседание в текущем финансовом году",1,0))</f>
        <v>0</v>
      </c>
      <c r="D8" s="98"/>
      <c r="E8" s="99">
        <f>C8*(1-D8)</f>
        <v>0</v>
      </c>
      <c r="F8" s="122" t="str">
        <f>IF('11.2'!C8=2,"Да","Нет")</f>
        <v>Нет</v>
      </c>
      <c r="G8" s="100" t="s">
        <v>41</v>
      </c>
      <c r="H8" s="100" t="s">
        <v>41</v>
      </c>
      <c r="I8" s="100" t="s">
        <v>41</v>
      </c>
      <c r="J8" s="100" t="s">
        <v>41</v>
      </c>
      <c r="K8" s="100" t="s">
        <v>41</v>
      </c>
      <c r="L8" s="142" t="s">
        <v>41</v>
      </c>
      <c r="M8" s="136"/>
    </row>
    <row r="9" spans="1:13" s="137" customFormat="1" x14ac:dyDescent="0.2">
      <c r="A9" s="104" t="s">
        <v>147</v>
      </c>
      <c r="B9" s="102" t="s">
        <v>84</v>
      </c>
      <c r="C9" s="97">
        <f>IF(B9="Да, осуществляется, проведено несколько (два и более) заседаний в текущем финансовом году",2,IF(B9="Да, осуществляется, проведено одно заседание в текущем финансовом году",1,0))</f>
        <v>0</v>
      </c>
      <c r="D9" s="98"/>
      <c r="E9" s="99">
        <f>C9*(1-D9)</f>
        <v>0</v>
      </c>
      <c r="F9" s="122" t="str">
        <f>IF('11.2'!C9=2,"Да","Нет")</f>
        <v>Нет</v>
      </c>
      <c r="G9" s="100" t="s">
        <v>41</v>
      </c>
      <c r="H9" s="100" t="s">
        <v>41</v>
      </c>
      <c r="I9" s="100" t="s">
        <v>41</v>
      </c>
      <c r="J9" s="100" t="s">
        <v>41</v>
      </c>
      <c r="K9" s="100" t="s">
        <v>41</v>
      </c>
      <c r="L9" s="142" t="s">
        <v>41</v>
      </c>
      <c r="M9" s="136"/>
    </row>
    <row r="10" spans="1:13" s="137" customFormat="1" ht="13.5" customHeight="1" x14ac:dyDescent="0.2">
      <c r="A10" s="75" t="s">
        <v>118</v>
      </c>
      <c r="B10" s="102" t="s">
        <v>82</v>
      </c>
      <c r="C10" s="97">
        <f t="shared" ref="C10:C36" si="0">IF(B10="Да, осуществляется, проведено несколько (два и более) заседаний в текущем финансовом году",2,IF(B10="Да, осуществляется, проведено одно заседание в текущем финансовом году",1,0))</f>
        <v>2</v>
      </c>
      <c r="D10" s="98"/>
      <c r="E10" s="99">
        <f t="shared" ref="E10:E23" si="1">C10*(1-D10)</f>
        <v>2</v>
      </c>
      <c r="F10" s="122" t="str">
        <f>IF('11.2'!C10=2,"Да","Нет")</f>
        <v>Да</v>
      </c>
      <c r="G10" s="100">
        <v>44351</v>
      </c>
      <c r="H10" s="100" t="s">
        <v>316</v>
      </c>
      <c r="I10" s="100" t="s">
        <v>128</v>
      </c>
      <c r="J10" s="100" t="s">
        <v>127</v>
      </c>
      <c r="K10" s="115" t="s">
        <v>126</v>
      </c>
      <c r="L10" s="142" t="s">
        <v>41</v>
      </c>
      <c r="M10" s="136"/>
    </row>
    <row r="11" spans="1:13" s="137" customFormat="1" ht="13.5" customHeight="1" x14ac:dyDescent="0.2">
      <c r="A11" s="75"/>
      <c r="B11" s="102"/>
      <c r="C11" s="97"/>
      <c r="D11" s="98"/>
      <c r="E11" s="99"/>
      <c r="F11" s="122" t="s">
        <v>41</v>
      </c>
      <c r="G11" s="100">
        <v>44414</v>
      </c>
      <c r="H11" s="100" t="s">
        <v>316</v>
      </c>
      <c r="I11" s="100" t="s">
        <v>128</v>
      </c>
      <c r="J11" s="100" t="s">
        <v>236</v>
      </c>
      <c r="K11" s="115" t="s">
        <v>237</v>
      </c>
      <c r="L11" s="142" t="s">
        <v>41</v>
      </c>
      <c r="M11" s="136"/>
    </row>
    <row r="12" spans="1:13" s="137" customFormat="1" ht="13.5" customHeight="1" x14ac:dyDescent="0.2">
      <c r="A12" s="76" t="s">
        <v>178</v>
      </c>
      <c r="B12" s="102" t="s">
        <v>84</v>
      </c>
      <c r="C12" s="97">
        <f t="shared" si="0"/>
        <v>0</v>
      </c>
      <c r="D12" s="98"/>
      <c r="E12" s="99">
        <f t="shared" si="1"/>
        <v>0</v>
      </c>
      <c r="F12" s="122" t="str">
        <f>IF('11.2'!C11=2,"Да","Нет")</f>
        <v>Нет</v>
      </c>
      <c r="G12" s="100" t="s">
        <v>41</v>
      </c>
      <c r="H12" s="100" t="s">
        <v>41</v>
      </c>
      <c r="I12" s="100" t="s">
        <v>41</v>
      </c>
      <c r="J12" s="100" t="s">
        <v>41</v>
      </c>
      <c r="K12" s="100" t="s">
        <v>41</v>
      </c>
      <c r="L12" s="142" t="s">
        <v>41</v>
      </c>
      <c r="M12" s="136"/>
    </row>
    <row r="13" spans="1:13" s="137" customFormat="1" ht="15" customHeight="1" x14ac:dyDescent="0.2">
      <c r="A13" s="76" t="s">
        <v>172</v>
      </c>
      <c r="B13" s="102" t="s">
        <v>83</v>
      </c>
      <c r="C13" s="97">
        <f t="shared" si="0"/>
        <v>1</v>
      </c>
      <c r="D13" s="98"/>
      <c r="E13" s="99">
        <f t="shared" si="1"/>
        <v>1</v>
      </c>
      <c r="F13" s="122" t="str">
        <f>IF('11.2'!C12=2,"Да","Нет")</f>
        <v>Да</v>
      </c>
      <c r="G13" s="100">
        <v>44368</v>
      </c>
      <c r="H13" s="100" t="s">
        <v>320</v>
      </c>
      <c r="I13" s="100" t="s">
        <v>128</v>
      </c>
      <c r="J13" s="100" t="s">
        <v>351</v>
      </c>
      <c r="K13" s="131" t="s">
        <v>318</v>
      </c>
      <c r="L13" s="100" t="s">
        <v>319</v>
      </c>
      <c r="M13" s="139" t="s">
        <v>41</v>
      </c>
    </row>
    <row r="14" spans="1:13" s="137" customFormat="1" ht="15" customHeight="1" x14ac:dyDescent="0.2">
      <c r="A14" s="74" t="s">
        <v>1</v>
      </c>
      <c r="B14" s="125"/>
      <c r="C14" s="111"/>
      <c r="D14" s="112"/>
      <c r="E14" s="113"/>
      <c r="F14" s="143"/>
      <c r="G14" s="143"/>
      <c r="H14" s="143"/>
      <c r="I14" s="143"/>
      <c r="J14" s="143"/>
      <c r="K14" s="143"/>
      <c r="L14" s="141"/>
      <c r="M14" s="136"/>
    </row>
    <row r="15" spans="1:13" s="137" customFormat="1" ht="15" customHeight="1" x14ac:dyDescent="0.2">
      <c r="A15" s="76" t="s">
        <v>222</v>
      </c>
      <c r="B15" s="102" t="s">
        <v>84</v>
      </c>
      <c r="C15" s="97">
        <f t="shared" si="0"/>
        <v>0</v>
      </c>
      <c r="D15" s="101"/>
      <c r="E15" s="99">
        <f t="shared" si="1"/>
        <v>0</v>
      </c>
      <c r="F15" s="122" t="str">
        <f>IF('11.2'!C14=2,"Да","Нет")</f>
        <v>Нет</v>
      </c>
      <c r="G15" s="100" t="s">
        <v>41</v>
      </c>
      <c r="H15" s="100" t="s">
        <v>41</v>
      </c>
      <c r="I15" s="100" t="s">
        <v>41</v>
      </c>
      <c r="J15" s="100" t="s">
        <v>41</v>
      </c>
      <c r="K15" s="100" t="s">
        <v>41</v>
      </c>
      <c r="L15" s="142" t="s">
        <v>41</v>
      </c>
      <c r="M15" s="136"/>
    </row>
    <row r="16" spans="1:13" s="137" customFormat="1" ht="15" customHeight="1" x14ac:dyDescent="0.2">
      <c r="A16" s="75" t="s">
        <v>140</v>
      </c>
      <c r="B16" s="102" t="s">
        <v>84</v>
      </c>
      <c r="C16" s="97">
        <f t="shared" si="0"/>
        <v>0</v>
      </c>
      <c r="D16" s="98"/>
      <c r="E16" s="99">
        <f t="shared" si="1"/>
        <v>0</v>
      </c>
      <c r="F16" s="122" t="str">
        <f>IF('11.2'!C15=2,"Да","Нет")</f>
        <v>Нет</v>
      </c>
      <c r="G16" s="100" t="s">
        <v>41</v>
      </c>
      <c r="H16" s="100" t="s">
        <v>41</v>
      </c>
      <c r="I16" s="100" t="s">
        <v>41</v>
      </c>
      <c r="J16" s="100" t="s">
        <v>41</v>
      </c>
      <c r="K16" s="100" t="s">
        <v>41</v>
      </c>
      <c r="L16" s="142" t="s">
        <v>41</v>
      </c>
      <c r="M16" s="136"/>
    </row>
    <row r="17" spans="1:13" s="137" customFormat="1" ht="15" customHeight="1" x14ac:dyDescent="0.2">
      <c r="A17" s="75" t="s">
        <v>358</v>
      </c>
      <c r="B17" s="102" t="s">
        <v>84</v>
      </c>
      <c r="C17" s="97">
        <f t="shared" si="0"/>
        <v>0</v>
      </c>
      <c r="D17" s="98"/>
      <c r="E17" s="99">
        <f t="shared" si="1"/>
        <v>0</v>
      </c>
      <c r="F17" s="122" t="str">
        <f>IF('11.2'!C16=2,"Да","Нет")</f>
        <v>Да</v>
      </c>
      <c r="G17" s="100" t="s">
        <v>41</v>
      </c>
      <c r="H17" s="100" t="s">
        <v>41</v>
      </c>
      <c r="I17" s="100" t="s">
        <v>41</v>
      </c>
      <c r="J17" s="100" t="s">
        <v>41</v>
      </c>
      <c r="K17" s="100" t="s">
        <v>41</v>
      </c>
      <c r="L17" s="100" t="s">
        <v>365</v>
      </c>
      <c r="M17" s="136" t="s">
        <v>41</v>
      </c>
    </row>
    <row r="18" spans="1:13" s="137" customFormat="1" ht="15" customHeight="1" x14ac:dyDescent="0.2">
      <c r="A18" s="74" t="s">
        <v>2</v>
      </c>
      <c r="B18" s="125"/>
      <c r="C18" s="111"/>
      <c r="D18" s="112"/>
      <c r="E18" s="113"/>
      <c r="F18" s="143"/>
      <c r="G18" s="143"/>
      <c r="H18" s="143"/>
      <c r="I18" s="143"/>
      <c r="J18" s="143"/>
      <c r="K18" s="143"/>
      <c r="L18" s="141"/>
      <c r="M18" s="136"/>
    </row>
    <row r="19" spans="1:13" s="137" customFormat="1" ht="15" customHeight="1" x14ac:dyDescent="0.2">
      <c r="A19" s="75" t="s">
        <v>228</v>
      </c>
      <c r="B19" s="102" t="s">
        <v>84</v>
      </c>
      <c r="C19" s="97">
        <f t="shared" si="0"/>
        <v>0</v>
      </c>
      <c r="D19" s="98"/>
      <c r="E19" s="99">
        <f t="shared" si="1"/>
        <v>0</v>
      </c>
      <c r="F19" s="122" t="str">
        <f>IF('11.2'!C18=2,"Да","Нет")</f>
        <v>Нет</v>
      </c>
      <c r="G19" s="100" t="s">
        <v>41</v>
      </c>
      <c r="H19" s="100" t="s">
        <v>41</v>
      </c>
      <c r="I19" s="100" t="s">
        <v>41</v>
      </c>
      <c r="J19" s="100" t="s">
        <v>41</v>
      </c>
      <c r="K19" s="100" t="s">
        <v>41</v>
      </c>
      <c r="L19" s="142" t="s">
        <v>41</v>
      </c>
      <c r="M19" s="136"/>
    </row>
    <row r="20" spans="1:13" s="137" customFormat="1" ht="15" customHeight="1" x14ac:dyDescent="0.2">
      <c r="A20" s="74" t="s">
        <v>3</v>
      </c>
      <c r="B20" s="125"/>
      <c r="C20" s="111"/>
      <c r="D20" s="112"/>
      <c r="E20" s="113"/>
      <c r="F20" s="143"/>
      <c r="G20" s="143"/>
      <c r="H20" s="143"/>
      <c r="I20" s="143"/>
      <c r="J20" s="143"/>
      <c r="K20" s="143"/>
      <c r="L20" s="141"/>
      <c r="M20" s="136"/>
    </row>
    <row r="21" spans="1:13" s="137" customFormat="1" ht="15" customHeight="1" x14ac:dyDescent="0.2">
      <c r="A21" s="75" t="s">
        <v>113</v>
      </c>
      <c r="B21" s="102" t="s">
        <v>84</v>
      </c>
      <c r="C21" s="97">
        <f t="shared" si="0"/>
        <v>0</v>
      </c>
      <c r="D21" s="98"/>
      <c r="E21" s="99">
        <f t="shared" si="1"/>
        <v>0</v>
      </c>
      <c r="F21" s="122" t="str">
        <f>IF('11.2'!C20=2,"Да","Нет")</f>
        <v>Нет</v>
      </c>
      <c r="G21" s="100" t="s">
        <v>41</v>
      </c>
      <c r="H21" s="100" t="s">
        <v>41</v>
      </c>
      <c r="I21" s="100" t="s">
        <v>41</v>
      </c>
      <c r="J21" s="100" t="s">
        <v>41</v>
      </c>
      <c r="K21" s="100" t="s">
        <v>41</v>
      </c>
      <c r="L21" s="142" t="s">
        <v>41</v>
      </c>
      <c r="M21" s="136"/>
    </row>
    <row r="22" spans="1:13" s="137" customFormat="1" ht="15" customHeight="1" x14ac:dyDescent="0.2">
      <c r="A22" s="75" t="s">
        <v>207</v>
      </c>
      <c r="B22" s="102" t="s">
        <v>84</v>
      </c>
      <c r="C22" s="97">
        <f t="shared" si="0"/>
        <v>0</v>
      </c>
      <c r="D22" s="98"/>
      <c r="E22" s="99">
        <f t="shared" si="1"/>
        <v>0</v>
      </c>
      <c r="F22" s="122" t="str">
        <f>IF('11.2'!C21=2,"Да","Нет")</f>
        <v>Нет</v>
      </c>
      <c r="G22" s="100" t="s">
        <v>41</v>
      </c>
      <c r="H22" s="100" t="s">
        <v>41</v>
      </c>
      <c r="I22" s="100" t="s">
        <v>41</v>
      </c>
      <c r="J22" s="100" t="s">
        <v>41</v>
      </c>
      <c r="K22" s="100" t="s">
        <v>41</v>
      </c>
      <c r="L22" s="142" t="s">
        <v>41</v>
      </c>
      <c r="M22" s="136"/>
    </row>
    <row r="23" spans="1:13" s="137" customFormat="1" ht="15" customHeight="1" x14ac:dyDescent="0.2">
      <c r="A23" s="75" t="s">
        <v>200</v>
      </c>
      <c r="B23" s="102" t="s">
        <v>84</v>
      </c>
      <c r="C23" s="97">
        <f t="shared" si="0"/>
        <v>0</v>
      </c>
      <c r="D23" s="98"/>
      <c r="E23" s="99">
        <f t="shared" si="1"/>
        <v>0</v>
      </c>
      <c r="F23" s="122" t="str">
        <f>IF('11.2'!C22=2,"Да","Нет")</f>
        <v>Нет</v>
      </c>
      <c r="G23" s="100" t="s">
        <v>41</v>
      </c>
      <c r="H23" s="100" t="s">
        <v>41</v>
      </c>
      <c r="I23" s="100" t="s">
        <v>41</v>
      </c>
      <c r="J23" s="100" t="s">
        <v>41</v>
      </c>
      <c r="K23" s="100" t="s">
        <v>41</v>
      </c>
      <c r="L23" s="142" t="s">
        <v>41</v>
      </c>
      <c r="M23" s="136"/>
    </row>
    <row r="24" spans="1:13" s="137" customFormat="1" ht="15" customHeight="1" x14ac:dyDescent="0.2">
      <c r="A24" s="74" t="s">
        <v>4</v>
      </c>
      <c r="B24" s="125"/>
      <c r="C24" s="111"/>
      <c r="D24" s="112"/>
      <c r="E24" s="113"/>
      <c r="F24" s="143"/>
      <c r="G24" s="143"/>
      <c r="H24" s="143"/>
      <c r="I24" s="143"/>
      <c r="J24" s="143"/>
      <c r="K24" s="143"/>
      <c r="L24" s="141"/>
      <c r="M24" s="136"/>
    </row>
    <row r="25" spans="1:13" s="137" customFormat="1" ht="15" customHeight="1" x14ac:dyDescent="0.2">
      <c r="A25" s="75" t="s">
        <v>138</v>
      </c>
      <c r="B25" s="102" t="s">
        <v>84</v>
      </c>
      <c r="C25" s="97">
        <f t="shared" si="0"/>
        <v>0</v>
      </c>
      <c r="D25" s="98"/>
      <c r="E25" s="99">
        <f t="shared" ref="E25:E36" si="2">C25*(1-D25)</f>
        <v>0</v>
      </c>
      <c r="F25" s="122" t="str">
        <f>IF('11.2'!C24=2,"Да","Нет")</f>
        <v>Нет</v>
      </c>
      <c r="G25" s="100" t="s">
        <v>41</v>
      </c>
      <c r="H25" s="100" t="s">
        <v>41</v>
      </c>
      <c r="I25" s="100" t="s">
        <v>41</v>
      </c>
      <c r="J25" s="100" t="s">
        <v>41</v>
      </c>
      <c r="K25" s="100" t="s">
        <v>41</v>
      </c>
      <c r="L25" s="142" t="s">
        <v>41</v>
      </c>
      <c r="M25" s="136"/>
    </row>
    <row r="26" spans="1:13" s="137" customFormat="1" ht="15" customHeight="1" x14ac:dyDescent="0.2">
      <c r="A26" s="75" t="s">
        <v>143</v>
      </c>
      <c r="B26" s="102" t="s">
        <v>84</v>
      </c>
      <c r="C26" s="97">
        <f t="shared" si="0"/>
        <v>0</v>
      </c>
      <c r="D26" s="98"/>
      <c r="E26" s="99">
        <f t="shared" si="2"/>
        <v>0</v>
      </c>
      <c r="F26" s="122" t="str">
        <f>IF('11.2'!C25=2,"Да","Нет")</f>
        <v>Нет</v>
      </c>
      <c r="G26" s="100" t="s">
        <v>41</v>
      </c>
      <c r="H26" s="100" t="s">
        <v>41</v>
      </c>
      <c r="I26" s="100" t="s">
        <v>41</v>
      </c>
      <c r="J26" s="100" t="s">
        <v>41</v>
      </c>
      <c r="K26" s="100" t="s">
        <v>41</v>
      </c>
      <c r="L26" s="142" t="s">
        <v>41</v>
      </c>
      <c r="M26" s="136"/>
    </row>
    <row r="27" spans="1:13" s="137" customFormat="1" ht="15" customHeight="1" x14ac:dyDescent="0.2">
      <c r="A27" s="104" t="s">
        <v>232</v>
      </c>
      <c r="B27" s="102" t="s">
        <v>84</v>
      </c>
      <c r="C27" s="97">
        <f t="shared" si="0"/>
        <v>0</v>
      </c>
      <c r="D27" s="98"/>
      <c r="E27" s="99">
        <f t="shared" si="2"/>
        <v>0</v>
      </c>
      <c r="F27" s="122" t="str">
        <f>IF('11.2'!C26=2,"Да","Нет")</f>
        <v>Нет</v>
      </c>
      <c r="G27" s="100" t="s">
        <v>41</v>
      </c>
      <c r="H27" s="100" t="s">
        <v>41</v>
      </c>
      <c r="I27" s="100" t="s">
        <v>41</v>
      </c>
      <c r="J27" s="100" t="s">
        <v>41</v>
      </c>
      <c r="K27" s="100" t="s">
        <v>41</v>
      </c>
      <c r="L27" s="142" t="s">
        <v>41</v>
      </c>
      <c r="M27" s="136"/>
    </row>
    <row r="28" spans="1:13" s="137" customFormat="1" ht="15" customHeight="1" x14ac:dyDescent="0.2">
      <c r="A28" s="75" t="s">
        <v>89</v>
      </c>
      <c r="B28" s="102" t="s">
        <v>84</v>
      </c>
      <c r="C28" s="97">
        <f t="shared" si="0"/>
        <v>0</v>
      </c>
      <c r="D28" s="98"/>
      <c r="E28" s="99">
        <f t="shared" si="2"/>
        <v>0</v>
      </c>
      <c r="F28" s="122" t="str">
        <f>IF('11.2'!C27=2,"Да","Нет")</f>
        <v>Нет</v>
      </c>
      <c r="G28" s="100" t="s">
        <v>41</v>
      </c>
      <c r="H28" s="100" t="s">
        <v>41</v>
      </c>
      <c r="I28" s="100" t="s">
        <v>41</v>
      </c>
      <c r="J28" s="100" t="s">
        <v>41</v>
      </c>
      <c r="K28" s="100" t="s">
        <v>41</v>
      </c>
      <c r="L28" s="142" t="s">
        <v>41</v>
      </c>
      <c r="M28" s="136"/>
    </row>
    <row r="29" spans="1:13" s="137" customFormat="1" ht="15" customHeight="1" x14ac:dyDescent="0.2">
      <c r="A29" s="75" t="s">
        <v>157</v>
      </c>
      <c r="B29" s="102" t="s">
        <v>82</v>
      </c>
      <c r="C29" s="97">
        <f t="shared" si="0"/>
        <v>2</v>
      </c>
      <c r="D29" s="98"/>
      <c r="E29" s="99">
        <f t="shared" si="2"/>
        <v>2</v>
      </c>
      <c r="F29" s="122" t="str">
        <f>IF('11.2'!C28=2,"Да","Нет")</f>
        <v>Да</v>
      </c>
      <c r="G29" s="100">
        <v>44279</v>
      </c>
      <c r="H29" s="100" t="s">
        <v>324</v>
      </c>
      <c r="I29" s="100" t="s">
        <v>168</v>
      </c>
      <c r="J29" s="100" t="s">
        <v>169</v>
      </c>
      <c r="K29" s="100" t="s">
        <v>170</v>
      </c>
      <c r="L29" s="100" t="s">
        <v>325</v>
      </c>
      <c r="M29" s="139" t="s">
        <v>41</v>
      </c>
    </row>
    <row r="30" spans="1:13" s="137" customFormat="1" ht="15" customHeight="1" x14ac:dyDescent="0.2">
      <c r="A30" s="75"/>
      <c r="B30" s="102"/>
      <c r="C30" s="97"/>
      <c r="D30" s="98"/>
      <c r="E30" s="99"/>
      <c r="F30" s="122" t="s">
        <v>41</v>
      </c>
      <c r="G30" s="100">
        <v>44343</v>
      </c>
      <c r="H30" s="100" t="s">
        <v>324</v>
      </c>
      <c r="I30" s="100" t="s">
        <v>168</v>
      </c>
      <c r="J30" s="100" t="s">
        <v>171</v>
      </c>
      <c r="K30" s="100" t="s">
        <v>170</v>
      </c>
      <c r="L30" s="100" t="s">
        <v>325</v>
      </c>
      <c r="M30" s="139" t="s">
        <v>41</v>
      </c>
    </row>
    <row r="31" spans="1:13" s="137" customFormat="1" ht="15" customHeight="1" x14ac:dyDescent="0.2">
      <c r="A31" s="74" t="s">
        <v>5</v>
      </c>
      <c r="B31" s="125"/>
      <c r="C31" s="111"/>
      <c r="D31" s="112"/>
      <c r="E31" s="113"/>
      <c r="F31" s="143"/>
      <c r="G31" s="143"/>
      <c r="H31" s="143"/>
      <c r="I31" s="143"/>
      <c r="J31" s="143"/>
      <c r="K31" s="143"/>
      <c r="L31" s="141"/>
      <c r="M31" s="136"/>
    </row>
    <row r="32" spans="1:13" s="137" customFormat="1" ht="15" customHeight="1" x14ac:dyDescent="0.2">
      <c r="A32" s="76" t="s">
        <v>196</v>
      </c>
      <c r="B32" s="102" t="s">
        <v>84</v>
      </c>
      <c r="C32" s="97">
        <f t="shared" si="0"/>
        <v>0</v>
      </c>
      <c r="D32" s="101"/>
      <c r="E32" s="99">
        <f t="shared" si="2"/>
        <v>0</v>
      </c>
      <c r="F32" s="122" t="str">
        <f>IF('11.2'!C30=2,"Да","Нет")</f>
        <v>Нет</v>
      </c>
      <c r="G32" s="100" t="s">
        <v>41</v>
      </c>
      <c r="H32" s="100" t="s">
        <v>41</v>
      </c>
      <c r="I32" s="100" t="s">
        <v>41</v>
      </c>
      <c r="J32" s="100" t="s">
        <v>41</v>
      </c>
      <c r="K32" s="100" t="s">
        <v>41</v>
      </c>
      <c r="L32" s="142" t="s">
        <v>41</v>
      </c>
      <c r="M32" s="136"/>
    </row>
    <row r="33" spans="1:13" s="137" customFormat="1" ht="15" customHeight="1" x14ac:dyDescent="0.2">
      <c r="A33" s="75" t="s">
        <v>212</v>
      </c>
      <c r="B33" s="102" t="s">
        <v>82</v>
      </c>
      <c r="C33" s="97">
        <f t="shared" si="0"/>
        <v>2</v>
      </c>
      <c r="D33" s="101"/>
      <c r="E33" s="99">
        <f t="shared" si="2"/>
        <v>2</v>
      </c>
      <c r="F33" s="122" t="str">
        <f>IF('11.2'!C31=2,"Да","Нет")</f>
        <v>Да</v>
      </c>
      <c r="G33" s="100">
        <v>44229</v>
      </c>
      <c r="H33" s="100" t="s">
        <v>316</v>
      </c>
      <c r="I33" s="100" t="s">
        <v>128</v>
      </c>
      <c r="J33" s="100" t="s">
        <v>338</v>
      </c>
      <c r="K33" s="115" t="s">
        <v>221</v>
      </c>
      <c r="L33" s="142" t="s">
        <v>41</v>
      </c>
      <c r="M33" s="136"/>
    </row>
    <row r="34" spans="1:13" s="137" customFormat="1" ht="15" customHeight="1" x14ac:dyDescent="0.2">
      <c r="A34" s="75"/>
      <c r="B34" s="102"/>
      <c r="C34" s="97"/>
      <c r="D34" s="101"/>
      <c r="E34" s="99"/>
      <c r="F34" s="122" t="s">
        <v>41</v>
      </c>
      <c r="G34" s="100">
        <v>44376</v>
      </c>
      <c r="H34" s="100" t="s">
        <v>316</v>
      </c>
      <c r="I34" s="100" t="s">
        <v>128</v>
      </c>
      <c r="J34" s="115" t="s">
        <v>339</v>
      </c>
      <c r="K34" s="115" t="s">
        <v>221</v>
      </c>
      <c r="L34" s="142" t="s">
        <v>41</v>
      </c>
      <c r="M34" s="136"/>
    </row>
    <row r="35" spans="1:13" s="137" customFormat="1" ht="15" customHeight="1" x14ac:dyDescent="0.2">
      <c r="A35" s="75" t="s">
        <v>185</v>
      </c>
      <c r="B35" s="102" t="s">
        <v>84</v>
      </c>
      <c r="C35" s="97">
        <f t="shared" si="0"/>
        <v>0</v>
      </c>
      <c r="D35" s="101"/>
      <c r="E35" s="99">
        <f t="shared" si="2"/>
        <v>0</v>
      </c>
      <c r="F35" s="122" t="str">
        <f>IF('11.2'!C32=2,"Да","Нет")</f>
        <v>Нет</v>
      </c>
      <c r="G35" s="100" t="s">
        <v>41</v>
      </c>
      <c r="H35" s="100" t="s">
        <v>41</v>
      </c>
      <c r="I35" s="100" t="s">
        <v>41</v>
      </c>
      <c r="J35" s="100" t="s">
        <v>41</v>
      </c>
      <c r="K35" s="100" t="s">
        <v>41</v>
      </c>
      <c r="L35" s="142" t="s">
        <v>41</v>
      </c>
      <c r="M35" s="136"/>
    </row>
    <row r="36" spans="1:13" s="137" customFormat="1" ht="15" customHeight="1" x14ac:dyDescent="0.2">
      <c r="A36" s="75" t="s">
        <v>129</v>
      </c>
      <c r="B36" s="102" t="s">
        <v>84</v>
      </c>
      <c r="C36" s="97">
        <f t="shared" si="0"/>
        <v>0</v>
      </c>
      <c r="D36" s="98"/>
      <c r="E36" s="99">
        <f t="shared" si="2"/>
        <v>0</v>
      </c>
      <c r="F36" s="122" t="str">
        <f>IF('11.2'!C33=2,"Да","Нет")</f>
        <v>Да</v>
      </c>
      <c r="G36" s="100" t="s">
        <v>41</v>
      </c>
      <c r="H36" s="100" t="s">
        <v>41</v>
      </c>
      <c r="I36" s="100" t="s">
        <v>41</v>
      </c>
      <c r="J36" s="100" t="s">
        <v>41</v>
      </c>
      <c r="K36" s="100" t="s">
        <v>41</v>
      </c>
      <c r="L36" s="142" t="s">
        <v>41</v>
      </c>
      <c r="M36" s="136"/>
    </row>
    <row r="37" spans="1:13" x14ac:dyDescent="0.2">
      <c r="L37" s="137"/>
    </row>
    <row r="38" spans="1:13" x14ac:dyDescent="0.2">
      <c r="L38" s="137"/>
    </row>
  </sheetData>
  <mergeCells count="15">
    <mergeCell ref="L3:L6"/>
    <mergeCell ref="A1:L1"/>
    <mergeCell ref="A2:L2"/>
    <mergeCell ref="A3:A6"/>
    <mergeCell ref="C3:E3"/>
    <mergeCell ref="C4:C6"/>
    <mergeCell ref="D4:D6"/>
    <mergeCell ref="E4:E6"/>
    <mergeCell ref="F3:F6"/>
    <mergeCell ref="H4:H6"/>
    <mergeCell ref="G4:G6"/>
    <mergeCell ref="I4:I6"/>
    <mergeCell ref="J4:J6"/>
    <mergeCell ref="G3:K3"/>
    <mergeCell ref="K4:K6"/>
  </mergeCells>
  <conditionalFormatting sqref="A8:A9">
    <cfRule type="dataBar" priority="5">
      <dataBar>
        <cfvo type="min"/>
        <cfvo type="max"/>
        <color rgb="FF638EC6"/>
      </dataBar>
    </cfRule>
  </conditionalFormatting>
  <conditionalFormatting sqref="A9">
    <cfRule type="dataBar" priority="3">
      <dataBar>
        <cfvo type="min"/>
        <cfvo type="max"/>
        <color rgb="FF638EC6"/>
      </dataBar>
    </cfRule>
  </conditionalFormatting>
  <conditionalFormatting sqref="A13">
    <cfRule type="dataBar" priority="1">
      <dataBar>
        <cfvo type="min"/>
        <cfvo type="max"/>
        <color rgb="FF638EC6"/>
      </dataBar>
    </cfRule>
  </conditionalFormatting>
  <conditionalFormatting sqref="A8:A13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{D432984E-918A-49DB-9529-B751CA328A80}</x14:id>
        </ext>
      </extLst>
    </cfRule>
  </conditionalFormatting>
  <dataValidations count="2">
    <dataValidation type="list" allowBlank="1" showInputMessage="1" showErrorMessage="1" sqref="B24 B31 B18 B14 B20" xr:uid="{00000000-0002-0000-0500-000000000000}">
      <formula1>#REF!</formula1>
    </dataValidation>
    <dataValidation type="list" allowBlank="1" showInputMessage="1" showErrorMessage="1" sqref="B21:B23 B15:B17 B7:B13 B19 B25:B30 B32:B36" xr:uid="{00000000-0002-0000-0500-000001000000}">
      <formula1>$B$4:$B$6</formula1>
    </dataValidation>
  </dataValidations>
  <hyperlinks>
    <hyperlink ref="K13" r:id="rId1" xr:uid="{00000000-0004-0000-0500-000000000000}"/>
    <hyperlink ref="K10" r:id="rId2" xr:uid="{00000000-0004-0000-0500-000001000000}"/>
    <hyperlink ref="K11" r:id="rId3" xr:uid="{00000000-0004-0000-0500-000002000000}"/>
    <hyperlink ref="K33" r:id="rId4" xr:uid="{00000000-0004-0000-0500-000003000000}"/>
    <hyperlink ref="K34" r:id="rId5" xr:uid="{00000000-0004-0000-0500-000004000000}"/>
  </hyperlinks>
  <pageMargins left="0.70866141732283472" right="0.70866141732283472" top="0.74803149606299213" bottom="0.74803149606299213" header="0.31496062992125984" footer="0.31496062992125984"/>
  <pageSetup paperSize="9" scale="65" orientation="landscape" r:id="rId6"/>
  <headerFooter>
    <oddFooter>&amp;C&amp;A&amp;R&amp;P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432984E-918A-49DB-9529-B751CA328A80}">
            <x14:dataBar minLength="0" maxLength="100" negativeBarColorSameAsPositive="1" axisPosition="none">
              <x14:cfvo type="min"/>
              <x14:cfvo type="max"/>
            </x14:dataBar>
          </x14:cfRule>
          <xm:sqref>A8:A13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30467C8CEFAC44593D3D344C2F48655" ma:contentTypeVersion="0" ma:contentTypeDescription="Создание документа." ma:contentTypeScope="" ma:versionID="cf81f99e34c18b20df9ff48604bc9af2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c31cf644ccdebe7c2c6fcf435b368b5c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E83352-2EC7-47E8-8159-170B246C82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C23373-14F2-4B7C-AFBE-B3A8ACE353A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D6AD21D-BF8B-40B6-97B6-691ADCA72C8B}">
  <ds:schemaRefs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616B28D-4BE0-4BFA-875D-2569D3F54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13</vt:i4>
      </vt:variant>
    </vt:vector>
  </HeadingPairs>
  <TitlesOfParts>
    <vt:vector size="19" baseType="lpstr">
      <vt:lpstr>Рейтинг (раздел 11)</vt:lpstr>
      <vt:lpstr>Оценка (раздел 11)</vt:lpstr>
      <vt:lpstr>Методика (раздел 11)</vt:lpstr>
      <vt:lpstr>11.1</vt:lpstr>
      <vt:lpstr>11.2</vt:lpstr>
      <vt:lpstr>11.3</vt:lpstr>
      <vt:lpstr>'Методика (раздел 11)'!_Toc32672483</vt:lpstr>
      <vt:lpstr>'11.1'!Заголовки_для_печати</vt:lpstr>
      <vt:lpstr>'11.2'!Заголовки_для_печати</vt:lpstr>
      <vt:lpstr>'11.3'!Заголовки_для_печати</vt:lpstr>
      <vt:lpstr>'Методика (раздел 11)'!Заголовки_для_печати</vt:lpstr>
      <vt:lpstr>'Оценка (раздел 11)'!Заголовки_для_печати</vt:lpstr>
      <vt:lpstr>'Рейтинг (раздел 11)'!Заголовки_для_печати</vt:lpstr>
      <vt:lpstr>'11.1'!Область_печати</vt:lpstr>
      <vt:lpstr>'11.2'!Область_печати</vt:lpstr>
      <vt:lpstr>'11.3'!Область_печати</vt:lpstr>
      <vt:lpstr>'Методика (раздел 11)'!Область_печати</vt:lpstr>
      <vt:lpstr>'Оценка (раздел 11)'!Область_печати</vt:lpstr>
      <vt:lpstr>'Рейтинг (раздел 11)'!Область_печати</vt:lpstr>
    </vt:vector>
  </TitlesOfParts>
  <Company>НИФИ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Тимофеева Ольга Ивановна</cp:lastModifiedBy>
  <cp:lastPrinted>2021-09-17T15:21:17Z</cp:lastPrinted>
  <dcterms:created xsi:type="dcterms:W3CDTF">2015-12-18T16:44:35Z</dcterms:created>
  <dcterms:modified xsi:type="dcterms:W3CDTF">2022-04-20T07:21:18Z</dcterms:modified>
  <cp:contentStatus/>
</cp:coreProperties>
</file>