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0"/>
  <workbookPr defaultThemeVersion="124226"/>
  <mc:AlternateContent xmlns:mc="http://schemas.openxmlformats.org/markup-compatibility/2006">
    <mc:Choice Requires="x15">
      <x15ac:absPath xmlns:x15ac="http://schemas.microsoft.com/office/spreadsheetml/2010/11/ac" url="/Users/olga/Desktop/Rating2021/"/>
    </mc:Choice>
  </mc:AlternateContent>
  <xr:revisionPtr revIDLastSave="0" documentId="13_ncr:1_{49C67269-5B84-634F-9EF3-604A81B95287}" xr6:coauthVersionLast="47" xr6:coauthVersionMax="47" xr10:uidLastSave="{00000000-0000-0000-0000-000000000000}"/>
  <bookViews>
    <workbookView xWindow="20460" yWindow="1760" windowWidth="44800" windowHeight="21780" tabRatio="601" activeTab="1" xr2:uid="{00000000-000D-0000-FFFF-FFFF00000000}"/>
  </bookViews>
  <sheets>
    <sheet name="Рейтинг (раздел 6)" sheetId="110" r:id="rId1"/>
    <sheet name="Оценка (раздел 6)" sheetId="109" r:id="rId2"/>
    <sheet name="Методика (раздел 6)" sheetId="107" r:id="rId3"/>
    <sheet name="6.1" sheetId="104" r:id="rId4"/>
    <sheet name="6.2" sheetId="105" r:id="rId5"/>
    <sheet name="6.3" sheetId="106" r:id="rId6"/>
    <sheet name="6.4" sheetId="79" r:id="rId7"/>
    <sheet name="6.5" sheetId="96" r:id="rId8"/>
    <sheet name="6.6" sheetId="97" r:id="rId9"/>
    <sheet name="6.7" sheetId="98" r:id="rId10"/>
    <sheet name="6.8" sheetId="85" r:id="rId11"/>
    <sheet name="6.9" sheetId="89" r:id="rId12"/>
    <sheet name="6.10" sheetId="99" r:id="rId13"/>
    <sheet name="6.11" sheetId="100" r:id="rId14"/>
    <sheet name="6.12" sheetId="108" r:id="rId15"/>
    <sheet name="6.13" sheetId="102" r:id="rId16"/>
  </sheets>
  <definedNames>
    <definedName name="_xlnm._FilterDatabase" localSheetId="14" hidden="1">'6.12'!$A$7:$S$102</definedName>
    <definedName name="_xlnm._FilterDatabase" localSheetId="7" hidden="1">'6.5'!$A$6:$Q$99</definedName>
    <definedName name="_xlnm._FilterDatabase" localSheetId="11" hidden="1">'6.9'!$A$1:$Q$98</definedName>
    <definedName name="_xlnm._FilterDatabase" localSheetId="1" hidden="1">'Оценка (раздел 6)'!$A$1:$P$98</definedName>
    <definedName name="_xlnm._FilterDatabase" localSheetId="0" hidden="1">'Рейтинг (раздел 6)'!$A$1:$P$95</definedName>
    <definedName name="_xlnm.Print_Titles" localSheetId="3">'6.1'!$A:$A,'6.1'!$3:$5</definedName>
    <definedName name="_xlnm.Print_Titles" localSheetId="12">'6.10'!$A:$A,'6.10'!$3:$6</definedName>
    <definedName name="_xlnm.Print_Titles" localSheetId="13">'6.11'!$A:$A,'6.11'!$3:$6</definedName>
    <definedName name="_xlnm.Print_Titles" localSheetId="14">'6.12'!$A:$A,'6.12'!$3:$6</definedName>
    <definedName name="_xlnm.Print_Titles" localSheetId="15">'6.13'!$A:$A,'6.13'!$3:$6</definedName>
    <definedName name="_xlnm.Print_Titles" localSheetId="4">'6.2'!$A:$A,'6.2'!$3:$6</definedName>
    <definedName name="_xlnm.Print_Titles" localSheetId="5">'6.3'!$A:$A,'6.3'!$3:$6</definedName>
    <definedName name="_xlnm.Print_Titles" localSheetId="6">'6.4'!$3:$5</definedName>
    <definedName name="_xlnm.Print_Titles" localSheetId="7">'6.5'!$A:$A,'6.5'!$3:$5</definedName>
    <definedName name="_xlnm.Print_Titles" localSheetId="8">'6.6'!$A:$A,'6.6'!$3:$6</definedName>
    <definedName name="_xlnm.Print_Titles" localSheetId="9">'6.7'!$A:$A,'6.7'!$3:$6</definedName>
    <definedName name="_xlnm.Print_Titles" localSheetId="10">'6.8'!$A:$A,'6.8'!$3:$5</definedName>
    <definedName name="_xlnm.Print_Titles" localSheetId="11">'6.9'!$A:$A,'6.9'!$3:$5</definedName>
    <definedName name="_xlnm.Print_Titles" localSheetId="2">'Методика (раздел 6)'!$2:$3</definedName>
    <definedName name="_xlnm.Print_Titles" localSheetId="1">'Оценка (раздел 6)'!$A:$A,'Оценка (раздел 6)'!$3:$5</definedName>
    <definedName name="_xlnm.Print_Titles" localSheetId="0">'Рейтинг (раздел 6)'!$A:$A,'Рейтинг (раздел 6)'!$3:$5</definedName>
    <definedName name="_xlnm.Print_Area" localSheetId="3">'6.1'!$A$1:$N$148</definedName>
    <definedName name="_xlnm.Print_Area" localSheetId="12">'6.10'!$A$1:$L$164</definedName>
    <definedName name="_xlnm.Print_Area" localSheetId="13">'6.11'!$A$1:$K$112</definedName>
    <definedName name="_xlnm.Print_Area" localSheetId="14">'6.12'!$A$1:$T$102</definedName>
    <definedName name="_xlnm.Print_Area" localSheetId="15">'6.13'!$A$1:$P$99</definedName>
    <definedName name="_xlnm.Print_Area" localSheetId="4">'6.2'!$A$1:$M$107</definedName>
    <definedName name="_xlnm.Print_Area" localSheetId="5">'6.3'!$A$1:$L$104</definedName>
    <definedName name="_xlnm.Print_Area" localSheetId="6">'6.4'!$A$1:$L$143</definedName>
    <definedName name="_xlnm.Print_Area" localSheetId="7">'6.5'!$A$1:$P$99</definedName>
    <definedName name="_xlnm.Print_Area" localSheetId="8">'6.6'!$A$1:$K$146</definedName>
    <definedName name="_xlnm.Print_Area" localSheetId="9">'6.7'!$A$1:$K$107</definedName>
    <definedName name="_xlnm.Print_Area" localSheetId="10">'6.8'!$A$1:$K$150</definedName>
    <definedName name="_xlnm.Print_Area" localSheetId="11">'6.9'!$A$1:$P$99</definedName>
    <definedName name="_xlnm.Print_Area" localSheetId="2">'Методика (раздел 6)'!$A$1:$E$113</definedName>
    <definedName name="_xlnm.Print_Area" localSheetId="1">'Оценка (раздел 6)'!$A$1:$P$98</definedName>
    <definedName name="_xlnm.Print_Area" localSheetId="0">'Рейтинг (раздел 6)'!$A$1:$P$95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91" i="110" l="1"/>
  <c r="O91" i="110"/>
  <c r="N91" i="110"/>
  <c r="M91" i="110"/>
  <c r="L91" i="110"/>
  <c r="K91" i="110"/>
  <c r="J91" i="110"/>
  <c r="I91" i="110"/>
  <c r="H91" i="110"/>
  <c r="G91" i="110"/>
  <c r="F91" i="110"/>
  <c r="E91" i="110"/>
  <c r="D91" i="110"/>
  <c r="P95" i="110"/>
  <c r="O95" i="110"/>
  <c r="N95" i="110"/>
  <c r="M95" i="110"/>
  <c r="L95" i="110"/>
  <c r="K95" i="110"/>
  <c r="J95" i="110"/>
  <c r="I95" i="110"/>
  <c r="H95" i="110"/>
  <c r="G95" i="110"/>
  <c r="F95" i="110"/>
  <c r="E95" i="110"/>
  <c r="D95" i="110"/>
  <c r="P8" i="110"/>
  <c r="O8" i="110"/>
  <c r="N8" i="110"/>
  <c r="M8" i="110"/>
  <c r="L8" i="110"/>
  <c r="K8" i="110"/>
  <c r="J8" i="110"/>
  <c r="I8" i="110"/>
  <c r="H8" i="110"/>
  <c r="G8" i="110"/>
  <c r="F8" i="110"/>
  <c r="E8" i="110"/>
  <c r="D8" i="110"/>
  <c r="P62" i="110"/>
  <c r="O62" i="110"/>
  <c r="N62" i="110"/>
  <c r="M62" i="110"/>
  <c r="L62" i="110"/>
  <c r="K62" i="110"/>
  <c r="J62" i="110"/>
  <c r="I62" i="110"/>
  <c r="H62" i="110"/>
  <c r="G62" i="110"/>
  <c r="F62" i="110"/>
  <c r="E62" i="110"/>
  <c r="D62" i="110"/>
  <c r="P29" i="110"/>
  <c r="O29" i="110"/>
  <c r="N29" i="110"/>
  <c r="M29" i="110"/>
  <c r="L29" i="110"/>
  <c r="K29" i="110"/>
  <c r="J29" i="110"/>
  <c r="I29" i="110"/>
  <c r="H29" i="110"/>
  <c r="G29" i="110"/>
  <c r="F29" i="110"/>
  <c r="E29" i="110"/>
  <c r="D29" i="110"/>
  <c r="P25" i="110"/>
  <c r="O25" i="110"/>
  <c r="N25" i="110"/>
  <c r="M25" i="110"/>
  <c r="L25" i="110"/>
  <c r="K25" i="110"/>
  <c r="J25" i="110"/>
  <c r="I25" i="110"/>
  <c r="H25" i="110"/>
  <c r="G25" i="110"/>
  <c r="F25" i="110"/>
  <c r="E25" i="110"/>
  <c r="D25" i="110"/>
  <c r="P15" i="110"/>
  <c r="O15" i="110"/>
  <c r="N15" i="110"/>
  <c r="M15" i="110"/>
  <c r="L15" i="110"/>
  <c r="K15" i="110"/>
  <c r="J15" i="110"/>
  <c r="I15" i="110"/>
  <c r="H15" i="110"/>
  <c r="G15" i="110"/>
  <c r="F15" i="110"/>
  <c r="E15" i="110"/>
  <c r="D15" i="110"/>
  <c r="P79" i="110"/>
  <c r="O79" i="110"/>
  <c r="N79" i="110"/>
  <c r="M79" i="110"/>
  <c r="L79" i="110"/>
  <c r="K79" i="110"/>
  <c r="J79" i="110"/>
  <c r="I79" i="110"/>
  <c r="H79" i="110"/>
  <c r="G79" i="110"/>
  <c r="F79" i="110"/>
  <c r="E79" i="110"/>
  <c r="D79" i="110"/>
  <c r="P35" i="110"/>
  <c r="O35" i="110"/>
  <c r="N35" i="110"/>
  <c r="M35" i="110"/>
  <c r="L35" i="110"/>
  <c r="K35" i="110"/>
  <c r="J35" i="110"/>
  <c r="I35" i="110"/>
  <c r="H35" i="110"/>
  <c r="G35" i="110"/>
  <c r="F35" i="110"/>
  <c r="E35" i="110"/>
  <c r="D35" i="110"/>
  <c r="P44" i="110"/>
  <c r="O44" i="110"/>
  <c r="N44" i="110"/>
  <c r="M44" i="110"/>
  <c r="L44" i="110"/>
  <c r="K44" i="110"/>
  <c r="J44" i="110"/>
  <c r="I44" i="110"/>
  <c r="H44" i="110"/>
  <c r="G44" i="110"/>
  <c r="F44" i="110"/>
  <c r="E44" i="110"/>
  <c r="D44" i="110"/>
  <c r="P51" i="110"/>
  <c r="O51" i="110"/>
  <c r="N51" i="110"/>
  <c r="M51" i="110"/>
  <c r="L51" i="110"/>
  <c r="K51" i="110"/>
  <c r="J51" i="110"/>
  <c r="I51" i="110"/>
  <c r="H51" i="110"/>
  <c r="G51" i="110"/>
  <c r="F51" i="110"/>
  <c r="E51" i="110"/>
  <c r="D51" i="110"/>
  <c r="P50" i="110"/>
  <c r="O50" i="110"/>
  <c r="N50" i="110"/>
  <c r="M50" i="110"/>
  <c r="L50" i="110"/>
  <c r="K50" i="110"/>
  <c r="J50" i="110"/>
  <c r="I50" i="110"/>
  <c r="H50" i="110"/>
  <c r="G50" i="110"/>
  <c r="F50" i="110"/>
  <c r="E50" i="110"/>
  <c r="D50" i="110"/>
  <c r="P20" i="110"/>
  <c r="O20" i="110"/>
  <c r="N20" i="110"/>
  <c r="M20" i="110"/>
  <c r="L20" i="110"/>
  <c r="K20" i="110"/>
  <c r="J20" i="110"/>
  <c r="I20" i="110"/>
  <c r="H20" i="110"/>
  <c r="G20" i="110"/>
  <c r="F20" i="110"/>
  <c r="E20" i="110"/>
  <c r="D20" i="110"/>
  <c r="P33" i="110"/>
  <c r="O33" i="110"/>
  <c r="N33" i="110"/>
  <c r="M33" i="110"/>
  <c r="L33" i="110"/>
  <c r="K33" i="110"/>
  <c r="J33" i="110"/>
  <c r="I33" i="110"/>
  <c r="H33" i="110"/>
  <c r="G33" i="110"/>
  <c r="F33" i="110"/>
  <c r="E33" i="110"/>
  <c r="D33" i="110"/>
  <c r="P61" i="110"/>
  <c r="O61" i="110"/>
  <c r="N61" i="110"/>
  <c r="M61" i="110"/>
  <c r="L61" i="110"/>
  <c r="K61" i="110"/>
  <c r="J61" i="110"/>
  <c r="I61" i="110"/>
  <c r="H61" i="110"/>
  <c r="G61" i="110"/>
  <c r="F61" i="110"/>
  <c r="E61" i="110"/>
  <c r="D61" i="110"/>
  <c r="P34" i="110"/>
  <c r="O34" i="110"/>
  <c r="N34" i="110"/>
  <c r="M34" i="110"/>
  <c r="L34" i="110"/>
  <c r="K34" i="110"/>
  <c r="J34" i="110"/>
  <c r="I34" i="110"/>
  <c r="H34" i="110"/>
  <c r="G34" i="110"/>
  <c r="F34" i="110"/>
  <c r="E34" i="110"/>
  <c r="D34" i="110"/>
  <c r="P11" i="110"/>
  <c r="O11" i="110"/>
  <c r="N11" i="110"/>
  <c r="M11" i="110"/>
  <c r="L11" i="110"/>
  <c r="K11" i="110"/>
  <c r="J11" i="110"/>
  <c r="I11" i="110"/>
  <c r="H11" i="110"/>
  <c r="G11" i="110"/>
  <c r="F11" i="110"/>
  <c r="E11" i="110"/>
  <c r="D11" i="110"/>
  <c r="P24" i="110"/>
  <c r="O24" i="110"/>
  <c r="N24" i="110"/>
  <c r="M24" i="110"/>
  <c r="L24" i="110"/>
  <c r="K24" i="110"/>
  <c r="J24" i="110"/>
  <c r="I24" i="110"/>
  <c r="H24" i="110"/>
  <c r="G24" i="110"/>
  <c r="F24" i="110"/>
  <c r="E24" i="110"/>
  <c r="D24" i="110"/>
  <c r="P60" i="110"/>
  <c r="O60" i="110"/>
  <c r="N60" i="110"/>
  <c r="M60" i="110"/>
  <c r="L60" i="110"/>
  <c r="K60" i="110"/>
  <c r="J60" i="110"/>
  <c r="I60" i="110"/>
  <c r="H60" i="110"/>
  <c r="G60" i="110"/>
  <c r="F60" i="110"/>
  <c r="E60" i="110"/>
  <c r="D60" i="110"/>
  <c r="P86" i="110"/>
  <c r="O86" i="110"/>
  <c r="N86" i="110"/>
  <c r="M86" i="110"/>
  <c r="L86" i="110"/>
  <c r="K86" i="110"/>
  <c r="J86" i="110"/>
  <c r="I86" i="110"/>
  <c r="H86" i="110"/>
  <c r="G86" i="110"/>
  <c r="F86" i="110"/>
  <c r="E86" i="110"/>
  <c r="D86" i="110"/>
  <c r="P19" i="110"/>
  <c r="O19" i="110"/>
  <c r="N19" i="110"/>
  <c r="M19" i="110"/>
  <c r="L19" i="110"/>
  <c r="K19" i="110"/>
  <c r="J19" i="110"/>
  <c r="I19" i="110"/>
  <c r="H19" i="110"/>
  <c r="G19" i="110"/>
  <c r="F19" i="110"/>
  <c r="E19" i="110"/>
  <c r="D19" i="110"/>
  <c r="P73" i="110"/>
  <c r="O73" i="110"/>
  <c r="N73" i="110"/>
  <c r="M73" i="110"/>
  <c r="L73" i="110"/>
  <c r="K73" i="110"/>
  <c r="J73" i="110"/>
  <c r="I73" i="110"/>
  <c r="H73" i="110"/>
  <c r="G73" i="110"/>
  <c r="F73" i="110"/>
  <c r="E73" i="110"/>
  <c r="D73" i="110"/>
  <c r="P10" i="110"/>
  <c r="O10" i="110"/>
  <c r="N10" i="110"/>
  <c r="M10" i="110"/>
  <c r="L10" i="110"/>
  <c r="K10" i="110"/>
  <c r="J10" i="110"/>
  <c r="I10" i="110"/>
  <c r="H10" i="110"/>
  <c r="G10" i="110"/>
  <c r="F10" i="110"/>
  <c r="E10" i="110"/>
  <c r="D10" i="110"/>
  <c r="P49" i="110"/>
  <c r="O49" i="110"/>
  <c r="N49" i="110"/>
  <c r="M49" i="110"/>
  <c r="L49" i="110"/>
  <c r="K49" i="110"/>
  <c r="J49" i="110"/>
  <c r="I49" i="110"/>
  <c r="H49" i="110"/>
  <c r="G49" i="110"/>
  <c r="F49" i="110"/>
  <c r="E49" i="110"/>
  <c r="D49" i="110"/>
  <c r="P59" i="110"/>
  <c r="O59" i="110"/>
  <c r="N59" i="110"/>
  <c r="M59" i="110"/>
  <c r="L59" i="110"/>
  <c r="K59" i="110"/>
  <c r="J59" i="110"/>
  <c r="I59" i="110"/>
  <c r="H59" i="110"/>
  <c r="G59" i="110"/>
  <c r="F59" i="110"/>
  <c r="E59" i="110"/>
  <c r="D59" i="110"/>
  <c r="P48" i="110"/>
  <c r="O48" i="110"/>
  <c r="N48" i="110"/>
  <c r="M48" i="110"/>
  <c r="L48" i="110"/>
  <c r="K48" i="110"/>
  <c r="J48" i="110"/>
  <c r="I48" i="110"/>
  <c r="H48" i="110"/>
  <c r="G48" i="110"/>
  <c r="F48" i="110"/>
  <c r="E48" i="110"/>
  <c r="D48" i="110"/>
  <c r="P85" i="110"/>
  <c r="O85" i="110"/>
  <c r="N85" i="110"/>
  <c r="M85" i="110"/>
  <c r="L85" i="110"/>
  <c r="K85" i="110"/>
  <c r="J85" i="110"/>
  <c r="I85" i="110"/>
  <c r="H85" i="110"/>
  <c r="G85" i="110"/>
  <c r="F85" i="110"/>
  <c r="E85" i="110"/>
  <c r="D85" i="110"/>
  <c r="P45" i="110"/>
  <c r="O45" i="110"/>
  <c r="N45" i="110"/>
  <c r="M45" i="110"/>
  <c r="L45" i="110"/>
  <c r="K45" i="110"/>
  <c r="J45" i="110"/>
  <c r="I45" i="110"/>
  <c r="H45" i="110"/>
  <c r="G45" i="110"/>
  <c r="F45" i="110"/>
  <c r="E45" i="110"/>
  <c r="D45" i="110"/>
  <c r="P28" i="110"/>
  <c r="O28" i="110"/>
  <c r="N28" i="110"/>
  <c r="M28" i="110"/>
  <c r="L28" i="110"/>
  <c r="K28" i="110"/>
  <c r="J28" i="110"/>
  <c r="I28" i="110"/>
  <c r="H28" i="110"/>
  <c r="G28" i="110"/>
  <c r="F28" i="110"/>
  <c r="E28" i="110"/>
  <c r="D28" i="110"/>
  <c r="P78" i="110"/>
  <c r="O78" i="110"/>
  <c r="N78" i="110"/>
  <c r="M78" i="110"/>
  <c r="L78" i="110"/>
  <c r="K78" i="110"/>
  <c r="J78" i="110"/>
  <c r="I78" i="110"/>
  <c r="H78" i="110"/>
  <c r="G78" i="110"/>
  <c r="F78" i="110"/>
  <c r="E78" i="110"/>
  <c r="D78" i="110"/>
  <c r="P84" i="110"/>
  <c r="O84" i="110"/>
  <c r="N84" i="110"/>
  <c r="M84" i="110"/>
  <c r="L84" i="110"/>
  <c r="K84" i="110"/>
  <c r="J84" i="110"/>
  <c r="I84" i="110"/>
  <c r="H84" i="110"/>
  <c r="G84" i="110"/>
  <c r="F84" i="110"/>
  <c r="E84" i="110"/>
  <c r="D84" i="110"/>
  <c r="P23" i="110"/>
  <c r="O23" i="110"/>
  <c r="N23" i="110"/>
  <c r="M23" i="110"/>
  <c r="L23" i="110"/>
  <c r="K23" i="110"/>
  <c r="J23" i="110"/>
  <c r="I23" i="110"/>
  <c r="H23" i="110"/>
  <c r="G23" i="110"/>
  <c r="F23" i="110"/>
  <c r="E23" i="110"/>
  <c r="D23" i="110"/>
  <c r="P58" i="110"/>
  <c r="O58" i="110"/>
  <c r="N58" i="110"/>
  <c r="M58" i="110"/>
  <c r="L58" i="110"/>
  <c r="K58" i="110"/>
  <c r="J58" i="110"/>
  <c r="I58" i="110"/>
  <c r="H58" i="110"/>
  <c r="G58" i="110"/>
  <c r="F58" i="110"/>
  <c r="E58" i="110"/>
  <c r="D58" i="110"/>
  <c r="P74" i="110"/>
  <c r="O74" i="110"/>
  <c r="N74" i="110"/>
  <c r="M74" i="110"/>
  <c r="L74" i="110"/>
  <c r="K74" i="110"/>
  <c r="J74" i="110"/>
  <c r="I74" i="110"/>
  <c r="H74" i="110"/>
  <c r="G74" i="110"/>
  <c r="F74" i="110"/>
  <c r="E74" i="110"/>
  <c r="D74" i="110"/>
  <c r="P83" i="110"/>
  <c r="O83" i="110"/>
  <c r="N83" i="110"/>
  <c r="M83" i="110"/>
  <c r="L83" i="110"/>
  <c r="K83" i="110"/>
  <c r="J83" i="110"/>
  <c r="I83" i="110"/>
  <c r="H83" i="110"/>
  <c r="G83" i="110"/>
  <c r="F83" i="110"/>
  <c r="E83" i="110"/>
  <c r="D83" i="110"/>
  <c r="P22" i="110"/>
  <c r="O22" i="110"/>
  <c r="N22" i="110"/>
  <c r="M22" i="110"/>
  <c r="L22" i="110"/>
  <c r="K22" i="110"/>
  <c r="J22" i="110"/>
  <c r="I22" i="110"/>
  <c r="H22" i="110"/>
  <c r="G22" i="110"/>
  <c r="F22" i="110"/>
  <c r="E22" i="110"/>
  <c r="D22" i="110"/>
  <c r="P18" i="110"/>
  <c r="O18" i="110"/>
  <c r="N18" i="110"/>
  <c r="M18" i="110"/>
  <c r="L18" i="110"/>
  <c r="K18" i="110"/>
  <c r="J18" i="110"/>
  <c r="I18" i="110"/>
  <c r="H18" i="110"/>
  <c r="G18" i="110"/>
  <c r="F18" i="110"/>
  <c r="E18" i="110"/>
  <c r="D18" i="110"/>
  <c r="P82" i="110"/>
  <c r="O82" i="110"/>
  <c r="N82" i="110"/>
  <c r="M82" i="110"/>
  <c r="L82" i="110"/>
  <c r="K82" i="110"/>
  <c r="J82" i="110"/>
  <c r="I82" i="110"/>
  <c r="H82" i="110"/>
  <c r="G82" i="110"/>
  <c r="F82" i="110"/>
  <c r="E82" i="110"/>
  <c r="D82" i="110"/>
  <c r="P90" i="110"/>
  <c r="O90" i="110"/>
  <c r="N90" i="110"/>
  <c r="M90" i="110"/>
  <c r="L90" i="110"/>
  <c r="K90" i="110"/>
  <c r="J90" i="110"/>
  <c r="I90" i="110"/>
  <c r="H90" i="110"/>
  <c r="G90" i="110"/>
  <c r="F90" i="110"/>
  <c r="E90" i="110"/>
  <c r="D90" i="110"/>
  <c r="P87" i="110"/>
  <c r="O87" i="110"/>
  <c r="N87" i="110"/>
  <c r="M87" i="110"/>
  <c r="L87" i="110"/>
  <c r="K87" i="110"/>
  <c r="J87" i="110"/>
  <c r="I87" i="110"/>
  <c r="H87" i="110"/>
  <c r="G87" i="110"/>
  <c r="F87" i="110"/>
  <c r="E87" i="110"/>
  <c r="D87" i="110"/>
  <c r="P14" i="110"/>
  <c r="O14" i="110"/>
  <c r="N14" i="110"/>
  <c r="M14" i="110"/>
  <c r="L14" i="110"/>
  <c r="K14" i="110"/>
  <c r="J14" i="110"/>
  <c r="I14" i="110"/>
  <c r="H14" i="110"/>
  <c r="G14" i="110"/>
  <c r="F14" i="110"/>
  <c r="E14" i="110"/>
  <c r="D14" i="110"/>
  <c r="P7" i="110"/>
  <c r="O7" i="110"/>
  <c r="N7" i="110"/>
  <c r="M7" i="110"/>
  <c r="L7" i="110"/>
  <c r="K7" i="110"/>
  <c r="J7" i="110"/>
  <c r="I7" i="110"/>
  <c r="H7" i="110"/>
  <c r="G7" i="110"/>
  <c r="F7" i="110"/>
  <c r="E7" i="110"/>
  <c r="D7" i="110"/>
  <c r="P94" i="110"/>
  <c r="O94" i="110"/>
  <c r="N94" i="110"/>
  <c r="M94" i="110"/>
  <c r="L94" i="110"/>
  <c r="K94" i="110"/>
  <c r="J94" i="110"/>
  <c r="I94" i="110"/>
  <c r="H94" i="110"/>
  <c r="G94" i="110"/>
  <c r="F94" i="110"/>
  <c r="E94" i="110"/>
  <c r="D94" i="110"/>
  <c r="P89" i="110"/>
  <c r="O89" i="110"/>
  <c r="N89" i="110"/>
  <c r="M89" i="110"/>
  <c r="L89" i="110"/>
  <c r="K89" i="110"/>
  <c r="J89" i="110"/>
  <c r="I89" i="110"/>
  <c r="H89" i="110"/>
  <c r="G89" i="110"/>
  <c r="F89" i="110"/>
  <c r="E89" i="110"/>
  <c r="D89" i="110"/>
  <c r="P81" i="110"/>
  <c r="O81" i="110"/>
  <c r="N81" i="110"/>
  <c r="M81" i="110"/>
  <c r="L81" i="110"/>
  <c r="K81" i="110"/>
  <c r="J81" i="110"/>
  <c r="I81" i="110"/>
  <c r="H81" i="110"/>
  <c r="G81" i="110"/>
  <c r="F81" i="110"/>
  <c r="E81" i="110"/>
  <c r="D81" i="110"/>
  <c r="P57" i="110"/>
  <c r="O57" i="110"/>
  <c r="N57" i="110"/>
  <c r="M57" i="110"/>
  <c r="L57" i="110"/>
  <c r="K57" i="110"/>
  <c r="J57" i="110"/>
  <c r="I57" i="110"/>
  <c r="H57" i="110"/>
  <c r="G57" i="110"/>
  <c r="F57" i="110"/>
  <c r="E57" i="110"/>
  <c r="D57" i="110"/>
  <c r="P88" i="110"/>
  <c r="O88" i="110"/>
  <c r="N88" i="110"/>
  <c r="M88" i="110"/>
  <c r="L88" i="110"/>
  <c r="K88" i="110"/>
  <c r="J88" i="110"/>
  <c r="I88" i="110"/>
  <c r="H88" i="110"/>
  <c r="G88" i="110"/>
  <c r="F88" i="110"/>
  <c r="E88" i="110"/>
  <c r="D88" i="110"/>
  <c r="P80" i="110"/>
  <c r="O80" i="110"/>
  <c r="N80" i="110"/>
  <c r="M80" i="110"/>
  <c r="L80" i="110"/>
  <c r="K80" i="110"/>
  <c r="J80" i="110"/>
  <c r="I80" i="110"/>
  <c r="H80" i="110"/>
  <c r="G80" i="110"/>
  <c r="F80" i="110"/>
  <c r="E80" i="110"/>
  <c r="D80" i="110"/>
  <c r="P39" i="110"/>
  <c r="O39" i="110"/>
  <c r="N39" i="110"/>
  <c r="M39" i="110"/>
  <c r="L39" i="110"/>
  <c r="K39" i="110"/>
  <c r="J39" i="110"/>
  <c r="I39" i="110"/>
  <c r="H39" i="110"/>
  <c r="G39" i="110"/>
  <c r="F39" i="110"/>
  <c r="E39" i="110"/>
  <c r="D39" i="110"/>
  <c r="P43" i="110"/>
  <c r="O43" i="110"/>
  <c r="N43" i="110"/>
  <c r="M43" i="110"/>
  <c r="L43" i="110"/>
  <c r="K43" i="110"/>
  <c r="J43" i="110"/>
  <c r="I43" i="110"/>
  <c r="H43" i="110"/>
  <c r="G43" i="110"/>
  <c r="F43" i="110"/>
  <c r="E43" i="110"/>
  <c r="D43" i="110"/>
  <c r="P77" i="110"/>
  <c r="O77" i="110"/>
  <c r="N77" i="110"/>
  <c r="M77" i="110"/>
  <c r="L77" i="110"/>
  <c r="K77" i="110"/>
  <c r="J77" i="110"/>
  <c r="I77" i="110"/>
  <c r="H77" i="110"/>
  <c r="G77" i="110"/>
  <c r="F77" i="110"/>
  <c r="E77" i="110"/>
  <c r="D77" i="110"/>
  <c r="P72" i="110"/>
  <c r="O72" i="110"/>
  <c r="N72" i="110"/>
  <c r="M72" i="110"/>
  <c r="L72" i="110"/>
  <c r="K72" i="110"/>
  <c r="J72" i="110"/>
  <c r="I72" i="110"/>
  <c r="H72" i="110"/>
  <c r="G72" i="110"/>
  <c r="F72" i="110"/>
  <c r="E72" i="110"/>
  <c r="D72" i="110"/>
  <c r="P17" i="110"/>
  <c r="O17" i="110"/>
  <c r="N17" i="110"/>
  <c r="M17" i="110"/>
  <c r="L17" i="110"/>
  <c r="K17" i="110"/>
  <c r="J17" i="110"/>
  <c r="I17" i="110"/>
  <c r="H17" i="110"/>
  <c r="G17" i="110"/>
  <c r="F17" i="110"/>
  <c r="E17" i="110"/>
  <c r="D17" i="110"/>
  <c r="P32" i="110"/>
  <c r="O32" i="110"/>
  <c r="N32" i="110"/>
  <c r="M32" i="110"/>
  <c r="L32" i="110"/>
  <c r="K32" i="110"/>
  <c r="J32" i="110"/>
  <c r="I32" i="110"/>
  <c r="H32" i="110"/>
  <c r="G32" i="110"/>
  <c r="F32" i="110"/>
  <c r="E32" i="110"/>
  <c r="D32" i="110"/>
  <c r="P68" i="110"/>
  <c r="O68" i="110"/>
  <c r="N68" i="110"/>
  <c r="M68" i="110"/>
  <c r="L68" i="110"/>
  <c r="K68" i="110"/>
  <c r="J68" i="110"/>
  <c r="I68" i="110"/>
  <c r="H68" i="110"/>
  <c r="G68" i="110"/>
  <c r="F68" i="110"/>
  <c r="E68" i="110"/>
  <c r="D68" i="110"/>
  <c r="P9" i="110"/>
  <c r="O9" i="110"/>
  <c r="N9" i="110"/>
  <c r="M9" i="110"/>
  <c r="L9" i="110"/>
  <c r="K9" i="110"/>
  <c r="J9" i="110"/>
  <c r="I9" i="110"/>
  <c r="H9" i="110"/>
  <c r="G9" i="110"/>
  <c r="F9" i="110"/>
  <c r="E9" i="110"/>
  <c r="D9" i="110"/>
  <c r="P38" i="110"/>
  <c r="O38" i="110"/>
  <c r="N38" i="110"/>
  <c r="M38" i="110"/>
  <c r="L38" i="110"/>
  <c r="K38" i="110"/>
  <c r="J38" i="110"/>
  <c r="I38" i="110"/>
  <c r="H38" i="110"/>
  <c r="G38" i="110"/>
  <c r="F38" i="110"/>
  <c r="E38" i="110"/>
  <c r="D38" i="110"/>
  <c r="P31" i="110"/>
  <c r="O31" i="110"/>
  <c r="N31" i="110"/>
  <c r="M31" i="110"/>
  <c r="L31" i="110"/>
  <c r="K31" i="110"/>
  <c r="J31" i="110"/>
  <c r="I31" i="110"/>
  <c r="H31" i="110"/>
  <c r="G31" i="110"/>
  <c r="F31" i="110"/>
  <c r="E31" i="110"/>
  <c r="D31" i="110"/>
  <c r="P93" i="110"/>
  <c r="O93" i="110"/>
  <c r="N93" i="110"/>
  <c r="M93" i="110"/>
  <c r="L93" i="110"/>
  <c r="K93" i="110"/>
  <c r="J93" i="110"/>
  <c r="I93" i="110"/>
  <c r="H93" i="110"/>
  <c r="G93" i="110"/>
  <c r="F93" i="110"/>
  <c r="E93" i="110"/>
  <c r="D93" i="110"/>
  <c r="P71" i="110"/>
  <c r="O71" i="110"/>
  <c r="N71" i="110"/>
  <c r="M71" i="110"/>
  <c r="L71" i="110"/>
  <c r="K71" i="110"/>
  <c r="J71" i="110"/>
  <c r="I71" i="110"/>
  <c r="H71" i="110"/>
  <c r="G71" i="110"/>
  <c r="F71" i="110"/>
  <c r="E71" i="110"/>
  <c r="D71" i="110"/>
  <c r="P42" i="110"/>
  <c r="O42" i="110"/>
  <c r="N42" i="110"/>
  <c r="M42" i="110"/>
  <c r="L42" i="110"/>
  <c r="K42" i="110"/>
  <c r="J42" i="110"/>
  <c r="I42" i="110"/>
  <c r="H42" i="110"/>
  <c r="G42" i="110"/>
  <c r="F42" i="110"/>
  <c r="E42" i="110"/>
  <c r="D42" i="110"/>
  <c r="P41" i="110"/>
  <c r="O41" i="110"/>
  <c r="N41" i="110"/>
  <c r="M41" i="110"/>
  <c r="L41" i="110"/>
  <c r="K41" i="110"/>
  <c r="J41" i="110"/>
  <c r="I41" i="110"/>
  <c r="H41" i="110"/>
  <c r="G41" i="110"/>
  <c r="F41" i="110"/>
  <c r="E41" i="110"/>
  <c r="D41" i="110"/>
  <c r="P13" i="110"/>
  <c r="O13" i="110"/>
  <c r="N13" i="110"/>
  <c r="M13" i="110"/>
  <c r="L13" i="110"/>
  <c r="K13" i="110"/>
  <c r="J13" i="110"/>
  <c r="I13" i="110"/>
  <c r="H13" i="110"/>
  <c r="G13" i="110"/>
  <c r="F13" i="110"/>
  <c r="E13" i="110"/>
  <c r="D13" i="110"/>
  <c r="P16" i="110"/>
  <c r="O16" i="110"/>
  <c r="N16" i="110"/>
  <c r="M16" i="110"/>
  <c r="L16" i="110"/>
  <c r="K16" i="110"/>
  <c r="J16" i="110"/>
  <c r="I16" i="110"/>
  <c r="H16" i="110"/>
  <c r="G16" i="110"/>
  <c r="F16" i="110"/>
  <c r="E16" i="110"/>
  <c r="D16" i="110"/>
  <c r="P67" i="110"/>
  <c r="O67" i="110"/>
  <c r="N67" i="110"/>
  <c r="M67" i="110"/>
  <c r="L67" i="110"/>
  <c r="K67" i="110"/>
  <c r="J67" i="110"/>
  <c r="I67" i="110"/>
  <c r="H67" i="110"/>
  <c r="G67" i="110"/>
  <c r="F67" i="110"/>
  <c r="E67" i="110"/>
  <c r="D67" i="110"/>
  <c r="P27" i="110"/>
  <c r="O27" i="110"/>
  <c r="N27" i="110"/>
  <c r="M27" i="110"/>
  <c r="L27" i="110"/>
  <c r="K27" i="110"/>
  <c r="J27" i="110"/>
  <c r="I27" i="110"/>
  <c r="H27" i="110"/>
  <c r="G27" i="110"/>
  <c r="F27" i="110"/>
  <c r="E27" i="110"/>
  <c r="D27" i="110"/>
  <c r="P37" i="110"/>
  <c r="O37" i="110"/>
  <c r="N37" i="110"/>
  <c r="M37" i="110"/>
  <c r="L37" i="110"/>
  <c r="K37" i="110"/>
  <c r="J37" i="110"/>
  <c r="I37" i="110"/>
  <c r="H37" i="110"/>
  <c r="G37" i="110"/>
  <c r="F37" i="110"/>
  <c r="E37" i="110"/>
  <c r="D37" i="110"/>
  <c r="P40" i="110"/>
  <c r="O40" i="110"/>
  <c r="N40" i="110"/>
  <c r="M40" i="110"/>
  <c r="L40" i="110"/>
  <c r="K40" i="110"/>
  <c r="J40" i="110"/>
  <c r="I40" i="110"/>
  <c r="H40" i="110"/>
  <c r="G40" i="110"/>
  <c r="F40" i="110"/>
  <c r="E40" i="110"/>
  <c r="D40" i="110"/>
  <c r="P21" i="110"/>
  <c r="O21" i="110"/>
  <c r="N21" i="110"/>
  <c r="M21" i="110"/>
  <c r="L21" i="110"/>
  <c r="K21" i="110"/>
  <c r="J21" i="110"/>
  <c r="I21" i="110"/>
  <c r="H21" i="110"/>
  <c r="G21" i="110"/>
  <c r="F21" i="110"/>
  <c r="E21" i="110"/>
  <c r="D21" i="110"/>
  <c r="P56" i="110"/>
  <c r="O56" i="110"/>
  <c r="N56" i="110"/>
  <c r="M56" i="110"/>
  <c r="L56" i="110"/>
  <c r="K56" i="110"/>
  <c r="J56" i="110"/>
  <c r="I56" i="110"/>
  <c r="H56" i="110"/>
  <c r="G56" i="110"/>
  <c r="F56" i="110"/>
  <c r="E56" i="110"/>
  <c r="D56" i="110"/>
  <c r="P55" i="110"/>
  <c r="O55" i="110"/>
  <c r="N55" i="110"/>
  <c r="M55" i="110"/>
  <c r="L55" i="110"/>
  <c r="K55" i="110"/>
  <c r="J55" i="110"/>
  <c r="I55" i="110"/>
  <c r="H55" i="110"/>
  <c r="G55" i="110"/>
  <c r="F55" i="110"/>
  <c r="E55" i="110"/>
  <c r="D55" i="110"/>
  <c r="P54" i="110"/>
  <c r="O54" i="110"/>
  <c r="N54" i="110"/>
  <c r="M54" i="110"/>
  <c r="L54" i="110"/>
  <c r="K54" i="110"/>
  <c r="J54" i="110"/>
  <c r="I54" i="110"/>
  <c r="H54" i="110"/>
  <c r="G54" i="110"/>
  <c r="F54" i="110"/>
  <c r="E54" i="110"/>
  <c r="D54" i="110"/>
  <c r="P92" i="110"/>
  <c r="O92" i="110"/>
  <c r="N92" i="110"/>
  <c r="M92" i="110"/>
  <c r="L92" i="110"/>
  <c r="K92" i="110"/>
  <c r="J92" i="110"/>
  <c r="I92" i="110"/>
  <c r="H92" i="110"/>
  <c r="G92" i="110"/>
  <c r="F92" i="110"/>
  <c r="E92" i="110"/>
  <c r="D92" i="110"/>
  <c r="P66" i="110"/>
  <c r="O66" i="110"/>
  <c r="N66" i="110"/>
  <c r="M66" i="110"/>
  <c r="L66" i="110"/>
  <c r="K66" i="110"/>
  <c r="J66" i="110"/>
  <c r="I66" i="110"/>
  <c r="H66" i="110"/>
  <c r="G66" i="110"/>
  <c r="F66" i="110"/>
  <c r="E66" i="110"/>
  <c r="D66" i="110"/>
  <c r="P65" i="110"/>
  <c r="O65" i="110"/>
  <c r="N65" i="110"/>
  <c r="M65" i="110"/>
  <c r="L65" i="110"/>
  <c r="K65" i="110"/>
  <c r="J65" i="110"/>
  <c r="I65" i="110"/>
  <c r="H65" i="110"/>
  <c r="G65" i="110"/>
  <c r="F65" i="110"/>
  <c r="E65" i="110"/>
  <c r="D65" i="110"/>
  <c r="P36" i="110"/>
  <c r="O36" i="110"/>
  <c r="N36" i="110"/>
  <c r="M36" i="110"/>
  <c r="L36" i="110"/>
  <c r="K36" i="110"/>
  <c r="J36" i="110"/>
  <c r="I36" i="110"/>
  <c r="H36" i="110"/>
  <c r="G36" i="110"/>
  <c r="F36" i="110"/>
  <c r="E36" i="110"/>
  <c r="D36" i="110"/>
  <c r="P53" i="110"/>
  <c r="O53" i="110"/>
  <c r="N53" i="110"/>
  <c r="M53" i="110"/>
  <c r="L53" i="110"/>
  <c r="K53" i="110"/>
  <c r="J53" i="110"/>
  <c r="I53" i="110"/>
  <c r="H53" i="110"/>
  <c r="G53" i="110"/>
  <c r="F53" i="110"/>
  <c r="E53" i="110"/>
  <c r="D53" i="110"/>
  <c r="P26" i="110"/>
  <c r="O26" i="110"/>
  <c r="N26" i="110"/>
  <c r="M26" i="110"/>
  <c r="L26" i="110"/>
  <c r="K26" i="110"/>
  <c r="J26" i="110"/>
  <c r="I26" i="110"/>
  <c r="H26" i="110"/>
  <c r="G26" i="110"/>
  <c r="F26" i="110"/>
  <c r="E26" i="110"/>
  <c r="D26" i="110"/>
  <c r="P70" i="110"/>
  <c r="O70" i="110"/>
  <c r="N70" i="110"/>
  <c r="M70" i="110"/>
  <c r="L70" i="110"/>
  <c r="K70" i="110"/>
  <c r="J70" i="110"/>
  <c r="I70" i="110"/>
  <c r="H70" i="110"/>
  <c r="G70" i="110"/>
  <c r="F70" i="110"/>
  <c r="E70" i="110"/>
  <c r="D70" i="110"/>
  <c r="P63" i="110"/>
  <c r="O63" i="110"/>
  <c r="N63" i="110"/>
  <c r="M63" i="110"/>
  <c r="L63" i="110"/>
  <c r="K63" i="110"/>
  <c r="J63" i="110"/>
  <c r="I63" i="110"/>
  <c r="H63" i="110"/>
  <c r="G63" i="110"/>
  <c r="F63" i="110"/>
  <c r="E63" i="110"/>
  <c r="D63" i="110"/>
  <c r="P52" i="110"/>
  <c r="O52" i="110"/>
  <c r="N52" i="110"/>
  <c r="M52" i="110"/>
  <c r="L52" i="110"/>
  <c r="K52" i="110"/>
  <c r="J52" i="110"/>
  <c r="I52" i="110"/>
  <c r="H52" i="110"/>
  <c r="G52" i="110"/>
  <c r="F52" i="110"/>
  <c r="E52" i="110"/>
  <c r="D52" i="110"/>
  <c r="P76" i="110"/>
  <c r="O76" i="110"/>
  <c r="N76" i="110"/>
  <c r="M76" i="110"/>
  <c r="L76" i="110"/>
  <c r="K76" i="110"/>
  <c r="J76" i="110"/>
  <c r="I76" i="110"/>
  <c r="H76" i="110"/>
  <c r="G76" i="110"/>
  <c r="F76" i="110"/>
  <c r="E76" i="110"/>
  <c r="D76" i="110"/>
  <c r="P69" i="110"/>
  <c r="O69" i="110"/>
  <c r="N69" i="110"/>
  <c r="M69" i="110"/>
  <c r="L69" i="110"/>
  <c r="K69" i="110"/>
  <c r="J69" i="110"/>
  <c r="I69" i="110"/>
  <c r="H69" i="110"/>
  <c r="G69" i="110"/>
  <c r="F69" i="110"/>
  <c r="E69" i="110"/>
  <c r="D69" i="110"/>
  <c r="P64" i="110"/>
  <c r="O64" i="110"/>
  <c r="N64" i="110"/>
  <c r="M64" i="110"/>
  <c r="L64" i="110"/>
  <c r="K64" i="110"/>
  <c r="J64" i="110"/>
  <c r="I64" i="110"/>
  <c r="H64" i="110"/>
  <c r="G64" i="110"/>
  <c r="F64" i="110"/>
  <c r="E64" i="110"/>
  <c r="D64" i="110"/>
  <c r="P47" i="110"/>
  <c r="O47" i="110"/>
  <c r="N47" i="110"/>
  <c r="M47" i="110"/>
  <c r="L47" i="110"/>
  <c r="K47" i="110"/>
  <c r="J47" i="110"/>
  <c r="I47" i="110"/>
  <c r="H47" i="110"/>
  <c r="G47" i="110"/>
  <c r="F47" i="110"/>
  <c r="E47" i="110"/>
  <c r="D47" i="110"/>
  <c r="C5" i="110"/>
  <c r="Q56" i="108"/>
  <c r="S56" i="108" s="1"/>
  <c r="S23" i="108"/>
  <c r="Q23" i="108"/>
  <c r="S60" i="108"/>
  <c r="K91" i="109"/>
  <c r="O89" i="109"/>
  <c r="O84" i="109"/>
  <c r="K82" i="109"/>
  <c r="O74" i="109"/>
  <c r="K73" i="109"/>
  <c r="K56" i="109"/>
  <c r="O39" i="109"/>
  <c r="K38" i="109"/>
  <c r="O34" i="109"/>
  <c r="K20" i="109"/>
  <c r="O18" i="109"/>
  <c r="O17" i="109"/>
  <c r="C5" i="109"/>
  <c r="C99" i="108"/>
  <c r="O98" i="109" s="1"/>
  <c r="C98" i="108"/>
  <c r="Q97" i="108"/>
  <c r="S97" i="108" s="1"/>
  <c r="C97" i="108"/>
  <c r="O96" i="109" s="1"/>
  <c r="Q96" i="108"/>
  <c r="S96" i="108" s="1"/>
  <c r="C96" i="108"/>
  <c r="O95" i="109" s="1"/>
  <c r="S95" i="108"/>
  <c r="C95" i="108"/>
  <c r="O94" i="109" s="1"/>
  <c r="Q94" i="108"/>
  <c r="S94" i="108" s="1"/>
  <c r="C94" i="108"/>
  <c r="O93" i="109" s="1"/>
  <c r="S93" i="108"/>
  <c r="C93" i="108"/>
  <c r="S92" i="108"/>
  <c r="C92" i="108"/>
  <c r="O91" i="109" s="1"/>
  <c r="S91" i="108"/>
  <c r="C91" i="108"/>
  <c r="O90" i="109" s="1"/>
  <c r="C90" i="108"/>
  <c r="Q89" i="108"/>
  <c r="S89" i="108" s="1"/>
  <c r="C89" i="108"/>
  <c r="O88" i="109" s="1"/>
  <c r="C87" i="108"/>
  <c r="O86" i="109" s="1"/>
  <c r="Q86" i="108"/>
  <c r="S86" i="108" s="1"/>
  <c r="C86" i="108"/>
  <c r="O85" i="109" s="1"/>
  <c r="S85" i="108"/>
  <c r="C85" i="108"/>
  <c r="S84" i="108"/>
  <c r="C84" i="108"/>
  <c r="S83" i="108"/>
  <c r="C83" i="108"/>
  <c r="S82" i="108"/>
  <c r="C82" i="108"/>
  <c r="O81" i="109" s="1"/>
  <c r="C81" i="108"/>
  <c r="C80" i="108"/>
  <c r="O79" i="109" s="1"/>
  <c r="C79" i="108"/>
  <c r="O78" i="109" s="1"/>
  <c r="Q78" i="108"/>
  <c r="S78" i="108" s="1"/>
  <c r="C78" i="108"/>
  <c r="O77" i="109" s="1"/>
  <c r="S76" i="108"/>
  <c r="C76" i="108"/>
  <c r="S75" i="108"/>
  <c r="C75" i="108"/>
  <c r="C74" i="108"/>
  <c r="O73" i="109" s="1"/>
  <c r="S73" i="108"/>
  <c r="C73" i="108"/>
  <c r="S72" i="108"/>
  <c r="C72" i="108"/>
  <c r="C71" i="108"/>
  <c r="O70" i="109" s="1"/>
  <c r="S69" i="108"/>
  <c r="C69" i="108"/>
  <c r="O68" i="109" s="1"/>
  <c r="S68" i="108"/>
  <c r="C68" i="108"/>
  <c r="O67" i="109" s="1"/>
  <c r="Q67" i="108"/>
  <c r="S67" i="108" s="1"/>
  <c r="C67" i="108"/>
  <c r="C66" i="108"/>
  <c r="S65" i="108"/>
  <c r="C65" i="108"/>
  <c r="O64" i="109" s="1"/>
  <c r="S64" i="108"/>
  <c r="C64" i="108"/>
  <c r="C63" i="108"/>
  <c r="S62" i="108"/>
  <c r="C62" i="108"/>
  <c r="Q61" i="108"/>
  <c r="S61" i="108" s="1"/>
  <c r="C61" i="108"/>
  <c r="O60" i="109" s="1"/>
  <c r="C60" i="108"/>
  <c r="O59" i="109" s="1"/>
  <c r="C59" i="108"/>
  <c r="O58" i="109" s="1"/>
  <c r="C58" i="108"/>
  <c r="C57" i="108"/>
  <c r="C56" i="108"/>
  <c r="S54" i="108"/>
  <c r="C54" i="108"/>
  <c r="S53" i="108"/>
  <c r="C53" i="108"/>
  <c r="S52" i="108"/>
  <c r="C52" i="108"/>
  <c r="O51" i="109" s="1"/>
  <c r="S51" i="108"/>
  <c r="C51" i="108"/>
  <c r="O50" i="109" s="1"/>
  <c r="C50" i="108"/>
  <c r="C49" i="108"/>
  <c r="S48" i="108"/>
  <c r="C48" i="108"/>
  <c r="O47" i="109" s="1"/>
  <c r="Q46" i="108"/>
  <c r="S46" i="108" s="1"/>
  <c r="C46" i="108"/>
  <c r="S45" i="108"/>
  <c r="C45" i="108"/>
  <c r="C44" i="108"/>
  <c r="C43" i="108"/>
  <c r="O42" i="109" s="1"/>
  <c r="S42" i="108"/>
  <c r="C42" i="108"/>
  <c r="O41" i="109" s="1"/>
  <c r="Q41" i="108"/>
  <c r="S41" i="108" s="1"/>
  <c r="C41" i="108"/>
  <c r="O40" i="109" s="1"/>
  <c r="S40" i="108"/>
  <c r="C40" i="108"/>
  <c r="Q39" i="108"/>
  <c r="S39" i="108" s="1"/>
  <c r="C39" i="108"/>
  <c r="O38" i="109" s="1"/>
  <c r="S37" i="108"/>
  <c r="C37" i="108"/>
  <c r="S36" i="108"/>
  <c r="C36" i="108"/>
  <c r="S35" i="108"/>
  <c r="C35" i="108"/>
  <c r="C34" i="108"/>
  <c r="O33" i="109" s="1"/>
  <c r="S33" i="108"/>
  <c r="C33" i="108"/>
  <c r="O32" i="109" s="1"/>
  <c r="C32" i="108"/>
  <c r="O31" i="109" s="1"/>
  <c r="S31" i="108"/>
  <c r="C31" i="108"/>
  <c r="Q30" i="108"/>
  <c r="S30" i="108" s="1"/>
  <c r="C30" i="108"/>
  <c r="O29" i="109" s="1"/>
  <c r="C29" i="108"/>
  <c r="O28" i="109" s="1"/>
  <c r="S28" i="108"/>
  <c r="C28" i="108"/>
  <c r="S27" i="108"/>
  <c r="C27" i="108"/>
  <c r="S25" i="108"/>
  <c r="C25" i="108"/>
  <c r="O24" i="109" s="1"/>
  <c r="S24" i="108"/>
  <c r="C24" i="108"/>
  <c r="O23" i="109" s="1"/>
  <c r="C23" i="108"/>
  <c r="S22" i="108"/>
  <c r="C22" i="108"/>
  <c r="O21" i="109" s="1"/>
  <c r="S21" i="108"/>
  <c r="C21" i="108"/>
  <c r="C20" i="108"/>
  <c r="S19" i="108"/>
  <c r="C19" i="108"/>
  <c r="C18" i="108"/>
  <c r="C17" i="108"/>
  <c r="O16" i="109" s="1"/>
  <c r="C16" i="108"/>
  <c r="O15" i="109" s="1"/>
  <c r="C15" i="108"/>
  <c r="O14" i="109" s="1"/>
  <c r="C14" i="108"/>
  <c r="O13" i="109" s="1"/>
  <c r="Q13" i="108"/>
  <c r="S13" i="108" s="1"/>
  <c r="C13" i="108"/>
  <c r="O12" i="109" s="1"/>
  <c r="C12" i="108"/>
  <c r="O11" i="109" s="1"/>
  <c r="C11" i="108"/>
  <c r="S10" i="108"/>
  <c r="C10" i="108"/>
  <c r="S9" i="108"/>
  <c r="C9" i="108"/>
  <c r="O8" i="109" s="1"/>
  <c r="Q8" i="108"/>
  <c r="S8" i="108" s="1"/>
  <c r="C8" i="108"/>
  <c r="O7" i="109" s="1"/>
  <c r="C148" i="85"/>
  <c r="C147" i="85"/>
  <c r="K97" i="109" s="1"/>
  <c r="C143" i="85"/>
  <c r="C142" i="85"/>
  <c r="C140" i="85"/>
  <c r="C139" i="85"/>
  <c r="C138" i="85"/>
  <c r="C135" i="85"/>
  <c r="C133" i="85"/>
  <c r="C131" i="85"/>
  <c r="K89" i="109" s="1"/>
  <c r="C129" i="85"/>
  <c r="C127" i="85"/>
  <c r="C124" i="85"/>
  <c r="K85" i="109" s="1"/>
  <c r="C121" i="85"/>
  <c r="C120" i="85"/>
  <c r="C117" i="85"/>
  <c r="C115" i="85"/>
  <c r="C113" i="85"/>
  <c r="C112" i="85"/>
  <c r="K79" i="109" s="1"/>
  <c r="C111" i="85"/>
  <c r="C110" i="85"/>
  <c r="K77" i="109" s="1"/>
  <c r="C107" i="85"/>
  <c r="C106" i="85"/>
  <c r="C104" i="85"/>
  <c r="C103" i="85"/>
  <c r="C101" i="85"/>
  <c r="C100" i="85"/>
  <c r="C97" i="85"/>
  <c r="C96" i="85"/>
  <c r="C95" i="85"/>
  <c r="C94" i="85"/>
  <c r="C91" i="85"/>
  <c r="C88" i="85"/>
  <c r="C87" i="85"/>
  <c r="C85" i="85"/>
  <c r="C84" i="85"/>
  <c r="K60" i="109" s="1"/>
  <c r="C83" i="85"/>
  <c r="K59" i="109" s="1"/>
  <c r="C82" i="85"/>
  <c r="C81" i="85"/>
  <c r="C80" i="85"/>
  <c r="C79" i="85"/>
  <c r="C77" i="85"/>
  <c r="C74" i="85"/>
  <c r="K52" i="109" s="1"/>
  <c r="C73" i="85"/>
  <c r="K51" i="109" s="1"/>
  <c r="C72" i="85"/>
  <c r="C71" i="85"/>
  <c r="C70" i="85"/>
  <c r="C68" i="85"/>
  <c r="C65" i="85"/>
  <c r="C63" i="85"/>
  <c r="C61" i="85"/>
  <c r="C60" i="85"/>
  <c r="C58" i="85"/>
  <c r="C55" i="85"/>
  <c r="C54" i="85"/>
  <c r="C53" i="85"/>
  <c r="C51" i="85"/>
  <c r="C47" i="85"/>
  <c r="C45" i="85"/>
  <c r="C43" i="85"/>
  <c r="K33" i="109" s="1"/>
  <c r="C41" i="85"/>
  <c r="K32" i="109" s="1"/>
  <c r="C39" i="85"/>
  <c r="K31" i="109" s="1"/>
  <c r="C38" i="85"/>
  <c r="C37" i="85"/>
  <c r="C36" i="85"/>
  <c r="C35" i="85"/>
  <c r="C33" i="85"/>
  <c r="C30" i="85"/>
  <c r="K24" i="109" s="1"/>
  <c r="C28" i="85"/>
  <c r="C27" i="85"/>
  <c r="C25" i="85"/>
  <c r="C24" i="85"/>
  <c r="C23" i="85"/>
  <c r="C20" i="85"/>
  <c r="C18" i="85"/>
  <c r="C17" i="85"/>
  <c r="C16" i="85"/>
  <c r="K15" i="109" s="1"/>
  <c r="C15" i="85"/>
  <c r="K14" i="109" s="1"/>
  <c r="C14" i="85"/>
  <c r="C13" i="85"/>
  <c r="C12" i="85"/>
  <c r="C11" i="85"/>
  <c r="C10" i="85"/>
  <c r="C8" i="85"/>
  <c r="K8" i="109" s="1"/>
  <c r="C7" i="85"/>
  <c r="C54" i="110" l="1"/>
  <c r="B54" i="110" s="1"/>
  <c r="C58" i="110"/>
  <c r="B58" i="110" s="1"/>
  <c r="C35" i="110"/>
  <c r="B35" i="110" s="1"/>
  <c r="C39" i="110"/>
  <c r="B39" i="110" s="1"/>
  <c r="C89" i="110"/>
  <c r="B89" i="110" s="1"/>
  <c r="C94" i="110"/>
  <c r="B94" i="110" s="1"/>
  <c r="C79" i="110"/>
  <c r="B79" i="110" s="1"/>
  <c r="C29" i="110"/>
  <c r="B29" i="110" s="1"/>
  <c r="C11" i="110"/>
  <c r="B11" i="110" s="1"/>
  <c r="C38" i="110"/>
  <c r="B38" i="110" s="1"/>
  <c r="C14" i="110"/>
  <c r="B14" i="110" s="1"/>
  <c r="C73" i="110"/>
  <c r="B73" i="110" s="1"/>
  <c r="C68" i="110"/>
  <c r="B68" i="110" s="1"/>
  <c r="C67" i="110"/>
  <c r="B67" i="110" s="1"/>
  <c r="C63" i="110"/>
  <c r="B63" i="110" s="1"/>
  <c r="C53" i="110"/>
  <c r="B53" i="110" s="1"/>
  <c r="C52" i="110"/>
  <c r="B52" i="110" s="1"/>
  <c r="C60" i="110"/>
  <c r="B60" i="110" s="1"/>
  <c r="C24" i="110"/>
  <c r="B24" i="110" s="1"/>
  <c r="C25" i="110"/>
  <c r="B25" i="110" s="1"/>
  <c r="C8" i="110"/>
  <c r="B8" i="110" s="1"/>
  <c r="C95" i="110"/>
  <c r="B95" i="110" s="1"/>
  <c r="C76" i="110"/>
  <c r="B76" i="110" s="1"/>
  <c r="C21" i="110"/>
  <c r="B21" i="110" s="1"/>
  <c r="C74" i="110"/>
  <c r="B74" i="110" s="1"/>
  <c r="C59" i="110"/>
  <c r="B59" i="110" s="1"/>
  <c r="C44" i="110"/>
  <c r="B44" i="110" s="1"/>
  <c r="C26" i="110"/>
  <c r="B26" i="110" s="1"/>
  <c r="C66" i="110"/>
  <c r="B66" i="110" s="1"/>
  <c r="C42" i="110"/>
  <c r="B42" i="110" s="1"/>
  <c r="C90" i="110"/>
  <c r="B90" i="110" s="1"/>
  <c r="C85" i="110"/>
  <c r="B85" i="110" s="1"/>
  <c r="C48" i="110"/>
  <c r="B48" i="110" s="1"/>
  <c r="C64" i="110"/>
  <c r="B64" i="110" s="1"/>
  <c r="C56" i="110"/>
  <c r="B56" i="110" s="1"/>
  <c r="C37" i="110"/>
  <c r="B37" i="110" s="1"/>
  <c r="C9" i="110"/>
  <c r="B9" i="110" s="1"/>
  <c r="C17" i="110"/>
  <c r="B17" i="110" s="1"/>
  <c r="C22" i="110"/>
  <c r="B22" i="110" s="1"/>
  <c r="C51" i="110"/>
  <c r="B51" i="110" s="1"/>
  <c r="C91" i="110"/>
  <c r="B91" i="110" s="1"/>
  <c r="C65" i="110"/>
  <c r="B65" i="110" s="1"/>
  <c r="C41" i="110"/>
  <c r="B41" i="110" s="1"/>
  <c r="C80" i="110"/>
  <c r="B80" i="110" s="1"/>
  <c r="C81" i="110"/>
  <c r="B81" i="110" s="1"/>
  <c r="C18" i="110"/>
  <c r="B18" i="110" s="1"/>
  <c r="C84" i="110"/>
  <c r="B84" i="110" s="1"/>
  <c r="C45" i="110"/>
  <c r="B45" i="110" s="1"/>
  <c r="C10" i="110"/>
  <c r="B10" i="110" s="1"/>
  <c r="C86" i="110"/>
  <c r="B86" i="110" s="1"/>
  <c r="C62" i="110"/>
  <c r="B62" i="110" s="1"/>
  <c r="C92" i="110"/>
  <c r="B92" i="110" s="1"/>
  <c r="C33" i="110"/>
  <c r="B33" i="110" s="1"/>
  <c r="C16" i="110"/>
  <c r="B16" i="110" s="1"/>
  <c r="C36" i="110"/>
  <c r="B36" i="110" s="1"/>
  <c r="C27" i="110"/>
  <c r="B27" i="110" s="1"/>
  <c r="C93" i="110"/>
  <c r="B93" i="110" s="1"/>
  <c r="C70" i="110"/>
  <c r="B70" i="110" s="1"/>
  <c r="C40" i="110"/>
  <c r="B40" i="110" s="1"/>
  <c r="C31" i="110"/>
  <c r="B31" i="110" s="1"/>
  <c r="C32" i="110"/>
  <c r="B32" i="110" s="1"/>
  <c r="C77" i="110"/>
  <c r="B77" i="110" s="1"/>
  <c r="C87" i="110"/>
  <c r="B87" i="110" s="1"/>
  <c r="C61" i="110"/>
  <c r="B61" i="110" s="1"/>
  <c r="C50" i="110"/>
  <c r="B50" i="110" s="1"/>
  <c r="C71" i="110"/>
  <c r="B71" i="110" s="1"/>
  <c r="C43" i="110"/>
  <c r="B43" i="110" s="1"/>
  <c r="C57" i="110"/>
  <c r="B57" i="110" s="1"/>
  <c r="C23" i="110"/>
  <c r="B23" i="110" s="1"/>
  <c r="C28" i="110"/>
  <c r="B28" i="110" s="1"/>
  <c r="C49" i="110"/>
  <c r="B49" i="110" s="1"/>
  <c r="C19" i="110"/>
  <c r="B19" i="110" s="1"/>
  <c r="C15" i="110"/>
  <c r="B15" i="110" s="1"/>
  <c r="C78" i="110"/>
  <c r="B78" i="110" s="1"/>
  <c r="C69" i="110"/>
  <c r="B69" i="110" s="1"/>
  <c r="C88" i="110"/>
  <c r="B88" i="110" s="1"/>
  <c r="C83" i="110"/>
  <c r="B83" i="110" s="1"/>
  <c r="C55" i="110"/>
  <c r="B55" i="110" s="1"/>
  <c r="C47" i="110"/>
  <c r="B47" i="110" s="1"/>
  <c r="C13" i="110"/>
  <c r="B13" i="110" s="1"/>
  <c r="C72" i="110"/>
  <c r="B72" i="110" s="1"/>
  <c r="C7" i="110"/>
  <c r="B7" i="110" s="1"/>
  <c r="C82" i="110"/>
  <c r="B82" i="110" s="1"/>
  <c r="C34" i="110"/>
  <c r="B34" i="110" s="1"/>
  <c r="C20" i="110"/>
  <c r="B20" i="110" s="1"/>
  <c r="K17" i="109"/>
  <c r="K29" i="109"/>
  <c r="O48" i="109"/>
  <c r="O65" i="109"/>
  <c r="O80" i="109"/>
  <c r="K34" i="109"/>
  <c r="K70" i="109"/>
  <c r="O52" i="109"/>
  <c r="K88" i="109"/>
  <c r="O9" i="109"/>
  <c r="K26" i="109"/>
  <c r="K43" i="109"/>
  <c r="O75" i="109"/>
  <c r="O53" i="109"/>
  <c r="K9" i="109"/>
  <c r="O22" i="109"/>
  <c r="O10" i="109"/>
  <c r="O26" i="109"/>
  <c r="O43" i="109"/>
  <c r="K61" i="109"/>
  <c r="K12" i="109"/>
  <c r="O27" i="109"/>
  <c r="K47" i="109"/>
  <c r="K64" i="109"/>
  <c r="K96" i="109"/>
  <c r="O49" i="109"/>
  <c r="O71" i="109"/>
  <c r="O61" i="109"/>
  <c r="O66" i="109"/>
  <c r="O92" i="109"/>
  <c r="K66" i="109"/>
  <c r="O20" i="109"/>
  <c r="O35" i="109"/>
  <c r="O44" i="109"/>
  <c r="K58" i="109"/>
  <c r="K84" i="109"/>
  <c r="O56" i="109"/>
  <c r="K65" i="109"/>
  <c r="K7" i="109"/>
  <c r="K23" i="109"/>
  <c r="K50" i="109"/>
  <c r="O45" i="109"/>
  <c r="O63" i="109"/>
  <c r="K95" i="109"/>
  <c r="O36" i="109"/>
  <c r="K16" i="109"/>
  <c r="O30" i="109"/>
  <c r="K42" i="109"/>
  <c r="O57" i="109"/>
  <c r="K68" i="109"/>
  <c r="K78" i="109"/>
  <c r="O83" i="109"/>
  <c r="O97" i="109"/>
  <c r="O19" i="109"/>
  <c r="O55" i="109"/>
  <c r="K40" i="109"/>
  <c r="K75" i="109"/>
  <c r="K13" i="109"/>
  <c r="K21" i="109"/>
  <c r="K30" i="109"/>
  <c r="K39" i="109"/>
  <c r="K48" i="109"/>
  <c r="K57" i="109"/>
  <c r="O62" i="109"/>
  <c r="K74" i="109"/>
  <c r="K83" i="109"/>
  <c r="K41" i="109"/>
  <c r="K67" i="109"/>
  <c r="K94" i="109"/>
  <c r="K86" i="109"/>
  <c r="O82" i="109"/>
  <c r="K22" i="109"/>
  <c r="K49" i="109"/>
  <c r="K93" i="109"/>
  <c r="O72" i="109"/>
  <c r="K92" i="109"/>
  <c r="K11" i="109"/>
  <c r="K19" i="109"/>
  <c r="K28" i="109"/>
  <c r="K36" i="109"/>
  <c r="K45" i="109"/>
  <c r="K55" i="109"/>
  <c r="K63" i="109"/>
  <c r="K72" i="109"/>
  <c r="K81" i="109"/>
  <c r="K90" i="109"/>
  <c r="K98" i="109"/>
  <c r="K10" i="109"/>
  <c r="K18" i="109"/>
  <c r="K27" i="109"/>
  <c r="K35" i="109"/>
  <c r="K44" i="109"/>
  <c r="K53" i="109"/>
  <c r="K62" i="109"/>
  <c r="K71" i="109"/>
  <c r="K80" i="109"/>
  <c r="C98" i="89"/>
  <c r="E98" i="89" s="1"/>
  <c r="C97" i="89"/>
  <c r="E97" i="89" s="1"/>
  <c r="C96" i="89"/>
  <c r="E96" i="89" s="1"/>
  <c r="C95" i="89"/>
  <c r="E95" i="89" s="1"/>
  <c r="C94" i="89"/>
  <c r="E94" i="89" s="1"/>
  <c r="C93" i="89"/>
  <c r="L96" i="109" l="1"/>
  <c r="L97" i="109"/>
  <c r="L98" i="109"/>
  <c r="L94" i="109"/>
  <c r="L95" i="109"/>
  <c r="E93" i="89"/>
  <c r="C92" i="89"/>
  <c r="E92" i="89" s="1"/>
  <c r="C91" i="89"/>
  <c r="E91" i="89" s="1"/>
  <c r="C90" i="89"/>
  <c r="E90" i="89" s="1"/>
  <c r="C89" i="89"/>
  <c r="E89" i="89" s="1"/>
  <c r="C88" i="89"/>
  <c r="E88" i="89" s="1"/>
  <c r="C86" i="89"/>
  <c r="E86" i="89" s="1"/>
  <c r="C85" i="89"/>
  <c r="E85" i="89" s="1"/>
  <c r="C84" i="89"/>
  <c r="E84" i="89" s="1"/>
  <c r="C83" i="89"/>
  <c r="E83" i="89" s="1"/>
  <c r="C82" i="89"/>
  <c r="E82" i="89" s="1"/>
  <c r="C81" i="89"/>
  <c r="E81" i="89" s="1"/>
  <c r="C80" i="89"/>
  <c r="E80" i="89" s="1"/>
  <c r="C79" i="89"/>
  <c r="E79" i="89" s="1"/>
  <c r="C78" i="89"/>
  <c r="E78" i="89" s="1"/>
  <c r="C77" i="89"/>
  <c r="E77" i="89" s="1"/>
  <c r="C75" i="89"/>
  <c r="E75" i="89" s="1"/>
  <c r="C74" i="89"/>
  <c r="E74" i="89" s="1"/>
  <c r="C73" i="89"/>
  <c r="E73" i="89" s="1"/>
  <c r="C72" i="89"/>
  <c r="E72" i="89" s="1"/>
  <c r="C71" i="89"/>
  <c r="E71" i="89" s="1"/>
  <c r="C70" i="89"/>
  <c r="E70" i="89" s="1"/>
  <c r="C68" i="89"/>
  <c r="E68" i="89" s="1"/>
  <c r="C67" i="89"/>
  <c r="E67" i="89" s="1"/>
  <c r="C66" i="89"/>
  <c r="E66" i="89" s="1"/>
  <c r="C65" i="89"/>
  <c r="E65" i="89" s="1"/>
  <c r="C64" i="89"/>
  <c r="E64" i="89" s="1"/>
  <c r="C63" i="89"/>
  <c r="E63" i="89" s="1"/>
  <c r="C62" i="89"/>
  <c r="E62" i="89" s="1"/>
  <c r="C61" i="89"/>
  <c r="E61" i="89" s="1"/>
  <c r="C60" i="89"/>
  <c r="E60" i="89" s="1"/>
  <c r="C59" i="89"/>
  <c r="E59" i="89" s="1"/>
  <c r="C58" i="89"/>
  <c r="E58" i="89" s="1"/>
  <c r="C57" i="89"/>
  <c r="E57" i="89" s="1"/>
  <c r="C56" i="89"/>
  <c r="E56" i="89" s="1"/>
  <c r="C55" i="89"/>
  <c r="E55" i="89" s="1"/>
  <c r="C53" i="89"/>
  <c r="E53" i="89" s="1"/>
  <c r="C52" i="89"/>
  <c r="E52" i="89" s="1"/>
  <c r="C51" i="89"/>
  <c r="E51" i="89" s="1"/>
  <c r="C50" i="89"/>
  <c r="E50" i="89" s="1"/>
  <c r="C49" i="89"/>
  <c r="E49" i="89" s="1"/>
  <c r="C48" i="89"/>
  <c r="E48" i="89" s="1"/>
  <c r="C47" i="89"/>
  <c r="E47" i="89" s="1"/>
  <c r="C45" i="89"/>
  <c r="E45" i="89" s="1"/>
  <c r="C44" i="89"/>
  <c r="E44" i="89" s="1"/>
  <c r="C43" i="89"/>
  <c r="E43" i="89" s="1"/>
  <c r="C42" i="89"/>
  <c r="E42" i="89" s="1"/>
  <c r="C41" i="89"/>
  <c r="E41" i="89" s="1"/>
  <c r="C40" i="89"/>
  <c r="E40" i="89" s="1"/>
  <c r="C39" i="89"/>
  <c r="E39" i="89" s="1"/>
  <c r="C38" i="89"/>
  <c r="E38" i="89" s="1"/>
  <c r="C36" i="89"/>
  <c r="E36" i="89" s="1"/>
  <c r="C35" i="89"/>
  <c r="E35" i="89" s="1"/>
  <c r="C34" i="89"/>
  <c r="E34" i="89" s="1"/>
  <c r="C33" i="89"/>
  <c r="E33" i="89" s="1"/>
  <c r="C32" i="89"/>
  <c r="E32" i="89" s="1"/>
  <c r="C31" i="89"/>
  <c r="E31" i="89" s="1"/>
  <c r="C30" i="89"/>
  <c r="E30" i="89" s="1"/>
  <c r="C29" i="89"/>
  <c r="E29" i="89" s="1"/>
  <c r="C28" i="89"/>
  <c r="E28" i="89" s="1"/>
  <c r="C27" i="89"/>
  <c r="E27" i="89" s="1"/>
  <c r="C26" i="89"/>
  <c r="E26" i="89" s="1"/>
  <c r="C24" i="89"/>
  <c r="E24" i="89" s="1"/>
  <c r="C23" i="89"/>
  <c r="E23" i="89" s="1"/>
  <c r="C22" i="89"/>
  <c r="E22" i="89" s="1"/>
  <c r="C21" i="89"/>
  <c r="E21" i="89" s="1"/>
  <c r="C20" i="89"/>
  <c r="E20" i="89" s="1"/>
  <c r="C19" i="89"/>
  <c r="E19" i="89" s="1"/>
  <c r="C18" i="89"/>
  <c r="E18" i="89" s="1"/>
  <c r="C17" i="89"/>
  <c r="E17" i="89" s="1"/>
  <c r="C16" i="89"/>
  <c r="E16" i="89" s="1"/>
  <c r="C15" i="89"/>
  <c r="E15" i="89" s="1"/>
  <c r="C14" i="89"/>
  <c r="E14" i="89" s="1"/>
  <c r="C13" i="89"/>
  <c r="E13" i="89" s="1"/>
  <c r="C12" i="89"/>
  <c r="E12" i="89" s="1"/>
  <c r="C11" i="89"/>
  <c r="E11" i="89" s="1"/>
  <c r="C10" i="89"/>
  <c r="E10" i="89" s="1"/>
  <c r="C9" i="89"/>
  <c r="E9" i="89" s="1"/>
  <c r="C8" i="89"/>
  <c r="E8" i="89" s="1"/>
  <c r="C7" i="89"/>
  <c r="E7" i="89" s="1"/>
  <c r="L26" i="109" l="1"/>
  <c r="L61" i="109"/>
  <c r="L35" i="109"/>
  <c r="L89" i="109"/>
  <c r="L19" i="109"/>
  <c r="L55" i="109"/>
  <c r="L81" i="109"/>
  <c r="L20" i="109"/>
  <c r="L56" i="109"/>
  <c r="L73" i="109"/>
  <c r="L48" i="109"/>
  <c r="L74" i="109"/>
  <c r="L83" i="109"/>
  <c r="L92" i="109"/>
  <c r="L9" i="109"/>
  <c r="L34" i="109"/>
  <c r="L70" i="109"/>
  <c r="L10" i="109"/>
  <c r="L44" i="109"/>
  <c r="L71" i="109"/>
  <c r="L11" i="109"/>
  <c r="L45" i="109"/>
  <c r="L72" i="109"/>
  <c r="L12" i="109"/>
  <c r="L47" i="109"/>
  <c r="L91" i="109"/>
  <c r="L30" i="109"/>
  <c r="L65" i="109"/>
  <c r="L31" i="109"/>
  <c r="L40" i="109"/>
  <c r="L49" i="109"/>
  <c r="L58" i="109"/>
  <c r="L66" i="109"/>
  <c r="L75" i="109"/>
  <c r="L84" i="109"/>
  <c r="L93" i="109"/>
  <c r="L17" i="109"/>
  <c r="L52" i="109"/>
  <c r="L79" i="109"/>
  <c r="L18" i="109"/>
  <c r="L53" i="109"/>
  <c r="L80" i="109"/>
  <c r="L28" i="109"/>
  <c r="L90" i="109"/>
  <c r="L38" i="109"/>
  <c r="L64" i="109"/>
  <c r="L13" i="109"/>
  <c r="L57" i="109"/>
  <c r="L22" i="109"/>
  <c r="L15" i="109"/>
  <c r="L23" i="109"/>
  <c r="L32" i="109"/>
  <c r="L41" i="109"/>
  <c r="L50" i="109"/>
  <c r="L59" i="109"/>
  <c r="L67" i="109"/>
  <c r="L77" i="109"/>
  <c r="L85" i="109"/>
  <c r="L43" i="109"/>
  <c r="L88" i="109"/>
  <c r="L27" i="109"/>
  <c r="L62" i="109"/>
  <c r="L36" i="109"/>
  <c r="L63" i="109"/>
  <c r="L29" i="109"/>
  <c r="L82" i="109"/>
  <c r="L21" i="109"/>
  <c r="L39" i="109"/>
  <c r="L14" i="109"/>
  <c r="L7" i="109"/>
  <c r="L8" i="109"/>
  <c r="L16" i="109"/>
  <c r="L24" i="109"/>
  <c r="L33" i="109"/>
  <c r="L42" i="109"/>
  <c r="L51" i="109"/>
  <c r="L60" i="109"/>
  <c r="L68" i="109"/>
  <c r="L78" i="109"/>
  <c r="L86" i="109"/>
  <c r="B6" i="102"/>
  <c r="B5" i="102"/>
  <c r="B4" i="102"/>
  <c r="C8" i="102" s="1"/>
  <c r="B6" i="100"/>
  <c r="B5" i="100"/>
  <c r="B4" i="100"/>
  <c r="B6" i="99"/>
  <c r="B5" i="99"/>
  <c r="B4" i="99"/>
  <c r="B5" i="89"/>
  <c r="B4" i="89"/>
  <c r="B5" i="85"/>
  <c r="B4" i="85"/>
  <c r="B6" i="98"/>
  <c r="B5" i="98"/>
  <c r="B4" i="98"/>
  <c r="B6" i="97"/>
  <c r="B5" i="97"/>
  <c r="B4" i="97"/>
  <c r="P7" i="109" l="1"/>
  <c r="B5" i="96"/>
  <c r="B4" i="96"/>
  <c r="B5" i="79"/>
  <c r="B4" i="79"/>
  <c r="B6" i="106"/>
  <c r="B5" i="106"/>
  <c r="B4" i="106"/>
  <c r="B6" i="105"/>
  <c r="B5" i="105"/>
  <c r="B4" i="105"/>
  <c r="B5" i="104"/>
  <c r="B4" i="104"/>
  <c r="C146" i="104"/>
  <c r="E146" i="104" s="1"/>
  <c r="C145" i="104"/>
  <c r="E145" i="104" s="1"/>
  <c r="C144" i="104"/>
  <c r="E144" i="104" s="1"/>
  <c r="C141" i="104"/>
  <c r="E141" i="104" s="1"/>
  <c r="C140" i="104"/>
  <c r="E140" i="104" s="1"/>
  <c r="C138" i="104"/>
  <c r="E138" i="104" s="1"/>
  <c r="C137" i="104"/>
  <c r="E137" i="104" s="1"/>
  <c r="C134" i="104"/>
  <c r="E134" i="104" s="1"/>
  <c r="C131" i="104"/>
  <c r="E131" i="104" s="1"/>
  <c r="C128" i="104"/>
  <c r="E128" i="104" s="1"/>
  <c r="C127" i="104"/>
  <c r="E127" i="104" s="1"/>
  <c r="C125" i="104"/>
  <c r="E125" i="104" s="1"/>
  <c r="C122" i="104"/>
  <c r="E122" i="104" s="1"/>
  <c r="C119" i="104"/>
  <c r="E119" i="104" s="1"/>
  <c r="C118" i="104"/>
  <c r="E118" i="104" s="1"/>
  <c r="C116" i="104"/>
  <c r="E116" i="104" s="1"/>
  <c r="C114" i="104"/>
  <c r="E114" i="104" s="1"/>
  <c r="C112" i="104"/>
  <c r="E112" i="104" s="1"/>
  <c r="C111" i="104"/>
  <c r="E111" i="104" s="1"/>
  <c r="C110" i="104"/>
  <c r="E110" i="104" s="1"/>
  <c r="C109" i="104"/>
  <c r="E109" i="104" s="1"/>
  <c r="C106" i="104"/>
  <c r="E106" i="104" s="1"/>
  <c r="C105" i="104"/>
  <c r="E105" i="104" s="1"/>
  <c r="C103" i="104"/>
  <c r="E103" i="104" s="1"/>
  <c r="C102" i="104"/>
  <c r="E102" i="104" s="1"/>
  <c r="C101" i="104"/>
  <c r="E101" i="104" s="1"/>
  <c r="C100" i="104"/>
  <c r="E100" i="104" s="1"/>
  <c r="C97" i="104"/>
  <c r="E97" i="104" s="1"/>
  <c r="C95" i="104"/>
  <c r="E95" i="104" s="1"/>
  <c r="C94" i="104"/>
  <c r="E94" i="104" s="1"/>
  <c r="C93" i="104"/>
  <c r="E93" i="104" s="1"/>
  <c r="C91" i="104"/>
  <c r="E91" i="104" s="1"/>
  <c r="C88" i="104"/>
  <c r="E88" i="104" s="1"/>
  <c r="C87" i="104"/>
  <c r="E87" i="104" s="1"/>
  <c r="C85" i="104"/>
  <c r="E85" i="104" s="1"/>
  <c r="C84" i="104"/>
  <c r="E84" i="104" s="1"/>
  <c r="C83" i="104"/>
  <c r="E83" i="104" s="1"/>
  <c r="C82" i="104"/>
  <c r="E82" i="104" s="1"/>
  <c r="C81" i="104"/>
  <c r="E81" i="104" s="1"/>
  <c r="C80" i="104"/>
  <c r="E80" i="104" s="1"/>
  <c r="C79" i="104"/>
  <c r="E79" i="104" s="1"/>
  <c r="C77" i="104"/>
  <c r="E77" i="104" s="1"/>
  <c r="C75" i="104"/>
  <c r="E75" i="104" s="1"/>
  <c r="C74" i="104"/>
  <c r="E74" i="104" s="1"/>
  <c r="C73" i="104"/>
  <c r="E73" i="104" s="1"/>
  <c r="C72" i="104"/>
  <c r="E72" i="104" s="1"/>
  <c r="C71" i="104"/>
  <c r="E71" i="104" s="1"/>
  <c r="C69" i="104"/>
  <c r="E69" i="104" s="1"/>
  <c r="C67" i="104"/>
  <c r="E67" i="104" s="1"/>
  <c r="C64" i="104"/>
  <c r="E64" i="104" s="1"/>
  <c r="C61" i="104"/>
  <c r="E61" i="104" s="1"/>
  <c r="C60" i="104"/>
  <c r="E60" i="104" s="1"/>
  <c r="C58" i="104"/>
  <c r="E58" i="104" s="1"/>
  <c r="C56" i="104"/>
  <c r="E56" i="104" s="1"/>
  <c r="C55" i="104"/>
  <c r="E55" i="104" s="1"/>
  <c r="C54" i="104"/>
  <c r="E54" i="104" s="1"/>
  <c r="C52" i="104"/>
  <c r="E52" i="104" s="1"/>
  <c r="C50" i="104"/>
  <c r="E50" i="104" s="1"/>
  <c r="C48" i="104"/>
  <c r="E48" i="104" s="1"/>
  <c r="C45" i="104"/>
  <c r="E45" i="104" s="1"/>
  <c r="C43" i="104"/>
  <c r="E43" i="104" s="1"/>
  <c r="C41" i="104"/>
  <c r="E41" i="104" s="1"/>
  <c r="C40" i="104"/>
  <c r="E40" i="104" s="1"/>
  <c r="C39" i="104"/>
  <c r="E39" i="104" s="1"/>
  <c r="C38" i="104"/>
  <c r="E38" i="104" s="1"/>
  <c r="C37" i="104"/>
  <c r="E37" i="104" s="1"/>
  <c r="C36" i="104"/>
  <c r="E36" i="104" s="1"/>
  <c r="C33" i="104"/>
  <c r="C31" i="104"/>
  <c r="C29" i="104"/>
  <c r="C27" i="104"/>
  <c r="C26" i="104"/>
  <c r="C25" i="104"/>
  <c r="C22" i="104"/>
  <c r="C19" i="104"/>
  <c r="C18" i="104"/>
  <c r="C17" i="104"/>
  <c r="C16" i="104"/>
  <c r="C15" i="104"/>
  <c r="C14" i="104"/>
  <c r="C13" i="104"/>
  <c r="C12" i="104"/>
  <c r="C11" i="104"/>
  <c r="C8" i="104"/>
  <c r="C7" i="104"/>
  <c r="D55" i="109" l="1"/>
  <c r="D81" i="109"/>
  <c r="D29" i="109"/>
  <c r="D64" i="109"/>
  <c r="D48" i="109"/>
  <c r="D83" i="109"/>
  <c r="D27" i="109"/>
  <c r="D35" i="109"/>
  <c r="D44" i="109"/>
  <c r="D53" i="109"/>
  <c r="D62" i="109"/>
  <c r="D71" i="109"/>
  <c r="D80" i="109"/>
  <c r="D89" i="109"/>
  <c r="D97" i="109"/>
  <c r="D45" i="109"/>
  <c r="D72" i="109"/>
  <c r="D56" i="109"/>
  <c r="D91" i="109"/>
  <c r="D57" i="109"/>
  <c r="D92" i="109"/>
  <c r="D31" i="109"/>
  <c r="D58" i="109"/>
  <c r="D84" i="109"/>
  <c r="D32" i="109"/>
  <c r="D41" i="109"/>
  <c r="D50" i="109"/>
  <c r="D59" i="109"/>
  <c r="D67" i="109"/>
  <c r="D77" i="109"/>
  <c r="D85" i="109"/>
  <c r="D94" i="109"/>
  <c r="D36" i="109"/>
  <c r="D90" i="109"/>
  <c r="D47" i="109"/>
  <c r="D73" i="109"/>
  <c r="D39" i="109"/>
  <c r="D74" i="109"/>
  <c r="D49" i="109"/>
  <c r="D66" i="109"/>
  <c r="D93" i="109"/>
  <c r="D33" i="109"/>
  <c r="D42" i="109"/>
  <c r="D51" i="109"/>
  <c r="D60" i="109"/>
  <c r="D68" i="109"/>
  <c r="D78" i="109"/>
  <c r="D86" i="109"/>
  <c r="D95" i="109"/>
  <c r="D28" i="109"/>
  <c r="D63" i="109"/>
  <c r="D98" i="109"/>
  <c r="D38" i="109"/>
  <c r="D82" i="109"/>
  <c r="D30" i="109"/>
  <c r="D65" i="109"/>
  <c r="D40" i="109"/>
  <c r="D75" i="109"/>
  <c r="D26" i="109"/>
  <c r="D34" i="109"/>
  <c r="D43" i="109"/>
  <c r="D52" i="109"/>
  <c r="D61" i="109"/>
  <c r="D70" i="109"/>
  <c r="D79" i="109"/>
  <c r="D88" i="109"/>
  <c r="D96" i="109"/>
  <c r="C98" i="106"/>
  <c r="C62" i="106"/>
  <c r="C43" i="106"/>
  <c r="C80" i="106"/>
  <c r="C8" i="106"/>
  <c r="C93" i="106"/>
  <c r="C24" i="106"/>
  <c r="C103" i="106"/>
  <c r="E7" i="104"/>
  <c r="E11" i="104"/>
  <c r="E13" i="104"/>
  <c r="E15" i="104"/>
  <c r="E17" i="104"/>
  <c r="E19" i="104"/>
  <c r="E25" i="104"/>
  <c r="E27" i="104"/>
  <c r="E31" i="104"/>
  <c r="C102" i="105"/>
  <c r="E8" i="104"/>
  <c r="E12" i="104"/>
  <c r="E14" i="104"/>
  <c r="E16" i="104"/>
  <c r="E18" i="104"/>
  <c r="E22" i="104"/>
  <c r="E26" i="104"/>
  <c r="E29" i="104"/>
  <c r="E33" i="104"/>
  <c r="C75" i="106"/>
  <c r="C99" i="106"/>
  <c r="C20" i="106"/>
  <c r="C37" i="106"/>
  <c r="C58" i="106"/>
  <c r="C16" i="106"/>
  <c r="C33" i="106"/>
  <c r="C52" i="106"/>
  <c r="C70" i="106"/>
  <c r="C88" i="106"/>
  <c r="C12" i="106"/>
  <c r="C29" i="106"/>
  <c r="C47" i="106"/>
  <c r="C66" i="106"/>
  <c r="C84" i="106"/>
  <c r="C11" i="106"/>
  <c r="C15" i="106"/>
  <c r="C19" i="106"/>
  <c r="C23" i="106"/>
  <c r="C28" i="106"/>
  <c r="C32" i="106"/>
  <c r="C36" i="106"/>
  <c r="C42" i="106"/>
  <c r="C46" i="106"/>
  <c r="C51" i="106"/>
  <c r="C55" i="106"/>
  <c r="C61" i="106"/>
  <c r="C65" i="106"/>
  <c r="C69" i="106"/>
  <c r="C74" i="106"/>
  <c r="C78" i="106"/>
  <c r="C83" i="106"/>
  <c r="C87" i="106"/>
  <c r="C92" i="106"/>
  <c r="C97" i="106"/>
  <c r="C102" i="106"/>
  <c r="C10" i="106"/>
  <c r="C14" i="106"/>
  <c r="C18" i="106"/>
  <c r="C22" i="106"/>
  <c r="C27" i="106"/>
  <c r="C31" i="106"/>
  <c r="C35" i="106"/>
  <c r="C41" i="106"/>
  <c r="C45" i="106"/>
  <c r="C50" i="106"/>
  <c r="C54" i="106"/>
  <c r="C60" i="106"/>
  <c r="C64" i="106"/>
  <c r="C68" i="106"/>
  <c r="C73" i="106"/>
  <c r="C77" i="106"/>
  <c r="C82" i="106"/>
  <c r="C86" i="106"/>
  <c r="C91" i="106"/>
  <c r="C96" i="106"/>
  <c r="C100" i="106"/>
  <c r="C9" i="106"/>
  <c r="C13" i="106"/>
  <c r="C17" i="106"/>
  <c r="C21" i="106"/>
  <c r="C25" i="106"/>
  <c r="C30" i="106"/>
  <c r="C34" i="106"/>
  <c r="C39" i="106"/>
  <c r="C44" i="106"/>
  <c r="C49" i="106"/>
  <c r="C53" i="106"/>
  <c r="C59" i="106"/>
  <c r="C63" i="106"/>
  <c r="C67" i="106"/>
  <c r="C71" i="106"/>
  <c r="C76" i="106"/>
  <c r="C81" i="106"/>
  <c r="C85" i="106"/>
  <c r="C89" i="106"/>
  <c r="C95" i="106"/>
  <c r="C8" i="105"/>
  <c r="C12" i="105"/>
  <c r="C17" i="105"/>
  <c r="C21" i="105"/>
  <c r="C25" i="105"/>
  <c r="C30" i="105"/>
  <c r="C35" i="105"/>
  <c r="C39" i="105"/>
  <c r="C45" i="105"/>
  <c r="C49" i="105"/>
  <c r="C54" i="105"/>
  <c r="C59" i="105"/>
  <c r="C63" i="105"/>
  <c r="C68" i="105"/>
  <c r="C72" i="105"/>
  <c r="C79" i="105"/>
  <c r="C84" i="105"/>
  <c r="C88" i="105"/>
  <c r="C92" i="105"/>
  <c r="C97" i="105"/>
  <c r="C101" i="105"/>
  <c r="C106" i="105"/>
  <c r="C11" i="105"/>
  <c r="C15" i="105"/>
  <c r="C20" i="105"/>
  <c r="C24" i="105"/>
  <c r="C29" i="105"/>
  <c r="C34" i="105"/>
  <c r="C38" i="105"/>
  <c r="C44" i="105"/>
  <c r="C48" i="105"/>
  <c r="C53" i="105"/>
  <c r="C57" i="105"/>
  <c r="C62" i="105"/>
  <c r="C67" i="105"/>
  <c r="C71" i="105"/>
  <c r="C78" i="105"/>
  <c r="C82" i="105"/>
  <c r="C87" i="105"/>
  <c r="C91" i="105"/>
  <c r="C96" i="105"/>
  <c r="C100" i="105"/>
  <c r="C105" i="105"/>
  <c r="C10" i="105"/>
  <c r="C14" i="105"/>
  <c r="C19" i="105"/>
  <c r="C23" i="105"/>
  <c r="C28" i="105"/>
  <c r="C33" i="105"/>
  <c r="C37" i="105"/>
  <c r="C43" i="105"/>
  <c r="C47" i="105"/>
  <c r="C52" i="105"/>
  <c r="C56" i="105"/>
  <c r="C61" i="105"/>
  <c r="C66" i="105"/>
  <c r="C70" i="105"/>
  <c r="C77" i="105"/>
  <c r="C81" i="105"/>
  <c r="C86" i="105"/>
  <c r="C90" i="105"/>
  <c r="C95" i="105"/>
  <c r="C99" i="105"/>
  <c r="C103" i="105"/>
  <c r="C9" i="105"/>
  <c r="C13" i="105"/>
  <c r="C18" i="105"/>
  <c r="C22" i="105"/>
  <c r="C26" i="105"/>
  <c r="C31" i="105"/>
  <c r="C36" i="105"/>
  <c r="C41" i="105"/>
  <c r="C46" i="105"/>
  <c r="C51" i="105"/>
  <c r="C55" i="105"/>
  <c r="C60" i="105"/>
  <c r="C65" i="105"/>
  <c r="C69" i="105"/>
  <c r="C75" i="105"/>
  <c r="C80" i="105"/>
  <c r="C85" i="105"/>
  <c r="C89" i="105"/>
  <c r="C93" i="105"/>
  <c r="C98" i="105"/>
  <c r="D23" i="109" l="1"/>
  <c r="D22" i="109"/>
  <c r="D9" i="109"/>
  <c r="D18" i="109"/>
  <c r="D14" i="109"/>
  <c r="D12" i="109"/>
  <c r="D15" i="109"/>
  <c r="D7" i="109"/>
  <c r="D21" i="109"/>
  <c r="D19" i="109"/>
  <c r="D17" i="109"/>
  <c r="D10" i="109"/>
  <c r="D13" i="109"/>
  <c r="D20" i="109"/>
  <c r="D16" i="109"/>
  <c r="D24" i="109"/>
  <c r="D8" i="109"/>
  <c r="D11" i="109"/>
  <c r="E86" i="109"/>
  <c r="E33" i="109"/>
  <c r="E91" i="109"/>
  <c r="E56" i="109"/>
  <c r="E20" i="109"/>
  <c r="E96" i="109"/>
  <c r="E79" i="109"/>
  <c r="E61" i="109"/>
  <c r="E43" i="109"/>
  <c r="E26" i="109"/>
  <c r="E9" i="109"/>
  <c r="E84" i="109"/>
  <c r="E66" i="109"/>
  <c r="E49" i="109"/>
  <c r="E31" i="109"/>
  <c r="E14" i="109"/>
  <c r="E90" i="109"/>
  <c r="E72" i="109"/>
  <c r="E55" i="109"/>
  <c r="E36" i="109"/>
  <c r="E19" i="109"/>
  <c r="F91" i="109"/>
  <c r="F73" i="109"/>
  <c r="F56" i="109"/>
  <c r="F38" i="109"/>
  <c r="F20" i="109"/>
  <c r="F96" i="109"/>
  <c r="F79" i="109"/>
  <c r="F61" i="109"/>
  <c r="F43" i="109"/>
  <c r="F26" i="109"/>
  <c r="F9" i="109"/>
  <c r="F84" i="109"/>
  <c r="F66" i="109"/>
  <c r="F49" i="109"/>
  <c r="F31" i="109"/>
  <c r="F14" i="109"/>
  <c r="F45" i="109"/>
  <c r="F67" i="109"/>
  <c r="F55" i="109"/>
  <c r="F72" i="109"/>
  <c r="F98" i="109"/>
  <c r="F77" i="109"/>
  <c r="E73" i="109"/>
  <c r="E78" i="109"/>
  <c r="E42" i="109"/>
  <c r="E8" i="109"/>
  <c r="E83" i="109"/>
  <c r="E65" i="109"/>
  <c r="E48" i="109"/>
  <c r="E30" i="109"/>
  <c r="E13" i="109"/>
  <c r="E89" i="109"/>
  <c r="E71" i="109"/>
  <c r="E53" i="109"/>
  <c r="E35" i="109"/>
  <c r="E18" i="109"/>
  <c r="E94" i="109"/>
  <c r="E77" i="109"/>
  <c r="E59" i="109"/>
  <c r="E41" i="109"/>
  <c r="E23" i="109"/>
  <c r="E7" i="109"/>
  <c r="F78" i="109"/>
  <c r="F60" i="109"/>
  <c r="F42" i="109"/>
  <c r="F24" i="109"/>
  <c r="F8" i="109"/>
  <c r="F83" i="109"/>
  <c r="F65" i="109"/>
  <c r="F48" i="109"/>
  <c r="F30" i="109"/>
  <c r="F13" i="109"/>
  <c r="F89" i="109"/>
  <c r="F71" i="109"/>
  <c r="F53" i="109"/>
  <c r="F35" i="109"/>
  <c r="F18" i="109"/>
  <c r="F63" i="109"/>
  <c r="F85" i="109"/>
  <c r="F15" i="109"/>
  <c r="F95" i="109"/>
  <c r="F7" i="109"/>
  <c r="F94" i="109"/>
  <c r="E68" i="109"/>
  <c r="E38" i="109"/>
  <c r="E60" i="109"/>
  <c r="E24" i="109"/>
  <c r="E82" i="109"/>
  <c r="E64" i="109"/>
  <c r="E47" i="109"/>
  <c r="E29" i="109"/>
  <c r="E12" i="109"/>
  <c r="E88" i="109"/>
  <c r="E70" i="109"/>
  <c r="E52" i="109"/>
  <c r="E34" i="109"/>
  <c r="E17" i="109"/>
  <c r="E93" i="109"/>
  <c r="E75" i="109"/>
  <c r="E58" i="109"/>
  <c r="E40" i="109"/>
  <c r="E22" i="109"/>
  <c r="E98" i="109"/>
  <c r="E81" i="109"/>
  <c r="E63" i="109"/>
  <c r="E45" i="109"/>
  <c r="E28" i="109"/>
  <c r="E11" i="109"/>
  <c r="F82" i="109"/>
  <c r="F64" i="109"/>
  <c r="F47" i="109"/>
  <c r="F29" i="109"/>
  <c r="F12" i="109"/>
  <c r="F88" i="109"/>
  <c r="F70" i="109"/>
  <c r="F52" i="109"/>
  <c r="F34" i="109"/>
  <c r="F17" i="109"/>
  <c r="F93" i="109"/>
  <c r="F75" i="109"/>
  <c r="F58" i="109"/>
  <c r="F40" i="109"/>
  <c r="F22" i="109"/>
  <c r="F81" i="109"/>
  <c r="F11" i="109"/>
  <c r="F32" i="109"/>
  <c r="F19" i="109"/>
  <c r="E95" i="109"/>
  <c r="F90" i="109"/>
  <c r="F59" i="109"/>
  <c r="E51" i="109"/>
  <c r="E16" i="109"/>
  <c r="E92" i="109"/>
  <c r="E74" i="109"/>
  <c r="E57" i="109"/>
  <c r="E39" i="109"/>
  <c r="E21" i="109"/>
  <c r="E97" i="109"/>
  <c r="E80" i="109"/>
  <c r="E62" i="109"/>
  <c r="E44" i="109"/>
  <c r="E27" i="109"/>
  <c r="E10" i="109"/>
  <c r="E85" i="109"/>
  <c r="E67" i="109"/>
  <c r="E50" i="109"/>
  <c r="E32" i="109"/>
  <c r="E15" i="109"/>
  <c r="F86" i="109"/>
  <c r="F68" i="109"/>
  <c r="F51" i="109"/>
  <c r="F33" i="109"/>
  <c r="F16" i="109"/>
  <c r="F92" i="109"/>
  <c r="F74" i="109"/>
  <c r="F57" i="109"/>
  <c r="F39" i="109"/>
  <c r="F21" i="109"/>
  <c r="F97" i="109"/>
  <c r="F80" i="109"/>
  <c r="F62" i="109"/>
  <c r="F44" i="109"/>
  <c r="F27" i="109"/>
  <c r="F10" i="109"/>
  <c r="F28" i="109"/>
  <c r="F50" i="109"/>
  <c r="F36" i="109"/>
  <c r="F23" i="109"/>
  <c r="F41" i="109"/>
  <c r="C99" i="102"/>
  <c r="C9" i="102"/>
  <c r="C11" i="102"/>
  <c r="C13" i="102"/>
  <c r="C15" i="102"/>
  <c r="C17" i="102"/>
  <c r="C19" i="102"/>
  <c r="C21" i="102"/>
  <c r="C23" i="102"/>
  <c r="C25" i="102"/>
  <c r="C28" i="102"/>
  <c r="C30" i="102"/>
  <c r="C32" i="102"/>
  <c r="C34" i="102"/>
  <c r="C36" i="102"/>
  <c r="C39" i="102"/>
  <c r="C41" i="102"/>
  <c r="C43" i="102"/>
  <c r="C45" i="102"/>
  <c r="C48" i="102"/>
  <c r="C50" i="102"/>
  <c r="C52" i="102"/>
  <c r="C54" i="102"/>
  <c r="C57" i="102"/>
  <c r="C59" i="102"/>
  <c r="C61" i="102"/>
  <c r="C63" i="102"/>
  <c r="C65" i="102"/>
  <c r="C67" i="102"/>
  <c r="C69" i="102"/>
  <c r="C72" i="102"/>
  <c r="C74" i="102"/>
  <c r="C76" i="102"/>
  <c r="C79" i="102"/>
  <c r="C81" i="102"/>
  <c r="C83" i="102"/>
  <c r="C85" i="102"/>
  <c r="C87" i="102"/>
  <c r="C90" i="102"/>
  <c r="C92" i="102"/>
  <c r="C94" i="102"/>
  <c r="C96" i="102"/>
  <c r="C98" i="102"/>
  <c r="C10" i="102"/>
  <c r="C12" i="102"/>
  <c r="C14" i="102"/>
  <c r="C16" i="102"/>
  <c r="C18" i="102"/>
  <c r="C20" i="102"/>
  <c r="C22" i="102"/>
  <c r="C24" i="102"/>
  <c r="C27" i="102"/>
  <c r="C29" i="102"/>
  <c r="C31" i="102"/>
  <c r="C33" i="102"/>
  <c r="C35" i="102"/>
  <c r="C37" i="102"/>
  <c r="C40" i="102"/>
  <c r="C42" i="102"/>
  <c r="C44" i="102"/>
  <c r="C46" i="102"/>
  <c r="C49" i="102"/>
  <c r="C51" i="102"/>
  <c r="C53" i="102"/>
  <c r="C56" i="102"/>
  <c r="C58" i="102"/>
  <c r="C60" i="102"/>
  <c r="C62" i="102"/>
  <c r="C64" i="102"/>
  <c r="C66" i="102"/>
  <c r="C68" i="102"/>
  <c r="C71" i="102"/>
  <c r="C73" i="102"/>
  <c r="C75" i="102"/>
  <c r="C78" i="102"/>
  <c r="C80" i="102"/>
  <c r="C82" i="102"/>
  <c r="C84" i="102"/>
  <c r="C86" i="102"/>
  <c r="C89" i="102"/>
  <c r="C91" i="102"/>
  <c r="C93" i="102"/>
  <c r="C95" i="102"/>
  <c r="C97" i="102"/>
  <c r="P90" i="109" l="1"/>
  <c r="P81" i="109"/>
  <c r="P72" i="109"/>
  <c r="P63" i="109"/>
  <c r="P55" i="109"/>
  <c r="P45" i="109"/>
  <c r="P36" i="109"/>
  <c r="P28" i="109"/>
  <c r="P19" i="109"/>
  <c r="P11" i="109"/>
  <c r="P93" i="109"/>
  <c r="P84" i="109"/>
  <c r="P75" i="109"/>
  <c r="P66" i="109"/>
  <c r="P58" i="109"/>
  <c r="P49" i="109"/>
  <c r="P40" i="109"/>
  <c r="P31" i="109"/>
  <c r="P22" i="109"/>
  <c r="P14" i="109"/>
  <c r="P98" i="109"/>
  <c r="P92" i="109"/>
  <c r="P83" i="109"/>
  <c r="P65" i="109"/>
  <c r="P57" i="109"/>
  <c r="P48" i="109"/>
  <c r="P39" i="109"/>
  <c r="P30" i="109"/>
  <c r="P21" i="109"/>
  <c r="P13" i="109"/>
  <c r="P95" i="109"/>
  <c r="P86" i="109"/>
  <c r="P78" i="109"/>
  <c r="P68" i="109"/>
  <c r="P60" i="109"/>
  <c r="P51" i="109"/>
  <c r="P42" i="109"/>
  <c r="P33" i="109"/>
  <c r="P24" i="109"/>
  <c r="P16" i="109"/>
  <c r="P8" i="109"/>
  <c r="P74" i="109"/>
  <c r="P85" i="109"/>
  <c r="P67" i="109"/>
  <c r="P59" i="109"/>
  <c r="P50" i="109"/>
  <c r="P41" i="109"/>
  <c r="P32" i="109"/>
  <c r="P23" i="109"/>
  <c r="P15" i="109"/>
  <c r="P97" i="109"/>
  <c r="P89" i="109"/>
  <c r="P80" i="109"/>
  <c r="P71" i="109"/>
  <c r="P62" i="109"/>
  <c r="P53" i="109"/>
  <c r="P44" i="109"/>
  <c r="P35" i="109"/>
  <c r="P27" i="109"/>
  <c r="P18" i="109"/>
  <c r="P10" i="109"/>
  <c r="P94" i="109"/>
  <c r="P77" i="109"/>
  <c r="P96" i="109"/>
  <c r="P88" i="109"/>
  <c r="P79" i="109"/>
  <c r="P70" i="109"/>
  <c r="P61" i="109"/>
  <c r="P52" i="109"/>
  <c r="P43" i="109"/>
  <c r="P34" i="109"/>
  <c r="P26" i="109"/>
  <c r="P17" i="109"/>
  <c r="P9" i="109"/>
  <c r="P91" i="109"/>
  <c r="P82" i="109"/>
  <c r="P73" i="109"/>
  <c r="P64" i="109"/>
  <c r="P56" i="109"/>
  <c r="P47" i="109"/>
  <c r="P38" i="109"/>
  <c r="P29" i="109"/>
  <c r="P20" i="109"/>
  <c r="P12" i="109"/>
  <c r="C111" i="100"/>
  <c r="C9" i="100"/>
  <c r="C11" i="100"/>
  <c r="C13" i="100"/>
  <c r="C15" i="100"/>
  <c r="C17" i="100"/>
  <c r="C19" i="100"/>
  <c r="C21" i="100"/>
  <c r="C23" i="100"/>
  <c r="C25" i="100"/>
  <c r="C28" i="100"/>
  <c r="C30" i="100"/>
  <c r="C36" i="100"/>
  <c r="C38" i="100"/>
  <c r="C40" i="100"/>
  <c r="C44" i="100"/>
  <c r="C47" i="100"/>
  <c r="C49" i="100"/>
  <c r="C51" i="100"/>
  <c r="C54" i="100"/>
  <c r="C56" i="100"/>
  <c r="C58" i="100"/>
  <c r="C60" i="100"/>
  <c r="C67" i="100"/>
  <c r="C69" i="100"/>
  <c r="C71" i="100"/>
  <c r="C73" i="100"/>
  <c r="C75" i="100"/>
  <c r="C77" i="100"/>
  <c r="C79" i="100"/>
  <c r="C82" i="100"/>
  <c r="C84" i="100"/>
  <c r="C86" i="100"/>
  <c r="C89" i="100"/>
  <c r="C91" i="100"/>
  <c r="C94" i="100"/>
  <c r="C96" i="100"/>
  <c r="C98" i="100"/>
  <c r="C101" i="100"/>
  <c r="C103" i="100"/>
  <c r="C105" i="100"/>
  <c r="C107" i="100"/>
  <c r="C110" i="100"/>
  <c r="C8" i="100"/>
  <c r="C10" i="100"/>
  <c r="C12" i="100"/>
  <c r="C14" i="100"/>
  <c r="C16" i="100"/>
  <c r="C18" i="100"/>
  <c r="C20" i="100"/>
  <c r="C22" i="100"/>
  <c r="C24" i="100"/>
  <c r="C27" i="100"/>
  <c r="C29" i="100"/>
  <c r="C31" i="100"/>
  <c r="C37" i="100"/>
  <c r="C39" i="100"/>
  <c r="C42" i="100"/>
  <c r="C46" i="100"/>
  <c r="C48" i="100"/>
  <c r="C50" i="100"/>
  <c r="C52" i="100"/>
  <c r="C55" i="100"/>
  <c r="C57" i="100"/>
  <c r="C59" i="100"/>
  <c r="C65" i="100"/>
  <c r="C68" i="100"/>
  <c r="C70" i="100"/>
  <c r="C72" i="100"/>
  <c r="C74" i="100"/>
  <c r="C76" i="100"/>
  <c r="C78" i="100"/>
  <c r="C81" i="100"/>
  <c r="C83" i="100"/>
  <c r="C85" i="100"/>
  <c r="C88" i="100"/>
  <c r="C90" i="100"/>
  <c r="C92" i="100"/>
  <c r="C95" i="100"/>
  <c r="C97" i="100"/>
  <c r="C100" i="100"/>
  <c r="C102" i="100"/>
  <c r="C104" i="100"/>
  <c r="C106" i="100"/>
  <c r="C108" i="100"/>
  <c r="C163" i="99"/>
  <c r="C9" i="99"/>
  <c r="C11" i="99"/>
  <c r="C15" i="99"/>
  <c r="C17" i="99"/>
  <c r="C21" i="99"/>
  <c r="C23" i="99"/>
  <c r="C25" i="99"/>
  <c r="C27" i="99"/>
  <c r="C33" i="99"/>
  <c r="C44" i="99"/>
  <c r="C46" i="99"/>
  <c r="C55" i="99"/>
  <c r="C57" i="99"/>
  <c r="C59" i="99"/>
  <c r="C67" i="99"/>
  <c r="C70" i="99"/>
  <c r="C72" i="99"/>
  <c r="C74" i="99"/>
  <c r="C77" i="99"/>
  <c r="C79" i="99"/>
  <c r="C81" i="99"/>
  <c r="C83" i="99"/>
  <c r="C94" i="99"/>
  <c r="C96" i="99"/>
  <c r="C101" i="99"/>
  <c r="C104" i="99"/>
  <c r="C106" i="99"/>
  <c r="C110" i="99"/>
  <c r="C112" i="99"/>
  <c r="C115" i="99"/>
  <c r="C117" i="99"/>
  <c r="C122" i="99"/>
  <c r="C125" i="99"/>
  <c r="C127" i="99"/>
  <c r="C135" i="99"/>
  <c r="C137" i="99"/>
  <c r="C141" i="99"/>
  <c r="C149" i="99"/>
  <c r="C152" i="99"/>
  <c r="C155" i="99"/>
  <c r="C159" i="99"/>
  <c r="C162" i="99"/>
  <c r="C8" i="99"/>
  <c r="C10" i="99"/>
  <c r="C12" i="99"/>
  <c r="C16" i="99"/>
  <c r="C20" i="99"/>
  <c r="C22" i="99"/>
  <c r="C24" i="99"/>
  <c r="C26" i="99"/>
  <c r="C28" i="99"/>
  <c r="C42" i="99"/>
  <c r="C45" i="99"/>
  <c r="C53" i="99"/>
  <c r="C56" i="99"/>
  <c r="C58" i="99"/>
  <c r="C65" i="99"/>
  <c r="C69" i="99"/>
  <c r="C71" i="99"/>
  <c r="C73" i="99"/>
  <c r="C75" i="99"/>
  <c r="C78" i="99"/>
  <c r="C80" i="99"/>
  <c r="C82" i="99"/>
  <c r="C87" i="99"/>
  <c r="C95" i="99"/>
  <c r="C97" i="99"/>
  <c r="C103" i="99"/>
  <c r="C105" i="99"/>
  <c r="C109" i="99"/>
  <c r="C111" i="99"/>
  <c r="C114" i="99"/>
  <c r="C116" i="99"/>
  <c r="C119" i="99"/>
  <c r="C124" i="99"/>
  <c r="C126" i="99"/>
  <c r="C130" i="99"/>
  <c r="C136" i="99"/>
  <c r="C139" i="99"/>
  <c r="C148" i="99"/>
  <c r="C151" i="99"/>
  <c r="C153" i="99"/>
  <c r="C157" i="99"/>
  <c r="C160" i="99"/>
  <c r="M92" i="109" l="1"/>
  <c r="M83" i="109"/>
  <c r="M77" i="109"/>
  <c r="M96" i="109"/>
  <c r="M88" i="109"/>
  <c r="M79" i="109"/>
  <c r="M70" i="109"/>
  <c r="M61" i="109"/>
  <c r="M52" i="109"/>
  <c r="M43" i="109"/>
  <c r="M34" i="109"/>
  <c r="M26" i="109"/>
  <c r="M17" i="109"/>
  <c r="M9" i="109"/>
  <c r="M93" i="109"/>
  <c r="M84" i="109"/>
  <c r="M75" i="109"/>
  <c r="M66" i="109"/>
  <c r="M58" i="109"/>
  <c r="M49" i="109"/>
  <c r="M40" i="109"/>
  <c r="M31" i="109"/>
  <c r="M22" i="109"/>
  <c r="M14" i="109"/>
  <c r="M98" i="109"/>
  <c r="N90" i="109"/>
  <c r="N81" i="109"/>
  <c r="N72" i="109"/>
  <c r="N63" i="109"/>
  <c r="N55" i="109"/>
  <c r="N45" i="109"/>
  <c r="N36" i="109"/>
  <c r="N28" i="109"/>
  <c r="N19" i="109"/>
  <c r="N11" i="109"/>
  <c r="N95" i="109"/>
  <c r="N86" i="109"/>
  <c r="N78" i="109"/>
  <c r="N68" i="109"/>
  <c r="N60" i="109"/>
  <c r="N51" i="109"/>
  <c r="N42" i="109"/>
  <c r="N33" i="109"/>
  <c r="N24" i="109"/>
  <c r="N16" i="109"/>
  <c r="N8" i="109"/>
  <c r="M81" i="109"/>
  <c r="M55" i="109"/>
  <c r="M45" i="109"/>
  <c r="M36" i="109"/>
  <c r="M28" i="109"/>
  <c r="M19" i="109"/>
  <c r="M11" i="109"/>
  <c r="M95" i="109"/>
  <c r="M86" i="109"/>
  <c r="M78" i="109"/>
  <c r="M68" i="109"/>
  <c r="M60" i="109"/>
  <c r="M51" i="109"/>
  <c r="M42" i="109"/>
  <c r="M33" i="109"/>
  <c r="M24" i="109"/>
  <c r="M16" i="109"/>
  <c r="M8" i="109"/>
  <c r="N92" i="109"/>
  <c r="N83" i="109"/>
  <c r="N74" i="109"/>
  <c r="N65" i="109"/>
  <c r="N57" i="109"/>
  <c r="N48" i="109"/>
  <c r="N39" i="109"/>
  <c r="N30" i="109"/>
  <c r="N21" i="109"/>
  <c r="N13" i="109"/>
  <c r="N97" i="109"/>
  <c r="N89" i="109"/>
  <c r="N80" i="109"/>
  <c r="N71" i="109"/>
  <c r="N62" i="109"/>
  <c r="N53" i="109"/>
  <c r="N44" i="109"/>
  <c r="N35" i="109"/>
  <c r="N27" i="109"/>
  <c r="N18" i="109"/>
  <c r="N10" i="109"/>
  <c r="M90" i="109"/>
  <c r="M72" i="109"/>
  <c r="M74" i="109"/>
  <c r="M65" i="109"/>
  <c r="M57" i="109"/>
  <c r="M48" i="109"/>
  <c r="M39" i="109"/>
  <c r="M30" i="109"/>
  <c r="M21" i="109"/>
  <c r="M13" i="109"/>
  <c r="M97" i="109"/>
  <c r="M89" i="109"/>
  <c r="M80" i="109"/>
  <c r="M71" i="109"/>
  <c r="M62" i="109"/>
  <c r="M53" i="109"/>
  <c r="M44" i="109"/>
  <c r="M35" i="109"/>
  <c r="M27" i="109"/>
  <c r="M18" i="109"/>
  <c r="M10" i="109"/>
  <c r="N94" i="109"/>
  <c r="N85" i="109"/>
  <c r="N77" i="109"/>
  <c r="N67" i="109"/>
  <c r="N59" i="109"/>
  <c r="N50" i="109"/>
  <c r="N41" i="109"/>
  <c r="N32" i="109"/>
  <c r="N23" i="109"/>
  <c r="N15" i="109"/>
  <c r="N7" i="109"/>
  <c r="N91" i="109"/>
  <c r="N82" i="109"/>
  <c r="N73" i="109"/>
  <c r="N64" i="109"/>
  <c r="N56" i="109"/>
  <c r="N47" i="109"/>
  <c r="N38" i="109"/>
  <c r="N29" i="109"/>
  <c r="N20" i="109"/>
  <c r="N12" i="109"/>
  <c r="M63" i="109"/>
  <c r="M94" i="109"/>
  <c r="M85" i="109"/>
  <c r="M67" i="109"/>
  <c r="M59" i="109"/>
  <c r="M50" i="109"/>
  <c r="M41" i="109"/>
  <c r="M32" i="109"/>
  <c r="M23" i="109"/>
  <c r="M15" i="109"/>
  <c r="M7" i="109"/>
  <c r="M91" i="109"/>
  <c r="M82" i="109"/>
  <c r="M73" i="109"/>
  <c r="M64" i="109"/>
  <c r="M56" i="109"/>
  <c r="M47" i="109"/>
  <c r="M38" i="109"/>
  <c r="M29" i="109"/>
  <c r="M20" i="109"/>
  <c r="M12" i="109"/>
  <c r="N96" i="109"/>
  <c r="N88" i="109"/>
  <c r="N79" i="109"/>
  <c r="N70" i="109"/>
  <c r="N61" i="109"/>
  <c r="N52" i="109"/>
  <c r="N43" i="109"/>
  <c r="N34" i="109"/>
  <c r="N26" i="109"/>
  <c r="N17" i="109"/>
  <c r="N9" i="109"/>
  <c r="N93" i="109"/>
  <c r="N84" i="109"/>
  <c r="N75" i="109"/>
  <c r="N66" i="109"/>
  <c r="N58" i="109"/>
  <c r="N49" i="109"/>
  <c r="N40" i="109"/>
  <c r="N31" i="109"/>
  <c r="N22" i="109"/>
  <c r="N14" i="109"/>
  <c r="N98" i="109"/>
  <c r="C98" i="96"/>
  <c r="C97" i="96"/>
  <c r="C96" i="96"/>
  <c r="C95" i="96"/>
  <c r="C94" i="96"/>
  <c r="C93" i="96"/>
  <c r="C92" i="96"/>
  <c r="C91" i="96"/>
  <c r="C90" i="96"/>
  <c r="C89" i="96"/>
  <c r="C88" i="96"/>
  <c r="C86" i="96"/>
  <c r="C85" i="96"/>
  <c r="C84" i="96"/>
  <c r="C83" i="96"/>
  <c r="C82" i="96"/>
  <c r="C81" i="96"/>
  <c r="C80" i="96"/>
  <c r="C79" i="96"/>
  <c r="C78" i="96"/>
  <c r="C77" i="96"/>
  <c r="C75" i="96"/>
  <c r="C74" i="96"/>
  <c r="C73" i="96"/>
  <c r="C72" i="96"/>
  <c r="C71" i="96"/>
  <c r="C70" i="96"/>
  <c r="C68" i="96"/>
  <c r="C67" i="96"/>
  <c r="C66" i="96"/>
  <c r="C65" i="96"/>
  <c r="C64" i="96"/>
  <c r="C63" i="96"/>
  <c r="C62" i="96"/>
  <c r="C61" i="96"/>
  <c r="C60" i="96"/>
  <c r="C59" i="96"/>
  <c r="C58" i="96"/>
  <c r="C57" i="96"/>
  <c r="C56" i="96"/>
  <c r="C55" i="96"/>
  <c r="C53" i="96"/>
  <c r="C52" i="96"/>
  <c r="C51" i="96"/>
  <c r="C50" i="96"/>
  <c r="C49" i="96"/>
  <c r="C48" i="96"/>
  <c r="C47" i="96"/>
  <c r="C45" i="96"/>
  <c r="C44" i="96"/>
  <c r="C43" i="96"/>
  <c r="C42" i="96"/>
  <c r="C41" i="96"/>
  <c r="C40" i="96"/>
  <c r="C39" i="96"/>
  <c r="C38" i="96"/>
  <c r="C36" i="96"/>
  <c r="C35" i="96"/>
  <c r="C34" i="96"/>
  <c r="C33" i="96"/>
  <c r="C32" i="96"/>
  <c r="C31" i="96"/>
  <c r="C30" i="96"/>
  <c r="C29" i="96"/>
  <c r="C28" i="96"/>
  <c r="C27" i="96"/>
  <c r="C26" i="96"/>
  <c r="C24" i="96"/>
  <c r="C23" i="96"/>
  <c r="C22" i="96"/>
  <c r="C21" i="96"/>
  <c r="C20" i="96"/>
  <c r="C19" i="96"/>
  <c r="C18" i="96"/>
  <c r="C17" i="96"/>
  <c r="C16" i="96"/>
  <c r="C15" i="96"/>
  <c r="C14" i="96"/>
  <c r="C13" i="96"/>
  <c r="C12" i="96"/>
  <c r="C11" i="96"/>
  <c r="C10" i="96"/>
  <c r="C9" i="96"/>
  <c r="C8" i="96"/>
  <c r="C7" i="96"/>
  <c r="E98" i="96" l="1"/>
  <c r="E97" i="96"/>
  <c r="E96" i="96"/>
  <c r="E95" i="96"/>
  <c r="E94" i="96"/>
  <c r="E93" i="96"/>
  <c r="E92" i="96"/>
  <c r="E91" i="96"/>
  <c r="E90" i="96"/>
  <c r="E89" i="96"/>
  <c r="E88" i="96"/>
  <c r="E86" i="96"/>
  <c r="E85" i="96"/>
  <c r="E84" i="96"/>
  <c r="E83" i="96"/>
  <c r="E82" i="96"/>
  <c r="E81" i="96"/>
  <c r="E80" i="96"/>
  <c r="E79" i="96"/>
  <c r="E78" i="96"/>
  <c r="E77" i="96"/>
  <c r="E75" i="96"/>
  <c r="E74" i="96"/>
  <c r="E73" i="96"/>
  <c r="E72" i="96"/>
  <c r="E71" i="96"/>
  <c r="E70" i="96"/>
  <c r="E68" i="96"/>
  <c r="E67" i="96"/>
  <c r="E66" i="96"/>
  <c r="E65" i="96"/>
  <c r="E64" i="96"/>
  <c r="E63" i="96"/>
  <c r="E62" i="96"/>
  <c r="E61" i="96"/>
  <c r="E60" i="96"/>
  <c r="E59" i="96"/>
  <c r="E58" i="96"/>
  <c r="E57" i="96"/>
  <c r="E56" i="96"/>
  <c r="E55" i="96"/>
  <c r="E53" i="96"/>
  <c r="E52" i="96"/>
  <c r="E51" i="96"/>
  <c r="E50" i="96"/>
  <c r="E49" i="96"/>
  <c r="E48" i="96"/>
  <c r="E47" i="96"/>
  <c r="E45" i="96"/>
  <c r="E44" i="96"/>
  <c r="E43" i="96"/>
  <c r="E42" i="96"/>
  <c r="E41" i="96"/>
  <c r="E40" i="96"/>
  <c r="E39" i="96"/>
  <c r="E38" i="96"/>
  <c r="E36" i="96"/>
  <c r="E35" i="96"/>
  <c r="E34" i="96"/>
  <c r="E33" i="96"/>
  <c r="E32" i="96"/>
  <c r="E31" i="96"/>
  <c r="E30" i="96"/>
  <c r="E29" i="96"/>
  <c r="E28" i="96"/>
  <c r="E27" i="96"/>
  <c r="E26" i="96"/>
  <c r="E24" i="96"/>
  <c r="E23" i="96"/>
  <c r="E22" i="96"/>
  <c r="E21" i="96"/>
  <c r="E20" i="96"/>
  <c r="E19" i="96"/>
  <c r="E18" i="96"/>
  <c r="E17" i="96"/>
  <c r="E16" i="96"/>
  <c r="E15" i="96"/>
  <c r="E14" i="96"/>
  <c r="E13" i="96"/>
  <c r="E12" i="96"/>
  <c r="E11" i="96"/>
  <c r="E10" i="96"/>
  <c r="E9" i="96"/>
  <c r="E8" i="96"/>
  <c r="E7" i="96"/>
  <c r="C142" i="79"/>
  <c r="C141" i="79"/>
  <c r="C138" i="79"/>
  <c r="C136" i="79"/>
  <c r="C134" i="79"/>
  <c r="C133" i="79"/>
  <c r="C131" i="79"/>
  <c r="C128" i="79"/>
  <c r="C126" i="79"/>
  <c r="C124" i="79"/>
  <c r="C120" i="79"/>
  <c r="C118" i="79"/>
  <c r="C115" i="79"/>
  <c r="C112" i="79"/>
  <c r="C111" i="79"/>
  <c r="C109" i="79"/>
  <c r="C108" i="79"/>
  <c r="C107" i="79"/>
  <c r="C106" i="79"/>
  <c r="C105" i="79"/>
  <c r="C104" i="79"/>
  <c r="C102" i="79"/>
  <c r="C101" i="79"/>
  <c r="C99" i="79"/>
  <c r="C98" i="79"/>
  <c r="C97" i="79"/>
  <c r="C96" i="79"/>
  <c r="C93" i="79"/>
  <c r="C92" i="79"/>
  <c r="C91" i="79"/>
  <c r="C90" i="79"/>
  <c r="C87" i="79"/>
  <c r="C85" i="79"/>
  <c r="C84" i="79"/>
  <c r="C82" i="79"/>
  <c r="C81" i="79"/>
  <c r="C80" i="79"/>
  <c r="C79" i="79"/>
  <c r="C78" i="79"/>
  <c r="C77" i="79"/>
  <c r="C76" i="79"/>
  <c r="C74" i="79"/>
  <c r="C71" i="79"/>
  <c r="C70" i="79"/>
  <c r="C69" i="79"/>
  <c r="C68" i="79"/>
  <c r="C67" i="79"/>
  <c r="C65" i="79"/>
  <c r="C63" i="79"/>
  <c r="C62" i="79"/>
  <c r="C60" i="79"/>
  <c r="C59" i="79"/>
  <c r="C55" i="79"/>
  <c r="C53" i="79"/>
  <c r="C52" i="79"/>
  <c r="C51" i="79"/>
  <c r="C49" i="79"/>
  <c r="C47" i="79"/>
  <c r="C45" i="79"/>
  <c r="C43" i="79"/>
  <c r="C41" i="79"/>
  <c r="C39" i="79"/>
  <c r="C38" i="79"/>
  <c r="C36" i="79"/>
  <c r="C35" i="79"/>
  <c r="C34" i="79"/>
  <c r="C32" i="79"/>
  <c r="C30" i="79"/>
  <c r="C28" i="79"/>
  <c r="C27" i="79"/>
  <c r="C24" i="79"/>
  <c r="C23" i="79"/>
  <c r="C22" i="79"/>
  <c r="C19" i="79"/>
  <c r="C17" i="79"/>
  <c r="C16" i="79"/>
  <c r="C15" i="79"/>
  <c r="C14" i="79"/>
  <c r="C13" i="79"/>
  <c r="C12" i="79"/>
  <c r="C11" i="79"/>
  <c r="C10" i="79"/>
  <c r="C9" i="79"/>
  <c r="C8" i="79"/>
  <c r="C7" i="79"/>
  <c r="H21" i="109" l="1"/>
  <c r="H57" i="109"/>
  <c r="H83" i="109"/>
  <c r="H22" i="109"/>
  <c r="H31" i="109"/>
  <c r="H40" i="109"/>
  <c r="H49" i="109"/>
  <c r="H58" i="109"/>
  <c r="H93" i="109"/>
  <c r="H12" i="109"/>
  <c r="H20" i="109"/>
  <c r="H29" i="109"/>
  <c r="H38" i="109"/>
  <c r="H47" i="109"/>
  <c r="H56" i="109"/>
  <c r="H64" i="109"/>
  <c r="H73" i="109"/>
  <c r="H82" i="109"/>
  <c r="H91" i="109"/>
  <c r="H39" i="109"/>
  <c r="H74" i="109"/>
  <c r="H14" i="109"/>
  <c r="H75" i="109"/>
  <c r="H7" i="109"/>
  <c r="H15" i="109"/>
  <c r="H23" i="109"/>
  <c r="H32" i="109"/>
  <c r="H41" i="109"/>
  <c r="H50" i="109"/>
  <c r="H59" i="109"/>
  <c r="H67" i="109"/>
  <c r="H94" i="109"/>
  <c r="H16" i="109"/>
  <c r="H42" i="109"/>
  <c r="H60" i="109"/>
  <c r="H68" i="109"/>
  <c r="H95" i="109"/>
  <c r="H9" i="109"/>
  <c r="H17" i="109"/>
  <c r="H26" i="109"/>
  <c r="H34" i="109"/>
  <c r="H43" i="109"/>
  <c r="H52" i="109"/>
  <c r="H61" i="109"/>
  <c r="H70" i="109"/>
  <c r="H79" i="109"/>
  <c r="H88" i="109"/>
  <c r="H96" i="109"/>
  <c r="H30" i="109"/>
  <c r="H65" i="109"/>
  <c r="H84" i="109"/>
  <c r="H85" i="109"/>
  <c r="H24" i="109"/>
  <c r="H78" i="109"/>
  <c r="H10" i="109"/>
  <c r="H18" i="109"/>
  <c r="H27" i="109"/>
  <c r="H35" i="109"/>
  <c r="H44" i="109"/>
  <c r="H53" i="109"/>
  <c r="H62" i="109"/>
  <c r="H71" i="109"/>
  <c r="H80" i="109"/>
  <c r="H89" i="109"/>
  <c r="H97" i="109"/>
  <c r="H13" i="109"/>
  <c r="H48" i="109"/>
  <c r="H92" i="109"/>
  <c r="H66" i="109"/>
  <c r="H77" i="109"/>
  <c r="H8" i="109"/>
  <c r="H33" i="109"/>
  <c r="H51" i="109"/>
  <c r="H86" i="109"/>
  <c r="H11" i="109"/>
  <c r="H19" i="109"/>
  <c r="H28" i="109"/>
  <c r="H36" i="109"/>
  <c r="H45" i="109"/>
  <c r="H55" i="109"/>
  <c r="H63" i="109"/>
  <c r="H72" i="109"/>
  <c r="H81" i="109"/>
  <c r="H90" i="109"/>
  <c r="H98" i="109"/>
  <c r="E7" i="79"/>
  <c r="E9" i="79"/>
  <c r="E11" i="79"/>
  <c r="E13" i="79"/>
  <c r="E15" i="79"/>
  <c r="E17" i="79"/>
  <c r="E22" i="79"/>
  <c r="E24" i="79"/>
  <c r="E28" i="79"/>
  <c r="E32" i="79"/>
  <c r="E35" i="79"/>
  <c r="E38" i="79"/>
  <c r="E41" i="79"/>
  <c r="E45" i="79"/>
  <c r="E49" i="79"/>
  <c r="E52" i="79"/>
  <c r="E55" i="79"/>
  <c r="E60" i="79"/>
  <c r="E63" i="79"/>
  <c r="E67" i="79"/>
  <c r="E69" i="79"/>
  <c r="E71" i="79"/>
  <c r="E76" i="79"/>
  <c r="E78" i="79"/>
  <c r="E80" i="79"/>
  <c r="E82" i="79"/>
  <c r="E85" i="79"/>
  <c r="E90" i="79"/>
  <c r="E92" i="79"/>
  <c r="E96" i="79"/>
  <c r="E98" i="79"/>
  <c r="E101" i="79"/>
  <c r="E104" i="79"/>
  <c r="E106" i="79"/>
  <c r="E108" i="79"/>
  <c r="E111" i="79"/>
  <c r="E115" i="79"/>
  <c r="E120" i="79"/>
  <c r="E126" i="79"/>
  <c r="E131" i="79"/>
  <c r="E134" i="79"/>
  <c r="E138" i="79"/>
  <c r="E142" i="79"/>
  <c r="E8" i="79"/>
  <c r="E10" i="79"/>
  <c r="E12" i="79"/>
  <c r="E14" i="79"/>
  <c r="E16" i="79"/>
  <c r="E19" i="79"/>
  <c r="E23" i="79"/>
  <c r="E27" i="79"/>
  <c r="E30" i="79"/>
  <c r="E34" i="79"/>
  <c r="E36" i="79"/>
  <c r="E39" i="79"/>
  <c r="E43" i="79"/>
  <c r="E47" i="79"/>
  <c r="E51" i="79"/>
  <c r="E53" i="79"/>
  <c r="E59" i="79"/>
  <c r="E62" i="79"/>
  <c r="E65" i="79"/>
  <c r="E68" i="79"/>
  <c r="E70" i="79"/>
  <c r="E74" i="79"/>
  <c r="E77" i="79"/>
  <c r="E79" i="79"/>
  <c r="E81" i="79"/>
  <c r="E84" i="79"/>
  <c r="E87" i="79"/>
  <c r="E91" i="79"/>
  <c r="E93" i="79"/>
  <c r="E97" i="79"/>
  <c r="E99" i="79"/>
  <c r="E102" i="79"/>
  <c r="E105" i="79"/>
  <c r="E107" i="79"/>
  <c r="E109" i="79"/>
  <c r="E112" i="79"/>
  <c r="E118" i="79"/>
  <c r="E124" i="79"/>
  <c r="E128" i="79"/>
  <c r="E133" i="79"/>
  <c r="E136" i="79"/>
  <c r="E141" i="79"/>
  <c r="C106" i="98"/>
  <c r="C9" i="98"/>
  <c r="C11" i="98"/>
  <c r="C13" i="98"/>
  <c r="C15" i="98"/>
  <c r="C17" i="98"/>
  <c r="C19" i="98"/>
  <c r="C21" i="98"/>
  <c r="C23" i="98"/>
  <c r="C25" i="98"/>
  <c r="C28" i="98"/>
  <c r="C30" i="98"/>
  <c r="C33" i="98"/>
  <c r="C35" i="98"/>
  <c r="C37" i="98"/>
  <c r="C40" i="98"/>
  <c r="C43" i="98"/>
  <c r="C45" i="98"/>
  <c r="C47" i="98"/>
  <c r="C50" i="98"/>
  <c r="C52" i="98"/>
  <c r="C54" i="98"/>
  <c r="C56" i="98"/>
  <c r="C61" i="98"/>
  <c r="C63" i="98"/>
  <c r="C65" i="98"/>
  <c r="C67" i="98"/>
  <c r="C69" i="98"/>
  <c r="C71" i="98"/>
  <c r="C73" i="98"/>
  <c r="C76" i="98"/>
  <c r="C78" i="98"/>
  <c r="C81" i="98"/>
  <c r="C84" i="98"/>
  <c r="C86" i="98"/>
  <c r="C90" i="98"/>
  <c r="C92" i="98"/>
  <c r="C94" i="98"/>
  <c r="C97" i="98"/>
  <c r="C99" i="98"/>
  <c r="C101" i="98"/>
  <c r="C103" i="98"/>
  <c r="C105" i="98"/>
  <c r="C8" i="98"/>
  <c r="C10" i="98"/>
  <c r="C12" i="98"/>
  <c r="C14" i="98"/>
  <c r="C16" i="98"/>
  <c r="C18" i="98"/>
  <c r="C20" i="98"/>
  <c r="C22" i="98"/>
  <c r="C24" i="98"/>
  <c r="C27" i="98"/>
  <c r="C29" i="98"/>
  <c r="C31" i="98"/>
  <c r="C34" i="98"/>
  <c r="C36" i="98"/>
  <c r="C38" i="98"/>
  <c r="C42" i="98"/>
  <c r="C44" i="98"/>
  <c r="C46" i="98"/>
  <c r="C48" i="98"/>
  <c r="C51" i="98"/>
  <c r="C53" i="98"/>
  <c r="C55" i="98"/>
  <c r="C60" i="98"/>
  <c r="C62" i="98"/>
  <c r="C64" i="98"/>
  <c r="C66" i="98"/>
  <c r="C68" i="98"/>
  <c r="C70" i="98"/>
  <c r="C72" i="98"/>
  <c r="C75" i="98"/>
  <c r="C77" i="98"/>
  <c r="C79" i="98"/>
  <c r="C83" i="98"/>
  <c r="C85" i="98"/>
  <c r="C88" i="98"/>
  <c r="C91" i="98"/>
  <c r="C93" i="98"/>
  <c r="C96" i="98"/>
  <c r="C98" i="98"/>
  <c r="C100" i="98"/>
  <c r="C102" i="98"/>
  <c r="C104" i="98"/>
  <c r="C145" i="97"/>
  <c r="C144" i="97"/>
  <c r="C9" i="97"/>
  <c r="C11" i="97"/>
  <c r="C13" i="97"/>
  <c r="C15" i="97"/>
  <c r="C18" i="97"/>
  <c r="C21" i="97"/>
  <c r="C23" i="97"/>
  <c r="C25" i="97"/>
  <c r="C32" i="97"/>
  <c r="C35" i="97"/>
  <c r="C39" i="97"/>
  <c r="C46" i="97"/>
  <c r="C50" i="97"/>
  <c r="C52" i="97"/>
  <c r="C55" i="97"/>
  <c r="C58" i="97"/>
  <c r="C62" i="97"/>
  <c r="C64" i="97"/>
  <c r="C72" i="97"/>
  <c r="C74" i="97"/>
  <c r="C76" i="97"/>
  <c r="C78" i="97"/>
  <c r="C85" i="97"/>
  <c r="C87" i="97"/>
  <c r="C91" i="97"/>
  <c r="C93" i="97"/>
  <c r="C95" i="97"/>
  <c r="C98" i="97"/>
  <c r="C100" i="97"/>
  <c r="C103" i="97"/>
  <c r="C106" i="97"/>
  <c r="C109" i="97"/>
  <c r="C112" i="97"/>
  <c r="C114" i="97"/>
  <c r="C118" i="97"/>
  <c r="C122" i="97"/>
  <c r="C126" i="97"/>
  <c r="C130" i="97"/>
  <c r="C133" i="97"/>
  <c r="C136" i="97"/>
  <c r="C141" i="97"/>
  <c r="C8" i="97"/>
  <c r="C10" i="97"/>
  <c r="C12" i="97"/>
  <c r="C14" i="97"/>
  <c r="C17" i="97"/>
  <c r="C19" i="97"/>
  <c r="C22" i="97"/>
  <c r="C24" i="97"/>
  <c r="C26" i="97"/>
  <c r="C34" i="97"/>
  <c r="C38" i="97"/>
  <c r="C44" i="97"/>
  <c r="C49" i="97"/>
  <c r="C51" i="97"/>
  <c r="C53" i="97"/>
  <c r="C57" i="97"/>
  <c r="C60" i="97"/>
  <c r="C63" i="97"/>
  <c r="C67" i="97"/>
  <c r="C73" i="97"/>
  <c r="C75" i="97"/>
  <c r="C77" i="97"/>
  <c r="C81" i="97"/>
  <c r="C86" i="97"/>
  <c r="C88" i="97"/>
  <c r="C92" i="97"/>
  <c r="C94" i="97"/>
  <c r="C97" i="97"/>
  <c r="C99" i="97"/>
  <c r="C102" i="97"/>
  <c r="C105" i="97"/>
  <c r="C107" i="97"/>
  <c r="C111" i="97"/>
  <c r="C113" i="97"/>
  <c r="C115" i="97"/>
  <c r="C121" i="97"/>
  <c r="C124" i="97"/>
  <c r="C129" i="97"/>
  <c r="C132" i="97"/>
  <c r="C134" i="97"/>
  <c r="C138" i="97"/>
  <c r="C142" i="97"/>
  <c r="G75" i="109" l="1"/>
  <c r="G45" i="109"/>
  <c r="G91" i="109"/>
  <c r="G38" i="109"/>
  <c r="G61" i="109"/>
  <c r="G82" i="109"/>
  <c r="G64" i="109"/>
  <c r="G47" i="109"/>
  <c r="G29" i="109"/>
  <c r="G12" i="109"/>
  <c r="G88" i="109"/>
  <c r="G70" i="109"/>
  <c r="G52" i="109"/>
  <c r="G34" i="109"/>
  <c r="G17" i="109"/>
  <c r="G97" i="109"/>
  <c r="G80" i="109"/>
  <c r="G62" i="109"/>
  <c r="G44" i="109"/>
  <c r="G27" i="109"/>
  <c r="G10" i="109"/>
  <c r="G85" i="109"/>
  <c r="G67" i="109"/>
  <c r="G50" i="109"/>
  <c r="G32" i="109"/>
  <c r="G15" i="109"/>
  <c r="G95" i="109"/>
  <c r="G78" i="109"/>
  <c r="G60" i="109"/>
  <c r="G42" i="109"/>
  <c r="G24" i="109"/>
  <c r="G8" i="109"/>
  <c r="G83" i="109"/>
  <c r="G65" i="109"/>
  <c r="G48" i="109"/>
  <c r="G30" i="109"/>
  <c r="G13" i="109"/>
  <c r="G81" i="109"/>
  <c r="G40" i="109"/>
  <c r="G28" i="109"/>
  <c r="G56" i="109"/>
  <c r="G79" i="109"/>
  <c r="G26" i="109"/>
  <c r="G89" i="109"/>
  <c r="G71" i="109"/>
  <c r="G53" i="109"/>
  <c r="G35" i="109"/>
  <c r="G18" i="109"/>
  <c r="G94" i="109"/>
  <c r="G77" i="109"/>
  <c r="G59" i="109"/>
  <c r="G41" i="109"/>
  <c r="G23" i="109"/>
  <c r="G7" i="109"/>
  <c r="G58" i="109"/>
  <c r="G98" i="109"/>
  <c r="G63" i="109"/>
  <c r="G73" i="109"/>
  <c r="G96" i="109"/>
  <c r="G43" i="109"/>
  <c r="G86" i="109"/>
  <c r="G68" i="109"/>
  <c r="G51" i="109"/>
  <c r="G33" i="109"/>
  <c r="G16" i="109"/>
  <c r="G92" i="109"/>
  <c r="G74" i="109"/>
  <c r="G57" i="109"/>
  <c r="G39" i="109"/>
  <c r="G21" i="109"/>
  <c r="G93" i="109"/>
  <c r="G22" i="109"/>
  <c r="G11" i="109"/>
  <c r="G20" i="109"/>
  <c r="G9" i="109"/>
  <c r="G84" i="109"/>
  <c r="G66" i="109"/>
  <c r="G49" i="109"/>
  <c r="G31" i="109"/>
  <c r="G14" i="109"/>
  <c r="G90" i="109"/>
  <c r="G72" i="109"/>
  <c r="G55" i="109"/>
  <c r="G36" i="109"/>
  <c r="G19" i="109"/>
  <c r="I81" i="109"/>
  <c r="I72" i="109"/>
  <c r="I63" i="109"/>
  <c r="I92" i="109"/>
  <c r="I83" i="109"/>
  <c r="I74" i="109"/>
  <c r="I65" i="109"/>
  <c r="I57" i="109"/>
  <c r="I48" i="109"/>
  <c r="I39" i="109"/>
  <c r="I30" i="109"/>
  <c r="I21" i="109"/>
  <c r="I13" i="109"/>
  <c r="I95" i="109"/>
  <c r="I86" i="109"/>
  <c r="I78" i="109"/>
  <c r="I68" i="109"/>
  <c r="I60" i="109"/>
  <c r="I51" i="109"/>
  <c r="I42" i="109"/>
  <c r="I33" i="109"/>
  <c r="I24" i="109"/>
  <c r="I16" i="109"/>
  <c r="I8" i="109"/>
  <c r="J94" i="109"/>
  <c r="J85" i="109"/>
  <c r="J77" i="109"/>
  <c r="J67" i="109"/>
  <c r="J59" i="109"/>
  <c r="J50" i="109"/>
  <c r="J41" i="109"/>
  <c r="J32" i="109"/>
  <c r="J23" i="109"/>
  <c r="J15" i="109"/>
  <c r="J7" i="109"/>
  <c r="J91" i="109"/>
  <c r="J82" i="109"/>
  <c r="J73" i="109"/>
  <c r="J64" i="109"/>
  <c r="J56" i="109"/>
  <c r="J47" i="109"/>
  <c r="J38" i="109"/>
  <c r="J29" i="109"/>
  <c r="J20" i="109"/>
  <c r="J12" i="109"/>
  <c r="I94" i="109"/>
  <c r="C94" i="109" s="1"/>
  <c r="B94" i="109" s="1"/>
  <c r="I85" i="109"/>
  <c r="I77" i="109"/>
  <c r="I67" i="109"/>
  <c r="I59" i="109"/>
  <c r="C59" i="109" s="1"/>
  <c r="B59" i="109" s="1"/>
  <c r="I50" i="109"/>
  <c r="I41" i="109"/>
  <c r="I32" i="109"/>
  <c r="C32" i="109" s="1"/>
  <c r="B32" i="109" s="1"/>
  <c r="I23" i="109"/>
  <c r="C23" i="109" s="1"/>
  <c r="B23" i="109" s="1"/>
  <c r="I15" i="109"/>
  <c r="I7" i="109"/>
  <c r="I89" i="109"/>
  <c r="I80" i="109"/>
  <c r="I71" i="109"/>
  <c r="I62" i="109"/>
  <c r="I53" i="109"/>
  <c r="I44" i="109"/>
  <c r="I35" i="109"/>
  <c r="I27" i="109"/>
  <c r="I18" i="109"/>
  <c r="I10" i="109"/>
  <c r="J96" i="109"/>
  <c r="J88" i="109"/>
  <c r="J79" i="109"/>
  <c r="J70" i="109"/>
  <c r="J61" i="109"/>
  <c r="J52" i="109"/>
  <c r="J43" i="109"/>
  <c r="J34" i="109"/>
  <c r="J26" i="109"/>
  <c r="J17" i="109"/>
  <c r="J9" i="109"/>
  <c r="J93" i="109"/>
  <c r="J84" i="109"/>
  <c r="J75" i="109"/>
  <c r="J66" i="109"/>
  <c r="J58" i="109"/>
  <c r="J49" i="109"/>
  <c r="J40" i="109"/>
  <c r="J31" i="109"/>
  <c r="J22" i="109"/>
  <c r="J14" i="109"/>
  <c r="J98" i="109"/>
  <c r="I96" i="109"/>
  <c r="I88" i="109"/>
  <c r="C88" i="109" s="1"/>
  <c r="B88" i="109" s="1"/>
  <c r="I79" i="109"/>
  <c r="I70" i="109"/>
  <c r="I61" i="109"/>
  <c r="I52" i="109"/>
  <c r="C52" i="109" s="1"/>
  <c r="B52" i="109" s="1"/>
  <c r="I43" i="109"/>
  <c r="I34" i="109"/>
  <c r="I26" i="109"/>
  <c r="I17" i="109"/>
  <c r="C17" i="109" s="1"/>
  <c r="B17" i="109" s="1"/>
  <c r="I9" i="109"/>
  <c r="I91" i="109"/>
  <c r="I82" i="109"/>
  <c r="C82" i="109" s="1"/>
  <c r="B82" i="109" s="1"/>
  <c r="I73" i="109"/>
  <c r="C73" i="109" s="1"/>
  <c r="B73" i="109" s="1"/>
  <c r="I64" i="109"/>
  <c r="I56" i="109"/>
  <c r="C56" i="109" s="1"/>
  <c r="B56" i="109" s="1"/>
  <c r="I47" i="109"/>
  <c r="I38" i="109"/>
  <c r="I29" i="109"/>
  <c r="C29" i="109" s="1"/>
  <c r="I20" i="109"/>
  <c r="I12" i="109"/>
  <c r="C12" i="109" s="1"/>
  <c r="B12" i="109" s="1"/>
  <c r="I98" i="109"/>
  <c r="J90" i="109"/>
  <c r="J81" i="109"/>
  <c r="J72" i="109"/>
  <c r="J63" i="109"/>
  <c r="J55" i="109"/>
  <c r="J45" i="109"/>
  <c r="J36" i="109"/>
  <c r="J28" i="109"/>
  <c r="J19" i="109"/>
  <c r="J11" i="109"/>
  <c r="J95" i="109"/>
  <c r="J86" i="109"/>
  <c r="J78" i="109"/>
  <c r="J68" i="109"/>
  <c r="J60" i="109"/>
  <c r="J51" i="109"/>
  <c r="J42" i="109"/>
  <c r="J33" i="109"/>
  <c r="J24" i="109"/>
  <c r="J16" i="109"/>
  <c r="J8" i="109"/>
  <c r="I90" i="109"/>
  <c r="I55" i="109"/>
  <c r="I45" i="109"/>
  <c r="C45" i="109" s="1"/>
  <c r="B45" i="109" s="1"/>
  <c r="I36" i="109"/>
  <c r="I28" i="109"/>
  <c r="I19" i="109"/>
  <c r="I11" i="109"/>
  <c r="C11" i="109" s="1"/>
  <c r="B11" i="109" s="1"/>
  <c r="I93" i="109"/>
  <c r="I84" i="109"/>
  <c r="I75" i="109"/>
  <c r="C75" i="109" s="1"/>
  <c r="B75" i="109" s="1"/>
  <c r="I66" i="109"/>
  <c r="C66" i="109" s="1"/>
  <c r="B66" i="109" s="1"/>
  <c r="I58" i="109"/>
  <c r="I49" i="109"/>
  <c r="I40" i="109"/>
  <c r="I31" i="109"/>
  <c r="C31" i="109" s="1"/>
  <c r="B31" i="109" s="1"/>
  <c r="I22" i="109"/>
  <c r="I14" i="109"/>
  <c r="I97" i="109"/>
  <c r="J92" i="109"/>
  <c r="J83" i="109"/>
  <c r="J74" i="109"/>
  <c r="J65" i="109"/>
  <c r="J57" i="109"/>
  <c r="J48" i="109"/>
  <c r="J39" i="109"/>
  <c r="J30" i="109"/>
  <c r="J21" i="109"/>
  <c r="J13" i="109"/>
  <c r="J97" i="109"/>
  <c r="J89" i="109"/>
  <c r="J80" i="109"/>
  <c r="C80" i="109" s="1"/>
  <c r="B80" i="109" s="1"/>
  <c r="J71" i="109"/>
  <c r="C71" i="109" s="1"/>
  <c r="B71" i="109" s="1"/>
  <c r="J62" i="109"/>
  <c r="J53" i="109"/>
  <c r="C53" i="109" s="1"/>
  <c r="B53" i="109" s="1"/>
  <c r="J44" i="109"/>
  <c r="C44" i="109" s="1"/>
  <c r="B44" i="109" s="1"/>
  <c r="J35" i="109"/>
  <c r="J27" i="109"/>
  <c r="J18" i="109"/>
  <c r="J10" i="109"/>
  <c r="C10" i="109" s="1"/>
  <c r="B10" i="109" s="1"/>
  <c r="B29" i="109" l="1"/>
  <c r="C89" i="109"/>
  <c r="B89" i="109" s="1"/>
  <c r="C38" i="109"/>
  <c r="B38" i="109" s="1"/>
  <c r="C98" i="109"/>
  <c r="B98" i="109" s="1"/>
  <c r="C18" i="109"/>
  <c r="B18" i="109" s="1"/>
  <c r="C97" i="109"/>
  <c r="B97" i="109" s="1"/>
  <c r="C19" i="109"/>
  <c r="B19" i="109" s="1"/>
  <c r="C47" i="109"/>
  <c r="B47" i="109" s="1"/>
  <c r="C61" i="109"/>
  <c r="B61" i="109" s="1"/>
  <c r="C27" i="109"/>
  <c r="B27" i="109" s="1"/>
  <c r="C14" i="109"/>
  <c r="B14" i="109" s="1"/>
  <c r="C84" i="109"/>
  <c r="B84" i="109" s="1"/>
  <c r="C41" i="109"/>
  <c r="B41" i="109" s="1"/>
  <c r="C55" i="109"/>
  <c r="B55" i="109" s="1"/>
  <c r="C35" i="109"/>
  <c r="B35" i="109" s="1"/>
  <c r="C22" i="109"/>
  <c r="B22" i="109" s="1"/>
  <c r="C58" i="109"/>
  <c r="B58" i="109" s="1"/>
  <c r="C93" i="109"/>
  <c r="B93" i="109" s="1"/>
  <c r="C36" i="109"/>
  <c r="B36" i="109" s="1"/>
  <c r="C64" i="109"/>
  <c r="B64" i="109" s="1"/>
  <c r="C9" i="109"/>
  <c r="B9" i="109" s="1"/>
  <c r="C43" i="109"/>
  <c r="B43" i="109" s="1"/>
  <c r="C79" i="109"/>
  <c r="B79" i="109" s="1"/>
  <c r="C15" i="109"/>
  <c r="B15" i="109" s="1"/>
  <c r="C50" i="109"/>
  <c r="B50" i="109" s="1"/>
  <c r="C85" i="109"/>
  <c r="B85" i="109" s="1"/>
  <c r="C26" i="109"/>
  <c r="B26" i="109" s="1"/>
  <c r="C67" i="109"/>
  <c r="B67" i="109" s="1"/>
  <c r="C40" i="109"/>
  <c r="B40" i="109" s="1"/>
  <c r="C62" i="109"/>
  <c r="B62" i="109" s="1"/>
  <c r="C49" i="109"/>
  <c r="B49" i="109" s="1"/>
  <c r="C28" i="109"/>
  <c r="B28" i="109" s="1"/>
  <c r="C20" i="109"/>
  <c r="B20" i="109" s="1"/>
  <c r="C91" i="109"/>
  <c r="B91" i="109" s="1"/>
  <c r="C34" i="109"/>
  <c r="B34" i="109" s="1"/>
  <c r="C70" i="109"/>
  <c r="B70" i="109" s="1"/>
  <c r="C7" i="109"/>
  <c r="B7" i="109" s="1"/>
  <c r="C77" i="109"/>
  <c r="B77" i="109" s="1"/>
  <c r="C96" i="109"/>
  <c r="B96" i="109" s="1"/>
  <c r="C16" i="109"/>
  <c r="B16" i="109" s="1"/>
  <c r="C33" i="109"/>
  <c r="B33" i="109" s="1"/>
  <c r="C51" i="109"/>
  <c r="B51" i="109" s="1"/>
  <c r="C68" i="109"/>
  <c r="B68" i="109" s="1"/>
  <c r="C86" i="109"/>
  <c r="B86" i="109" s="1"/>
  <c r="C13" i="109"/>
  <c r="B13" i="109" s="1"/>
  <c r="C30" i="109"/>
  <c r="B30" i="109" s="1"/>
  <c r="C48" i="109"/>
  <c r="B48" i="109" s="1"/>
  <c r="C65" i="109"/>
  <c r="B65" i="109" s="1"/>
  <c r="C83" i="109"/>
  <c r="B83" i="109" s="1"/>
  <c r="C63" i="109"/>
  <c r="B63" i="109" s="1"/>
  <c r="C81" i="109"/>
  <c r="B81" i="109" s="1"/>
  <c r="C90" i="109"/>
  <c r="B90" i="109" s="1"/>
  <c r="C8" i="109"/>
  <c r="B8" i="109" s="1"/>
  <c r="C24" i="109"/>
  <c r="B24" i="109" s="1"/>
  <c r="C42" i="109"/>
  <c r="B42" i="109" s="1"/>
  <c r="C60" i="109"/>
  <c r="B60" i="109" s="1"/>
  <c r="C78" i="109"/>
  <c r="B78" i="109" s="1"/>
  <c r="C95" i="109"/>
  <c r="B95" i="109" s="1"/>
  <c r="C21" i="109"/>
  <c r="B21" i="109" s="1"/>
  <c r="C39" i="109"/>
  <c r="B39" i="109" s="1"/>
  <c r="C57" i="109"/>
  <c r="B57" i="109" s="1"/>
  <c r="C74" i="109"/>
  <c r="B74" i="109" s="1"/>
  <c r="C92" i="109"/>
  <c r="B92" i="109" s="1"/>
  <c r="C72" i="109"/>
  <c r="B72" i="109" s="1"/>
</calcChain>
</file>

<file path=xl/sharedStrings.xml><?xml version="1.0" encoding="utf-8"?>
<sst xmlns="http://schemas.openxmlformats.org/spreadsheetml/2006/main" count="16250" uniqueCount="3004">
  <si>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</si>
  <si>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</si>
  <si>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</si>
  <si>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</si>
  <si>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</si>
  <si>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</si>
  <si>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</si>
  <si>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</si>
  <si>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</si>
  <si>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</si>
  <si>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</si>
  <si>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</si>
  <si>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</si>
  <si>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</si>
  <si>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</si>
  <si>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</si>
  <si>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</si>
  <si>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</si>
  <si>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 xml:space="preserve">г.Москва </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</si>
  <si>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</si>
  <si>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</si>
  <si>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</si>
  <si>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</si>
  <si>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</si>
  <si>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</si>
  <si>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</si>
  <si>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</si>
  <si>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</si>
  <si>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</si>
  <si>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г.Санкт-Петербург</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</si>
  <si>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</si>
  <si>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</si>
  <si>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</si>
  <si>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</si>
  <si>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</si>
  <si>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</si>
  <si>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</si>
  <si>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</si>
  <si>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</si>
  <si>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</si>
  <si>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</si>
  <si>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</si>
  <si>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</si>
  <si>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</si>
  <si>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</si>
  <si>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</si>
  <si>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</si>
  <si>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Марий-Эл</t>
  </si>
  <si>
    <t>Республика Мордовия</t>
  </si>
  <si>
    <t>Республика Татарстан (Татарстан)</t>
  </si>
  <si>
    <t>Удмуртская Республика</t>
  </si>
  <si>
    <t>Чувашская Республика - Чувашия</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</si>
  <si>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</si>
  <si>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</si>
  <si>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</si>
  <si>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</si>
  <si>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</si>
  <si>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</si>
  <si>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</si>
  <si>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</si>
  <si>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</si>
  <si>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</si>
  <si>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</si>
  <si>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</si>
  <si>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</si>
  <si>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автономный округ - Югра</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</si>
  <si>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</si>
  <si>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</si>
  <si>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</si>
  <si>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</si>
  <si>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</si>
  <si>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</si>
  <si>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</si>
  <si>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</si>
  <si>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</si>
  <si>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</si>
  <si>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</si>
  <si>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</si>
  <si>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</si>
  <si>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</si>
  <si>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</si>
  <si>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</si>
  <si>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</si>
  <si>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</si>
  <si>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</si>
  <si>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</si>
  <si>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</si>
  <si>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</si>
  <si>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</si>
  <si>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Единица измерения</t>
  </si>
  <si>
    <t>баллов</t>
  </si>
  <si>
    <t>Республика Северная Осетия - Алания</t>
  </si>
  <si>
    <t>№ п/п</t>
  </si>
  <si>
    <t>Вопросы и варианты ответов</t>
  </si>
  <si>
    <t>Республика Крым</t>
  </si>
  <si>
    <t>г.Севастополь</t>
  </si>
  <si>
    <t>баллы</t>
  </si>
  <si>
    <t>Баллов</t>
  </si>
  <si>
    <t xml:space="preserve">Понижающие коэффициенты </t>
  </si>
  <si>
    <t>Максимальное количество баллов</t>
  </si>
  <si>
    <t>6.1</t>
  </si>
  <si>
    <t>6.2</t>
  </si>
  <si>
    <t>Нет, не осуществляется или не отвечает требованиям</t>
  </si>
  <si>
    <t>6.3</t>
  </si>
  <si>
    <t>6.4</t>
  </si>
  <si>
    <t>6.5</t>
  </si>
  <si>
    <t>6.6</t>
  </si>
  <si>
    <t>Осуществляется ли раскрытие данных о посещаемости специализированного сайта, предназначенного для размещения бюджетных данных для граждан, или, в случае отсутствия такого специализированного сайта, о посещаемости страниц сайта, предназначенного для размещения бюджетных данных, на которых размещается «бюджет для граждан»?</t>
  </si>
  <si>
    <t>6.7</t>
  </si>
  <si>
    <t>Нет, не проводился, или не отвечает требованиям, или сведения о нем отсутствуют</t>
  </si>
  <si>
    <t>Да, осуществляется</t>
  </si>
  <si>
    <t>К1</t>
  </si>
  <si>
    <t>К2</t>
  </si>
  <si>
    <t>Наименование субъекта                                               Российской Федерации</t>
  </si>
  <si>
    <t>%</t>
  </si>
  <si>
    <t>% от максимального количества баллов по разделу 6</t>
  </si>
  <si>
    <t>Итого по разделу 6</t>
  </si>
  <si>
    <t>Нет, не доводилась, или не отвечает требованиям, или сведения об этом отсутствуют</t>
  </si>
  <si>
    <t>Нет, не использовался или не отвечает требованиям</t>
  </si>
  <si>
    <t>Да, использовался</t>
  </si>
  <si>
    <t>-</t>
  </si>
  <si>
    <t>Наименование субъекта                                                  Российской Федерации</t>
  </si>
  <si>
    <t>Оценка показателя 6.1</t>
  </si>
  <si>
    <t>Название сайта</t>
  </si>
  <si>
    <t>Форма предоставления информации</t>
  </si>
  <si>
    <t>Источник данных</t>
  </si>
  <si>
    <t>Номер выпуска</t>
  </si>
  <si>
    <t>Официальный сайт департамента финансов и бюджетной политики Белгородской области</t>
  </si>
  <si>
    <t xml:space="preserve">Брошюра </t>
  </si>
  <si>
    <t>http://beldepfin.ru/deyatelnost/byudzhet-dlya-grazhdan/</t>
  </si>
  <si>
    <t>Нет данных</t>
  </si>
  <si>
    <t>Брошюра</t>
  </si>
  <si>
    <t>Департамент финансов, бюджетной и налоговой политики Владимирской области</t>
  </si>
  <si>
    <t>http://dtf.avo.ru/budzet-dla-grazdan</t>
  </si>
  <si>
    <t>Департамент финансов Воронежской области</t>
  </si>
  <si>
    <t>Департамент финансов Ивановской области</t>
  </si>
  <si>
    <t>http://df.ivanovoobl.ru/regionalnye-finansy/byudzhet-dlya-grazhdan/</t>
  </si>
  <si>
    <t>http://admoblkaluga.ru/main/work/finances/open-budget/</t>
  </si>
  <si>
    <t>Департамент финансов Костромской области</t>
  </si>
  <si>
    <t>http://depfin.adm44.ru/Budget/budgrag/index.aspx</t>
  </si>
  <si>
    <t>Официальный сайт Администрации Курской области (Раздел "Экономика/ "Финансы"/ "Областной бюджет")</t>
  </si>
  <si>
    <t>Управление финансов Липецкой области</t>
  </si>
  <si>
    <t>http://ufin48.ru/Show/Category/39?ItemId=30</t>
  </si>
  <si>
    <t>Открытый бюджет Московской области</t>
  </si>
  <si>
    <t>https://budget.mosreg.ru/byudzhet-dlya-grazhdan/zakon-o-byudzhete-mo/</t>
  </si>
  <si>
    <t>Администрация Губернатора и Правительства Орловской области (раздел "Бюджет для граждан")</t>
  </si>
  <si>
    <t>Министерство финансов Рязанской области</t>
  </si>
  <si>
    <t>http://minfin.ryazangov.ru/activities/budget/budget_open/otkrytyy-byudzhet/</t>
  </si>
  <si>
    <t>Единый портал государственной и муниципальной бюджетной системы Рязанской области "Открытый бюджет Рязанской области"</t>
  </si>
  <si>
    <t>Департамент бюджета и финансов Смоленской области</t>
  </si>
  <si>
    <t>Финансовое управление Тамбовской области</t>
  </si>
  <si>
    <t>http://fin.tmbreg.ru/7812.html</t>
  </si>
  <si>
    <t>Открытый бюджет Тверской области (портал бюджетной системы Тверской области)</t>
  </si>
  <si>
    <t>Открытый бюджет Тульской области</t>
  </si>
  <si>
    <t>Правительство Ярославской области (страница Департамента финансов Ярославской области, раздел "Бюджет для граждан")</t>
  </si>
  <si>
    <t>Презентация</t>
  </si>
  <si>
    <t>http://www.yarregion.ru/depts/depfin/tmpPages/docs.aspx</t>
  </si>
  <si>
    <t>Открытый бюджет Ярославской области (ИАС Мониторинг)</t>
  </si>
  <si>
    <t>Открытый бюджет Москвы</t>
  </si>
  <si>
    <t>Бюджет для граждан Республики Карелия</t>
  </si>
  <si>
    <t>Министерство финансов Республики Коми</t>
  </si>
  <si>
    <t>Правительство Архангельской области (страница Министерства финансов Архангельской области, баннер "Гражданам о бюджете")</t>
  </si>
  <si>
    <t>https://dvinaland.ru/budget/ (под баннером "Гражданам о бюджете");   https://dvinaland.ru/gov/iogv/minfin/docList/ (Справочник докуметов/Отчетность/Бюджет для граждан)</t>
  </si>
  <si>
    <t>Официальный сайт Департамента финансов Вологодской области</t>
  </si>
  <si>
    <t>Министерство финансов Калининградской области</t>
  </si>
  <si>
    <t>https://minfin39.ru/citizens/budget/</t>
  </si>
  <si>
    <t>Открытый бюджет Ленинградской области</t>
  </si>
  <si>
    <t>Портал бюджетной системы Мурманской области "Бюджет для всех"</t>
  </si>
  <si>
    <t>Комитет по финансам Псковской области;     Открытый бюджет Псковской области области</t>
  </si>
  <si>
    <t xml:space="preserve">Комитет финансов Санкт-Петербурга </t>
  </si>
  <si>
    <t>Администрация Ненецкого автономного округа (страница Департамента финансов и экономики Ненецкого автономного округа, раздел "Бюджет для граждан")</t>
  </si>
  <si>
    <t>http://dfei.adm-nao.ru/byudzhet-dlya-grazhdan/</t>
  </si>
  <si>
    <t>Министерство финансов Республики Адыгея Офийиальный сайт. Портал управления общественными финансами</t>
  </si>
  <si>
    <t>http://www.minfin01-maykop.ru/Show/Category/13?ItemId=145</t>
  </si>
  <si>
    <t>Министерство финансов Республики Калмыкия. Официальный интернет-ресурс</t>
  </si>
  <si>
    <t>http://minfin.kalmregion.ru/deyatelnost/byudzhet-dlya-grazhdan/byudzhet-dlya-grazhdan-k-zakonu-o-respublikanskom-byudzhete/</t>
  </si>
  <si>
    <t>Открытый бюджет Республики Крым</t>
  </si>
  <si>
    <t>Официальный сайт Министерства финансов Краснодарского края</t>
  </si>
  <si>
    <t>Открытый бюджет Краснодарского края</t>
  </si>
  <si>
    <t>Министерство финансов Астраханской области</t>
  </si>
  <si>
    <t>https://minfin.astrobl.ru/site-page/byudzhet-dlya-grazhdan</t>
  </si>
  <si>
    <t>Официальный портал Волгоградской области (страница Комитета финансов Волгоградской области)</t>
  </si>
  <si>
    <t>Открытый бюджет Ростовской области</t>
  </si>
  <si>
    <t>Открытый бюджет города Севастополя</t>
  </si>
  <si>
    <t>Министерство финансов Республики Ингушетия</t>
  </si>
  <si>
    <t>https://mfri.ru/index.php/open-budget/byudzhet-dlya-grazhdan</t>
  </si>
  <si>
    <t>Портал Правительства Кабардино-Балкарской Республики (страница Министерства финансов Кабардино-Балкарской Республики, баннер на странице "Бюджет для граждан")</t>
  </si>
  <si>
    <t>Буклет</t>
  </si>
  <si>
    <t>http://pravitelstvo.kbr.ru/oigv/minfin/byudzhet_dlya_grazhdan.php</t>
  </si>
  <si>
    <t>Официальный сайт Министерства финансов Карачаево-Черкесской Республики</t>
  </si>
  <si>
    <t>http://minfin09.ru/%D0%B1%D1%8E%D0%B4%D0%B6%D0%B5%D1%82-%D0%B4%D0%BB%D1%8F-%D0%B3%D1%80%D0%B0%D0%B6%D0%B4%D0%B0%D0%BD/</t>
  </si>
  <si>
    <t xml:space="preserve">Министерство финансов Республики Северная Осетия-Алания </t>
  </si>
  <si>
    <t>Бюджет для граждан Чеченской Республики</t>
  </si>
  <si>
    <t>http://forcitizens.ru/fb/fb-svod</t>
  </si>
  <si>
    <t>Портал «Открытый бюджет Ставропольского края»</t>
  </si>
  <si>
    <t>Министерство финансов Республики Башкортостан</t>
  </si>
  <si>
    <t>Официальный интернет-портал Республики Марий Эл (страница Министерства финансов Республики Марий Эл, раздел "Бюджет для граждан", Подраздел "Проект бюджета")</t>
  </si>
  <si>
    <t>http://mari-el.gov.ru/minfin/Pages/Budjprojekt.aspx</t>
  </si>
  <si>
    <t>Министерство финансов Республики Мордовия</t>
  </si>
  <si>
    <t>Министерство финансов Республики Татарстан</t>
  </si>
  <si>
    <t>http://minfin.tatarstan.ru/rus/budget.html</t>
  </si>
  <si>
    <t>Министерство финансов Удмуртской Республики</t>
  </si>
  <si>
    <t>Портал управления общественными финансами Чувашской Республики</t>
  </si>
  <si>
    <t>Министерство финансов Кировской области</t>
  </si>
  <si>
    <t>Бюджет для граждан Нижегородской области</t>
  </si>
  <si>
    <t>Министерство финансов Нижегородской области</t>
  </si>
  <si>
    <t>http://mf.nnov.ru/index.php?option=com_k2&amp;view=item&amp;id=1599:byudzhet-dlya-grazhdan-po-proektu-oblastnogo-byudzheta-i-po-prinyatomu-byudzhetu&amp;Itemid=553</t>
  </si>
  <si>
    <t>Министерство финансов Оренбургской области</t>
  </si>
  <si>
    <t>Бюджет для граждан Оренбургской области</t>
  </si>
  <si>
    <t>Бюджет для граждан Самарской области</t>
  </si>
  <si>
    <t>http://budget.minfin-samara.ru/razdely/parametri-budzheta/osnovnie-harakteristiki-budzheta/</t>
  </si>
  <si>
    <t>Открытый бюджет Саратовской области</t>
  </si>
  <si>
    <t>Открытый бюджет Ульяновской области</t>
  </si>
  <si>
    <t>Финансовое управление Курганской области</t>
  </si>
  <si>
    <t>http://www.finupr.kurganobl.ru/index.php?test=budjetgrd</t>
  </si>
  <si>
    <t>Официальный сайт Министерства финансов Свердловской области</t>
  </si>
  <si>
    <t>https://minfin.midural.ru/document/category/88#document_list</t>
  </si>
  <si>
    <t>Официальный портал органов Государственной власти Тюменской области (Страница Департамента финансов Тюменской области)</t>
  </si>
  <si>
    <t>Департамент финансов Ханты-Мансийского автономного округа</t>
  </si>
  <si>
    <t>Департамент финансов Ямало-Ненецкого автономного округа</t>
  </si>
  <si>
    <t>Портал "Бюджет для граждан ЯНАО"</t>
  </si>
  <si>
    <t>Министерство финансов Республики Алтай</t>
  </si>
  <si>
    <t>Министерство финансов Республики Тыва</t>
  </si>
  <si>
    <t>Официальный портал исполнительных органов государственной власти Республики Хакасия (страница Министерства финансов Республики Хакасия, раздел " Общие сведения", подраздел "Государственные финансы Республики Хакасия"/ Презентация "Бюджет для граждан" )</t>
  </si>
  <si>
    <t xml:space="preserve">Официальный сайт Министерства финансов Алтайского края </t>
  </si>
  <si>
    <t>Министерство финансов Красноярского края</t>
  </si>
  <si>
    <t>http://minfin.krskstate.ru/openbudget/book</t>
  </si>
  <si>
    <t>Радио Комсомольская правда</t>
  </si>
  <si>
    <t>Портал для граждан "Открытый бюджет Иркутской области"</t>
  </si>
  <si>
    <t xml:space="preserve">Главное финансовое управление Кемеровской области </t>
  </si>
  <si>
    <t>https://www.ofukem.ru/activity/budget-citizens/</t>
  </si>
  <si>
    <t>Правительство Новосибирской области (страница Министерства финансов и налоговой политики Новосибирской области, раздел "Деятельность", подраздел "Бюджет/Бюджет Новосибирской области)</t>
  </si>
  <si>
    <t>Открытый бюджет Новосибирской области</t>
  </si>
  <si>
    <t>Бюджет для граждан Омская область</t>
  </si>
  <si>
    <t>Правительство Омской области (страница Министерства финансов Омской области, раздел "Отраслевая информация", подраздел "Открытый бюджет"/Закон об областном бюджете)</t>
  </si>
  <si>
    <t>Департамент финансов Томской области</t>
  </si>
  <si>
    <t>Официальный портал Республики Бурятия (страница Министерства финансов Республики Бурятия, баннер "бюджет для граждан")</t>
  </si>
  <si>
    <t>http://egov-buryatia.ru/minfin/activities/directions/byudzhet-dlya-grazhdan/</t>
  </si>
  <si>
    <t>Единый портал бюджетной системы "Открытый бюджет Республики Саха (Якутия)"</t>
  </si>
  <si>
    <t xml:space="preserve">Министерство финансов Забайкальского края </t>
  </si>
  <si>
    <t>Единый портал государственной и муниципальной бюджетной системы Забайкальского края "Открытый бюджет Забайкальского края"</t>
  </si>
  <si>
    <t>Официальный сайт Правительства Камчатского края (страница Министерства финансов Камчатского края, раздел "Бюджет", подраздел "Бюджет для граждан")</t>
  </si>
  <si>
    <t>https://www.kamgov.ru/minfin/budzet-dla-grazdan</t>
  </si>
  <si>
    <t>Открытый бюджет Камчатского края</t>
  </si>
  <si>
    <t>Портал управления общественными финансами "Открытый бюджет Приморского края"</t>
  </si>
  <si>
    <t>Министерство финансов Хабаровского края</t>
  </si>
  <si>
    <t>Министерство финансов Амурской области Информационный портал</t>
  </si>
  <si>
    <t>Открытый бюджет Магаданской области (раздел "Бюджет для граждан")</t>
  </si>
  <si>
    <t>Открытый бюджет Сахалинской области</t>
  </si>
  <si>
    <t>Официальный интернет-портал органов государственной власти Еврейской автономной области  ( Власть - Деятельность - Открытые данные - Открытый бюджет)</t>
  </si>
  <si>
    <t>Открытый бюджет Брянской области</t>
  </si>
  <si>
    <t>Инфографика</t>
  </si>
  <si>
    <t>http://bryanskoblfin.ru/open/Menu/Page/138</t>
  </si>
  <si>
    <t>Министерство финансов Мурманской области</t>
  </si>
  <si>
    <t>Министерство финансов Республики Саха (Якутия)</t>
  </si>
  <si>
    <t xml:space="preserve">Инфографика, таблицы с данными  </t>
  </si>
  <si>
    <t xml:space="preserve">Инфографика, таблицы с данными </t>
  </si>
  <si>
    <t>Инфографика, таблицы с данными</t>
  </si>
  <si>
    <t xml:space="preserve">Инфографика </t>
  </si>
  <si>
    <t>Справочно: наличие письма финансового органа в адрес НИФИ *</t>
  </si>
  <si>
    <t>Оценка показателя принимается равным 0 в случаях если:</t>
  </si>
  <si>
    <t>Интервью</t>
  </si>
  <si>
    <t>Открытый бюджет Санкт-Петербурга</t>
  </si>
  <si>
    <t xml:space="preserve">Нет данных </t>
  </si>
  <si>
    <t>Министерство финансов Новгородской области</t>
  </si>
  <si>
    <t>http://mfnso.nso.ru/page/3777</t>
  </si>
  <si>
    <t>https://openbudget23region.ru/byudzhet-dlya-grazhdan/byudzhet-dlya-grazhdan-2020</t>
  </si>
  <si>
    <t>Советская Чувашия</t>
  </si>
  <si>
    <t>Департамент финансов Брянской области</t>
  </si>
  <si>
    <t>https://b4u.gov-murman.ru/budget_guides/</t>
  </si>
  <si>
    <t>https://fea.yamalfin.ru/bdg/zakon-o-byudzhete/osnovnye-kharakteristiki-byudzheta</t>
  </si>
  <si>
    <t>https://depfin.tomsk.gov.ru/bjudzhet-dlja-grazhdan-na-osnove-zakona-ob-oblastnom-bjudzhete</t>
  </si>
  <si>
    <t>Для описания показателей раздела используются понятия и термины, определенные Законом Российской Федерации от 27 декабря 1991 г. № 2124-1 «О средствах массовой информации».</t>
  </si>
  <si>
    <t>Краевой информационно-аналитический журнал "Местное самоуправление на Алтае"</t>
  </si>
  <si>
    <t xml:space="preserve">Показатель оценивается в случае, если на специализированном сайте, предназначенном для размещения бюджетных данных для граждан, или, в случае отсутствия такого специализированного сайта, на сайте, предназначенном для размещения бюджетных данных, на котором размещается «бюджет для граждан», обеспечен учет посещаемости всех страниц соответствующего сайта, путем размещения на главной странице такого сайта  программного кода («счетчика посещений»), предоставляемого общедоступными системами сбора статистики в сети Интернет и обеспечивающего фиксацию факта посещения страниц сайта пользователями информации. Сведения о посещаемости сайта должны включать информацию о количестве посещений и уникальных посетителей сайта, его отдельных страниц по дням и месяцам. </t>
  </si>
  <si>
    <t>https://minfin.rkomi.ru/deyatelnost/byudjet-dlya-grajdan/informacionnye-broshyury-byudjet-dlya-grajdan;   https://minfin.rkomi.ru/informacionnye-broshyury-byudjet-dlya-grajdan</t>
  </si>
  <si>
    <t>http://portal.tverfin.ru/portal/Menu/Page/243</t>
  </si>
  <si>
    <t>http://budget.lenobl.ru/budget/num/region/current/</t>
  </si>
  <si>
    <t>https://ob.sev.gov.ru/byudzhet-dlya-grazhdan/budget-g-sevastopol/osnovnye-parametry-byudzheta</t>
  </si>
  <si>
    <t>Журнал "Бюджет"</t>
  </si>
  <si>
    <t>Да, проводился, и в открытом доступе размещены сведения о конкурсе и его официальные результаты, а также конкурсные проекты победителей</t>
  </si>
  <si>
    <t>Да, проводился, и в открытом доступе размещены сведения о конкурсе и его официальные результаты</t>
  </si>
  <si>
    <t>Оценка показателя осуществляется на основе сведений, размещенных в открытом доступе на сайте, предназначенном для размещения бюджетных данных, либо доступных с этого сайта по ссылке на сайт организатора конкурса. В случае, если ссылка на сайт организатора конкурса не активна, или если при переходе по ссылке на сайт организатора конкурса соответствующие сведения отсутствуют, в том числе, если требуются дополнительные усилия для их поиска, оценка показателя принимает значение 0 баллов.</t>
  </si>
  <si>
    <t>Раздел 6.    Бюджет для граждан</t>
  </si>
  <si>
    <t>Нет</t>
  </si>
  <si>
    <t>Портал органов власти Калужской области (страница Министерства финансов Калужской области, раздел "Бюджет для граждан")</t>
  </si>
  <si>
    <t>Нет данных (представленные сведения не отвечают требованиям - не являются аналитическими материалами)</t>
  </si>
  <si>
    <t>Нет данных (представленные сведения не отвечают требованиям по содержанию)</t>
  </si>
  <si>
    <t>http://budget.mos.ru/citizen</t>
  </si>
  <si>
    <t>Нет данных (представленные сведения не отвечают требованиям по содержанию и объему)</t>
  </si>
  <si>
    <t>Открытый бюджет Новгородской области</t>
  </si>
  <si>
    <t>Открытый бюджет Псковской области</t>
  </si>
  <si>
    <t>https://fincom.gov.spb.ru/budget/info/acts/1</t>
  </si>
  <si>
    <t>Бюджет для граждан</t>
  </si>
  <si>
    <t>https://budget.gov.spb.ru/</t>
  </si>
  <si>
    <t>нет данных</t>
  </si>
  <si>
    <t>Параметры бюджета</t>
  </si>
  <si>
    <t>Министерство финансов Чеченской Республики. Официальный сайт</t>
  </si>
  <si>
    <t>Копия статьи направлена в НИФИ</t>
  </si>
  <si>
    <t>Министерство финансов Пермского края</t>
  </si>
  <si>
    <t>Портал «Понятный бюджет»</t>
  </si>
  <si>
    <t>Параметры бюджета (закон)</t>
  </si>
  <si>
    <t>Открытый бюджет Челябинской области</t>
  </si>
  <si>
    <t>Официальный сайт Министерства финансов Челябинской области</t>
  </si>
  <si>
    <t>б/н</t>
  </si>
  <si>
    <t>https://minfin-altai.ru/deyatelnost/byudzhet-dlya-grazhdan/2020-2022.php</t>
  </si>
  <si>
    <t>Нет данных (представленные сведения не отвечают требованиям)</t>
  </si>
  <si>
    <t>Министерство финансов Магаданской области</t>
  </si>
  <si>
    <t>Портал государственных органов Чукотского автономного округа (Баннер "Открытый бюджет Чукотского автономного округа")</t>
  </si>
  <si>
    <t>Инфографика по бюджету</t>
  </si>
  <si>
    <t>https://minfin-rzn.ru/portal/Menu/Page/4</t>
  </si>
  <si>
    <t>Закон об областном бюджете</t>
  </si>
  <si>
    <t>https://dfto.ru/index.php/byudzhet-dlya-grazhdan/zakon-o-byudzhete</t>
  </si>
  <si>
    <t>https://dfto.ru/razdel/zakon-o-budgete/osnovnye-pokazateli-byudzheta</t>
  </si>
  <si>
    <t>Закон обюджете</t>
  </si>
  <si>
    <t xml:space="preserve">Московская область </t>
  </si>
  <si>
    <t>Областной бюджет Ленинградской области</t>
  </si>
  <si>
    <t>Бюджет области</t>
  </si>
  <si>
    <t>Формирование бюджета</t>
  </si>
  <si>
    <t>http://mf.nnov.ru:8025/analitika/zakon-o-byudzhete/osnovnye-parametry-oblastnogo-byudzheta</t>
  </si>
  <si>
    <t>http://mf.nnov.ru:8025/broshyura</t>
  </si>
  <si>
    <t>https://minfin.saratov.gov.ru/budget/analitika/osnovnye-parametry-byudzheta/osnovnye-kharakteristiki</t>
  </si>
  <si>
    <t>Аналитика</t>
  </si>
  <si>
    <t>http://ufo.ulntc.ru:8080/analitika/osnovnye-parametry-byudzheta/osnovnye-parametry-byudzheta</t>
  </si>
  <si>
    <t>http://openbudget.gfu.ru/budget/osnovnye-pokazateli-byudzheta/</t>
  </si>
  <si>
    <t>https://openbudget.mfnso.ru/formirovanie-budgeta/byudzhet-novosibirskoj-oblasti;    https://openbudget.mfnso.ru/formirovanie-budgeta/osnovnye-kharakteristiki-oblastnogo-byudzheta</t>
  </si>
  <si>
    <t>http://budget.sakha.gov.ru/ebudget/Menu/Page/248</t>
  </si>
  <si>
    <t>Бюджет Камчатского края на 2019 год  и на плановый период 2020 и 2021 годов</t>
  </si>
  <si>
    <t>http://openbudget.kamgov.ru/Dashboard#/plan/plan/indicators</t>
  </si>
  <si>
    <t>http://openbudget.kamgov.ru/Dashboard#/info/budget_for_citizens</t>
  </si>
  <si>
    <t>http://ob.minfin.donland.ru:8088/bfp</t>
  </si>
  <si>
    <t>Официальный сайт Министерства финансов Пензенской области</t>
  </si>
  <si>
    <t>Оценка показателя 6.6</t>
  </si>
  <si>
    <t>Установленный счетчик является общедоступной системой сбора статистики в сети Интернет</t>
  </si>
  <si>
    <t>Комментарий</t>
  </si>
  <si>
    <t>Баллы</t>
  </si>
  <si>
    <t>прочие</t>
  </si>
  <si>
    <t>Сайт финансового органа</t>
  </si>
  <si>
    <t>Да</t>
  </si>
  <si>
    <t>Яндекс.Метрика</t>
  </si>
  <si>
    <t>Специализированный портал</t>
  </si>
  <si>
    <t>Спутник - аналитика</t>
  </si>
  <si>
    <t>http://bryanskoblfin.ru/open/Menu/Page/93</t>
  </si>
  <si>
    <t>Рейтинг@mail.ru</t>
  </si>
  <si>
    <t>https://dtf.avo.ru</t>
  </si>
  <si>
    <t>Раздел на сайте исполнительных органов власти</t>
  </si>
  <si>
    <t>http://depfin.adm44.ru/index.aspx</t>
  </si>
  <si>
    <t>http://adm.rkursk.ru/index.php?id=37</t>
  </si>
  <si>
    <t>http://ufin48.ru/Menu/Page/1</t>
  </si>
  <si>
    <t>http://budget.mosreg.ru/</t>
  </si>
  <si>
    <t>https://minfin-rzn.ru/portal/Menu/Page/1</t>
  </si>
  <si>
    <t>Live internet</t>
  </si>
  <si>
    <t>HotLog</t>
  </si>
  <si>
    <t>http://www.finsmol.ru/start</t>
  </si>
  <si>
    <t>http://fin.tmbreg.ru/</t>
  </si>
  <si>
    <t>http://portal.tverfin.ru/portal/Menu/Page/1</t>
  </si>
  <si>
    <t>http://dfto.ru/</t>
  </si>
  <si>
    <t>http://budget76.ru/#</t>
  </si>
  <si>
    <t>http://budget.mos.ru/</t>
  </si>
  <si>
    <t>Специализированный портал "Бюджет для граждан"</t>
  </si>
  <si>
    <t>http://budget.karelia.ru/</t>
  </si>
  <si>
    <t>http://minfin.rkomi.ru/</t>
  </si>
  <si>
    <t>https://dvinaland.ru/budget</t>
  </si>
  <si>
    <t>http://df.gov35.ru/</t>
  </si>
  <si>
    <t>https://minfin39.ru/</t>
  </si>
  <si>
    <t>http://budget.lenobl.ru/</t>
  </si>
  <si>
    <t>https://b4u.gov-murman.ru/</t>
  </si>
  <si>
    <t>http://portal.novkfo.ru/Menu/Page/1</t>
  </si>
  <si>
    <t>http://bks.pskov.ru/ebudget/Menu/Page/1</t>
  </si>
  <si>
    <t>https://fincom.gov.spb.ru/</t>
  </si>
  <si>
    <t>http://dfei.adm-nao.ru/</t>
  </si>
  <si>
    <t>Рамблер</t>
  </si>
  <si>
    <t>http://www.minfin01-maykop.ru/Menu/Page/1</t>
  </si>
  <si>
    <t>http://minfin.kalmregion.ru/</t>
  </si>
  <si>
    <t>http://budget.rk.ifinmon.ru/</t>
  </si>
  <si>
    <t>https://openbudget23region.ru/</t>
  </si>
  <si>
    <t>https://minfin.astrobl.ru/</t>
  </si>
  <si>
    <t>http://ob.minfin.donland.ru:8088/</t>
  </si>
  <si>
    <t>http://www.ob.sev.gov.ru/</t>
  </si>
  <si>
    <t>Спутник - аналитика; LiveInternet</t>
  </si>
  <si>
    <t>http://minfinrd.ru/</t>
  </si>
  <si>
    <t>https://mfri.ru/</t>
  </si>
  <si>
    <t>http://pravitelstvo.kbr.ru/oigv/minfin/</t>
  </si>
  <si>
    <t>http://minfin09.ru/</t>
  </si>
  <si>
    <t>http://minfin.alania.gov.ru/</t>
  </si>
  <si>
    <t>http://xn--90azh1a.xn--p1ai/</t>
  </si>
  <si>
    <t>http://openbudsk.ru/</t>
  </si>
  <si>
    <t>https://minfin.bashkortostan.ru/</t>
  </si>
  <si>
    <t>http://www.minfinrm.ru/</t>
  </si>
  <si>
    <t>http://minfin.tatarstan.ru/</t>
  </si>
  <si>
    <t>http://www.mfur.ru/</t>
  </si>
  <si>
    <t>http://www.minfin.kirov.ru/</t>
  </si>
  <si>
    <t>Рамблер; Рейтинг@mail.ru; Live internet; Openstat</t>
  </si>
  <si>
    <t>http://mf.nnov.ru:8025/</t>
  </si>
  <si>
    <t>http://budget.orb.ru/</t>
  </si>
  <si>
    <t>http://finance.pnzreg.ru/</t>
  </si>
  <si>
    <t>http://budget.minfin-samara.ru/</t>
  </si>
  <si>
    <t>http://ufo.ulntc.ru:8080/</t>
  </si>
  <si>
    <t>http://www.finupr.kurganobl.ru/</t>
  </si>
  <si>
    <t>https://minfin.midural.ru/</t>
  </si>
  <si>
    <t>https://admtyumen.ru/ogv_ru/finance/finance/bugjet.htm</t>
  </si>
  <si>
    <t>http://open.minfin74.ru/</t>
  </si>
  <si>
    <t>https://depfin.admhmao.ru/</t>
  </si>
  <si>
    <t>https://minfin-altai.ru/</t>
  </si>
  <si>
    <t>https://minfin.rtyva.ru/</t>
  </si>
  <si>
    <t>https://r-19.ru/authorities/ministry-of-finance-of-the-republic-of-khakassia/common/gosudarstvennye-finansy-respubliki-khakasiya/</t>
  </si>
  <si>
    <t>http://fin22.ru/</t>
  </si>
  <si>
    <t>Рейтинг@mail.ru; HotLog; Рамблер; Live internet</t>
  </si>
  <si>
    <t>http://minfin.krskstate.ru/</t>
  </si>
  <si>
    <t>http://openbudget.gfu.ru/</t>
  </si>
  <si>
    <t>https://www.ofukem.ru/</t>
  </si>
  <si>
    <t>http://openbudget.mfnso.ru/</t>
  </si>
  <si>
    <t xml:space="preserve">Омская область </t>
  </si>
  <si>
    <t>http://budget.omsk.ifinmon.ru/</t>
  </si>
  <si>
    <t>https://depfin.tomsk.gov.ru/</t>
  </si>
  <si>
    <t>https://egov-buryatia.ru/minfin/</t>
  </si>
  <si>
    <t>http://budget.sakha.gov.ru/ebudget/Menu/Page/215</t>
  </si>
  <si>
    <t>http://открытыйбюджет.забайкальскийкрай.рф/portal/Menu/Page/1</t>
  </si>
  <si>
    <t>https://minfin.kamgov.ru/</t>
  </si>
  <si>
    <t>http://ebudget.primorsky.ru/Menu/Page/341</t>
  </si>
  <si>
    <t>https://minfin.khabkrai.ru/portal/Menu/Page/1</t>
  </si>
  <si>
    <t>http://ob.fin.amurobl.ru/</t>
  </si>
  <si>
    <t>http://openbudget.sakhminfin.ru/Menu/Page/272</t>
  </si>
  <si>
    <t>Примечания:</t>
  </si>
  <si>
    <t>Отчеты о посетителях в разрезе страниц отсутствуют (только просмотры).</t>
  </si>
  <si>
    <t>Яндекс.Метрика (не активен)</t>
  </si>
  <si>
    <t xml:space="preserve">Отчеты о посетителях в разрезе страниц отсутствуют (только просмотры). </t>
  </si>
  <si>
    <t>http://mfin.permkrai.ru/</t>
  </si>
  <si>
    <t xml:space="preserve">Наименование субъекта Российской Федерации </t>
  </si>
  <si>
    <t>Оценка показателя 6.3</t>
  </si>
  <si>
    <t>Проводились ли публичные слушания или иное мероприятие, позиционируемое как публичные слушания</t>
  </si>
  <si>
    <t>Наличие анонса публичных слушаний</t>
  </si>
  <si>
    <t>Организатор публичных слушаний</t>
  </si>
  <si>
    <t>Сведения о соблюдении срока размещения анонса о проведении публичных слушаний, ссылки в нем на "Бюджет для граждан" и "Бюджета для граждан" по годовому отчету об исполнении бюджета</t>
  </si>
  <si>
    <t>Итого</t>
  </si>
  <si>
    <t>Дата публичных слушаний</t>
  </si>
  <si>
    <t xml:space="preserve">Дата размещения анонса </t>
  </si>
  <si>
    <t>Дата размещения "Бюджета для граждан"</t>
  </si>
  <si>
    <t>Соблюдение установленного срока надлежащей практики</t>
  </si>
  <si>
    <t>да</t>
  </si>
  <si>
    <t>высший исполнительный орган</t>
  </si>
  <si>
    <t>нет</t>
  </si>
  <si>
    <t>финансовый орган</t>
  </si>
  <si>
    <t>http://bryanskoblfin.ru/Show/Content/2479?ParentItemId=5</t>
  </si>
  <si>
    <t>законодательный орган</t>
  </si>
  <si>
    <t>http://admoblkaluga.ru/main/work/finances/budget/reports.php</t>
  </si>
  <si>
    <t>не обнаружен</t>
  </si>
  <si>
    <t>https://fin.tmbreg.ru/7614/8086.html</t>
  </si>
  <si>
    <t>https://тверскаяобласть.рф/dopolnitelnye-svedeniya/obyavleniya/index.php#22219</t>
  </si>
  <si>
    <t>общественная палата</t>
  </si>
  <si>
    <t xml:space="preserve">Мурманская область </t>
  </si>
  <si>
    <t>http://www.adygheya.ru/citizen/publichnye-slushaniya/</t>
  </si>
  <si>
    <t>http://www.zaksob.ru/activity/byudzhet-orenburgskoy-oblasti/publichnye-slushaniya/</t>
  </si>
  <si>
    <t>https://www.sobranie.info/hearings.php</t>
  </si>
  <si>
    <t xml:space="preserve">финансовый орган </t>
  </si>
  <si>
    <t>Оценка показателя 6.2</t>
  </si>
  <si>
    <t>Портал органов власти Калужской области (Страница Министерства финансов Калужской области, раздел "Бюджет для граждан")</t>
  </si>
  <si>
    <t>http://depfin.adm44.ru/Budget/budgrag/</t>
  </si>
  <si>
    <t>https://budget.mosreg.ru/byudzhet-dlya-grazhdan/godovoj-otchet-ob-ispolnenii-byudzheta-moskovskoj-oblasti/</t>
  </si>
  <si>
    <t>https://minfin.ryazangov.ru/activities/budget/budget_open/otkrytyy-byudzhet/</t>
  </si>
  <si>
    <t>https://minfin-rzn.ru/portal/Menu/Page/119</t>
  </si>
  <si>
    <t>https://dfto.ru/byudzhet-dlya-grazhdan/proekt-zakona-i-zakon-ob-ispolnenii-byudzheta</t>
  </si>
  <si>
    <t>Аналитическая статья, инфографика</t>
  </si>
  <si>
    <t>Исполнение бюджета</t>
  </si>
  <si>
    <t>http://budget.karelia.ru/byudzhet/ispolnenie-byudzheta/ispolnenie-osnovnykh-parametrov-konsolidirovannogo-byudzheta</t>
  </si>
  <si>
    <t>Аналитическая статья</t>
  </si>
  <si>
    <t>https://minfin.rkomi.ru/informacionnye-broshyury-byudjet-dlya-grajdan</t>
  </si>
  <si>
    <t>Правительство Архангельской области (страница Министерства финансов Архангельской области)</t>
  </si>
  <si>
    <t>https://dvinaland.ru/budget/public_hearings/;    https://dvinaland.ru/budget/reporting/</t>
  </si>
  <si>
    <t>Аналитическая заметка</t>
  </si>
  <si>
    <t>http://budget.lenreg.ru/budget/people/</t>
  </si>
  <si>
    <t>Комитет финансов Ленинградской области</t>
  </si>
  <si>
    <t xml:space="preserve">Министерство финансов Новгородской области </t>
  </si>
  <si>
    <t>Комитет по финансам Псковской области</t>
  </si>
  <si>
    <t xml:space="preserve">К проекту закона Псковской области «Об утверждении отчета об исполнении областного бюджета"
</t>
  </si>
  <si>
    <t>http://finance.pskov.ru/doc/documents</t>
  </si>
  <si>
    <t>Открытый бюджет Псковской области области</t>
  </si>
  <si>
    <t>https://fincom.gov.spb.ru/budget/implementation/main</t>
  </si>
  <si>
    <t>http://minfin.kalmregion.ru/deyatelnost/byudzhet-dlya-grazhdan/byudzhet-dlya-grazhdan-k-proektu-zakona-ob-ispolnenii-respublikanskogo-byudzheta/</t>
  </si>
  <si>
    <t>Основные характеристики исполнения бюджета</t>
  </si>
  <si>
    <t>http://budget.rk.ifinmon.ru/index.php/byudzhet-dlya-grazhdan/ispolnenie-byudzheta/osnovnye-kharakteristiki-ispolneniya-byudzheta</t>
  </si>
  <si>
    <t>Министерство финансов Республики Крым</t>
  </si>
  <si>
    <t xml:space="preserve">Исполнение бюджета
</t>
  </si>
  <si>
    <t>https://openbudget23region.ru/analitika/ispolnenie-byudzheta/osnovnye-kharakteristiki-ispolneniya-byudzheta/infografika-po-ispolneniyu-kraevogo-byudzheta</t>
  </si>
  <si>
    <t>Исполнение бюджета города Севастополя</t>
  </si>
  <si>
    <t>http://www.ob.sev.gov.ru/byudzhet-dlya-grazhdan/ispolnenie-byudzheta/osnovnye-pokazateli-ispolneniya-byudzheta</t>
  </si>
  <si>
    <t>Официальный сайт Министерства финансов Республики Дагестан</t>
  </si>
  <si>
    <t>Брошюра (презентация)</t>
  </si>
  <si>
    <t>Официальный интернет-портал Республики Марий Эл (страница Министерства финансов Республики Марий Эл, раздел "Бюджет для граждан", Подраздел "Исполнение бюджета")</t>
  </si>
  <si>
    <t>http://mf.nnov.ru:8025/analitika/ispolnenie-byudzheta/osnovnye-kharakteristiki-ispolneniya-oblastnogo-byudzheta</t>
  </si>
  <si>
    <t xml:space="preserve">Интернет-брошюра  </t>
  </si>
  <si>
    <t>Бюджет для граждан;   Основные характеристики исполнения бюджета 2019 года</t>
  </si>
  <si>
    <t>Официальный интернет-сайт Министерства финансов Пензенской области</t>
  </si>
  <si>
    <t>Информация об исполнении бюджета Пензенской области за 2019 год</t>
  </si>
  <si>
    <t>Раздел "Исполнение бюджета" (закон)</t>
  </si>
  <si>
    <t>http://budget.minfin-samara.ru/dokumenty/godovoj-otchet-ob-ispolnenii-byudzheta/#toggle-id-1;  http://budget.minfin-samara.ru/razdely/ispolnenie-budzheta/osnovnie-harakteristiki-ispolneniya-budzheta/</t>
  </si>
  <si>
    <t>Бюджет для граждан;   Мониторинг и анализ исполнения бюджетов</t>
  </si>
  <si>
    <t>Газета «Комсомольская правда.Саратов»</t>
  </si>
  <si>
    <t>Аналитическая статья с инфографикой</t>
  </si>
  <si>
    <t>http://ufo.ulntc.ru:8080/analitika/ispolnenie-byudzheta/osnovnye-kharakteristiki</t>
  </si>
  <si>
    <t xml:space="preserve">Исполнение бюджета Челябинской области </t>
  </si>
  <si>
    <t>http://open.minfin74.ru/ (инфографика исполнения бюджета 2019 года на главной странице)</t>
  </si>
  <si>
    <t>http://fin22.ru/books/</t>
  </si>
  <si>
    <t>Путеводитель по отчету об исполнении краевого бюджета за 2019 год</t>
  </si>
  <si>
    <t>Нет данных (представленные сведения не отвечают требованиям по продолжительности эфира)</t>
  </si>
  <si>
    <t>http://openbudget.gfu.ru/openbudget/bg/broshyury/regionalnyy-uroven/</t>
  </si>
  <si>
    <t>http://openbudget.gfu.ru/ispolnenie-budgeta/osnovnye-pokazateli-byudzheta/</t>
  </si>
  <si>
    <t>Правительство Новосибирской области (страница Министерства финансов и налоговой политики Новосибирской области, раздел "Деятельность", подраздел "Исполнение бюджета")</t>
  </si>
  <si>
    <t>http://mfnso.nso.ru/page/495</t>
  </si>
  <si>
    <t>Исполнение бюджета Новосибирской области</t>
  </si>
  <si>
    <t xml:space="preserve">https://openbudget.mfnso.ru/analitika/ispolnenie-budgeta/ispolnenie-byudzheta-novosibirskoj-oblasti </t>
  </si>
  <si>
    <t>Инфографика с данными</t>
  </si>
  <si>
    <t>Правительство Омской области (страница Министерства финансов Омской области, раздел "Отраслевая информация", подраздел "Открытый бюджет"/Исполнение бюджета)</t>
  </si>
  <si>
    <t>https://depfin.tomsk.gov.ru/bjudzhet-dlja-grazhdan-na-osnove-zakona-ob-ispolnenii-oblastnogo-bjudzheta</t>
  </si>
  <si>
    <t>Открытый бюджет Республики Бурятия</t>
  </si>
  <si>
    <t>Мониторинг и анализ исполнения республиканского бюджета</t>
  </si>
  <si>
    <t>https://budget.govrb.ru/ebudget/Menu/Page/110</t>
  </si>
  <si>
    <t>https://minfin.75.ru/byudzhet/byudzhet-dlya-grazhdan/130519-ispolnenie-byudzheta</t>
  </si>
  <si>
    <t>https://открытыйбюджет.забайкальскийкрай.рф/portal/Show/Category/6?ItemId=28</t>
  </si>
  <si>
    <t>http://openbudget.kamgov.ru/Dashboard#/budget/budget/income_execution</t>
  </si>
  <si>
    <t xml:space="preserve">Презентация </t>
  </si>
  <si>
    <t>Исполнение краевого бюджета Приморского края</t>
  </si>
  <si>
    <t>http://ebudget.primorsky.ru/Menu/Page/348</t>
  </si>
  <si>
    <t>https://minfin.khabkrai.ru/portal/Show/Category/146?ItemId=535</t>
  </si>
  <si>
    <t>Открытый бюджет Амурской области</t>
  </si>
  <si>
    <t>https://openbudget.sakhminfin.ru/Menu/Page/504</t>
  </si>
  <si>
    <t>Адрес страницы на сайте организатора публичных слушаний, где размещен анонс мероприятия</t>
  </si>
  <si>
    <t>Наличие в анонсе ссылки на "Бюджет для граждан" или сведений о том, где с ним можно ознакомиться, а также наличие по указанному адресу "Бюджета для граждан"</t>
  </si>
  <si>
    <t>Указан путь для поиска.</t>
  </si>
  <si>
    <t>Дополнительный источник (источники) размещения анонса (указывается справочно)</t>
  </si>
  <si>
    <t>Доступен на сайте "Бюджет для граждан". На сайте финоргана требуются усилия для поиска. Рекомендуется указывать прямую ссылку или путь.</t>
  </si>
  <si>
    <t>Анонсирование мероприятия реализовано в форме новостных сообщений.</t>
  </si>
  <si>
    <t>Указан путь для поиска на сайте законодательного органа, прямая ссылка на сайте финоргана.</t>
  </si>
  <si>
    <t xml:space="preserve">г. Москва </t>
  </si>
  <si>
    <t>г. Санкт-Петербург</t>
  </si>
  <si>
    <t>г. Севастополь</t>
  </si>
  <si>
    <t>Открытый бюджет Волгоградской области</t>
  </si>
  <si>
    <t>Кемеровская область - Кузбасс</t>
  </si>
  <si>
    <t>https://beldepfin.ru/deyatelnost/byudzhet-dlya-grazhdan/</t>
  </si>
  <si>
    <t>Министерство финансов Тверской области</t>
  </si>
  <si>
    <t>https://openbudget23region.ru/analitika/ispolnenie-byudzheta/osnovnye-kharakteristiki-ispolneniya-byudzheta/broshyura-osnovnye-parametry-ispolneniya-konsolidirovannogo-byudzheta-krasnodarskogo-kraya</t>
  </si>
  <si>
    <t xml:space="preserve">Министерство финансов Чеченской Ресублики (представленные сведения не отвечают требованиям) </t>
  </si>
  <si>
    <t>Брошюра (по закону)</t>
  </si>
  <si>
    <t>Брошюра (к проекту закона и по закону)</t>
  </si>
  <si>
    <t>Ставропольская правда</t>
  </si>
  <si>
    <t>Оценка показателя 6.4</t>
  </si>
  <si>
    <t>https://bryanskoblfin.ru/Show/Category/34?ItemId=7</t>
  </si>
  <si>
    <t>Портал бюджетной системы Липецкой области</t>
  </si>
  <si>
    <t>https://budget.mosreg.ru/byudzhet-dlya-grazhdan/proekt-zakona-o-byudzhete-moskovskoj-oblasti/</t>
  </si>
  <si>
    <t>Брошюра (к проекту и закону)</t>
  </si>
  <si>
    <t>http://minfin-rzn.ru/portal/Menu/Page/119</t>
  </si>
  <si>
    <t>https://minfin-rzn.ru/portal/Menu/Page/80</t>
  </si>
  <si>
    <t>http://www.finsmol.ru/open</t>
  </si>
  <si>
    <t>https://fin.tmbreg.ru/7812.html</t>
  </si>
  <si>
    <t>https://dfto.ru/byudzhet-dlya-grazhdan/proekt-zakona-o-byudzhete</t>
  </si>
  <si>
    <t>https://www.yarregion.ru/depts/depfin/tmpPages/docs.aspx</t>
  </si>
  <si>
    <t>Ярновости</t>
  </si>
  <si>
    <t xml:space="preserve">Первый Ярославский </t>
  </si>
  <si>
    <t>https://1yar.tv/article/v-temu-aleksandr-goncharov-o-parametrah-regionalnogo-byudjeta/</t>
  </si>
  <si>
    <t>http://budget.karelia.ru/vazhno-znat/broshyury-byudzhet-dlya-grazhdan/2021-god</t>
  </si>
  <si>
    <t>https://minfin.rkomi.ru/deyatelnost/byudjet-dlya-grajdan/informacionnye-broshyury-byudjet-dlya-grajdan</t>
  </si>
  <si>
    <t>Открытый бюджет Новгородской области;    Министерство финансов Новгородской области</t>
  </si>
  <si>
    <t>http://novkfo.ru/byudzhet-dlya-grazhdan.html</t>
  </si>
  <si>
    <t>https://fincom.gov.spb.ru/budget/info/main</t>
  </si>
  <si>
    <t>https://budget.gov.spb.ru/ (все материалы на главной странице)</t>
  </si>
  <si>
    <t>Министерство финансов Республики Адыгея Официальный сайт. Портал управления общественными финансами</t>
  </si>
  <si>
    <t>http://adygtv.ru/programs/radio-inoveshchanie/transmission/</t>
  </si>
  <si>
    <t>http://minfin.kalmregion.ru/deyatelnost/byudzhet-dlya-grazhdan/byudzhet-dlya-grazhdan-na-proekt-zakona-o-respublikanskom-byudzhete-za-2017-god-na-planovyy-period-2/</t>
  </si>
  <si>
    <t>https://minfinkubani.ru/budget_citizens/budget_brochure/brochure_sl.php;    https://minfinkubani.ru/budget_citizens/budget_brochure/budget_brochure.php</t>
  </si>
  <si>
    <t>https://openbudget23region.ru/byudzhet-dlya-grazhdan/byudzhet-dlya-grazhdan-2021</t>
  </si>
  <si>
    <t>Министерство финансов Ростовской области области</t>
  </si>
  <si>
    <t>https://ob.sev.gov.ru/byudzhet-dlya-grazhdan/analiticheskie-i-videomaterialy-posvyashchennye-byudzhetu-goroda-sevastopolya</t>
  </si>
  <si>
    <t>http://minfin09.ru/%d0%b1%d1%8e%d0%b4%d0%b6%d0%b5%d1%82-%d0%b4%d0%bb%d1%8f-%d0%b3%d1%80%d0%b0%d0%b6%d0%b4%d0%b0%d0%bd/</t>
  </si>
  <si>
    <t>http://minfin.alania.gov.ru/activity/budgetforcitizen</t>
  </si>
  <si>
    <t>Министерство финансов Чеченской Республики</t>
  </si>
  <si>
    <t xml:space="preserve">Министерство финансов Республики Мордовия
</t>
  </si>
  <si>
    <t>https://www.minfinrm.ru/budget%20for%20citizens/budget-2021/index.php</t>
  </si>
  <si>
    <t>https://www.mfur.ru/budget%20for%20citizens/2021-god.php</t>
  </si>
  <si>
    <t>№ 12</t>
  </si>
  <si>
    <t>https://mfin.permkrai.ru/execution/ponbudget/2020/</t>
  </si>
  <si>
    <t>http://www.minfin.kirov.ru/otkrytyy-byudzhet/dlya-grazhdan/budget-dlya-grazhdan/;   http://www.minfin.kirov.ru/novosti-i-anonsy/10035/</t>
  </si>
  <si>
    <t>Бюджет Нижегородской области на 2021 год  и на плановый период 2022 и 2023 годов</t>
  </si>
  <si>
    <t>Интернет-брошюра (короткая и расширенная версии к проекту бюджета)</t>
  </si>
  <si>
    <t>Интернет-газета «Четвертая Власть»</t>
  </si>
  <si>
    <t>http://ufo.ulntc.ru:8080/byudzhet-dlya-grazhdan/broshyura-byudzhet-dlya-grazhdan/2021-god</t>
  </si>
  <si>
    <t>https://www.minfin74.ru/mBudget/budget-citizens/</t>
  </si>
  <si>
    <t>Бюджет Ямало-Ненецкого автономного округа на 2021 год  и на плановый период 2022 и 2023 годов</t>
  </si>
  <si>
    <t>https://fea.yamalfin.ru/bdg/proekt-zakona-o-byuadzhete/osnovnye-kharakteristiki-byudzheta</t>
  </si>
  <si>
    <t>https://www.minfin-altai.ru/deyatelnost/byudzhet-dlya-grazhdan/2021-2023.php</t>
  </si>
  <si>
    <t>Краевой бюджет на 2021 год и на плановый период 2022 и 2023 годов</t>
  </si>
  <si>
    <t>https://katun24.ru/projects/otkrytoe-pravitelstvo/629574</t>
  </si>
  <si>
    <t xml:space="preserve">Брошюра  </t>
  </si>
  <si>
    <t>Бюджет Иркутской области на 2021 год  и на плановый период 2022 и 2023 годов</t>
  </si>
  <si>
    <t>http://openbudget.gfu.ru/budget/law_project/</t>
  </si>
  <si>
    <t>Министерство финансов Иркутской области</t>
  </si>
  <si>
    <t>https://irkobl.ru/sites/minfin/activity/obl/</t>
  </si>
  <si>
    <t>https://www.ofukem.ru/activity/budget-citizens/bg2021/</t>
  </si>
  <si>
    <t>https://openbudget.mfnso.ru/budget-dlya-grazhdans/2021-god/byudzhet-dlya-grazhdan-k-proektu-zakona-o-byudzhete-novosibirskoj-oblasti-na-2021-god-i-planovyj-period-2022-i-2023-godov</t>
  </si>
  <si>
    <t>http://budget.omsk.ifinmon.ru/napravleniya/formirovanie-byudzheta/book/broshyury-byudzhet-dlya-grazhdan-k-proektu-zakona-o-byudzhete-i-k-prinyatomu-zakonu-o-byudzhete</t>
  </si>
  <si>
    <t xml:space="preserve">Инфографика и таблицы с данными </t>
  </si>
  <si>
    <t>Основные характеристики бюджета в соответствии с Законом Омской области «Об областном бюджете на 2021 год и на плановый период 2022 - 2023 годов</t>
  </si>
  <si>
    <t xml:space="preserve"> Нет данных</t>
  </si>
  <si>
    <t>http://budget.omsk.ifinmon.ru/napravleniya/formirovanie-byudzheta/osnovnye-kharakteristiki-byudzheta (инфографика основных характеристик бюджета)</t>
  </si>
  <si>
    <t>https://depfin.tomsk.gov.ru/bjudzhet-dlja-grazhdan-na-osnove-proekta-zakona-ob-oblastnom-bjudzhete</t>
  </si>
  <si>
    <t>Брошюра, сведения на портале</t>
  </si>
  <si>
    <t>Открытый бюджет Магаданской области</t>
  </si>
  <si>
    <t xml:space="preserve">Фильм </t>
  </si>
  <si>
    <t>https://openbudget.sakhminfin.ru/Menu/Page/585</t>
  </si>
  <si>
    <t>Видеопрезентация</t>
  </si>
  <si>
    <t>http://чукотка.рф/otkrytyy-byudzhet/byudzhet-dlya-grazhdan/byudzhet-dlya-grazhdan-2021-god/pervonachalnyy-byudzhet/</t>
  </si>
  <si>
    <t>http://adygheya.ru/citizen/publichnye-slushaniya/</t>
  </si>
  <si>
    <t>https://pravitelstvo.kbr.ru/oigv/minfin/press_sluzhba/anonsy.php</t>
  </si>
  <si>
    <t xml:space="preserve">да </t>
  </si>
  <si>
    <t>Оценка показателя 6.7</t>
  </si>
  <si>
    <t>Организатор проведения конкурса</t>
  </si>
  <si>
    <t>Наличие объявления о конкурсе (ссылка)</t>
  </si>
  <si>
    <t xml:space="preserve">Дата размещения объявления о конкурсе </t>
  </si>
  <si>
    <t>Порядок проведения конкурса</t>
  </si>
  <si>
    <t>Сроки приема заявок на конкурс</t>
  </si>
  <si>
    <t>Дата подведения итогов конкурса</t>
  </si>
  <si>
    <t>Дата размещения результатов конкурса  (протокол конкурсной комиссии) по Положению или условиям конкурса (конкретная дата)</t>
  </si>
  <si>
    <t>Фактическая дата размещения результатов конкурса  (протокол конкурсной комиссии) (конкретная дата)</t>
  </si>
  <si>
    <t xml:space="preserve">Официальные результаты конкурса (протокол конкурсной комиссии) </t>
  </si>
  <si>
    <t>Наличие конкурсных проектов победителей конкурса в открытом доступе (ссылка)</t>
  </si>
  <si>
    <t>Соблюдение срока размещения итогов и размещения информации на сайте</t>
  </si>
  <si>
    <t>Финансовый орган</t>
  </si>
  <si>
    <t>В течение 5 рабочих дней со дня окончания приема заявок для участия в конкурсе Организатор конкурса определяет соответствие заявок установленным условиям и формирует перечень участников конкурса. Конкурсная комиссия рассматривает проекты и оценивает их в течение 15 календарных дней со дня окончания проверки заявок Организатором конкурса на соответствие установленным условиям согласно пункту 13 настоящего Положения.</t>
  </si>
  <si>
    <t>Не позднее 5 (пяти) рабочих дней со дня подписания протокола о победителях конкурса председателем Конкурсной комиссии.</t>
  </si>
  <si>
    <t>http://fingram.rkomi.ru/pages/konkursy/48</t>
  </si>
  <si>
    <t>В течение 3 рабочих дней с даты подведения итогов и определения победителей конкурса</t>
  </si>
  <si>
    <t>Не позднее 30 календарных дней со дня окончания приема заявок Конкурсная  комиссия утверждает протоколол о победителях Конкурса и размещает его на сайтах Организатора Конкурса.</t>
  </si>
  <si>
    <t>https://minfin.gov-murman.ru/open-budget/obshchestvennoe-uchastie/konkursy/2020/</t>
  </si>
  <si>
    <t xml:space="preserve">https://fincom.gov.spb.ru/budget/process-info/library/1    </t>
  </si>
  <si>
    <t>https://minfin.astrobl.ru/site-page/konkurs-proektov-byudzhet-dlya-grazhdan (Постановление министерства финансов Астраханской области от 15.12.2014 № 57-п «О конкурсе проектов «Бюджет для граждан»)</t>
  </si>
  <si>
    <t>Итоги конкурса подводятся в течение 30 дней после окончания срока приема конкурсных проектов</t>
  </si>
  <si>
    <t>Не позднее 20 декабря ежегодно</t>
  </si>
  <si>
    <t>В течение 5 (пяти) рабочих дней со дня подписания протокола</t>
  </si>
  <si>
    <t>В течение 5 рабочих дней со дня окончания приема Заявок</t>
  </si>
  <si>
    <t>В течение пяти рабочих дней с даты подписания протокола</t>
  </si>
  <si>
    <t>Опубликовано объявление о проведении всероссийского конкурса https://www.minfinrm.ru/news/543/</t>
  </si>
  <si>
    <t>Последний конкурс был объявлен в 2016 году ссылка https://minfin.tatarstan.ru/konkurs-proektov-po-predostavleniyu-byudzheta.htm.</t>
  </si>
  <si>
    <t>http://www.mfur.ru/news/3203/</t>
  </si>
  <si>
    <t>https://www.mfur.ru/budget%20for%20citizens/konkurs/</t>
  </si>
  <si>
    <t>http://budget.orb.ru/social/konkurs</t>
  </si>
  <si>
    <t>В течение 3 рабочих дней со дня его подписания</t>
  </si>
  <si>
    <t>Финансовый орган и государственное автономное учреждение Саратовской области "Центр бюджетных исследований"</t>
  </si>
  <si>
    <t>https://minfin.saratov.gov.ru/budget/proekty/byudzhetnaya-gramotnost/konkursy</t>
  </si>
  <si>
    <t>Не позднее 10 (десяти) рабочих дней со дня, следующего за днем окончания приема заявок</t>
  </si>
  <si>
    <t>В течение 5 рабочих дней со дня окончания приема заявок</t>
  </si>
  <si>
    <t>В течение 5 рабочих дней после подписания протокола о победителях конкурса</t>
  </si>
  <si>
    <t>В течение 3 (трех) рабочих дней со дня подписания протокола</t>
  </si>
  <si>
    <t>https://minfin.khabkrai.ru/portal/Show/Category/153?ItemId=546</t>
  </si>
  <si>
    <t>Наличие в открытом доступе сведений о конкурсе (источники данных)</t>
  </si>
  <si>
    <t>6.1 Разработан ли «бюджет для граждан» на основе принятого закона о бюджете субъекта Российской Федерации на 2021 год и на плановый период 2022 и 2023 годов?</t>
  </si>
  <si>
    <t>Да, разработан</t>
  </si>
  <si>
    <t>Дата подписания закона о бюджете на 2021 год и на плановый период 2022 и 2023 годов</t>
  </si>
  <si>
    <t>Нет, не разработан или отсутствует в открытом доступе в установленный срок</t>
  </si>
  <si>
    <t>http://depfin.orel-region.ru:8096/ebudget/Menu/Page/2</t>
  </si>
  <si>
    <t>http://portal-ob.volgafin.ru/</t>
  </si>
  <si>
    <t>http://mari-el.gov.ru/minfin/Pages/main.aspx</t>
  </si>
  <si>
    <t>https://minfin.saratov.gov.ru/budget/</t>
  </si>
  <si>
    <t>http://adm.rkursk.ru/index.php?id=693&amp;mat_id=114739</t>
  </si>
  <si>
    <t>https://orel-region.ru/index.php?head=180&amp;part=108&amp;unit=13</t>
  </si>
  <si>
    <t>http://www.finsmol.ru/open/nJvSD8Sj</t>
  </si>
  <si>
    <t>http://budget76.ru/bdg/2021-god/k-zakonu-o-byudzhete</t>
  </si>
  <si>
    <t>https://budget.mos.ru/project_summary_2021_2023</t>
  </si>
  <si>
    <t>Нет данных;  29.12.2020</t>
  </si>
  <si>
    <t>http://budget.rk.ifinmon.ru/byudzhet-dlya-grazhdan/byudzhet-respubliki-krym/osnovnye-kharakteristiki-byudzheta-respubliki-krym</t>
  </si>
  <si>
    <t>Открытый бюджет Санкт-Пербурга, 2021</t>
  </si>
  <si>
    <t>Закон о бюджете на 2021-2023 годы</t>
  </si>
  <si>
    <t>Путеводитель по бюджету города Москвы 2021  Бюджет для граждан на 2021 - 2023 годы</t>
  </si>
  <si>
    <t xml:space="preserve">Путеводитель по Закону Республики Адыгея от 26 декабря 2020 года № 417 "О республиканском бюджете Республики Адыгея на 2021 год и на плановый период 2022 и 2023 годов" </t>
  </si>
  <si>
    <t>Бюджет Республики Крым на 2021 год  и на плановый период 2022 и 2023 годов</t>
  </si>
  <si>
    <t xml:space="preserve">Кубань: бюджет на 2021 - 2023 годы (Бюджет для граждан)
</t>
  </si>
  <si>
    <t xml:space="preserve">Кубань: бюджет на 2021-2023 годы (Бюджет для граждан)
</t>
  </si>
  <si>
    <t>https://minfin.donland.ru/documents/other/57907/</t>
  </si>
  <si>
    <t>Министерство финансов Ростовской области</t>
  </si>
  <si>
    <t>Бюджет города Севастополя на 2021 год  и на плановый период 2022 и 2023 годов</t>
  </si>
  <si>
    <t>https://minfin.bashkortostan.ru/documents/other/330201/</t>
  </si>
  <si>
    <t>https://minfin.tatarstan.ru/budget.html</t>
  </si>
  <si>
    <t>http://www.minfin.kirov.ru/otkrytyy-byudzhet/dlya-grazhdan/budget-dlya-grazhdan/</t>
  </si>
  <si>
    <t>http://ufo.ulntc.ru:8080/byudzhet-dlya-grazhdan/broshyura-byudzhet-dlya-grazhdan/2021-god/624-k-utverzhdjonnomu-zakonu-o-byudzhete-na-2021-god-i-na-planovyj-period-2022-i-2023-godov</t>
  </si>
  <si>
    <t>https://admtyumen.ru/ogv_ru/finance/finance/more.htm?id=11884206@cmsArticle</t>
  </si>
  <si>
    <t>https://depfin.admhmao.ru/budget/law/4937634/zakon-o-byudzhete-khanty-mansiyskogo-avtonomnogo-okruga-yugry-na-2021-god-i-na-planovyy-period-2022-</t>
  </si>
  <si>
    <t>https://www.yamalfin.ru/index.php?option=com_content&amp;view=article&amp;id=3846:-----------26112020--125--q----2021------2022--2023-q&amp;catid=82:2013-12-25-04-30-29</t>
  </si>
  <si>
    <t>https://r-19.ru/authorities/ministry-of-finance-of-the-republic-of-khakassia/common/7734/110497.html</t>
  </si>
  <si>
    <t>http://minfin.alregn.ru/bud/z2021/;   http://xn--22-vlcu7a.xn--p1ai/books/</t>
  </si>
  <si>
    <t>Путеводитель по бюджету Красноярского края - 2021</t>
  </si>
  <si>
    <t>http://www.minfin.krskstate.ru/openbudget/law/zakon21</t>
  </si>
  <si>
    <t>http://openbudget.gfu.ru/openbudget/bg/</t>
  </si>
  <si>
    <t>https://openbudget.mfnso.ru/budget-dlya-grazhdans/2021-god/byudzhet-dlya-grazhdan-na-osnove-zakona-o-byudzhete-novosibirskoj-oblasti-na-2021-god-i-planovyj-period-2022-i-2023-godov</t>
  </si>
  <si>
    <t>Бюджет Новосибирской области на 2021 год  и на плановый период 2022 и 2023 годов</t>
  </si>
  <si>
    <t>Справочные материалы к закону о краевом бюджете на 2021-2023 годы</t>
  </si>
  <si>
    <t>Бюджет Омской области на 2021 год  и на плановый период 2022 и 2023 годов</t>
  </si>
  <si>
    <t>Не позднее 09.12.2020</t>
  </si>
  <si>
    <t>До 08.12.2020</t>
  </si>
  <si>
    <t>http://mf.omskportal.ru/oiv/mf/otrasl/otkrbudg/obl-budget/2021-2023/1</t>
  </si>
  <si>
    <t xml:space="preserve"> Государственный бюджет РС(Я) на 2021-2023 годы</t>
  </si>
  <si>
    <t>https://minfin.75.ru/byudzhet/byudzhet-dlya-grazhdan/formirovanie-byudzheta/203775-2021</t>
  </si>
  <si>
    <t>http://ob.fin.amurobl.ru/dokumenty/byudzhet_dlya_grazhdan/2021</t>
  </si>
  <si>
    <t xml:space="preserve">Опубликованы ли в средствах массовой информации аналитические статьи, подготовленные на основе принятого закона о бюджете субъекта Российской Федерации на 2021 год и на плановый период 2022 и 2023 годов? </t>
  </si>
  <si>
    <t>В целях оценки показателя учитываются статьи, отвечающие следующим требованиям:</t>
  </si>
  <si>
    <t>а) в статье приведен анализ данных, содержащихся в принятом законе о бюджете субъекта Российской Федерации на 2021 год и на плановый период 2022 и 2023 годов либо имеющих к нему непосредственное отношение;</t>
  </si>
  <si>
    <t>б) объем статьи составляет не менее трех тысяч знаков, включая пробелы;</t>
  </si>
  <si>
    <t>в) статья опубликована в средстве массовой информации;</t>
  </si>
  <si>
    <t>г) статья опубликована в период с даты подписания закона о бюджете субъекта Российской Федерации на 2021 год и на плановый период 2022 и 2023 годов по 31 марта 2021 года.</t>
  </si>
  <si>
    <t>В целях оценки показателя учитываются аналитические статьи, в том числе с использованием инфографики, или в формате интервью. Новостные сообщения, анонсы, пресс-релизы, пост-релизы событий, комментарии к событиям, доклады и выступления, правовые акты в целях оценки показателя не учитываются. Информация, размещенная на сайтах органов государственной власти, в целях оценки показателя не учитывается. Одна и та же информация, опубликованная в нескольких СМИ, в целях оценки показателя учитывается один раз.</t>
  </si>
  <si>
    <t>Да, опубликовано несколько (две и более) аналитических статей</t>
  </si>
  <si>
    <t>Да, опубликована одна аналитическая статья</t>
  </si>
  <si>
    <t xml:space="preserve">6.2 Опубликованы ли в средствах массовой информации аналитические статьи, подготовленные на основе принятого закона о бюджете субъекта Российской Федерации на 2021 год и на плановый период 2022 и 2023 годов? </t>
  </si>
  <si>
    <t xml:space="preserve">Наименование (название) аналитической статьи </t>
  </si>
  <si>
    <t xml:space="preserve">Наименование СМИ, в котором опубликована статья </t>
  </si>
  <si>
    <t>Объем статьи (печатных знаков с пробелами)</t>
  </si>
  <si>
    <t xml:space="preserve">Дата публикации </t>
  </si>
  <si>
    <t xml:space="preserve">Средства массовой информации </t>
  </si>
  <si>
    <t>Выходили ли в эфир аналитические радио-, теле-, видеопрограммы, посвященные принятому закону о бюджете субъекта Российской Федерации на 2021 год и на плановый период 2022 и 2023 годов?</t>
  </si>
  <si>
    <t>В целях оценки показателя учитываются радио-, теле-, видеопрограммы, отвечающие следующим требованиям:</t>
  </si>
  <si>
    <t>а) программа посвящена принятому закону о бюджете субъекта Российской Федерации на 2021 год и на плановый период 2022 и 2023 годов;</t>
  </si>
  <si>
    <t>б) в программе проводится анализ данных, содержащихся в принятом законе о бюджете субъекта Российской Федерации на 2021 год и на плановый период 2022 и 2023 годов либо имеющих к нему непосредственное отношение;</t>
  </si>
  <si>
    <t>в) продолжительность программы составляет 10 минут и более;</t>
  </si>
  <si>
    <t>г) программа вышла в эфир на радио, телевидении или в ином средстве массовой информации в период с даты подписания закона о бюджете субъекта Российской Федерации на 2021 год и на плановый период 2022 и 2023 годов по 31 марта 2021 года.</t>
  </si>
  <si>
    <t>Да, выходило в эфир несколько (две и более) аналитических программ</t>
  </si>
  <si>
    <t>Да, выходила в эфир одна аналитическая программа</t>
  </si>
  <si>
    <t>Нет, аналитические программы не выходили в эфир или сведения об этом отсутствуют</t>
  </si>
  <si>
    <t>6.3 Выходили ли в эфир аналитические радио-, теле-, видеопрограммы, посвященные принятому закону о бюджете субъекта Российской Федерации на 2021 год и на плановый период 2022 и 2023 годов?</t>
  </si>
  <si>
    <t xml:space="preserve">* Примечание. В таблице отражены сведения, учтенные при оценке показателя 6.3. </t>
  </si>
  <si>
    <t xml:space="preserve">* Примечание. В таблице отражены сведения, учтенные при оценке показателя 6.2. </t>
  </si>
  <si>
    <t>Портал управления общественными финансами "Открытый бюджет"</t>
  </si>
  <si>
    <t>http://minfinrd.ru/deyatelnost/byudzhet-dlya-grazhdan</t>
  </si>
  <si>
    <t>http://budget.orb.ru/bs/book/abyudzhet-dlya-grazhdan-po-zakonu-o-byudzhete-orenburgskoj-oblasti-na-2021-2023-gody-rasshirennaya-versiya</t>
  </si>
  <si>
    <t>"Бюджетный гид": Закон об областном бюджете Мурманской области на 2021 год и на плановый период 2022 и 2023 годов</t>
  </si>
  <si>
    <t>https://df.gov35.ru/otkrytyy-byudzhet/byudzhet-dlya-grazhdan/zakon-o-byudzhete-na-tekushchiy-god-i-planovyy-period/zakon-o-byudzhete-na-2021-2023-gg/</t>
  </si>
  <si>
    <t>Комитет финансов Волгоградской области</t>
  </si>
  <si>
    <t>https://minfin.khabkrai.ru/portal/Show/Category/124?page=1&amp;ItemId=526</t>
  </si>
  <si>
    <t>http://minfin.krskstate.ru/openbudget/book;    http://minfin.krskstate.ru/openbudget/law</t>
  </si>
  <si>
    <t>http://finance.pnzreg.ru/docs/bpo/otkrbudpo/</t>
  </si>
  <si>
    <t>https://openbudsk.ru/budget18-citizen</t>
  </si>
  <si>
    <t>https://openbudget.49gov.ru/</t>
  </si>
  <si>
    <t>http://budget.sakha.gov.ru/ebudget/Menu/Page/346</t>
  </si>
  <si>
    <t>Республиканский бюджет Республики Алтай на 2021-2023 годы – от принятия до первых итогов исполнения. Открытость бюджетной информации</t>
  </si>
  <si>
    <t xml:space="preserve">№ 12 (21996-21999) </t>
  </si>
  <si>
    <t>https://minfin-altai.ru/deyatelnost/byudzhet-dlya-grazhdan/2021-2023.php</t>
  </si>
  <si>
    <t>Республиканская массовая газета «Звезда Алтая»</t>
  </si>
  <si>
    <t>Молодежный канал, Авторадио, 102,8 МГц</t>
  </si>
  <si>
    <t xml:space="preserve">Наименование (название) радио-, теле- или видеопрограммы </t>
  </si>
  <si>
    <t>Наименование СМИ, в котором программа вышла в эфир</t>
  </si>
  <si>
    <t>Продолжительность программы                        (минут)</t>
  </si>
  <si>
    <t>Дата выхода программы в эфир</t>
  </si>
  <si>
    <t xml:space="preserve">Радио-, теле- или видеопрограммы </t>
  </si>
  <si>
    <t xml:space="preserve">Аналитическая радиопрограмма </t>
  </si>
  <si>
    <t>«Гость в студии», посвященная принятому закону о республиканском бюджете Республики Алтай на 2021 год и на плановый период 2022 и 2023 годов</t>
  </si>
  <si>
    <t>Утверждён бюджет Алтайского края на 2021 год и на плановый период 2022 и 2023 годов</t>
  </si>
  <si>
    <t>№ 8 (113) декабрь 2020 г.</t>
  </si>
  <si>
    <t>https://www.altairegion22.ru/info/mass-media/line02/magazine/self-government/msu12_2020.pdf</t>
  </si>
  <si>
    <t>Из дефицитного бюджета Башкирии на 2021 год чиновники и депутаты получат 11,4 млрд рублей</t>
  </si>
  <si>
    <t>Комсомольская правда</t>
  </si>
  <si>
    <t>https://www.ufa.kp.ru/daily/1712105.5/4344499/</t>
  </si>
  <si>
    <t>Нет данных (представленные сведения не отвечают требованиям по дате и продолжительности эфира)</t>
  </si>
  <si>
    <t>Информационно-аналитический интернет портал "ugra-news.ru" ("Новости Югры").</t>
  </si>
  <si>
    <t>https://ugra-news.ru/article/na_podderzhku_biznes_v_2021_godu_v_yugre_napravyat_1_2_mlrd_rubley/</t>
  </si>
  <si>
    <t>На поддержку бизнеса в 2021 году в Югре направят 1,2 млрд рублей</t>
  </si>
  <si>
    <t>Открытый бюджет</t>
  </si>
  <si>
    <t>Орловская правда</t>
  </si>
  <si>
    <t>https://regionorel.ru/upload/iblock/c2f/c2ff8b47c6329abebe222cfe5246ff0c.pdf</t>
  </si>
  <si>
    <t>Интервью руководителя департамента финансов Орловской области Елены Сапожниковой</t>
  </si>
  <si>
    <t>№ 33 (27017)</t>
  </si>
  <si>
    <t>Объем доходов бюджета Курской области в 2021 году составит 63,5 млрд рублей</t>
  </si>
  <si>
    <t>Региональное информационное агентство "Курск"</t>
  </si>
  <si>
    <t>https://riakursk.ru/obem-dokhodov-byudzheta-kurskoy-oblasti-v-2021-godu-sostavil-635-mlrd-rublyay/</t>
  </si>
  <si>
    <t>Финансовый год будет непростым</t>
  </si>
  <si>
    <t>Газета "Курская правда"</t>
  </si>
  <si>
    <t>https://kpravda.ru/2021/03/25/finansovyj-god-budet-neprostym/?highlight=Финансовый%20год%20будет%20непростым</t>
  </si>
  <si>
    <t>№ 33</t>
  </si>
  <si>
    <t>Национальное телевидение Чувашии</t>
  </si>
  <si>
    <t>Нет данных (представленные сведения не отвечают требованиям по источнику размещения)</t>
  </si>
  <si>
    <t>https://video.cap.ru/clip/1b1db17f-205f-469c-8baf-fc3e174ca731</t>
  </si>
  <si>
    <t>Круглый стол</t>
  </si>
  <si>
    <t>Бюджет Чувашии: итоги и перспективы</t>
  </si>
  <si>
    <t>Информационное агентство "Сусанин"</t>
  </si>
  <si>
    <t>https://susanin.news/interview/byudzhet-v-poiskakh-balansa/</t>
  </si>
  <si>
    <t>Бюджет в поисках баланса</t>
  </si>
  <si>
    <t>Регион попал в кредитную зависимость. Госдолг Удмуртии достиг 100% собственных доходов бюджета республики</t>
  </si>
  <si>
    <t>Интернет-газета «Коммерсантъ» в разделе  «Удмуртия»</t>
  </si>
  <si>
    <t>https://www.kommersant.ru/doc/4752204</t>
  </si>
  <si>
    <t>Приоритеты новой экономической реальности</t>
  </si>
  <si>
    <t>Бюджет 2021-2023: что нас ожидает</t>
  </si>
  <si>
    <t>Сетевое издание «Сахалин и Курилы»</t>
  </si>
  <si>
    <t>https://skr.su/news/post/153330/</t>
  </si>
  <si>
    <t>№ 2</t>
  </si>
  <si>
    <t>Трансформации боеспособного бюджета</t>
  </si>
  <si>
    <t>№ 1</t>
  </si>
  <si>
    <t xml:space="preserve">Информационный вестник Ассоциации «Совет муниципальных образований Саратовской области» </t>
  </si>
  <si>
    <t>Областной бюджет на 2021 год и плановый период 2022 и 2023 годов</t>
  </si>
  <si>
    <t>№ 3 (33)</t>
  </si>
  <si>
    <t>Закон об областном бюджете Саратовской области на 2021-2023 годы</t>
  </si>
  <si>
    <t>№ 142 (27215)</t>
  </si>
  <si>
    <t>https://www.4vsar.ru/articles/sobesednik/141446.html</t>
  </si>
  <si>
    <t>Приоритеты, которые выбраны в бюджете области на 2021 год, призваны стабилизировать ситуацию</t>
  </si>
  <si>
    <t>Основной курс бюджетной политики – формирование бюджета развития</t>
  </si>
  <si>
    <t>№ 03 (219)</t>
  </si>
  <si>
    <t>Журнал "Налоговые и финансовые известия Кубани"</t>
  </si>
  <si>
    <t>№ 12 (252)
декабрь 
2020 года</t>
  </si>
  <si>
    <t>https://kuban.tpprf.ru/ru/news/394252/</t>
  </si>
  <si>
    <t xml:space="preserve">О параметрах республиканского бюджета Республики Адыгея на 2021 - 2023 годы </t>
  </si>
  <si>
    <t>Газета "Аргументы и Факты - Адыгея"</t>
  </si>
  <si>
    <t>О республиканском бюджете Республики Адыгея на трехлетний период</t>
  </si>
  <si>
    <t>№ 13</t>
  </si>
  <si>
    <t>Игорь Галась: "Бюджет Кубани снова социально ориентирован, а его дефицит – стимулирующий фактор"</t>
  </si>
  <si>
    <t>Почти 70 процентов расходов бюджета Ставрополья запланировано на финансирование социальных отраслей</t>
  </si>
  <si>
    <t>https://stapravda.ru/20201211/pochti_70_protsentov_rashodov_byudzheta_stavropolya_zaplanirovan_158220.html</t>
  </si>
  <si>
    <t>Интервью с министром финансов Забайкальского края Верой Антроповой</t>
  </si>
  <si>
    <t>ГТРК Чита</t>
  </si>
  <si>
    <t>https://gtrkchita.ru/news/?id=37140</t>
  </si>
  <si>
    <t>https://zabrab75.ru/video/obshhestvo/v-czentre-vnimaniya-ministr-finansov-zabajkalskogo-kraya-vera-antropova/</t>
  </si>
  <si>
    <t>В Центре внимания: министр финансов Забайкальского края Вера Антропова</t>
  </si>
  <si>
    <t>Забайкальский Рабочий</t>
  </si>
  <si>
    <t>«В тему»: Александр Гончаров – о параметрах регионального бюджета</t>
  </si>
  <si>
    <t>Интервью с председателем комитета по бюджету, налогам и финансам Ярославской области Александром Гончаровым</t>
  </si>
  <si>
    <t>Радио "Балтик +"</t>
  </si>
  <si>
    <t>29.12.2020</t>
  </si>
  <si>
    <t>Запись радиопрограммы направлена в адрес НИФИ</t>
  </si>
  <si>
    <t>Открытое правительство</t>
  </si>
  <si>
    <t>Интервью с министром финансов Алтайского края Д. Ситниковым</t>
  </si>
  <si>
    <t>Сетевое издание «Катунь24.ру»</t>
  </si>
  <si>
    <t>https://www.youtube.com/watch?v=Ea9H9KO_dyU</t>
  </si>
  <si>
    <t>Интервью 360</t>
  </si>
  <si>
    <t>Интервью с председателем Московской областной Думы Игорем Брынцаловым</t>
  </si>
  <si>
    <t>Телевидение "ГТРК Адыгея"</t>
  </si>
  <si>
    <t>https://youtu.be/SYpJkgpmFwE</t>
  </si>
  <si>
    <t>Аналитическая программа</t>
  </si>
  <si>
    <t>Вести. Главное: о республиканском бюджете Республики Адыгея на 2021 год и плановый период 2022 -2023 годов</t>
  </si>
  <si>
    <t>Радио "ГТРК Адыгея"</t>
  </si>
  <si>
    <t>В поле зрения. О республиканском бюджете Республики Адыгея на 2021-2023 годы</t>
  </si>
  <si>
    <t>Интервью с министром финансов Республики Адыгея Виктором Орловым</t>
  </si>
  <si>
    <t>Интервью с заместителем председателя правительства-министром финансов Ставропольского края Ларисой Калинченко</t>
  </si>
  <si>
    <t>https://radiokp.ru/stavropolskiy-kray/podcast/eksklyuziv-stavropolskiy-kray/198774</t>
  </si>
  <si>
    <t>Эксклюзив. Ставропольский край. Тема: Бюджет Ставрополья-2021: соцвыплаты, нацпроекты, сельское хозяйство и водоснабжение</t>
  </si>
  <si>
    <t>АТВмедиа / АТВ-Ставрополь</t>
  </si>
  <si>
    <t>https://youtu.be/F4pdABMrLK0</t>
  </si>
  <si>
    <t>Полезная среда. Бюджет Ставрополья. На что тратят деньги в нашем крае и как пополняется казна?</t>
  </si>
  <si>
    <t xml:space="preserve">Программа "Из первых уст" </t>
  </si>
  <si>
    <t>Радиостанция "Казак ФМ"</t>
  </si>
  <si>
    <t>https://kazak.fm/podcasts/</t>
  </si>
  <si>
    <t>Интервью с первым заместителем министра финансов Краснодарского края Кравцовым А.Г.</t>
  </si>
  <si>
    <t>Дума. Актуально </t>
  </si>
  <si>
    <t>Телекомпания ОТВ</t>
  </si>
  <si>
    <t>https://skr.su/news/post/148588/?section=otv</t>
  </si>
  <si>
    <t>Интервью с Председателем Думы Сахалинской области Андреем Хапочкиным</t>
  </si>
  <si>
    <t>Интервью с министром финансов Сахалинской области Ольгой Лопатиной</t>
  </si>
  <si>
    <t>Диалоги с властью</t>
  </si>
  <si>
    <t>Радио России "Сахалин"</t>
  </si>
  <si>
    <t>Разработан ли «бюджет для граждан» на основе отчета об исполнении бюджета субъекта Российской Федерации за 2020 год?</t>
  </si>
  <si>
    <t>В целях оценки показателя учитывается «бюджет для граждан», разработанный на основе годового отчета об исполнении бюджета субъекта Российской Федерации за 2020 год или на основе закона (проекта закона) об исполнении закона о бюджете субъекта Российской Федерации за 2020 год с учетом положений приказа Минфина России от 22 сентября 2015 г. №145н «Об утверждении методических рекомендаций по представлению бюджетов субъектов Российской Федерации и местных бюджетов и отчетов об их исполнении в доступной для граждан форме», размещенный на сайте, предназначенном для размещения бюджетных данных, до 31 июля 2021 года.</t>
  </si>
  <si>
    <t>Использовался ли «бюджет для граждан» в ходе проведения публичных слушаний или общественных обсуждений по годовому отчету об исполнении бюджета за 2020 год?</t>
  </si>
  <si>
    <t xml:space="preserve">В целях оценки показателя учитывается «бюджет для граждан», разработанный на основе годового отчета об исполнении бюджета субъекта Российской Федерации за 2020 год или на основе проекта закона об исполнении закона о бюджете субъекта Российской Федерации за 2020 год с учетом положений приказа Минфина России от 22 сентября 2015 г. №145н «Об утверждении методических рекомендаций по представлению бюджетов субъектов Российской Федерации и местных бюджетов и отчетов об их исполнении в доступной для граждан форме». </t>
  </si>
  <si>
    <t xml:space="preserve">Показатель оценивается в случае, если в составе информационного сообщения (анонса) о проведении публичных слушаний (общественных обсуждений), размещенного на сайте организатора мероприятия или на сайте, предназначенном для размещения бюджетных данных, не позднее, чем за один день до проведения мероприятия, размещена ссылка на указанный информационный ресурс. </t>
  </si>
  <si>
    <t>В случае, если ссылка в анонсе отсутствует, или не активна, или если при переходе по ней указанный информационный ресурс обнаружить не удается, оценка показателя принимает значение 0 баллов. В целях оценки показателя учитываются сведения, размещенные до 31 июля 2021 года.</t>
  </si>
  <si>
    <t>Правительство Тверской области (рекомендуется размещать на сайте финоргана или открытого бюджета)</t>
  </si>
  <si>
    <t>Оценка показателя 6.5</t>
  </si>
  <si>
    <t>6.4 Разработан ли «бюджет для граждан» на основе отчета об исполнении бюджета субъекта Российской Федерации за 2020 год?</t>
  </si>
  <si>
    <t>Исходные данные и оценка показателя 6.4 "Разработан ли «бюджет для граждан» на основе отчета об исполнении бюджета субъекта Российской Федерации за 2020 год?"</t>
  </si>
  <si>
    <t>6.5 Использовался ли «бюджет для граждан» в ходе проведения публичных слушаний или общественных обсуждений по годовому отчету об исполнении бюджета за 2020 год?</t>
  </si>
  <si>
    <t xml:space="preserve">* Примечание. В таблице отражены сведения, учтенные при оценке показателя 6.5. </t>
  </si>
  <si>
    <t>6.6 Опубликованы ли в средствах массовой информации аналитические статьи об исполнении бюджета субъекта Российской Федерации за 2020 год?</t>
  </si>
  <si>
    <t>Опубликованы ли в средствах массовой информации аналитические статьи об исполнении бюджета субъекта Российской Федерации за 2020 год?</t>
  </si>
  <si>
    <t xml:space="preserve">а) в статье приведен анализ данных об исполнении бюджета субъекта Российской Федерации за 2020 год; </t>
  </si>
  <si>
    <t>г) статья опубликована в период с 1 января по 31 июля 2021 года.</t>
  </si>
  <si>
    <t>Для оценки показателя используются сведения, направленные финансовым органом субъекта Российской Федерации в инициативном порядке по установленной форме (прилагается) в формате excel в адрес НИФИ по электронной почте: rating@nifi.ru в срок до 15 августа 2021 года.  Сведения, направленные после установленного срока или иным способом, в целях оценки показателя не учитываются.</t>
  </si>
  <si>
    <t xml:space="preserve">* Примечание. В таблице отражены сведения, учтенные при оценке показателя 6.6. </t>
  </si>
  <si>
    <t>Выходили ли в эфир аналитические радио-, теле-, видеопрограммы, посвященные отчету об исполнении бюджета субъекта Российской Федерации за 2020 год?</t>
  </si>
  <si>
    <t>а) программа посвящена отчету об исполнении бюджета субъекта Российской Федерации за 2020 год;</t>
  </si>
  <si>
    <t>б) в программе проводится анализ данных об исполнении бюджета субъекта Российской Федерации за 2020 год;</t>
  </si>
  <si>
    <t>г) программа вышла в эфир на радио, телевидении или в ином средстве массовой информации в период с 1 января по 31 июля 2021 года.</t>
  </si>
  <si>
    <t>В целях оценки показателя учитываются аналитические программы, в том числе в формате интервью. Фрагменты новостных программ, программы, посвященные другой тематике, в целях оценки показателя не учитываются.
Для оценки показателя используются сведения, направленные финансовым органом субъекта Российской Федерации в инициативном порядке по установленной форме (прилагается) в формате excel в адрес НИФИ по электронной почте: rating@nifi.ru в срок до 15 августа 2021 года.  Сведения, направленные после установленного срока или иным способом, в целях оценки показателя не учитываются.</t>
  </si>
  <si>
    <t>6.7 Выходили ли в эфир аналитические радио-, теле-, видеопрограммы, посвященные отчету об исполнении бюджета субъекта Российской Федерации за 2020 год?</t>
  </si>
  <si>
    <t xml:space="preserve">* Примечание. В таблице отражены сведения, учтенные при оценке показателя 6.7. </t>
  </si>
  <si>
    <t>6.8 Разработан ли «бюджет для граждан» на основе проекта бюджета субъекта Российской Федерации на 2022 год и на плановый период 2023 и 2024 годов?</t>
  </si>
  <si>
    <t>Оценка показателя 6.8</t>
  </si>
  <si>
    <t>6.8</t>
  </si>
  <si>
    <t>Разработан ли «бюджет для граждан» на основе проекта бюджета субъекта Российской Федерации на 2022 год и на плановый период 2023 и 2024 годов?</t>
  </si>
  <si>
    <t>В целях оценки показателя учитывается «бюджет для граждан», разработанный на основе проекта бюджета субъекта Российской Федерации на 2022 год и на плановый период 2023 и 2024 годов с учетом положений приказа Минфина России от 22 сентября 2015 г. №145н «Об утверждении методических рекомендаций по представлению бюджетов субъектов Российской Федерации и местных бюджетов и отчетов об их исполнении в доступной для граждан форме», и размещенный на сайте, предназначенном для размещения бюджетных данных, до 30 ноября 2021 года.</t>
  </si>
  <si>
    <t xml:space="preserve">Мониторинг и оценка показателя проведены в период с 1 мая по 15 августа 2021 года. </t>
  </si>
  <si>
    <t>Годовой отчет об исполнении областного бюджета Тверской области за 2020 год </t>
  </si>
  <si>
    <t xml:space="preserve">Путеводитель по проекту закона Республики Адыгея "Об исполнении республиканского бюджета Республики Адыгея за 2020 год"  </t>
  </si>
  <si>
    <t xml:space="preserve">Кубань: исполнение бюджета 2020 года ("Бюджет для граждан")
</t>
  </si>
  <si>
    <t>http://parlament.kbr.ru/informatsiya/press-tsentr/index.php?ELEMENT_ID=17927</t>
  </si>
  <si>
    <t>30.04.2021;  28.04.2021</t>
  </si>
  <si>
    <t>https://www.kirovreg.ru/econom/finance/abbudg_2020.php;    https://www.kirovreg.ru/news/detail.php?ID=104449</t>
  </si>
  <si>
    <t>http://minfin.kirov.ru/novosti-i-anonsy/byudzhet/11913/</t>
  </si>
  <si>
    <t>https://www.dumask.ru/vcentre/item/24254-infopub.html</t>
  </si>
  <si>
    <t>https://openbudsk.ru/public/publich-slush/godovoy-otchet-ob-ispolnenii-byudzheta-stavropolskogo-kraya-za-2020--god</t>
  </si>
  <si>
    <t>https://ebudget.primorsky.ru/Show/Category/17?ItemId=427</t>
  </si>
  <si>
    <t>https://ebudget.primorsky.ru/Show/Content/3453?ParentItemId=387</t>
  </si>
  <si>
    <t>https://www.primorsky.ru/news/237226/</t>
  </si>
  <si>
    <t>https://minfin.49gov.ru/press/news/?id_4=62211</t>
  </si>
  <si>
    <t>11.05-13.05.2021</t>
  </si>
  <si>
    <t>https://openbudget.49gov.ru/dokumenty#146-publichnye-slushaniya</t>
  </si>
  <si>
    <t>https://admtyumen.ru/ogv_ru/finance/finance/more.htm?id=11906506@cmsArticle</t>
  </si>
  <si>
    <t>30.04 - 14.05.2021</t>
  </si>
  <si>
    <t>https://ufin48.ru/Show/Category/39?ItemId=198&amp;headingId=11</t>
  </si>
  <si>
    <t>29.04.2021;  30.04.2021</t>
  </si>
  <si>
    <t>http://www.oblsovet.ru/legislation/hearing/;   http://www.oblsovet.ru/news/31543/?sphrase_id=25638</t>
  </si>
  <si>
    <t>http://www.yarregion.ru/depts/depfin/tmpPages/docs.aspx (раздел "Бюджет для граждан"/2021)</t>
  </si>
  <si>
    <t>https://df.gov35.ru/otkrytyy-byudzhet/byudzhet-dlya-grazhdan/zakon-ob-ispolnenii-oblastnogo-byudzheta/2020-god/</t>
  </si>
  <si>
    <t>Исходные данные и оценка показателя 6.9 "Использовался ли «бюджет для граждан» в ходе проведения публичных слушаний или общественных обсуждений по проекту бюджета субъекта Российской Федерации на 2022 год и на плановый период 2023 и 2024 годов?"</t>
  </si>
  <si>
    <t>6.9 Использовался ли «бюджет для граждан» в ходе проведения публичных слушаний или общественных обсуждений по проекту бюджета субъекта Российской Федерации на 2022 год и на плановый период 2023 и 2024 годов?</t>
  </si>
  <si>
    <t>Оценка показателя 6.9</t>
  </si>
  <si>
    <t>Использовался ли «бюджет для граждан» в ходе проведения публичных слушаний или общественных обсуждений по проекту бюджета субъекта Российской Федерации на 2022 год и на плановый период 2023 и 2024 годов?</t>
  </si>
  <si>
    <t>6.9</t>
  </si>
  <si>
    <t xml:space="preserve">В целях оценки показателя учитывается «бюджет для граждан», разработанный на основе проекта бюджета субъекта Российской Федерации на 2022 год и на плановый период 2023 и 2024 годов с учетом положений приказа Минфина России от 22 сентября 2015 г. №145н «Об утверждении методических рекомендаций по представлению бюджетов субъектов Российской Федерации и местных бюджетов и отчетов об их исполнении в доступной для граждан форме». </t>
  </si>
  <si>
    <t>Показатель оценивается в случае, если в составе информационного сообщения (анонса) о проведении публичных слушаний (общественных обсуждений), размещенного на сайте организатора мероприятия или на сайте, предназначенном для размещения бюджетных данных, не позднее, чем за один день до проведения мероприятия, размещена ссылка на указанный информационный ресурс.</t>
  </si>
  <si>
    <t>В случае, если ссылка в анонсе отсутствует, или не активна, или если при переходе по ней указанный информационный ресурс обнаружить не удается, оценка показателя принимает значение 0 баллов. В целях оценки показателя учитываются сведения, размещенные до 30 ноября 2021 года.</t>
  </si>
  <si>
    <t>Сведения о соблюдении срока размещения анонса о проведении публичных слушаний, ссылки в нем на "Бюджет для граждан" и "Бюджета для граждан" по проекту бюджета субъекта Российской Федерации на 2022 год и на плановый период 2023 и 2024 годов</t>
  </si>
  <si>
    <t>да (затрудненный поиск)</t>
  </si>
  <si>
    <t>Доступен на сайте "Бюджет для граждан" в разделе "Прими участие / Публичные слушания"; рекомендуется указывать прямую ссылку или путь.</t>
  </si>
  <si>
    <t>Исходные данные и оценка показателя 6.8 "Разработан ли «бюджет для граждан» на основе проекта бюджета субъекта Российской Федерации на 2022 год и на плановый период 2023 и 2024 годов?"</t>
  </si>
  <si>
    <t>Исходные данные и оценка показателя 6.1 "Разработан ли «бюджет для граждан» на основе принятого закона о бюджете субъекта Российской Федерации на 2021 год и на плановый период 2022 и 2023 годов?"</t>
  </si>
  <si>
    <t>Исходные данные и оценка показателя 6.2 "Опубликованы ли в средствах массовой информации аналитические статьи, подготовленные на основе принятого закона о бюджете субъекта Российской Федерации на 2021 год и на плановый период 2022 и 2023 годов? "</t>
  </si>
  <si>
    <t>Исходные данные и оценка показателя 6.3 "Выходили ли в эфир аналитические радио-, теле-, видеопрограммы, посвященные принятому закону о бюджете субъекта Российской Федерации на 2021 год и на плановый период 2022 и 2023 годов?"</t>
  </si>
  <si>
    <t>Исходные данные и оценка показателя 6.5 "Использовался ли «бюджет для граждан» в ходе проведения публичных слушаний или общественных обсуждений по годовому отчету об исполнении бюджета за 2020 год?"</t>
  </si>
  <si>
    <t>Исходные данные и оценка показателя 6.6 "Опубликованы ли в средствах массовой информации аналитические статьи об исполнении бюджета субъекта Российской Федерации за 2020 год? "</t>
  </si>
  <si>
    <t>Исходные данные и оценка показателя 6.7 "Выходили ли в эфир аналитические радио-, теле-, видеопрограммы, посвященные отчету об исполнении бюджета субъекта Российской Федерации за 2020 год?"</t>
  </si>
  <si>
    <t>Исходные данные и оценка показателя 6.10 "Опубликованы ли в средствах массовой информации аналитические статьи о проекте бюджета субъекта Российской Федерации на 2022 год и на плановый период 2023 и 2024 годов?"</t>
  </si>
  <si>
    <t>6.10 Опубликованы ли в средствах массовой информации аналитические статьи о проекте бюджета субъекта Российской Федерации на 2022 год и на плановый период 2023 и 2024 годов?</t>
  </si>
  <si>
    <t>Оценка показателя 6.10</t>
  </si>
  <si>
    <t>6.10</t>
  </si>
  <si>
    <t>Опубликованы ли в средствах массовой информации аналитические статьи о проекте бюджета субъекта Российской Федерации на 2022 год и на плановый период 2023 и 2024 годов?</t>
  </si>
  <si>
    <t xml:space="preserve">а) в статье приведен анализ данных, содержащихся в проекте бюджета субъекта Российской Федерации на 2022 год и на плановый период 2023 и 2024 годов или имеющих к ним непосредственное отношение; </t>
  </si>
  <si>
    <t>г) статья опубликована в период с 1 сентября по 30 ноября 2021 года.</t>
  </si>
  <si>
    <t>Для оценки показателя используются сведения, направленные финансовым органом субъекта Российской Федерации в инициативном порядке по установленной форме (прилагается) в формате excel в адрес НИФИ по электронной почте: rating@nifi.ru в срок до 15 декабря 2021 года.  Сведения, направленные после установленного срока или иным способом, в целях оценки показателя не учитываются.</t>
  </si>
  <si>
    <t xml:space="preserve">* Примечание. В таблице отражены сведения, учтенные при оценке показателя 6.10. </t>
  </si>
  <si>
    <t>Исходные данные и оценка показателя 6.11 "Выходили ли в эфир аналитические радио-, теле-, видеопрограммы, посвященные проекту бюджета субъекта Российской Федерации на 2022 год и на плановый период 2023 и 2024 годов?"</t>
  </si>
  <si>
    <t>6.11 Выходили ли в эфир аналитические радио-, теле-, видеопрограммы, посвященные проекту бюджета субъекта Российской Федерации на 2022 год и на плановый период 2023 и 2024 годов?</t>
  </si>
  <si>
    <t>Оценка показателя 6.11</t>
  </si>
  <si>
    <t>6.11</t>
  </si>
  <si>
    <t>Выходили ли в эфир аналитические радио-, теле-, видеопрограммы, посвященные проекту бюджета субъекта Российской Федерации на 2022 год и на плановый период 2023 и 2024 годов?</t>
  </si>
  <si>
    <t>а) программа посвящена проекту бюджета субъекта Российской Федерации на 2022 год и на плановый период 2023 и 2024 годов;</t>
  </si>
  <si>
    <t>б) в программе проводится анализ данных, содержащихся в проекте бюджета субъекта Российской Федерации на 2022 год и на плановый период 2023 и 2024 годов или имеющих к ним непосредственное отношение;</t>
  </si>
  <si>
    <t>г) программа вышла в эфир на радио или телевидении в период с 1 сентября по 30 ноября 2021 года.</t>
  </si>
  <si>
    <t>В целях оценки показателя учитываются аналитические программы, в том числе в формате интервью. Фрагменты новостных программ, программы, посвященные другой тематике, в целях оценки показателя не учитываются.
Для оценки показателя используются сведения, направленные финансовым органом субъекта Российской Федерации в инициативном порядке по установленной форме (прилагается) в формате excel в адрес НИФИ по электронной почте: rating@nifi.ru в срок до 15 декабря 2021 года.  Сведения, направленные после установленного срока или иным способом, в целях оценки показателя не учитываются.</t>
  </si>
  <si>
    <t xml:space="preserve">* Примечание. В таблице отражены сведения, учтенные при оценке показателя 6.11. </t>
  </si>
  <si>
    <t xml:space="preserve">* Примечание. В таблице отражены сведения, учтенные при оценке показателя 6.9. </t>
  </si>
  <si>
    <t>Исходные данные и оценка показателя 6.12 "Осуществляется ли раскрытие данных о посещаемости специализированного сайта, предназначенного для размещения бюджетных данных для граждан, или, в случае отсутствия такого специализированного сайта, о посещаемости страниц сайта, предназначенного для размещения бюджетных данных, на которых размещается «бюджет для граждан»?"</t>
  </si>
  <si>
    <t>6.12 Осуществляется ли раскрытие данных о посещаемости специализированного сайта, предназначенного для размещения бюджетных данных для граждан, или, в случае отсутствия такого специализированного сайта, о посещаемости страниц сайта, предназначенного для размещения бюджетных данных, на которых размещается «бюджет для граждан»?</t>
  </si>
  <si>
    <t>Оценка показателя 6.12</t>
  </si>
  <si>
    <t>6.12</t>
  </si>
  <si>
    <t>Программные коды («счетчики посещений»), установленные после 30 июня 2021 года, в целях оценки показателя не учитываются.</t>
  </si>
  <si>
    <t>В целях оценки показателя учитываются сайты, информация на которых актуализируется в текущем финансовом году. При наличии двух сайтов, предназначенных для размещения бюджетных данных, на котором размещаются «бюджеты для граждан», выбирается сайт, лучший с точки зрения оценки показателя. Если на сайте, предназначенном для размещения бюджетных данных, отсутствует информация для граждан («бюджеты для граждан»), оценка показателя принимает значение 0 баллов.</t>
  </si>
  <si>
    <t>Проводился ли в 2021 году в субъекте Российской Федерации региональный конкурс творческих проектов для популяризации «бюджета для граждан», и имеются ли сведения о его результатах на сайте, предназначенном для размещения бюджетных данных?</t>
  </si>
  <si>
    <t>6.13</t>
  </si>
  <si>
    <t>Под региональными конкурсами творческих проектов для популяризации «бюджета для граждан» понимаются открытые конкурсы для граждан, организуемые органами государственной власти субъекта Российской Федерации или по их поручению иной организацией, целью которых является расширение возможностей и способов информирования общественности об управлении общественными финансами.</t>
  </si>
  <si>
    <t>Для оценки показателя сведения, как минимум, должны содержать: а) порядок проведения конкурса; б) сведения о дате проведения конкурса; в) официальные результаты конкурса (протокол конкурсной комиссии). Новостные сообщения не учитываются в качестве результатов конкурса. Для максимальной оценки показателя в открытом доступе должны быть размещены конкурсные проекты победителей конкурса.</t>
  </si>
  <si>
    <t xml:space="preserve">Если конкурс не состоялся, оценка показателя принимает значение 0 баллов. В целях оценки показателя учитываются конкурсы, по которым подведены итоги, и соответствующая информация размещена на сайте до 31 декабря 2021 г. </t>
  </si>
  <si>
    <t xml:space="preserve">Для оценки показателя используются сведения, размещенные в открытом доступе на сайте, предназначенном для размещения бюджетных данных, а также направленные финансовым органом субъекта Российской Федерации в инициативном порядке по установленной форме (прилагается) в формате excel в адрес НИФИ по электронной почте: rating@nifi.ru после объявления конкурса, но не позднее 10 декабря 2021 г. </t>
  </si>
  <si>
    <t>Исходные данные и оценка показателя 6.13 "Проводился ли в 2021 году в субъекте Российской Федерации региональный конкурс творческих проектов для популяризации «бюджета для граждан», и имеются ли сведения о его результатах на сайте, предназначенном для размещения бюджетных данных?"</t>
  </si>
  <si>
    <t>6.13 "Проводился ли в 2021 году в субъекте Российской Федерации региональный конкурс творческих проектов для популяризации «бюджета для граждан», и имеются ли сведения о его результатах на сайте, предназначенном для размещения бюджетных данных?"</t>
  </si>
  <si>
    <t>Проводился конкурс среди муниципальных образований http://www.finsmol.ru/open/nJvDZXKj, в целях оценки показателя не учитывается.</t>
  </si>
  <si>
    <t>Оценка показателя 6.13</t>
  </si>
  <si>
    <t>https://finance.lenobl.ru/ru/programm/meropriiatiia/konkurs_budget/2021/</t>
  </si>
  <si>
    <t>Не позднее 30 календарных дней со дня окончания приема заявок Конкурсная  комиссия утверждает протокол о победителях Конкурса и размещает его на сайтах Организатора Конкурса.</t>
  </si>
  <si>
    <t>13.04.2021 (В Положении о проведении конкурса указано, что срок подачи заявок – 30 календарных дней со дня размещения объявления о проведении Конкурса)</t>
  </si>
  <si>
    <t>ГОУ ВО "Коми республиканская академия государственной службы и управления", Региональный центр повышения финансовой грамотности Республики Коми при содействии Министерства финансов Республики Коми</t>
  </si>
  <si>
    <t xml:space="preserve">20.03 - 10.05.2021 </t>
  </si>
  <si>
    <t>Не позднее 28.05.2021</t>
  </si>
  <si>
    <t>Не позднее 20.05.2021</t>
  </si>
  <si>
    <t>https://minfin.rkomi.ru/-796</t>
  </si>
  <si>
    <t>до 16.04.2021</t>
  </si>
  <si>
    <t>09.04.2021;  28.04.2021</t>
  </si>
  <si>
    <t>http://minfin.karelia.ru/minfin-karelii-ob-javljaet-konkurs-proektov-bjudzhet-dlja-grazhdan/;  http://budget.karelia.ru/all-news/528-minfin-karelii-ob-yavlyaet-konkurs-proektov-byudzhet-dlya-grazhdan</t>
  </si>
  <si>
    <t>http://minfin.karelia.ru/minfin-karelii-ob-javljaet-konkurs-proektov-bjudzhet-dlja-grazhdan/;  http://minfin.karelia.ru/uspej-prinjat-uchastie-v-konkurse-proektov-bjudzhet-dlja-grazhdan/;   http://budget.karelia.ru/all-news/528-minfin-karelii-ob-yavlyaet-konkurs-proektov-byudzhet-dlya-grazhdan;  http://budget.karelia.ru/all-news/531-uspej-prinyat-uchastie-v-konkurse-proektov-byudzhet-dlya-grazhdan</t>
  </si>
  <si>
    <t>https://df.gov35.ru/otkrytyy-byudzhet/byudzhet-dlya-grazhdan/konkursy/konkurs-2021-goda/index.php?ELEMENT_ID=12984&amp;sphrase_id=119713;   https://df.gov35.ru/otkrytyy-byudzhet/byudzhet-dlya-grazhdan/konkursy/konkurs-2021-goda/</t>
  </si>
  <si>
    <t>31.03 - 09.06.2020</t>
  </si>
  <si>
    <t>До 18.06.2021</t>
  </si>
  <si>
    <t>https://www.yarregion.ru/depts/depfin/tmpPages/news.aspx?newsID=324</t>
  </si>
  <si>
    <t>30.04 -28.05.2021</t>
  </si>
  <si>
    <t>Оформление и подписание протокола о победителях конкурса - не позднее 23.07.2021;  утверждение итогов конкурса приказом департамента финансов – не позднее 30.07.2021</t>
  </si>
  <si>
    <t>Не позднее 03.09.2021</t>
  </si>
  <si>
    <t>https://budget.mosreg.ru/meropriyatiya/meropriyatiya-provodimye-ministerstvom-ehkonomiki-i-finansov/;   https://budget.mosreg.ru/blog/portfolio-item/konkurs-proektov-po-predstavleniyu-byudzheta-dlya-grazhdan-2021/;   https://mef.mosreg.ru/sobytiya/novosti-ministerstva/31-03-2021-17-47-04-konkurs-proektov-po-predstavleniyu-byudzheta-dlya</t>
  </si>
  <si>
    <t>01.04 - 15.05.2021</t>
  </si>
  <si>
    <t>ГКУ Московской области «Финансово-аналитический центр»</t>
  </si>
  <si>
    <t>Не позднее 20.06.2021</t>
  </si>
  <si>
    <t>12.03 - 17.05.2021</t>
  </si>
  <si>
    <t>https://www.mos.ru/findep/function/konkurs-proektov-biudzhet-dlia-grazhdan/2021/;  https://www.mos.ru/findep/documents/view/250930220/;  https://budget.mos.ru/citizen_budget</t>
  </si>
  <si>
    <t>До 28.05.2021</t>
  </si>
  <si>
    <t>До 15.06.2021</t>
  </si>
  <si>
    <t>https://minfin.rk.gov.ru/ru/structure/2021_03_16_12_16_2021</t>
  </si>
  <si>
    <t>22.03-28.04.2021 (1 тур);  17.05-04.06.2021 (2 тур)</t>
  </si>
  <si>
    <t>Не позднее 11.05.2021 года (1 тур);  не позднее 22.06.2021 (2 тур)</t>
  </si>
  <si>
    <t>https://minfinkubani.ru/budget_citizens/detail.php?ID=89108&amp;IBLOCK_ID=88&amp;str_date=22.04.2021</t>
  </si>
  <si>
    <t>До 12.05.2021</t>
  </si>
  <si>
    <t>05.04 - 05.05.2021 (1 региональный тур)</t>
  </si>
  <si>
    <t>Поиск Положения о проведении конкурса затруднен, размещено в разделе "Приказы Министерства финансов КБР по основной деятельности", https://pravitelstvo.kbr.ru/oigv/minfin/npi/prikazy.php. Рекомендуется делать ссылку на Положение в составе объявления о конкурсе.</t>
  </si>
  <si>
    <t>https://pravitelstvo.kbr.ru/oigv/minfin/npi/proekty_normativnyh_i_pravovyh_aktov.php?postid=34879</t>
  </si>
  <si>
    <t>https://openbudsk.ru/contest/2021_god;   https://openbudsk.ru/contest/2021_god/obyavlenie-o-provedenii-konkursa_21</t>
  </si>
  <si>
    <t>15.04 -31.05.2021</t>
  </si>
  <si>
    <t>https://minfin.bashkortostan.ru/presscenter/news/351731/</t>
  </si>
  <si>
    <t>19.03 - 16.04.2021 (1 этап);  01.05 - 21.05.2021 (2 этап)</t>
  </si>
  <si>
    <t>Не позднее 08.06.2021</t>
  </si>
  <si>
    <t>07.04-27.04.2021</t>
  </si>
  <si>
    <t>Не позднее 30.04.2021</t>
  </si>
  <si>
    <t>http://minfin.cap.ru/press-centr/2021/04/29/o-provedenii-publichnih-slushanij-po-godovomu-otch</t>
  </si>
  <si>
    <t>http://www.gs.cap.ru/meropriyatiya/20200623-publichnie-slushaniya-po-godovomu-otchetu</t>
  </si>
  <si>
    <t>01.04 - 21.05.2021 (1 этап);  07.06 - 16.06.2021 (2 этап)</t>
  </si>
  <si>
    <t>Не позднее 03.06.2021 по 1 этапу; не позднее 23.06.2021 по 2 этапу</t>
  </si>
  <si>
    <t>Не позднее 25.06.2021</t>
  </si>
  <si>
    <t>http://minfin.cap.ru/press-centr/sobitiya/2021-god/konkurs-byudzhet-dlya-grazhdan-2021</t>
  </si>
  <si>
    <t>15.04 - 01.06.2021</t>
  </si>
  <si>
    <t>24.12.2020 (старая версия сайта);  12.03.2021 (новая версия сайта)</t>
  </si>
  <si>
    <t>https://mf.orb.ru/presscenter/news/9314/;    http://budget.orb.ru/social/konkurs</t>
  </si>
  <si>
    <t>21.04.2021;  Нет данных</t>
  </si>
  <si>
    <t>https://minfin.midural.ru/document/category/88#document_list (приказ о проведении конкурса) ;  https://minfin.midural.ru/news/show/id/1341/news_category/35 (объявление о начале конкурса)</t>
  </si>
  <si>
    <t>22.03.2021;  20.04.2021</t>
  </si>
  <si>
    <t>25.03 - 11.06.2021</t>
  </si>
  <si>
    <t>https://www.minfin-altai.ru/about/info/news/4691/;   https://www.minfin-altai.ru/deyatelnost/byudzhet-dlya-grazhdan/2regional-contest-of-projects-on-presentation-of-budget-for-citizens.php;  https://www.minfin-altai.ru/deyatelnost/byudzhet-dlya-grazhdan/konkurs-2021-goda.php</t>
  </si>
  <si>
    <t>https://www.minfin-altai.ru/deyatelnost/byudzhet-dlya-grazhdan/konkurs-2021-goda.php</t>
  </si>
  <si>
    <t>08.02 - 31.03.2021</t>
  </si>
  <si>
    <t xml:space="preserve">По Положению: в течение 15 рабочих дней со дня формирования Организатором перечня участников Конкурса. </t>
  </si>
  <si>
    <t xml:space="preserve">По Положению: в течение 5 рабочих дней с даты подписания Конкурсной комиссией протокола. </t>
  </si>
  <si>
    <t>https://www.minfin-altai.ru/about/info/news/4852/;  https://www.minfin-altai.ru/deyatelnost/byudzhet-dlya-grazhdan/itogi-regionalnogo-konkursa-proektov-po-predostavleniyu-byudzheta-dlya-grazhdan-v-2021-godu.php</t>
  </si>
  <si>
    <t>https://www.minfin-altai.ru/deyatelnost/byudzhet-dlya-grazhdan/itogi-regionalnogo-konkursa-proektov-po-predostavleniyu-byudzheta-dlya-grazhdan-v-2021-godu.php</t>
  </si>
  <si>
    <t>14.05-01.06.2021</t>
  </si>
  <si>
    <t>https://minfin.alregn.ru/opinion/citbud/c2021/c2021_3698.html</t>
  </si>
  <si>
    <t>до 28.05.2021</t>
  </si>
  <si>
    <t>https://minfin.alregn.ru/index/2021/03/23/;   https://minfin.alregn.ru/opinion/citbud/c2021/;    https://minfin.alregn.ru/opinion/citbud/c2021/c2021_3698.html</t>
  </si>
  <si>
    <t>01.04 - 02.06.2021</t>
  </si>
  <si>
    <t>http://minfin.krskstate.ru/openbudget/contest/info;  http://zakon.krskstate.ru/0/doc/74807</t>
  </si>
  <si>
    <t>http://minfin.krskstate.ru/openbudget/contest/info;  http://minfin.krskstate.ru/press/news/0/news/99625</t>
  </si>
  <si>
    <t>29.03.2020;   01.04.2021</t>
  </si>
  <si>
    <t>Не позднее 11.06.2021 (В объявлении о проведении конкурса: "Победителя в каждой номинации определит конкурсная комиссия не позднее 15.06.2021 года".)</t>
  </si>
  <si>
    <t>http://openbudget.gfu.ru/openbudget/bg/contest/section.php?IBLOCK_ID=116&amp;SECTION_ID=6538</t>
  </si>
  <si>
    <t>26.03 -21.05.2021</t>
  </si>
  <si>
    <t>Не позднее 30.06.2021</t>
  </si>
  <si>
    <t>04.10 - 01.11.2021</t>
  </si>
  <si>
    <t>До 15.11.2021</t>
  </si>
  <si>
    <t>До 01.12.2021</t>
  </si>
  <si>
    <t>"Бюджет для граждан" размещен по ссылке "Годовой отчет об исполнении областного бюджета Тверской области за 2020 год (презентация)".</t>
  </si>
  <si>
    <t>https://finance.lenobl.ru/ru/programm/meropriiatiia/konkurs_budget/2021/;   https://finance.lenobl.ru/ru/news/35456/</t>
  </si>
  <si>
    <t>https://adm-nao.ru/press/government/26767/;    https://adm-nao.ru/press/government/26807/</t>
  </si>
  <si>
    <t xml:space="preserve"> https://dfei.adm-nao.ru/obshaya-informaciya/news/26763/;   https://dfei.adm-nao.ru/obshaya-informaciya/news/26798/</t>
  </si>
  <si>
    <t>07.05.2021;  13.05.2021;   11.05.2021;   14.05.2021</t>
  </si>
  <si>
    <t>http://www.minfin01-maykop.ru/Show/Content/2773?ParentItemId=61</t>
  </si>
  <si>
    <t>http://minfin01-maykop.ru/Show/Content/2769?ParentItemId=145</t>
  </si>
  <si>
    <t>https://volgafin.volgograd.ru/current-activity/cooperation/news/344236/</t>
  </si>
  <si>
    <t>https://volgafin.volgograd.ru/norms/acts/17251/</t>
  </si>
  <si>
    <t>http://www.minfinchr.ru/press-sluzhba-3/novosti/1062-o-provedenii-publichnykh-slushanij-po-proektu-zakona-chechenskoj-respubliki-ob-utverzhdenii-otcheta-ob-ispolnenii-respublikanskogo-byudzheta-za-2020-god;  http://www.minfinchr.ru/otkrytyj-byudzhet</t>
  </si>
  <si>
    <t>https://zsperm.ru/s1/archive/news/detail.php?ID=89377</t>
  </si>
  <si>
    <t>https://minfin.saratov.gov.ru/publichnye-slushaniya/1618-20-05-2021</t>
  </si>
  <si>
    <t>http://saratov.gov.ru/news/20_maya_sostoyatsya_publichnye_slushaniya_ob_ispolnenii_oblastnogo_byudzheta_za_2020_god/?sphrase_id=597611;  http://saratov.gov.ru/gov/news/20_maya_sostoyatsya_publichnye_slushaniya_ob_ispolnenii_oblastnogo_byudzheta_za_2020_god/?sphrase_id=597611</t>
  </si>
  <si>
    <t>12.05.2021;   13.05.2021</t>
  </si>
  <si>
    <t>http://ufo.ulntc.ru/index.php?mgf=news&amp;slep=net;  http://ufo.ulntc.ru:8080/byudzhet-dlya-grazhdan/konkurs-byudzhet-dlya-grazhdan-2021/ob-yavlenie-o-provedenii-konkursa</t>
  </si>
  <si>
    <t>http://ufo.ulntc.ru:8080/byudzhet-dlya-grazhdan/konkurs-byudzhet-dlya-grazhdan-2021/ob-yavlenie-o-provedenii-konkursa</t>
  </si>
  <si>
    <t>15.04 - 17.05.2021</t>
  </si>
  <si>
    <t>До 10.06.2021 (по Положению - до 30.06)</t>
  </si>
  <si>
    <t>05.04-11.04.2021</t>
  </si>
  <si>
    <t xml:space="preserve">https://r-19.ru/authorities/ministry-of-finance-of-the-republic-of-khakassia/common/8136/116027.html;   </t>
  </si>
  <si>
    <t>https://r-19.ru/authorities/ministry-of-finance-of-the-republic-of-khakassia/common/7180/115987.html</t>
  </si>
  <si>
    <t>http://www.vskhakasia.ru/press-centr/news/18203-zavershaetsya-podgotovka-k-publichnym-slushaniyam-po-zakonoproektu-ob-ispolnenii-byudzheta-respubliki-khakasiya-za-2020-god</t>
  </si>
  <si>
    <t>https://www.minfin-altai.ru/deyatelnost/public-discussion.php (в составе материалов к информационному сообщению о проведении общественных обсуждений по годовому отчету об исполнении бюджета 2020 года);    https://www.minfin-altai.ru/deyatelnost/byudzhet-dlya-grazhdan/2020-2022.php</t>
  </si>
  <si>
    <t>https://depfin.admhmao.ru/vse-novosti/5694738/</t>
  </si>
  <si>
    <t>https://www.yamalfin.ru/index.php?option=com_content&amp;view=category&amp;id=82&amp;Itemid=83;  https://www.yamalfin.ru/index.php?option=com_content&amp;view=article&amp;id=4132:2021-04-23-12-58-39&amp;catid=82:2013-12-25-04-30-29</t>
  </si>
  <si>
    <t>https://minfin.khabkrai.ru/portal/Show/Content/3851?ParentItemId=660</t>
  </si>
  <si>
    <t>Информация о публичных слушаниях из новостных сообщений:   https://думачукотки.рф/news/v-regional-nom-parlamente-proshli-publichnye-slushaniya-po-otch-tu-pravitel-stva-chukotskogo-avtonomnogo-okruga-ob-ispolnenii-okruzhnogo-byudzheta-za-2020-god.html;    http://чукотка.рф/press-tsentr/novosti-chao/dolgovaya-nagruzka-byudzheta-chukotki-snizilas-na-chetvert/.</t>
  </si>
  <si>
    <t>О мероприятии известно из протокола общественного обсуждения: https://zs74.ru/publichnye-slushaniya-i-obshchestvennye-obsuzhdeniya;  https://www.minfin74.ru/mBudget/execution/annual/. Кроме того, в стороннем источнике найдено объявление о проведении мероприятия https://moikasli.ru/2021/04/10/v-cheliabinskoi-oblasti-proidyt-obshestvennye-obsyjdeniia-zakonoproekta-ob-ispolnenii-oblastnogo-budjeta-za-2020-god-3/.</t>
  </si>
  <si>
    <t>https://minfin.saratov.gov.ru/budget/zakon-o-byudzhete/ispolnenie-byudzheta/ispolnenie-byudzheta-2020-god</t>
  </si>
  <si>
    <t>https://minfin.astrobl.ru/site-page/konkurs-proektov-byudzhet-dlya-grazhdan;  https://minfin.astrobl.ru/site-page/2021-god</t>
  </si>
  <si>
    <t>01.06-01.08.2021</t>
  </si>
  <si>
    <t>https://fin.amurobl.ru/pages/o-ministerstve/meropriyatiya-/konkurs-byudzhet-dlya-grazhdan/o-provedenii-v-2021-godu-konkursa-proektov-po-predstavleniyu-byudzheta-dlya-grazhdan/</t>
  </si>
  <si>
    <t>https://fin.amurobl.ru/posts/news/ministerstvo-finansov-amurskoy-oblasti-obyavlyaet-o-provedenii-konkursa-proektov-po-predstavleniyu2021/;  https://fin.amurobl.ru/pages/o-ministerstve/meropriyatiya-/konkurs-byudzhet-dlya-grazhdan/o-provedenii-v-2021-godu-konkursa-proektov-po-predstavleniyu-byudzheta-dlya-grazhdan/</t>
  </si>
  <si>
    <t>до 31.05.2021</t>
  </si>
  <si>
    <t>Не позднее 10.06.2021</t>
  </si>
  <si>
    <t>https://sakhminfin.ru/index.php/news/3628-sakhalintsev-priglashayut-prinyat-uchastie-v-oblastnom-konkurse-na-luchshij-proekt-byudzheta;     https://openbudget.sakhminfin.ru/Menu/Page/593</t>
  </si>
  <si>
    <t>23.04.2021;  22.04.2021</t>
  </si>
  <si>
    <t>12.05-02.06.2021</t>
  </si>
  <si>
    <t xml:space="preserve">03.06-25.06.2021 </t>
  </si>
  <si>
    <t>https://minfin.khabkrai.ru/portal/Show/Category/154?page=1&amp;ItemId=547&amp;filterYear=2021;  https://minfin.khabkrai.ru/portal/Show/Content/3782?ParentItemId=547</t>
  </si>
  <si>
    <t>12.04 - 12.05.2021</t>
  </si>
  <si>
    <t>Не позднее 27.05.2021</t>
  </si>
  <si>
    <t>http://beldepfin.ru/novosti/o-provedenii-publichnyh-slushanij-po-proektu-godov/</t>
  </si>
  <si>
    <t>17.05.2021;  21.05.2021</t>
  </si>
  <si>
    <t>https://zspo.ru/pressroom/news/79183/</t>
  </si>
  <si>
    <t>https://finance.pnzreg.ru/news/fin/2201/</t>
  </si>
  <si>
    <t>https://finance.pnzreg.ru/docs/np/?ELEMENT_ID=2202</t>
  </si>
  <si>
    <t>http://ufo.ulntc.ru:8080/byudzhet-dlya-grazhdan/broshyura-byudzhet-dlya-grazhdan/2020-god</t>
  </si>
  <si>
    <t>https://mf.orb.ru/activity/923/</t>
  </si>
  <si>
    <t>https://openbudsk.ru/budget18-citizen/2304_2</t>
  </si>
  <si>
    <t>https://budget.cap.ru/Menu/Page/950</t>
  </si>
  <si>
    <t>http://www.khural.org/press/news/7649/</t>
  </si>
  <si>
    <t>http://mf.omskportal.ru/oiv/mf/otrasl/otkrbudg/ispolnenie/2020/04</t>
  </si>
  <si>
    <t>http://budget.orb.ru/isp/svod</t>
  </si>
  <si>
    <t>Основные характеристики исполнения бюджета 2020 года</t>
  </si>
  <si>
    <t>https://www.govvrn.ru/novost/-/~/id/7927867</t>
  </si>
  <si>
    <t>http://www.omsk-parlament.ru/?newsid=13119</t>
  </si>
  <si>
    <t>http://kurskduma.ru/news/oth.php?2081</t>
  </si>
  <si>
    <t>https://adm.rkursk.ru/index.php?id=693&amp;mat_id=120356</t>
  </si>
  <si>
    <t>http://www.assembly.spb.ru/article/955/138090/Publichnye-slushaniya-po-proektu-zakona-Sankt-Peterburga-Ob-ispolnenii-byudzheta-Sankt-Peterburga-za-2020-god;    http://www.assembly.spb.ru/rubric/955/Publichnye-slushaniya</t>
  </si>
  <si>
    <t>02-04.06.2021</t>
  </si>
  <si>
    <t>https://minfin.rk.gov.ru/ru/structure/2021_05_18_12_13_otchiot_ob_ispolnenii_biudzheta_respubliki_krym_za_2020_god;   https://minfin.rk.gov.ru/ru/article/show/1598</t>
  </si>
  <si>
    <t>http://www.gsrm.ru/public/2021_otchet/index.php</t>
  </si>
  <si>
    <t>09.06.2021 (очная форма);   с момента опубликования информации в СМИ и на официальном сайте Госсобрания РМ-08.06.2021 (заочная форма)</t>
  </si>
  <si>
    <t>http://minfin09.ru/%d0%bf%d1%80%d0%be%d0%b5%d0%ba%d1%82-%d0%b7%d0%b0%d0%ba%d0%be%d0%bd%d0%b0-%d0%be%d0%b1-%d0%b8%d1%81%d0%bf/</t>
  </si>
  <si>
    <t>27.05-09.06.2020</t>
  </si>
  <si>
    <t>https://minfin-samara.ru/28-maya-sostoyatsya-itogovye-publichnye-slushaniya-po-otchyotu-ob-ispolnenii-byudzheta-za-2020-god/</t>
  </si>
  <si>
    <t xml:space="preserve">https://minfin.sakha.gov.ru/bjudzhet/ispolnenie/2020-qod/za-2020-qod;  https://minfin.sakha.gov.ru/id/hronologiya-rassmotreniya-i-utverzhdeniya-proekta-zakona-ob-ispolnenii-byudzheta-za-2020-god  </t>
  </si>
  <si>
    <t>https://iltumen.ru/news/19937;   https://iltumen.ru/discussions/8</t>
  </si>
  <si>
    <t>https://belregion.ru/press/news/index.php?ID=54881;   (Постановление №168-пп от 17.05.2021);    https://belregion.ru/upload/iblock/14d/168-%D0%BF%D0%BF.pdf (Постановление №168-пп от 17.05.2021)</t>
  </si>
  <si>
    <t>https://www.zskaluga.ru/news_legislature/wide/19794</t>
  </si>
  <si>
    <t>https://www.mosoblduma.ru/Press-centr/news/346431#tab-text</t>
  </si>
  <si>
    <t>https://finance.lenobl.ru/ru/news/36830/;   https://finance.lenobl.ru/ru/programm/doklady-otchety/byudzhet-dlya-grazhdan/</t>
  </si>
  <si>
    <t>01.06.2021;   Нет данных</t>
  </si>
  <si>
    <t>https://finance.lenobl.ru/ru/programm/meropriiatiia/publichnye-slushaniya/2021/;  https://finance.lenobl.ru/ru/news/36830/;      https://budget.lenobl.ru/ (на главной странице);    https://budget.lenobl.ru/news/48246/</t>
  </si>
  <si>
    <t>https://duma-murman.ru/deyatelnost/oblastnoy-byudzhet/index.php?sphrase_id=11262;  https://duma-murman.ru/press-tsentr/news/19304/?sphrase_id=11262</t>
  </si>
  <si>
    <t>http://budget.orb.ru/bs/book/byudzhet-dlya-grazhdan-po-proektu-zakona-ob-ispolnenii-byudzheta-orenburgskoj-oblasti-za-2020-god</t>
  </si>
  <si>
    <t>http://www.kosoblduma.ru/press/article/Publichnye_sluschaniia_po_ispolneniiu_biudjhetaPublichnye_sluschaniia_po_ispolneniiu_biudjheta.html</t>
  </si>
  <si>
    <t>http://www.udmgossovet.ru/press/news/29684/;   http://www.udmgossovet.ru/ooz/isp_budzhet2020/obshslush.php</t>
  </si>
  <si>
    <t xml:space="preserve"> 02.06.2021</t>
  </si>
  <si>
    <t>https://minfin.khabkrai.ru/portal/Show/Content/3917;  https://minfin.khabkrai.ru/portal/Show/Category/152?ItemId=545</t>
  </si>
  <si>
    <t>http://www.zsamur.ru/news/view/11571/8</t>
  </si>
  <si>
    <t>07.06-09.06.2021</t>
  </si>
  <si>
    <t>https://www.fin.amurobl.ru/posts/news/s-07-po-09-iyunya-zakonodatelnym-sobraniem-oblasti-budut-provoditsya-ezhegodnye-publichnye-slushaniya/</t>
  </si>
  <si>
    <t xml:space="preserve">https://fincom.gov.spb.ru/budget/implementation/execution_materials/1 </t>
  </si>
  <si>
    <t>https://fincom.gov.spb.ru/committees/news/829</t>
  </si>
  <si>
    <t>Не позднее 21.05.2021 (1 тур);  не позднее 25.06.2021 (2 тур)</t>
  </si>
  <si>
    <t>06-08.06.2021</t>
  </si>
  <si>
    <t>03.06.2021;  04.06.2021</t>
  </si>
  <si>
    <t>http://oreloblsovet.ru/events/naznachena-data-publichnyih-slushaniy-oblastnogo-soveta-po-godovomu-otchyotu-ob-ispolnenii-oblastnogo-byudjeta-za-2020-god.html;  http://oreloblsovet.ru/events/tag/public-hearing</t>
  </si>
  <si>
    <t>https://www.novreg.ru/press/news/press/120219/</t>
  </si>
  <si>
    <t>02-10.06.2021</t>
  </si>
  <si>
    <t>https://finance.pskov.ru/press-centre/news/247</t>
  </si>
  <si>
    <t>http://www.pskov.ru/prelease/26.08.20/125589;   https://pskov.ru/dokumenty?page=1&amp;pp=25</t>
  </si>
  <si>
    <t>http://minfin.kalmregion.ru/novosti/o-provedenii-publichnykh-slushaniy-po-godovomu-otchetu-ob-ispolnenii-respublikanskogo-byudzheta-za-2/</t>
  </si>
  <si>
    <t>http://mari-el.gov.ru/parlament/Pages/20210603_2.aspx;    http://mari-el.gov.ru/parlament/Pages/20210603.aspx;    http://www.gsmari.ru/index.html</t>
  </si>
  <si>
    <t>https://minfin.gov39.ru/press/news/6764/</t>
  </si>
  <si>
    <t>https://parlament09.ru/press/news/parlament-karachaevo-cherkesii-provodit-publichnye-slushaniya-po-proektu-zakona-kchr-ob-ispolnenii-r/;   https://parlament09.ru/services/publ-slush.php</t>
  </si>
  <si>
    <t>http://minfin.karelia.ru/opredeleny-pobediteli-konkursa-tvorcheskih-proektov-bjudzhet-dlja-grazhdan/;    http://budget.karelia.ru/aktualno/konkurs-proektov/konkurs-proektov-po-predstavleniyu-byudzheta-dlya-grazhdan</t>
  </si>
  <si>
    <t>04.06.2021;   04.06.2021</t>
  </si>
  <si>
    <t>http://budget.karelia.ru/aktualno/konkurs-proektov/konkurs-proektov-po-predstavleniyu-byudzheta-dlya-grazhdan</t>
  </si>
  <si>
    <t>11-15.06.2021</t>
  </si>
  <si>
    <t>02.06.2021;  нет данных</t>
  </si>
  <si>
    <t>https://www.parliament-osetia.ru/index.php/main/search/art/13610</t>
  </si>
  <si>
    <t>03-15.06.2021</t>
  </si>
  <si>
    <t>https://tambovoblduma.ru/zakonotvorcheskaya-deyatelnost/publichnye-slushaniya/2021-god/o-provedenii-obshchestvennykh-obsuzhdeniy-po-godovomu-otchetu-ob-ispolnenii-byudzheta-tambovskoy-obl/</t>
  </si>
  <si>
    <t>16-18.06.2021</t>
  </si>
  <si>
    <t>https://sevzakon.ru/view/pressa/allnews/vtoroj_sozyv/2021/iyun11/informacionnoe_soobshhenie_o_provedenii_publichnyh_slushanij_po_proektu_zakona_goroda_sevastopolya_ob_ispolnenii_byudzheta_goroda_sevastopolya_za_2020_god/</t>
  </si>
  <si>
    <t>Бюджет для граждан в виде инфографики и таблиц.</t>
  </si>
  <si>
    <t>https://fin.sev.gov.ru/novosti/?article=155514;   https://ob.sev.gov.ru/dokumenty/godovoj-otchet-ob-ispolnenii-byudzheta</t>
  </si>
  <si>
    <t>http://nsrd.ru/pub/anonsi/obyavlenie_2_01_06_2021</t>
  </si>
  <si>
    <t>https://dvinaland.ru/budget/public_hearings/;   https://dvinaland.ru/budget/public_hearings/report_2020/;   https://dvinaland.ru/news/1052588</t>
  </si>
  <si>
    <t>да (распоряжение)</t>
  </si>
  <si>
    <t>https://minfin.rtyva.ru/node/10977/</t>
  </si>
  <si>
    <t>Итоги исполнения бюджета за 2020 год</t>
  </si>
  <si>
    <t>https://www.akzs.ru/news/mainnews/2021/06/02/21375/</t>
  </si>
  <si>
    <t>02.06.2021;   03.06.2021</t>
  </si>
  <si>
    <t>https://minfin.alregn.ru/opinion/public/public_3761.html;    https://minfin.alregn.ru/opinion/public/</t>
  </si>
  <si>
    <t>http://mfnso.nso.ru/news/4534</t>
  </si>
  <si>
    <t>07-11.06.2021</t>
  </si>
  <si>
    <t>https://duma.tomsk.ru/news/news_zdto/publichnye_slushanija_po_otchetu_ob_ispolnenii_bjudzheta</t>
  </si>
  <si>
    <t>http://www.zaksobr-chita.ru/obyavlenie/68</t>
  </si>
  <si>
    <t>https://sakhalin.gov.ru/index.php?id=105&amp;tx_ttnews%5Btt_news%5D=17393&amp;cHash=5e78c52a444b213a6db5ec3a8cbfba51</t>
  </si>
  <si>
    <t>Департамент финансов Брянской области (Открытый бюджет Брянской области)</t>
  </si>
  <si>
    <t>http://budget76.ru/bdg/2020-god-bdg/k-proektu-zakona-ob-ispolnenii-byudzheta#</t>
  </si>
  <si>
    <t>http://budget.karelia.ru/vazhno-znat/broshyury-byudzhet-dlya-grazhdan/2020-god</t>
  </si>
  <si>
    <t>http://karelia-zs.ru/presssluzhba/novosti/publichnye_slushaniya_po_godovomu_otchetu_ob_ispolnenii_byudzheta_karelii_za_2020_god_sostoyatsya_15_iyunya/;    http://karelia-zs.ru/presssluzhba/novosti/obyavlenie_o_provedenii_15_iyunya_publichnyh_slushanij_po_godovomu_otchetu_ob_ispolnenii_byudzheta_respubliki_kareliya_za_2020_g/</t>
  </si>
  <si>
    <t>http://portal.novkfo.ru/Menu/Presentation/119?ItemId=119</t>
  </si>
  <si>
    <t>24.04.2021;   29.04.2021;  07.06.2021;  04.06.2021</t>
  </si>
  <si>
    <t>https://minfin.bashkortostan.ru/documents/other/355433/</t>
  </si>
  <si>
    <t>http://minfin.krskstate.ru///openbudget//othcet//2020/?preview=yes&amp;password=hGfekFTb734vwtdIUtewCvLkF54Bjha</t>
  </si>
  <si>
    <t>http://budget.omsk.ifinmon.ru/index.php/napravleniya/ispolnenie-byudzheta/osnovnye-kharakteristiki-ispolneniya-byudzheta</t>
  </si>
  <si>
    <t>https://minfin.sakha.gov.ru/bjudzhet-dlja-grazhdan/elektronnyj-bjudzhet-dlja-grazhdan</t>
  </si>
  <si>
    <t>http://chaogov.ru/otkrytyy-byudzhet/byudzhet-dlya-grazhdan/byudzhet-dlya-grazhdan-2020-god/ispolnenie-byudzheta-za-2020-god.php</t>
  </si>
  <si>
    <t>https://minfin.ryazangov.ru/announcements/1253954/;   https://minfin.ryazangov.ru/documents/documents_RO/2021/index.php</t>
  </si>
  <si>
    <t>http://www.rznoblduma.ru/index.php?option=com_content&amp;view=article&amp;id=2836:informatsionnoe-soobshchenie&amp;catid=99&amp;Itemid=259</t>
  </si>
  <si>
    <t>http://fingram.rkomi.ru/pages/48/88</t>
  </si>
  <si>
    <t>27.05.2021;   нет данных</t>
  </si>
  <si>
    <t>http://fingram.rkomi.ru/news/244;   https://fingram.rkomi.ru/pages/konkursy/48;   https://minfin.rkomi.ru/deyatelnost/byudjet-dlya-grajdan/finansovaya-gramotnost</t>
  </si>
  <si>
    <t>https://minfin.rkomi.ru/dan-start-konkursu-proektov-po-predostavleniyu-byudjeta-dlya-grajdan;  https://minfin.rkomi.ru/deyatelnost/byudjet-dlya-grajdan/finansovaya-gramotnost;    http://fingram.rkomi.ru/pages/konkursy/48</t>
  </si>
  <si>
    <t>http://www.bryanskobl.ru/news/2021/06/09/12915</t>
  </si>
  <si>
    <t>10-17.06.2021</t>
  </si>
  <si>
    <t>https://zaksobr.kamchatka.ru/events/announces/5280</t>
  </si>
  <si>
    <t>https://www.zskuzbass.ru/press-czentr/novosti/novosti-parlamenta/8429;   https://www.zskuzbass.ru/press-czentr/novosti/novosti-parlamenta/8453</t>
  </si>
  <si>
    <t>01.06.2021;  08.06.2021</t>
  </si>
  <si>
    <t>28.05.2021;  нет данных</t>
  </si>
  <si>
    <t xml:space="preserve">В составе анонса брошюра имеет название "Информация к проекту закона Алтайского края «Об исполнении краевого бюджета за 2020 год".  </t>
  </si>
  <si>
    <t>http://df.ivanovoobl.ru/?type=news&amp;id=55406;   http://df.ivanovoobl.ru/regionalnye-finansy/publichnye-slushaniya/informatsiya-o-provedenii-publichnykh-slushaniy/</t>
  </si>
  <si>
    <t>https://gsrb.ru/ru/lawmaking/ispolneniye_budjeta/</t>
  </si>
  <si>
    <t>10-16.06.2021</t>
  </si>
  <si>
    <t>https://minfin.bashkortostan.ru/documents/other/355631/</t>
  </si>
  <si>
    <t>Опубликовано объявление о проведении всероссийского конкурса  https://dfto.ru/novosti/898-idet-priem-zayavok-dlya-uchastiya-vo-vserossijskom-konkurse-proektov-po-predstavleniyu-byudzheta-dlya-grazhdan.</t>
  </si>
  <si>
    <t>https://df.gov35.ru/content/news/5/13210/</t>
  </si>
  <si>
    <t>https://vologdazso.ru/analitic/273874/?sphrase_id=110845 (программа проведения публичных слушаний)</t>
  </si>
  <si>
    <t>https://bryanskoblfin.ru/Show/Content/2785?ParentItemId=26;   https://bryanskoblfin.ru/Show/Content/2785?ParentItemId=5</t>
  </si>
  <si>
    <t>Бюджет Вологодской области. Итоги за 2020 год</t>
  </si>
  <si>
    <t>https://b4u.gov-murman.ru/budget_guides/d4d47058-ccf7-49f5-a866-5901541cfda5</t>
  </si>
  <si>
    <t>Бюджетный гид. Исполнение областного бюджета за 2020 год</t>
  </si>
  <si>
    <t>https://minfin.gov-murman.ru/open-budget/regional_budget/law_of_budget_projects/2020/</t>
  </si>
  <si>
    <t>https://duma39.ru/press-center/publications/58861/?sphrase_id=66151</t>
  </si>
  <si>
    <t>11.06.2021;  04.06.2021</t>
  </si>
  <si>
    <t xml:space="preserve">Кубань: исполнение бюджета 2020 ("Бюджет для граждан")
</t>
  </si>
  <si>
    <t>https://minfin.astrobl.ru/site-page/byudzhet-dlya-grazhdan;   https://minfin.astrobl.ru/sites/default/files/bdg_k_zakonu_ao_ob_ispolnenii_byudzheta_astrahanskoy_oblasti_za_2020_god.pdf</t>
  </si>
  <si>
    <t>https://www.mfri.ru/index.php/open-budget/byudzhet-dlya-grazhdan/3679-isponenie-byudjeta-2020</t>
  </si>
  <si>
    <t>https://admkrai.krasnodar.ru/content/1137/show/586196/;   https://admkrai.krasnodar.ru/content/1137/show/587364//</t>
  </si>
  <si>
    <t>04.06.2021;  16.06.2021</t>
  </si>
  <si>
    <t>https://admkrai.krasnodar.ru/content/1137/show/586196/;   https://minfinkubani.ru/budget_citizens/budget_brochure/budget_brochure_ot.php</t>
  </si>
  <si>
    <t>http://budget.omsk.ifinmon.ru/napravleniya/ispolnenie-byudzheta/book/broshyury-byudzhet-dlya-grazhdan-k-godovomu-otchetu-ob-ispolnenii-byudzheta</t>
  </si>
  <si>
    <t>Интернет-брошюра</t>
  </si>
  <si>
    <t>Бюджетный гид по проекту закона Омской области "Об исполнении областного бюджета за 2020 год"</t>
  </si>
  <si>
    <t>https://www.fin.amurobl.ru/posts/news/s-07-po-09-iyunya-zakonodatelnym-sobraniem-oblasti-budut-provoditsya-ezhegodnye-publichnye-slushaniya/;    https://www.fin.amurobl.ru/posts/news/razmeshchena-broshyura-byudzhet-dlya-grazhdan-k-proektu-zakona-amurskoy-oblasti-ob-ispolnenii-oblast/</t>
  </si>
  <si>
    <t>01.06.2021;  27.05.201</t>
  </si>
  <si>
    <t>https://dtf.avo.ru/novosti/-/asset_publisher/5L4GVhapDGkb/content/publicnye-slusania-po-otcetu-ob-ispolnenii-oblastnogo-budzeta-za-2020-god?_com_liferay_asset_publisher_web_portlet_AssetPublisherPortlet_INSTANCE_5L4GVhapDGkb_assetEntryId=4690684&amp;_com_liferay_asset_publisher_web_portlet_AssetPublisherPortlet_INSTANCE_5L4GVhapDGkb_redirect=https%3A%2F%2Fdtf.avo.ru%3A443%2Fnovosti%3Fp_p_id%3Dcom_liferay_asset_publisher_web_portlet_AssetPublisherPortlet_INSTANCE_5L4GVhapDGkb%26p_p_lifecycle%3D0%26p_p_state%3Dnormal%26p_p_mode%3Dview%26_com_liferay_asset_publisher_web_portlet_AssetPublisherPortlet_INSTANCE_5L4GVhapDGkb_cur%3D0%26p_r_p_resetCur%3Dfalse%26_com_liferay_asset_publisher_web_portlet_AssetPublisherPortlet_INSTANCE_5L4GVhapDGkb_assetEntryId%3D4690684</t>
  </si>
  <si>
    <t>https://www.zsvo.ru/press/view/4152/ (удален по состоянию на 22.06.2021)</t>
  </si>
  <si>
    <t>Не размещено на 22.06.2021:  http://depfin.orel-region.ru:8096/ebudget/Menu/Page/14;   http://orel-region.ru/index.php?head=20&amp;part=25&amp;in=10</t>
  </si>
  <si>
    <t xml:space="preserve">http://www.smoloblduma.ru/work/kom/6B_21.php;  удалены по состоянию на 22.06.2021:  http://www.smoloblduma.ru/messages/28101/?sphrase_id=65086; http://www.smoloblduma.ru/ (на главной странице) </t>
  </si>
  <si>
    <t>Не размещено на 22.06.2021:  http://www.finsmol.ru/minfin/nJMcZ487.</t>
  </si>
  <si>
    <t>https://opyo.yarregion.ru/news/social_chamber/obyavlenie_o_provedenii_publichnykh_slushaniy_po_proektu_zakona_yaroslavskoy_oblasti_ob_ispolnenii_b2020/</t>
  </si>
  <si>
    <t>https://www.yarregion.ru/depts/depfin/tmpPages/news.aspx?newsID=330</t>
  </si>
  <si>
    <t>09.06.2021;   10.06.2021</t>
  </si>
  <si>
    <t>http://minfin.karelia.ru/informacionnoe-soobcshenie-o-provedenii-publichnyh-slushanij-po-godovomu-otchetu-ob-ispolnenii-bjudzheta-respubliki-karelija-za-2020-god/</t>
  </si>
  <si>
    <t>25.05.2021;   07.06.2021;   09.06.2021</t>
  </si>
  <si>
    <t>http://mf.nnov.ru:8025/news/493-9-iyunya-2021-goda;  http://mf.nnov.ru:8025/primi-uchastie/publichnye-slushaniya/publ-slushaniya-isp-2020-menu-2/doc-052021-d1</t>
  </si>
  <si>
    <t>http://www.zsuo.ru/deyatelnost/plan-raboty/16733-o-provedenii-obshchestvennykh-obsuzhdenij-po-godovomu-otchjotu-ob-ispolnenii-oblastnogo-byudzheta-ulyanovskoj-oblasti-za-2020-god.html</t>
  </si>
  <si>
    <t>08-15.06.2021</t>
  </si>
  <si>
    <t>14-23.05.2021</t>
  </si>
  <si>
    <t>03-18.06.2021</t>
  </si>
  <si>
    <t>03-10.06.2021</t>
  </si>
  <si>
    <t>http://www.irzs.ru/events/news/detail.php?ID=34265</t>
  </si>
  <si>
    <t>Бюджет для граждан в составе папки zip</t>
  </si>
  <si>
    <t>https://hural-buryatia.ru/news/detail.php?ID=512</t>
  </si>
  <si>
    <t xml:space="preserve">http://zseao.ru/2021/06/informatsiya-o-publichnyh-slushaniyah-po-proektu-zakona-eao-po-proektu-godovogo-otcheta-ob-ispolnenii-oblastnogo-byudzheta-za-2020-god/  </t>
  </si>
  <si>
    <t>https://www.parlamentri.ru/index.php/press-centr/novosti/5269-komitet-narodnogo-sobraniya-po-byudzhetu-i-nalogam-8-iyunya-v-10-30-provodit-slushaniya-po-obsuzhdeniyu-proekta-zakona-ob-ispolnenii-respublikanskogo-byudzheta-za-2020-god</t>
  </si>
  <si>
    <t>http://kurganoblduma.ru/about/activity/people_hearing/folder1/?clear_cache=Y;   http://kurganoblduma.ru/about/activity/people_hearing/</t>
  </si>
  <si>
    <t>26.05.2021;  04.06.2021;   08.06.2021</t>
  </si>
  <si>
    <t>http://zsnso.ru/publichnye-i-deputatskie-slushaniya;   http://zsnso.ru/publichnye-slushaniya-po-otchetu-ob-ispolnenii-oblastnogo-byudzheta-novosibirskoy-oblasti-za-2020</t>
  </si>
  <si>
    <t>27.05.2021;  03.06.2021</t>
  </si>
  <si>
    <t>Основные показатели исполнения бюджета за 2020 год</t>
  </si>
  <si>
    <t>Отчет об исполнении бюджета за 2020 год</t>
  </si>
  <si>
    <t>https://www.tulaoblduma.ru/inf_materialy_tod/budjet/;    https://www.tulaoblduma.ru/news/advertisement/index.php?ELEMENT_ID=157644&amp;sphrase_id=21155</t>
  </si>
  <si>
    <t>https://minfin.tularegion.ru/press_center/news/o-publichnykh-slushaniyakh-po-godovomu-otchetu-ob-ispolnenii-byudzheta-tulskoy-oblasti-za-2020-god/;   https://dfto.ru/novosti/905-o-publichnykh-slushaniyakh-po-godovomu-otchetu-ob-ispolnenii-byudzheta-tulskoj-oblasti-za-2020-god</t>
  </si>
  <si>
    <t>https://zsro.ru/press_center/news/93/26654/</t>
  </si>
  <si>
    <t>Бюджет для граждан размещен по ссылке "Слайды об Исполнении бюджета Ростовской области за 2020 год"</t>
  </si>
  <si>
    <t>https://orel-region.ru/index.php?head=180&amp;part=109&amp;unit=29</t>
  </si>
  <si>
    <t>https://www.govvrn.ru/budzet-dla-grazdan</t>
  </si>
  <si>
    <t>https://www.govvrn.ru/organizacia/-/~/id/844246</t>
  </si>
  <si>
    <t>https://ufin48.ru/Menu/Page/30</t>
  </si>
  <si>
    <t>20.04.2021;  24.06.2021</t>
  </si>
  <si>
    <t>https://mfri.ru/index.php/3729-konkurs-proektov-po-predstavleniyu-byudzheta-dlya-grazhdan-2021</t>
  </si>
  <si>
    <t>Специализированный портал не работает.</t>
  </si>
  <si>
    <t xml:space="preserve">https://admtyumen.ru/ogv_ru/finance/finance/more.htm?id=11906506@cmsArticle   </t>
  </si>
  <si>
    <t>https://www.duma72.ru/ru/arena/new/news/2423/90629/</t>
  </si>
  <si>
    <t>https://www.mfur.ru/budget%20for%20citizens/2020-god.php</t>
  </si>
  <si>
    <t>https://budget.mosreg.ru/blog/portfolio-item/11961/</t>
  </si>
  <si>
    <t>https://budget.mosreg.ru/meropriyatiya/meropriyatiya-provodimye-ministerstvom-ehkonomiki-i-finansov/;    https://budget.mosreg.ru/blog/portfolio-item/11961/</t>
  </si>
  <si>
    <t>28.05.2021;   11.06.2021</t>
  </si>
  <si>
    <t>https://budget.mos.ru/open/competition</t>
  </si>
  <si>
    <t xml:space="preserve">https://budget.mos.ru/open/competition;   https://www.mos.ru/findep/function/konkurs-proektov-biudzhet-dlia-grazhdan/2021/    </t>
  </si>
  <si>
    <t>https://www.yarregion.ru/depts/depfin/tmpPages/docs.aspx (в разделе "Региональный конкурс "Бюджет для граждан" - 2021)</t>
  </si>
  <si>
    <t>https://budget.mosreg.ru/byudzhet-dlya-grazhdan/</t>
  </si>
  <si>
    <t>http://portal.tverfin.ru/portal/Menu/Page/286;   http://portal.tverfin.ru/portal/Menu/Page/288;   http://portal.tverfin.ru/portal/Menu/Page/287</t>
  </si>
  <si>
    <t>https://admtyumen.ru/ogv_ru/finance/finance/citizens_budget.htm</t>
  </si>
  <si>
    <t>https://depfin.admhmao.ru/budget/report/5694731/ispolnenie-byudzheta-avtonomnogo-okruga-za-2020-god-proekt/</t>
  </si>
  <si>
    <t>https://openbudget.49gov.ru/dokumenty#97-broshyura-byudzhet-dlya-grazhdan</t>
  </si>
  <si>
    <t>https://openbudget.sakhminfin.ru/Menu/Page/444</t>
  </si>
  <si>
    <t>http://portal.tverfin.ru/portal/Menu/Page/178</t>
  </si>
  <si>
    <t xml:space="preserve">Основные параметры исполнения консолидированного бюджета Краснодарского края январь-декабрь 2020
</t>
  </si>
  <si>
    <t>Не размещено по состоянию на 02.08.2021: http://portal.minfinrd.ru/Show/Category/21?ItemId=96;    http://open.minfinrd.ru/ (не загружается)</t>
  </si>
  <si>
    <t>Не размещено по состоянию на 02.08.2021:  http://minfin09.ru/%D0%B1%D1%8E%D0%B4%D0%B6%D0%B5%D1%82-%D0%B4%D0%BB%D1%8F-%D0%B3%D1%80%D0%B0%D0%B6%D0%B4%D0%B0%D0%BD/</t>
  </si>
  <si>
    <t>Не размещено по состоянию на 02.08.2021: http://minfin.alania.gov.ru/activity/budgetforcitizen;    http://minfin.alania.gov.ru/index.php/pages/703;    http://minfin.alania.gov.ru/index.php/activity/budgetprojectslaws/budgetexecutionlaws</t>
  </si>
  <si>
    <t>Не размещено по состоянию на 02.08.2021:  http://forcitizens.ru/ob/dokumenty/byudzhet-dlya-grazhdan/byudzhet-dlya-grazhdan-na-2020-god</t>
  </si>
  <si>
    <t>Не размещено по состоянию на 02.08.2021:  http://www.minfinchr.ru/otkrytyj-byudzhet</t>
  </si>
  <si>
    <t xml:space="preserve">Открытый портал Бюджет для граждан Чеченская Республика </t>
  </si>
  <si>
    <t>http://mari-el.gov.ru/minfin/Pages/budget_spending.aspx</t>
  </si>
  <si>
    <t>Бюджет для граждан на основе отчета об исполнении консолидированного бюджета Республики Марий Эл за 2020 год</t>
  </si>
  <si>
    <t>Брошюра (к проекту закона и закону)</t>
  </si>
  <si>
    <t>https://openbudget.mfnso.ru/budget-dlya-grazhdans/2021-god/byudzhet-dlya-grazhdan-na-osnove-proekta-zakona-ob-ispolnenii-byudzheta-novosibirskoj-oblasti-za-2020-god</t>
  </si>
  <si>
    <t>Нет данных;  23.07.2021</t>
  </si>
  <si>
    <t>https://budget.govrb.ru/ebudget/Menu/Page/109</t>
  </si>
  <si>
    <t xml:space="preserve">Не размещено по состоянию на 02.08.2021:   http://budget.permkrai.ru/budget_execution/brochures;     http://budget.permkrai.ru/budget_execution/indicators  </t>
  </si>
  <si>
    <t>Не размещено по состоянию на 02.08.2021: https://mfin.permkrai.ru/message/2021/  и https://mfin.permkrai.ru/execution/pr_z|_i/obs_ob_i/2021/(доклады к публ.слушаниям);   https://mfin.permkrai.ru/execution/ponbudget/2020/;   https://mfin.permkrai.ru/execution/pr_z%7C_i/obs_ob_i/2021/</t>
  </si>
  <si>
    <t>https://minfin.rk.gov.ru/ru/structure/2021_05_18_12_13_otchiot_ob_ispolnenii_biudzheta_respubliki_krym_za_2020_god;    Не размещено по состоянию на 02.08.2021:   https://budget.rk.ifinmon.ru/dokumenty/byudzhet-dlya-grazhdan</t>
  </si>
  <si>
    <t>Не размещено по состоянию на 02.08.2021:   http://minfinrd.ru/deyatelnost/byudzhet-dlya-grazhdan   http://open.minfinrd.ru/ (не загружается)</t>
  </si>
  <si>
    <t>https://budget.ndfp.ru/;   http://mfnso.nso.ru/page/1920</t>
  </si>
  <si>
    <t>https://www.znak.com/2021-02-09/ministr_finansov_chelyabinskoy_oblasti_rasskazal_skolko_stoit_pandemiya_i_na_chem_ekonomil_region</t>
  </si>
  <si>
    <t>«Мы готовились к дефициту в ₽45 млрд». Министр финансов Челябинской области рассказал, сколько стоит пандемия и на чем экономил регион.</t>
  </si>
  <si>
    <t>Информационное агентство "Znak"</t>
  </si>
  <si>
    <t xml:space="preserve">Интервью министра финансов Челябинской области Андрея Пшеницына
</t>
  </si>
  <si>
    <t>Нет данных (представленные сведения не отвечают требованиям по объему)</t>
  </si>
  <si>
    <t>В Хакасии подвели итоги исполнения республиканского бюджета за 2020 год</t>
  </si>
  <si>
    <t>Пульс Хакасии</t>
  </si>
  <si>
    <t>https://pulse19.ru/97210-v-hakasii-podveli-itogi-ispolnenija-respublikanskogo-bjudzheta-za-2020-god/</t>
  </si>
  <si>
    <t>https://www.amur.info/news/2021/06/17/190672</t>
  </si>
  <si>
    <t>Амур.Инфо</t>
  </si>
  <si>
    <t>В прошлом году доходы Амурской области выросли на 26 %</t>
  </si>
  <si>
    <t>Бюджет Амурской области остается социально направленным</t>
  </si>
  <si>
    <t>Мосты, школы и поддержка кадров: Приамурье на 40 процентов увеличило финансирование экономики</t>
  </si>
  <si>
    <t>Телепорт.РФ</t>
  </si>
  <si>
    <t>Амурская правда</t>
  </si>
  <si>
    <t>https://www.teleport2001.ru/news/2021-06-28/132533-byudzhet-amurskoy-oblasti-ostaetsya-socialno-napravlennym.html</t>
  </si>
  <si>
    <t>https://ampravda.ru/2021/06/30/0105300.html</t>
  </si>
  <si>
    <t>Регион развивается, несмотря на пандемию. Депутаты облдумы утвердили основные показатели исполнения областного бюджета за прошлый год.</t>
  </si>
  <si>
    <t>Газета "Комсомольская правда - Калининград"</t>
  </si>
  <si>
    <t>№ 73 (27296)</t>
  </si>
  <si>
    <t>«Ковидный» фонд и социальная сфера: на что тратился областной бюджет в 2020 году</t>
  </si>
  <si>
    <t>Клопс</t>
  </si>
  <si>
    <t>https://klops.ru/news/2021-06-30/236258-kovidnyy-fond-i-sotsialnaya-sfera-na-chto-tratilsya-oblastnoy-byudzhet-v-2020-godu</t>
  </si>
  <si>
    <t>Бюджетная обеспеченность: с вызовами справились</t>
  </si>
  <si>
    <t>№ 64 (27689)</t>
  </si>
  <si>
    <t>Аналитическая статья, инфографика (интервью министра финансов Ставропольского края Ларисы Калинченко)</t>
  </si>
  <si>
    <t>В приоритете - "Социалка" и поддержка бизнеса</t>
  </si>
  <si>
    <t>Аргументы и факты-СК</t>
  </si>
  <si>
    <t>№ 22 (2115)</t>
  </si>
  <si>
    <t>Приоритеты областного бюджета</t>
  </si>
  <si>
    <t>№ 67</t>
  </si>
  <si>
    <t>https://regionorel.ru/upload/iblock/4ed/4ed1134e3457d64bf81ce753ede219ed.pdf</t>
  </si>
  <si>
    <t>№ 71</t>
  </si>
  <si>
    <t>О бюджете без секретов</t>
  </si>
  <si>
    <t>https://regionorel.ru/upload/iblock/0f4/0f4b55b0fd303ccf5185547885be360c.pdf</t>
  </si>
  <si>
    <t>Информационно-аналитический интернет портал "Ugra-news.ru/Экономика</t>
  </si>
  <si>
    <t>https://ugra-news.ru/article/yugra_sokhranyaet_finansovuyu_stabilnost/</t>
  </si>
  <si>
    <t>Югра сохраняет финансовую стабильность</t>
  </si>
  <si>
    <t>О бюджете Югры</t>
  </si>
  <si>
    <t>Белоярские вести</t>
  </si>
  <si>
    <t>http://kvadrat-ugra.ru/gazeta/page/2/</t>
  </si>
  <si>
    <t>Постоянная комиссия по бюджету, налогам и финансам поддержала проект закона "Об исполнении бюджета Удмуртской республики за 2020 год"</t>
  </si>
  <si>
    <t>Новостной портал в Сарапуле (региональный вестник)</t>
  </si>
  <si>
    <t>https://vsarapule.ru/novosti-udmurtii/postoyannaya-komissiya-po-byudzhetu-nalogam-i-finansam-podderzhala-proekt-zakona-ob-ispolnenii-byudzheta-udmurtskoy-respubliki-za-2020-god/</t>
  </si>
  <si>
    <t>http://repinlife.ru/glava-o-glavnom/</t>
  </si>
  <si>
    <t>Итоги работы экономики Удмуртии за 4 года: отчет главы Александра Бречалова и комментарии экспертов</t>
  </si>
  <si>
    <t xml:space="preserve">Электронная версия журнала «Деловая репутация» </t>
  </si>
  <si>
    <t>Интервью с главой Удмуртской Республики Александром Бречаловым</t>
  </si>
  <si>
    <t>Бюджет в поисках баланса. Интервью с заместителем председателя правительства Удмуртии Анатолием Строковым</t>
  </si>
  <si>
    <t>https://susanin.news/interview/byudzhet-v-poiskakh-balansa/?sphrase_id=618477</t>
  </si>
  <si>
    <t>Интервью с заместителем председателя правительства Удмуртской Республики Анатолием Строковым</t>
  </si>
  <si>
    <t>РБК +</t>
  </si>
  <si>
    <t>https://plus.rbc.ru/news/60ec1ce17a8aa964a96e4396?fbclid=IwAR15t6-cEaH-xgRTw1i2pY8GuUnZGqkMvmTthoYg5X9tFvHUjA5Yw4fJnpU?fbclid=IwAR15t6-cEaH-xgRTw1i2pY8GuUnZGqkMvmTthoYg5X9tFvHUjA5Yw4fJnpU</t>
  </si>
  <si>
    <t>Интервью с министром финансов Красноярского края Владимиром Бахарем</t>
  </si>
  <si>
    <t>Выполнение социальных обязательств стало абсолютным приоритетом</t>
  </si>
  <si>
    <t>Российская газета</t>
  </si>
  <si>
    <t>№ 147 (8498)</t>
  </si>
  <si>
    <t>Бюджет с поправками на вирус</t>
  </si>
  <si>
    <t>Комсомольская правда-Красноярск</t>
  </si>
  <si>
    <t>№ 27-т (27298-т)</t>
  </si>
  <si>
    <t>Бюджет Красноярского края второй год исполняется без дефицита</t>
  </si>
  <si>
    <t xml:space="preserve">Социальная направленность сохранена </t>
  </si>
  <si>
    <t xml:space="preserve"> Общественно-политическая газета
Ненецкого автономного округа
«Няръяна вындер» (Красный тундровик)</t>
  </si>
  <si>
    <t>Дебет с кредитом</t>
  </si>
  <si>
    <t>Газета "Земля"</t>
  </si>
  <si>
    <t>№ 30 (1593)</t>
  </si>
  <si>
    <t>https://zemlya-chita.ru/debet-s-kreditom</t>
  </si>
  <si>
    <t>Аналитическая заметка, инфографика</t>
  </si>
  <si>
    <t>Бюджетный расклад</t>
  </si>
  <si>
    <t>Газета Подмосковье сегодня</t>
  </si>
  <si>
    <t>№ 137</t>
  </si>
  <si>
    <t xml:space="preserve">https://gorodn.ru/razdel/vlast/novosti_vlasti/35071/?utm_source=yxnews&amp;utm_medium=desktop&amp;utm_referrer=https%3A%2F%2Fyandex.ru%2Fnews%2Fsearch%3Ftext%3D </t>
  </si>
  <si>
    <t>Малый бизнес области получил в 2020 году 8,6 млрд рублей бюджетных льгот</t>
  </si>
  <si>
    <t>Ростовская делова газета "Город N"</t>
  </si>
  <si>
    <t>По итогам 2020 года расходы областного бюджета выросли почти на 34 млрд рублей по сравнению с предыдущим годом</t>
  </si>
  <si>
    <t>http://www.vestnikdona.ru/news/poitogam2020godaraskhodyoblastnogobyudzhetavyroslipochtina34mlrdrubleyposravneniyuspredydushchimgodo/</t>
  </si>
  <si>
    <t>В 2020 году на антиковидные мероприятия в Ростовской области направлено более 15 млрд рублей</t>
  </si>
  <si>
    <t>НИА Федерация</t>
  </si>
  <si>
    <t>http://www.nia-rf.ru/news/society/72103?utm_source=yxnews&amp;utm_medium=desktop&amp;utm_referrer=https%3A%2F%2Fyandex.ru%2Fnews%2Fsearch%3Ftext%3D</t>
  </si>
  <si>
    <t>Парламентский вестник Дона</t>
  </si>
  <si>
    <t>Каждый третий рубль - на соцполитику</t>
  </si>
  <si>
    <t>Ведомости Законодательного собрания новосибирской области</t>
  </si>
  <si>
    <t>Об исполнении бюджета области</t>
  </si>
  <si>
    <t>Степные зори</t>
  </si>
  <si>
    <t>№ 29 (1807)</t>
  </si>
  <si>
    <t>№ 29 (13018)</t>
  </si>
  <si>
    <t>№ 49 (21106)</t>
  </si>
  <si>
    <t xml:space="preserve">https://gazetacrimea.ru/news/v-proshlom-godu-krim-potratil-na-socia/  </t>
  </si>
  <si>
    <t>https://crimea-news.com/economy/2021/06/28/809616.html</t>
  </si>
  <si>
    <t>С профицитом! В прошлом году Крым потратил на «социалку» больше на четверть</t>
  </si>
  <si>
    <t>Крымская газета</t>
  </si>
  <si>
    <t>Лента новостей Крыма</t>
  </si>
  <si>
    <t>Крымские парламентарии одобрили исполнение бюджета Республики Крым за 2020 год</t>
  </si>
  <si>
    <t>№ 82 (21061)</t>
  </si>
  <si>
    <t>Закон проекты ҡаралды</t>
  </si>
  <si>
    <t>Башкортостан</t>
  </si>
  <si>
    <t>https://bashgazet.ru/articles/br-normativ-kho-u-i-akttary/2021-07-09/zakon-proekty-araldy-2401129</t>
  </si>
  <si>
    <t>Об исполнении бюджета Республики Башкортостан за 2020 год</t>
  </si>
  <si>
    <t>Огни Агидели</t>
  </si>
  <si>
    <t>https://ogni-agideli.ru/articles/ekonomika/2021-07-12/ob-ispolnenii-byudzheta-respubliki-bashkortostan-za-2020-god-2403927</t>
  </si>
  <si>
    <t>За 2020 год консолидированный бюджет Башкирии пополнился на 261,5 млрд</t>
  </si>
  <si>
    <t>РБК Уфа</t>
  </si>
  <si>
    <t>https://ufa.rbc.ru/ufa/01/02/2021/60143b5f9a7947696ebd2905</t>
  </si>
  <si>
    <t>Информация об исполнении консолидированного бюджета Республики Башкортостан за 2020 год</t>
  </si>
  <si>
    <t>Новости Уфы</t>
  </si>
  <si>
    <t>http://ufa-news.net/society/2021/01/27/256594.html</t>
  </si>
  <si>
    <t>Бюджет Чувашии: итоги 2020 года</t>
  </si>
  <si>
    <t>http://sovch.chuvashia.com/?p=239024</t>
  </si>
  <si>
    <t>https://kuban.rbc.ru/krasnodar/05/02/2021/60180def9a7947df471deb23</t>
  </si>
  <si>
    <t>https://kubnews.ru/vlast/2021/03/18/deputaty-zsk-obsudili-ispolnenie-dokhodnoy-chasti-byudzheta-krasnodarskogo-kraya-v-2020-godu/</t>
  </si>
  <si>
    <t>Лучше средней по больнице: дефицит бюджета Кубани оказался ниже прогнозов</t>
  </si>
  <si>
    <t>Депутаты ЗСК обсудили исполнение доходной части бюджета Краснодарского края в 2020 году</t>
  </si>
  <si>
    <t>Информационное агентство "РосБизнесКонсалтинг"</t>
  </si>
  <si>
    <t>Интернет-портал "Кубанские Новости"</t>
  </si>
  <si>
    <t>В бюджет Курской области поступило 70 миллиардов рублей</t>
  </si>
  <si>
    <t>https://kpravda.ru/2021/06/07/v-byudzhet-kurskoj-oblasti-postupilo-70-milliardov-rublej/</t>
  </si>
  <si>
    <t>Финансисты отчитались об исполнении бюджета</t>
  </si>
  <si>
    <t>https://kpravda.ru/2021/06/17/finansisty-otchitalis-ob-ispolnenii-byudzheta/</t>
  </si>
  <si>
    <t>№ 2021_071-072</t>
  </si>
  <si>
    <t>Нет данных (представленные сведения не отвечают требованиям: а) не являются аналитическими материалами;  б) закон не является аналитической информацией;   Информация, размещенная на сайтах органов государственной власти, в целях оценки показателя не учитывается.)</t>
  </si>
  <si>
    <t>https://www.infpol.ru/231362-ob-ispolnenii-respublikanskogo-byudzheta-za-2020-god/.</t>
  </si>
  <si>
    <t>Об исполнении республиканского бюджета за 2020 год</t>
  </si>
  <si>
    <t xml:space="preserve">Еженедельник "Информ-Полис" </t>
  </si>
  <si>
    <t>№ 30 (1502)</t>
  </si>
  <si>
    <t>"Омской области удалось избежать серьезных потерь" - Вадим Чеченко об исполнении областного бюджета за 2020 год</t>
  </si>
  <si>
    <t>Информационное агенство "Омск Регион"</t>
  </si>
  <si>
    <t>http://omskregion.info/news/94010-omskoy_oblasti_udalos_izbejat_sereznx_poter_vadim_/</t>
  </si>
  <si>
    <t>На борьбу с коронавирусом из бюджета Омской области в прошлом году направили 6,5 млрд рублей</t>
  </si>
  <si>
    <t>Новостной портал "Вечерний Омск"</t>
  </si>
  <si>
    <t>https://omskgazzeta.ru/rubrika/economy/na-borbu-s-koronavirusom-iz-bjudzheta-omskoj-oblasti-v-proshlom-godu-napravili-6-5-mlrd-rublej/?utm_source=yxnews&amp;utm_medium=desktop&amp;utm_referrer=https%3A%2F%2Fyandex.ru%2Fnews%2Fsearch%3Ftext%3D</t>
  </si>
  <si>
    <t>Министерство финансов Якутии представило отчет об исполнении бюджета за 2020 год</t>
  </si>
  <si>
    <t>Yakutia-daily.ru. Сахамедиа</t>
  </si>
  <si>
    <t>https://yakutia-daily.ru/ministerstvo-finansov-yakutii-predstavilo-otchet-ob-ispolnenii-byudzheta-za-2020-god/</t>
  </si>
  <si>
    <t>Утвержден отчет об исполнении госбюджета РС (Я) за 2020 год</t>
  </si>
  <si>
    <t>Ykttimes.ru Авторский взгляд</t>
  </si>
  <si>
    <t>https://www.yktimes.ru/%d0%bd%d0%be%d0%b2%d0%be%d1%81%d1%82%d0%b8/utverzhden-otchet-ob-ispolnenii-gosbyudzheta-rs-ya-za-2020-god/</t>
  </si>
  <si>
    <t>4 609</t>
  </si>
  <si>
    <t>Депутаты приняли закон об исполнении областного бюджета</t>
  </si>
  <si>
    <t>Oblgazeta.ru</t>
  </si>
  <si>
    <t>http://www.oblgazeta.ru/pressreleases/33731/</t>
  </si>
  <si>
    <t>В Свердловской области зафиксированы рекордные социальные расходы</t>
  </si>
  <si>
    <t>Информационный портал Свердловской области</t>
  </si>
  <si>
    <t>http://све.рф/news/12416</t>
  </si>
  <si>
    <t>Брифинг министра финансов Татьяны Мошковой</t>
  </si>
  <si>
    <t>Сетевое издание - ural56.ru</t>
  </si>
  <si>
    <t>https://www.ural56.ru/news/661734/</t>
  </si>
  <si>
    <t>Сетевое издание - БEZФормата</t>
  </si>
  <si>
    <t>https://orenburg.bezformata.com/listnews/konsolidirovannogo-i-oblastnogo-byudzhetov/91206081/</t>
  </si>
  <si>
    <t>Министр финансов Оренбургской области рассказала, сколько процентов от налоговых поступлений остается в регионе, а сколько отправляется в Федерацию</t>
  </si>
  <si>
    <t>В Оренбуржье подведены итоги исполнения консолидированного и областного бюджетов за 2020 год</t>
  </si>
  <si>
    <t>Информационное агентство «Сибирские новости»</t>
  </si>
  <si>
    <t>ИРА Телеинформ</t>
  </si>
  <si>
    <t>Информационное агентство «Ирсити»</t>
  </si>
  <si>
    <t>Публичные слушания по исполнению бюджета 2020 года прошли в Законодательном Собрании Иркутской области</t>
  </si>
  <si>
    <t>Депутаты предлагают одобрить проект закона об исполнении бюджета Иркутской области в 2020 году</t>
  </si>
  <si>
    <t>Заксобрание отклонило отчёт об исполнении бюджета Иркутской области за 2020 год</t>
  </si>
  <si>
    <t>https://snews.ru/news/publichnye-slushaniya-po-ispolneniyu-byudzheta-2020-goda-proshli-v-zakonodatelnom-sobranii</t>
  </si>
  <si>
    <t>https://i38.ru/pervaya-ekonomika/deputati-predlagaiut-odobrit-proekt-zakona-ob-ispolnenii-biudzheta-irkutskoy-oblasti-v-2020-godu</t>
  </si>
  <si>
    <t>https://ircity.ru/news/57038/</t>
  </si>
  <si>
    <t>Общественно -политическая газета "Тихоокеанская звезда"</t>
  </si>
  <si>
    <t>https://toz.su/news/borba_s_virusom_stoit_milliardy_rubley/</t>
  </si>
  <si>
    <t>https://toz.su/news/defitsit_byudzheta_sokratili_v_dva_raza/</t>
  </si>
  <si>
    <t>Борьба с вирусом стоит миллиарды рублей</t>
  </si>
  <si>
    <t>Аналитическая заметка (отрасль - медицина)</t>
  </si>
  <si>
    <t>№ 123</t>
  </si>
  <si>
    <t>№ 133</t>
  </si>
  <si>
    <t>Дефицит сократили в два раза</t>
  </si>
  <si>
    <t>Бюджет Томской области 2020 года исполнен с дефицитом в 10 млрд.руб.</t>
  </si>
  <si>
    <t>Региональное информационное агентство "Томск" (РИА Томск)</t>
  </si>
  <si>
    <t>https://www.riatomsk.ru/article/20210701/byudzhet-tomskoj-oblasti-2020-goda-ispolnen-s-deficitom-v-10-mlrd-rub/</t>
  </si>
  <si>
    <t xml:space="preserve">«Эксперт РА» подтвердил рейтинг кредитоспособности Томской области на уровне ruBBB+ и изменил прогноз на стабильный </t>
  </si>
  <si>
    <t>Рейтинговое агентство «Эксперт РА»</t>
  </si>
  <si>
    <t>https://www.raexpert.ru/releases/2021/jul26b/</t>
  </si>
  <si>
    <t>Бюджет Ярославской области недополучил в прошлом году пять с половиной миллиардов</t>
  </si>
  <si>
    <t>https://yarnovosti.com/news/byudjet-yaroslavskoy-oblasti-nedopoluchil-v-proshlom-godu-pyat-s-polovinoy-milliardov/</t>
  </si>
  <si>
    <t>Бюджет в период пандемии</t>
  </si>
  <si>
    <t>Северный край-Ярославский регион</t>
  </si>
  <si>
    <t>№ 24</t>
  </si>
  <si>
    <t>Стабильно должны: Ярославская область - в середине рейтинга ЦФО по дефициту бюджета</t>
  </si>
  <si>
    <t>https://yarnovosti.com/news/stabilno-doljny-yaroslavskaya-oblast-v-seredine-reytinga-cfo-po-deficitu-byudjeta/</t>
  </si>
  <si>
    <t>Рейтинговое агентство «Эксперт РА» подтвердило рейтинг кредитоспособности Ярославской области на уровне ruВВВ+. Прогноз по рейтингу - стабильный.</t>
  </si>
  <si>
    <t xml:space="preserve">РА Эксперт </t>
  </si>
  <si>
    <t>https://www.raexpert.ru/releases/2021/feb19e/</t>
  </si>
  <si>
    <t>Как сумели: адресная инвестиционная программа Ярославской области выполнена на 93 процента</t>
  </si>
  <si>
    <t xml:space="preserve">https://yarnovosti.com/news/kak-sumeli-adresnaya-investicionnaya-programma-yaroslavskoy-oblasti-vypolnena-na-93-procenta/ </t>
  </si>
  <si>
    <t>В Ярославской области на адресную инвестиционную программу потратили шесть миллиардов</t>
  </si>
  <si>
    <t>https://yarnovosti.com/news/v-yaroslavskoy-oblasti-na-adresnuyu-investicionnuyu-programmu-potratili-shest-milliardov</t>
  </si>
  <si>
    <t>Бюджет Приморья в 2020 году исполнен с наилучшими показателями за последние годы</t>
  </si>
  <si>
    <t>БеzФормата</t>
  </si>
  <si>
    <t>https://vladivostok.bezformata.com/listnews/primorya-v-2020-godu-ispolnen/95190005/</t>
  </si>
  <si>
    <t>Аналитическая заметка (отрасль - спорт)</t>
  </si>
  <si>
    <t>ИА СпортПриморье</t>
  </si>
  <si>
    <t>http://sportprimorye.ru/main_news/mainnewsbig/32075-sport-norma-zhizni-v-2020-godu-nacproektom-ohvacheno-vse-primore.html</t>
  </si>
  <si>
    <t>Спорт – норма жизни: в 2020 году нацпроектом охвачено все Приморье</t>
  </si>
  <si>
    <t>Бюджетная система региона выдержала негативные последствия пандемии: об этом свидетельствуют итоги исполнения бюджета за 2020 год</t>
  </si>
  <si>
    <t>https://vologda.mk.ru/economics/2021/02/09/byudzhetnaya-sistema-regiona-vyderzhala-negativnye-posledstviya-pandemii-ob-etom-svidetelstvuyut-itogi-ispolneniya-byudzheta-za-2020-god.html</t>
  </si>
  <si>
    <t>Вологодской области удалось удержать экономические позиции несмотря на пандемию</t>
  </si>
  <si>
    <t>Информационное агентство «Вологда Регион»</t>
  </si>
  <si>
    <t>https://vologdaregion.ru/news/2021/3/3/vologodskoy-oblasti-udalos-uderzhat-i-uluchshit-ekonomicheskie-pozicii-nesmotrya-na-pandemiyu</t>
  </si>
  <si>
    <t>Сетевое издание «МК в Вологде»</t>
  </si>
  <si>
    <t>Карантинный год:
трудности, планы, уроки</t>
  </si>
  <si>
    <t>Финансово-экономический журнал «Бюджет»</t>
  </si>
  <si>
    <t>Интервью с заместителем губернатора Вологодской области, начальником департамента финансов Валентиной Артамоновой</t>
  </si>
  <si>
    <t>Расходы бюджета впервые превысили 100 миллиардов</t>
  </si>
  <si>
    <t>Областная газета «Красный Север»</t>
  </si>
  <si>
    <t>https://www.krassever.ru/article/raskhody-byudzheta-vpervyye-prevysili-100-milliardov</t>
  </si>
  <si>
    <t xml:space="preserve">В правительстве области подвели итоги исполнения бюджета за 2020 год
</t>
  </si>
  <si>
    <t xml:space="preserve">Сетевое издание Портал «Город Че» </t>
  </si>
  <si>
    <t>https://www.gorodche.ru/bank/news/145723/</t>
  </si>
  <si>
    <t>В режиме экономии</t>
  </si>
  <si>
    <t>Издание Правительства и Государственного Совета Республики Коми "Республика"</t>
  </si>
  <si>
    <t>http://respublika11.ru/2021/05/05/v-rezhime-ekonomii/</t>
  </si>
  <si>
    <t>Семь проектов в Коми показали низкий уровень исполнения в 2020 году</t>
  </si>
  <si>
    <t>Сетевое издание "КомиОнлайн"</t>
  </si>
  <si>
    <t>https://komionline.ru/news/sem-proektov-v-komi-pokazali-nizkij-uroven-ispolneniya-v-2020-godu</t>
  </si>
  <si>
    <t>Минфин Коми отчитался о расходовании бюджета</t>
  </si>
  <si>
    <t>Общественная палата Республики Коми</t>
  </si>
  <si>
    <t>https://op11.rkomi.ru/node/598</t>
  </si>
  <si>
    <t>№ 46 (6155)</t>
  </si>
  <si>
    <t xml:space="preserve">Республиканская массовая газета «Звезда Алтая» </t>
  </si>
  <si>
    <t>№ 18</t>
  </si>
  <si>
    <t>Ленобласть едет «по ковидным рельсам»</t>
  </si>
  <si>
    <t>Газета «Коммерсантъ С-Петербург»</t>
  </si>
  <si>
    <t>https://www.kommersant.ru/doc/4828950</t>
  </si>
  <si>
    <t>Бюджет-2020 исполнен достойно, задачи на будущее поставлены</t>
  </si>
  <si>
    <t>Интернет СМИ «БЕZФОРМАТА»</t>
  </si>
  <si>
    <t>https://lenoblast.bezformata.com/listnews/byudzhet-2020-ispolnen-dostoyno/94996861/</t>
  </si>
  <si>
    <t>№ 90</t>
  </si>
  <si>
    <t>Проблемы есть, но к трудностям готовы</t>
  </si>
  <si>
    <t>май 2021 года</t>
  </si>
  <si>
    <t>Аналитическая статья (о реализации нац.проектов)</t>
  </si>
  <si>
    <t>№ 05 (221)</t>
  </si>
  <si>
    <t>Исполнение республиканского бюджета Республики Адыгея за 2020 год</t>
  </si>
  <si>
    <t>Государственный долг Республики Адыгея в 2020 году</t>
  </si>
  <si>
    <t>№ 29</t>
  </si>
  <si>
    <t>№ 30</t>
  </si>
  <si>
    <t>Депутаты приняли закон "Об исполнении бюджета города Севастополя за 2020 год" и заслушали отчет Контрольно-счетной палаты за прошлый год</t>
  </si>
  <si>
    <t>№ 24 (2127)</t>
  </si>
  <si>
    <t>https://sevzakon.ru/view/pressa/gazeta/20213/n24_2127-_subbota/</t>
  </si>
  <si>
    <t>Правительство Севастополя отчиталось за деньги «ковидного» года </t>
  </si>
  <si>
    <t>https://sevastopol.su/news/pravitelstvo-sevastopolya-otchitalos-za-dengi-kovidnogo-goda</t>
  </si>
  <si>
    <t>Правительство Севастополя отчиталось об исполнении бюджета за прошлый год</t>
  </si>
  <si>
    <t>Объектив Пресс</t>
  </si>
  <si>
    <t>https://obyektiv.press/node/121900</t>
  </si>
  <si>
    <t>ForPost Новости Севастополя</t>
  </si>
  <si>
    <t xml:space="preserve">Газета "Севастопольские известия" </t>
  </si>
  <si>
    <t>Правительство Севастополя представило отчет об исполнении бюджета за прошлый год</t>
  </si>
  <si>
    <t>https://crimeapress.info/pravitelstvo-sevastopolja-predstavilo-otchet-ob-ispolnenii-bjudzheta-za-proshlyj-god/?utm_source=yxnews&amp;utm_medium=desktop</t>
  </si>
  <si>
    <t>КрымPress</t>
  </si>
  <si>
    <t>Интервью с заместителем председателя правительства - министром финансов Красноярского края Владимиром Бахарем</t>
  </si>
  <si>
    <t>Телеканал "Енисей"</t>
  </si>
  <si>
    <t>https://www.youtube.com/watch?v=GFb9rJP7kio</t>
  </si>
  <si>
    <t>Радио "Комсомольская правда-Красноярск"</t>
  </si>
  <si>
    <t>https://radiokp.ru/krasnoyarsk/podcast/glavnoe-vovremya-na-radio-komsomolskaya-pravda-v-krasnoyarske/437050</t>
  </si>
  <si>
    <t>Программа "Интервью"</t>
  </si>
  <si>
    <t>Программа "О главном"</t>
  </si>
  <si>
    <t>Правительственная связь</t>
  </si>
  <si>
    <t>http://www.ntrk21.ru/video/50294</t>
  </si>
  <si>
    <t>Интервью с первым заместителем Председателя Кабинета Министров Чувашской Республики - министром финансов Чувашской Республики Ноздряковым Михаилом Геннадьевичем</t>
  </si>
  <si>
    <t>Нет данных (представленные сведения не отвечают требованиям - не являются аналитическими программами)</t>
  </si>
  <si>
    <t xml:space="preserve">https://katun24.ru/projects/otkrytoe-pravitelstvo/648144 </t>
  </si>
  <si>
    <t>Пресс-конференция</t>
  </si>
  <si>
    <t>Заместителя Председателя Правительства Алтайского края, министра финансов Алтайского края Данила Ситникова на тему "Итоги исполнения краевого бюджета за 2020 год"</t>
  </si>
  <si>
    <t>https://katun24.ru/projects/otkrytoe-pravitelstvo/636023</t>
  </si>
  <si>
    <t>Радио "Балтик +" (105,2 FM)</t>
  </si>
  <si>
    <t>24.05.2021</t>
  </si>
  <si>
    <t>25.06.2021</t>
  </si>
  <si>
    <t>Интервью с министром финансов Порембским В.Я. по отчету об исполнении областного бюджета за 2020 год</t>
  </si>
  <si>
    <t>Программа "Все свои"</t>
  </si>
  <si>
    <t>Интервью с заместителем министра финансов Калининградской области Горкиным А.А. "Исполнение областного бюджета в 2020 году"</t>
  </si>
  <si>
    <t>Программа "1+1"</t>
  </si>
  <si>
    <t>https://youtu.be/xW0GzIh7wcw</t>
  </si>
  <si>
    <t>Своё ТВ</t>
  </si>
  <si>
    <t>https://youtu.be/Dy9fhBxZbLg</t>
  </si>
  <si>
    <t>https://stavropolye.tv/radio/150534</t>
  </si>
  <si>
    <t xml:space="preserve">ГТРК "Ставрополье" </t>
  </si>
  <si>
    <t>Говорим сегодня: о бюджете края в пандемийный год</t>
  </si>
  <si>
    <t>Интервью с исполняющей обязанности заместителя председателя Правительства – министром финансов Ставропольского края Лариса Калинченко</t>
  </si>
  <si>
    <t xml:space="preserve">Прямой эфир. Бюджет Ставрополья. </t>
  </si>
  <si>
    <t>Вести. Ставропольский край. Россия 24 (интервью начинается с 10м35с)</t>
  </si>
  <si>
    <t>Интервью начинается с 10 мин 35с до 25 мин 01 сек.</t>
  </si>
  <si>
    <t>Нет данных (представленные сведения не отвечают требованиям: а) программы, посвященные другой тематике, в целях оценки показателя не учитываются;  б)  по продолжительности эфира.</t>
  </si>
  <si>
    <t>Крупным планом "Слово о бюджете"</t>
  </si>
  <si>
    <t>Медиахолдинг "Югра"</t>
  </si>
  <si>
    <t>https://ugra-tv.ru/programs/tematicheskie-programmy/krupnym-planom/archive/slovo-o-byudzhete/</t>
  </si>
  <si>
    <t>Разговор о главном "Исполнение бюджета Югры"</t>
  </si>
  <si>
    <t>Белоярский информационный центр "Квадрат"</t>
  </si>
  <si>
    <t>http://kvadrat-ugra.ru/3773-predvaritelnoe-golosovanie.html</t>
  </si>
  <si>
    <t>Нет данных (представленные сведения не отвечают требованиям: а) сайты органов власти не расцениваются как средства массовой информации;  б) встреча Владимира Путина с Александром Бречаловым в режиме видеоконференции не является аналитической программой;  в) прямая трансляция доклада Главы Удмуртии перед депутатами Госсовета республики с докладом "О результатах деятельности Правительства за 2020 год" не является аналитической программой.</t>
  </si>
  <si>
    <t>Нет данных (представленные сведения не отвечают требованиям): а) публичные слушания  не являются аналитической программой;  б) по продолжительности эфира.</t>
  </si>
  <si>
    <t>Интервью с заместителем Председателя Совета министров РК - министром финансов РК Ирина Кивико</t>
  </si>
  <si>
    <t>Телепрограмма "7 дней"</t>
  </si>
  <si>
    <t>ТРК "Крым"</t>
  </si>
  <si>
    <t>https://minfin.rk.gov.ru/ru/video-report/show/199</t>
  </si>
  <si>
    <t>Методикой не предусмотрен учет в целях оценки показателя социальных сетей. Онлайн-трансляция отчета главы Коми о результатах деятельности Правительства республики за 2020 год и доклад Главы Республики Коми Владимира Уйба об итогах деятельности Правительства Республики Коми в 2020 году не относятся к аналитическим программам.</t>
  </si>
  <si>
    <t xml:space="preserve">«Вопрос-Ответ», посвященная исполнению республиканского бюджета Республики Алтай за 2020 год </t>
  </si>
  <si>
    <t>«Интервью»: Высокое исполнение бюджета Приморья</t>
  </si>
  <si>
    <t>https://vestiprim.ru/news/ptrnews/110121-intervju-vysokoe-ispolnenie-bjudzheta-primorja.html</t>
  </si>
  <si>
    <t>Интервью с председателем правительства Приморского края Верой Щербина</t>
  </si>
  <si>
    <t>Вести Приморья</t>
  </si>
  <si>
    <t>Интервью с директором департамента финансов Севастополя Владимиром Штопом</t>
  </si>
  <si>
    <t>СТВ. Севастопольское телевидение</t>
  </si>
  <si>
    <t>https://stv92.ru/peredachi/peredachi/166/</t>
  </si>
  <si>
    <t>Нет данных (представленные сведения не отвечают требованиям, т.к. публичные слушания  не являются аналитической программой.)</t>
  </si>
  <si>
    <t>Азбука финансов Минфин 1 "Об исполнении республиканского бюджета РА за 2020 год"</t>
  </si>
  <si>
    <t>http://www.adygtv.ru/programs/radio-inoveshchanie/transmission/</t>
  </si>
  <si>
    <t>Азбука финансов Минфин 2 "О ходе реализации национальных проектов Республики Адыгея за 2020 год"</t>
  </si>
  <si>
    <r>
      <t xml:space="preserve">Результаты оценки уровня открытости бюджетных данных субъектов Российской Федерации по разделу 6 "Бюджет для граждан" за 2021 год </t>
    </r>
    <r>
      <rPr>
        <sz val="9"/>
        <color indexed="8"/>
        <rFont val="Times New Roman"/>
        <family val="1"/>
        <charset val="204"/>
      </rPr>
      <t>(группировка по федеральным округам)</t>
    </r>
  </si>
  <si>
    <t>6.1. Разработан ли «бюджет для граждан» на основе принятого закона о бюджете субъекта Российской Федерации на 2021 год и на плановый период 2022 и 2023 годов?</t>
  </si>
  <si>
    <t xml:space="preserve">6.2. Опубликованы ли в средствах массовой информации аналитические статьи, подготовленные на основе принятого закона о бюджете субъекта Российской Федерации на 2021 год и на плановый период 2022 и 2023 годов? </t>
  </si>
  <si>
    <t>6.3. Выходили ли в эфир аналитические радио-, теле-, видеопрограммы, посвященные принятому закону о бюджете субъекта Российской Федерации на 2021 год и на плановый период 2022 и 2023 годов?</t>
  </si>
  <si>
    <t>6.4. Разработан ли «бюджет для граждан» на основе отчета об исполнении бюджета субъекта Российской Федерации за 2020 год?</t>
  </si>
  <si>
    <t>6.5. Использовался ли «бюджет для граждан» в ходе проведения публичных слушаний или общественных обсуждений по годовому отчету об исполнении бюджета за 2020 год?</t>
  </si>
  <si>
    <t>6.6. Опубликованы ли в средствах массовой информации аналитические статьи об исполнении бюджета субъекта Российской Федерации за 2020 год?</t>
  </si>
  <si>
    <t>6.7. Выходили ли в эфир аналитические радио-, теле-, видеопрограммы, посвященные отчету об исполнении бюджета субъекта Российской Федерации за 2020 год?</t>
  </si>
  <si>
    <t>6.8. Разработан ли «бюджет для граждан» на основе проекта бюджета субъекта Российской Федерации на 2022 год и на плановый период 2023 и 2024 годов?</t>
  </si>
  <si>
    <t>6.9. Использовался ли «бюджет для граждан» в ходе проведения публичных слушаний или общественных обсуждений по проекту бюджета субъекта Российской Федерации на 2022 год и на плановый период 2023 и 2024 годов?</t>
  </si>
  <si>
    <t>6.10. Опубликованы ли в средствах массовой информации аналитические статьи о проекте бюджета субъекта Российской Федерации на 2022 год и на плановый период 2023 и 2024 годов?</t>
  </si>
  <si>
    <t>6.11. Выходили ли в эфир аналитические радио-, теле-, видеопрограммы, посвященные проекту бюджета субъекта Российской Федерации на 2022 год и на плановый период 2023 и 2024 годов?</t>
  </si>
  <si>
    <t>6.12. Осуществляется ли раскрытие данных о посещаемости специализированного сайта, предназначенного для размещения бюджетных данных для граждан, или, в случае отсутствия такого специализированного сайта, о посещаемости страниц сайта, предназначенного для размещения бюджетных данных, на которых размещается «бюджет для граждан»?</t>
  </si>
  <si>
    <t>6.13. Проводился ли в 2021 году в субъекте Российской Федерации региональный конкурс творческих проектов для популяризации «бюджета для граждан», и имеются ли сведения о его результатах на сайте, предназначенном для размещения бюджетных данных?</t>
  </si>
  <si>
    <t>Мониторинг и оценка показателя проведены в период с 10 января по 7 апреля 2021 года.</t>
  </si>
  <si>
    <t>"Бюджет для граждан" разработан и размещен в открытом доступе в установленные сроки надлежащей практики</t>
  </si>
  <si>
    <t>Форма представления "бюджета для граждан"</t>
  </si>
  <si>
    <t>Наименование информации</t>
  </si>
  <si>
    <t>Сведения о соблюдении срока надлежащей практики размещения данных</t>
  </si>
  <si>
    <t>Место размещения данных*</t>
  </si>
  <si>
    <t>Комментарий к оценке</t>
  </si>
  <si>
    <t xml:space="preserve">Дата подписания закона о бюджете </t>
  </si>
  <si>
    <t>Дата размещения "бюджета для граждан"</t>
  </si>
  <si>
    <t>Прямая ссылка (если имеется)</t>
  </si>
  <si>
    <t>http://beldepfin.ru/media/site_platform_media/2021/3/15/broshyura2021.pdf</t>
  </si>
  <si>
    <t>Нет (недостоверные данные)</t>
  </si>
  <si>
    <t>https://bryanskoblfin.ru/open/Menu/Page/177; https://bryanskoblfin.ru/open/Menu/Page/141; https://bryanskoblfin.ru/open/Menu/Page/178 (повторяется) - недостоверные данные; https://bryanskoblfin.ru/open/Menu/Page/181; https://bryanskoblfin.ru/open/Menu/Page/139; https://bryanskoblfin.ru/open/Menu/Page/180 - ссылки не открываются.</t>
  </si>
  <si>
    <t>Размещены недостоверные данные. Отдельные ссылки не открываются. В ряде случаев не указаны единицы измерения.</t>
  </si>
  <si>
    <t>https://bryanskoblfin.ru/open/Show/Category/134?ItemId=183;   https://bryanskoblfin.ru/open/Menu/Page/93 (на главной странице, 06.04.2021 не открывается, 22.07.2021 не обнаружен)</t>
  </si>
  <si>
    <t>https://dtf.avo.ru/documents/33381/356769/budget_grazdan_zakon_2021-2023_130-oz.pdf/dc06c18c-dab1-ed56-1e40-069891683da3?t=1617198754224</t>
  </si>
  <si>
    <t>http://admoblkaluga.ru/upload/minfin/npa/budget_fof_people/2021/budget_for_peoples_2021.pdf</t>
  </si>
  <si>
    <t>https://budget.mosreg.ru/download/dostupnyj-byudzhet/utverzhdennyj-zakon-o-byudzhete/2021/BdG-2021-2023-.pdf</t>
  </si>
  <si>
    <t>Открытый бюджет Орловской области</t>
  </si>
  <si>
    <t>http://depfin.orel-region.ru:8096/ebudget/Menu/Page/30</t>
  </si>
  <si>
    <t>http://depfin.orel-region.ru:8096/ebudget/Menu/Page/30; http://depfin.orel-region.ru:8096/ebudget/Menu/Page/31; http://depfin.orel-region.ru:8096/ebudget/Menu/Page/32</t>
  </si>
  <si>
    <t>Размещены недостоверные данные. По расходам не указаны единицы измерения. Частично информация не актуализируется.</t>
  </si>
  <si>
    <t>http://depfin.orel-region.ru:8096/ebudget/Menu/Page/60</t>
  </si>
  <si>
    <t>Не актуализируется с 2017 года.</t>
  </si>
  <si>
    <t>https://minfin-rzn.ru/portal/Menu/Page/91; https://minfin-rzn.ru/portal/Menu/Page/95; https://minfin-rzn.ru/portal/Menu/Page/98; https://minfin-rzn.ru/portal/Menu/Page/93; https://minfin-rzn.ru/portal/Menu/Page/97; https://minfin-rzn.ru/portal/Menu/Page/100</t>
  </si>
  <si>
    <t>Для государственных программ не указаны единицы измерения.</t>
  </si>
  <si>
    <t>Нет (на 06.04.2021)</t>
  </si>
  <si>
    <t>https://minfin-rzn.ru/portal/Menu/Presentation/225?ItemId=225</t>
  </si>
  <si>
    <t>Размещено после  срока надлежащей практики (после 06.04.2021), дата размещения (30.04.2021) указана на сайте.</t>
  </si>
  <si>
    <t xml:space="preserve">http://portal.tverfin.ru/portal/Menu/Page/248; http://portal.tverfin.ru/portal/Menu/Page/250; http://portal.tverfin.ru/portal/Menu/Page/253; http://portal.tverfin.ru/portal/Menu/Page/259; http://portal.tverfin.ru/portal/Menu/Page/254
</t>
  </si>
  <si>
    <t>http://portal.tverfin.ru/portal/Menu/Page/287</t>
  </si>
  <si>
    <t>https://dfto.ru/razdel/zakon-o-budgete/sravnenie-osnovnykh-pokazatelej-byudzheta; https://dfto.ru/razdel/zakon-o-budgete/dokhody-byudzheta; https://dfto.ru/razdel/zakon-o-budgete/raskhody-byudzheta-v-razreze-vedomstvennoj-struktury; https://dfto.ru/razdel/zakon-o-budgete/raskhody-byudzheta-v-razreze-razdelov-byudzhetnoj-klassifikatsii; https://dfto.ru/razdel/zakon-o-budgete/raskhody-byudzheta-v-razreze-vidov-raskhodov; https://dfto.ru/razdel/zakon-o-budgete/istochniki-finansirovaniya-defitsita-byudzheta</t>
  </si>
  <si>
    <t>https://budget.mos.ru/budget/income; https://budget.mos.ru/budget/expenses; https://budget.mos.ru/budget/sources; https://budget.mos.ru/budget/gp; https://budget.mos.ru/budget/debt; https://budget.mos.ru/budget/relations/msk</t>
  </si>
  <si>
    <t>https://portal.dvinaland.ru/upload/iblock/120/%D0%91%D1%8E%D0%B4%D0%B6%D0%B5%D1%82%20%D0%B4%D0%BB%D1%8F%20%D0%B3%D1%80%D0%B0%D0%B6%D0%B4%D0%B0%D0%BD%20%D0%BF%D0%BE%20%D0%B7%D0%B0%D0%BA%D0%BE%D0%BD%D1%83%20%D0%BD%D0%B0%202021-2023%20%D0%B3%D0%B3.pdf</t>
  </si>
  <si>
    <t>https://df.gov35.ru/auth/!!!%D0%A1%D0%92%D0%9E%D0%94%20%D0%9F%D1%80%D0%B5%D0%B7%D0%B5%D0%BD%D1%82%D0%B0%D1%86%D0%B8%D1%8F%20%D0%BA%20%D0%B1%D1%83%D0%BA%D0%BB%D0%B5%D1%82%D1%83%20%D0%BF%D0%BE%20%D0%9E%D1%82%D0%BA%D1%80%D1%8B%D1%82%D0%BE%D0%BC%D1%83%20%D0%B1%D1%8E%D0%B4%D0%B6%D0%B5%D1%82%D1%83%20%D0%BA%20%D0%B7%D0%B0%D0%BA%D0%BE%D0%BD%D1%83%202021-2023.pdf</t>
  </si>
  <si>
    <t>https://minfin39.ru/upload/iblock/df6/df68b7069a67b64356187f8e6f5b2666.pdf</t>
  </si>
  <si>
    <t>https://budget.lenobl.ru/budget/num/region/current/incomes/; https://budget.lenobl.ru/budget/num/region/current/outcomes/; https://budget.lenobl.ru/budget/num/region/current/debt/</t>
  </si>
  <si>
    <t>https://budget.lenobl.ru/budget/people/</t>
  </si>
  <si>
    <t>https://b4u.gov-murman.ru/budget_guides/66b3a03a-65d4-4250-a576-98aa860de377</t>
  </si>
  <si>
    <t>https://minfin.gov-murman.ru/open-budget/public_budget/</t>
  </si>
  <si>
    <t>http://portal.novkfo.ru/Menu/Page/48</t>
  </si>
  <si>
    <t>http://portal.novkfo.ru/Menu/Page/3</t>
  </si>
  <si>
    <t>Инфографика на основе закона о бюджете не представлена.</t>
  </si>
  <si>
    <t>https://minfin.novreg.ru/byudzhet-dlya-grazhdan.html</t>
  </si>
  <si>
    <t>http://finance.pskov.ru/   (на главной странице);  http://finance.pskov.ru/ob-upravlenii/byudzhet-dlya-grazhdan</t>
  </si>
  <si>
    <t>http://bks.pskov.ru/ebudget/Menu/Page/227</t>
  </si>
  <si>
    <t xml:space="preserve">https://budget.gov.spb.ru/budget?income=1; https://budget.gov.spb.ru/budget?expenses=1; https://budget.gov.spb.ru/expenses; https://budget.gov.spb.ru/national_projects; </t>
  </si>
  <si>
    <t>https://dfei.adm-nao.ru/media/uploads/userfiles/2021/03/30/%D0%91%D1%8E%D0%B4%D0%B6%D0%B5%D1%82_%D0%B4%D0%BB%D1%8F_%D0%B3%D1%80%D0%B0%D0%B6%D0%B4%D0%B0%D0%BD_2021-2023_%D0%97%D0%90%D0%9A%D0%9E%D0%9D.pdf</t>
  </si>
  <si>
    <t>http://www.minfin01-maykop.ru/Show/File/2773?ParentItemId=145</t>
  </si>
  <si>
    <t>https://budget.rk.ifinmon.ru/byudzhet-dlya-grazhdan/byudzhet-respubliki-krym/dokhody-byudzheta; https://budget.rk.ifinmon.ru/byudzhet-dlya-grazhdan/byudzhet-respubliki-krym/raskhody-byudzheta; https://budget.rk.ifinmon.ru/byudzhet-dlya-grazhdan/byudzhet-respubliki-krym/prognoz-ob-ema-gosudarstvennogo-dolga</t>
  </si>
  <si>
    <t>http://budget.rk.ifinmon.ru/dokumenty/byudzhet-dlya-grazhdan</t>
  </si>
  <si>
    <t>https://minfinkubani.ru/budget_citizens/budget_brochure/budget_brochure_4380.php;   https://minfinkubani.ru/budget_citizens/budget_brochure/budget_brochure_z.php</t>
  </si>
  <si>
    <t>https://minfinkubani.ru/upload/iblock/67a/%D0%91%D1%8E%D0%B4%D0%B6%D0%B5%D1%82_2021-2023_%D0%BA%20%D0%B7%D0%B0%D0%BA%D0%BE%D0%BD%D1%83.pdf</t>
  </si>
  <si>
    <t>https://openbudget23region.ru/component/attachments/download/804</t>
  </si>
  <si>
    <t>https://minfin.astrobl.ru/sites/default/files/bdg_k_zakonu_s_pravkami.pdf</t>
  </si>
  <si>
    <t>Не соблюдается хронологическая последовательность представления данных на странице (К1).</t>
  </si>
  <si>
    <t>Бюджет в цифрах</t>
  </si>
  <si>
    <t>http://portal-ob.volgafin.ru/kratko_o_byudzhete/budget_cifry</t>
  </si>
  <si>
    <t>http://portal-ob.volgafin.ru/analitika/byudzhet_dlya_grazhdan</t>
  </si>
  <si>
    <t>https://volgafin.volgograd.ru/</t>
  </si>
  <si>
    <t>https://docs.google.com/viewerng/viewer?url=https://minfin.donland.ru/upload/uf/fc4/Slaydy-po-metodike-NIFI-_prinyatyy_.pdf</t>
  </si>
  <si>
    <t>http://ob.minfin.donland.ru:8088/budget/232427338</t>
  </si>
  <si>
    <t>http://ob.minfin.donland.ru:8088/budget/232427338; http://ob.minfin.donland.ru:8088/budget/213879774</t>
  </si>
  <si>
    <t>В качестве источника данных (для плана на 2021-2023 годы) указан закон «Об областном бюджете на 2017 год и на плановый период 2018 и 2019 годов» № 836-ЗС от 26.12.2016 в редакции от 12.05.2017.</t>
  </si>
  <si>
    <t>https://ob.sev.gov.ru/byudzhet-dlya-grazhdan/budget-g-sevastopol/dokhody-byudzheta; https://ob.sev.gov.ru/byudzhet-dlya-grazhdan/budget-g-sevastopol/raskhody-byudzheta; https://ob.sev.gov.ru/byudzhet-dlya-grazhdan/budget-g-sevastopol/istochniki-finansirovaniya-defitsita-byudzheta; https://ob.sev.gov.ru/byudzhet-dlya-grazhdan/budget-g-sevastopol/mezhbyudzhetnye-otnosheniya; https://ob.sev.gov.ru/byudzhet-dlya-grazhdan/budget-g-sevastopol/gosudarstvennyj-dolg</t>
  </si>
  <si>
    <t>Нет (на 07.04.2021)</t>
  </si>
  <si>
    <t>http://portal.minfinrd.ru/Show/Category/21?ItemId=96</t>
  </si>
  <si>
    <t>Размещено после срока надлежащей практики (после 07.04.2021), на сайте указаны недостоверные сведения о дате размещения брошюры.</t>
  </si>
  <si>
    <t>https://mfri.ru/images/doc/Budjet/byudjet_dlya_grazhdan/%D0%91%D0%94%D0%932021zakon.pdf</t>
  </si>
  <si>
    <t>http://minfin09.ru/wp-content/uploads/2021/01/%D0%97%D0%B0%D0%BA%D0%BE%D0%BD-%D0%BE-%D0%B1%D1%8E%D0%B4%D0%B6%D0%B5%D1%82%D0%B5-2021-2023%D0%B3%D0%B31-3.pdf</t>
  </si>
  <si>
    <t>http://forcitizens.ru/fb/fb-doxod; http://forcitizens.ru/fb/fb-rasxod</t>
  </si>
  <si>
    <t>Размещены недостоверные данные (объем доходов и расходов не совпадают с утвержденными законом о бюджете).</t>
  </si>
  <si>
    <t>http://nvuw4ztjnzrwq4rooj2q.cmle.ru/otkrytyj-byudzhet</t>
  </si>
  <si>
    <t>https://openbudsk.ru/2021/%D0%91%D1%8E%D0%B4%D0%B6%D0%B5%D1%82%20%D0%B4%D0%BB%D1%8F%20%D0%B3%D1%80%D0%B0%D0%B6%D0%B4%D0%B0%D0%BD_%D0%B7%D0%B0%D0%BA%D0%BE%D0%BD%202021-2023_2.pdf</t>
  </si>
  <si>
    <t>https://docs.google.com/viewerng/viewer?url=https://minfin.bashkortostan.ru/upload/uf/498/0-BDG_Zakon_21_23-SVOD-30.12.2020.pdf</t>
  </si>
  <si>
    <t>http://mari-el.gov.ru/minfin/Pages/budget_citizens.aspx</t>
  </si>
  <si>
    <t>http://mari-el.gov.ru/minfin/DocLib52/202103311737.pdf</t>
  </si>
  <si>
    <t>Размещено в разделе "Исполнение бюджета", аналогичная информация за предыдущие периоды размещалась в разделе "Проект бюджета"; в ссылке не указано, на основе какого документа подготовлен "Бюджет для граждан" (К1).</t>
  </si>
  <si>
    <t>Ссылка находится ниже счетчика.</t>
  </si>
  <si>
    <t>https://www.mfur.ru/activities/Doklady/%D0%91%D1%8E%D0%B4%D0%B6%D0%B5%D1%82%20%D0%B4%D0%BB%D1%8F%20%D0%B3%D1%80%D0%B0%D0%B6%D0%B4%D0%B0%D0%BD%202021-2022%20%D0%B7%D0%B0%D0%BA%D0%BE%D0%BD.pdf</t>
  </si>
  <si>
    <t>https://budget.cap.ru/Menu/Page/176</t>
  </si>
  <si>
    <t>https://budget.cap.ru/Menu/Page/915</t>
  </si>
  <si>
    <t>Ссылка находится в меню слева.</t>
  </si>
  <si>
    <t>http://budget.permkrai.ru/budget/indicators2018</t>
  </si>
  <si>
    <t>https://www.minfin.kirov.ru/upload/iblock/2d7/2d7f1575befce8fa18b1ca8c3216c201.pdf</t>
  </si>
  <si>
    <t>http://mf.nnov.ru/files/budget/Planirovanie_budgeta/BDG_po_proektu_obl_byud_i_po_prinyatomu_byud/2021/BDG_zakon%2021-23.pdf</t>
  </si>
  <si>
    <t>http://mf.nnov.ru:8025/files/broshura/BDG_zakon_21-23.pdf</t>
  </si>
  <si>
    <t>http://mf.nnov.ru:8025/analitika/zakon-o-byudzhete/dokhody-oblastnogo-byudzheta?j&amp;NNov_FO015_Law_Oper_MDX_paramPeriod=2021-01-01T00:00:00.000Z&amp;viewCode=NNov_FO002_006_report; http://mf.nnov.ru:8025/analitika/zakon-o-byudzhete/raskhody-oblastnogo-byudzheta?j&amp;NNov_FO015_Law_Oper_MDX_paramPeriod=2021-01-01T00:00:00.000Z&amp;viewCode=NNov_FO002_007</t>
  </si>
  <si>
    <t>https://mf.orb.ru/upload/uf/03b/BDG-po-zakonu-2021_2023-_rasshirennaya-versiya_.pdf</t>
  </si>
  <si>
    <t>https://finance.pnzreg.ru/files/files/otkrbud/bud_21.pdf</t>
  </si>
  <si>
    <t>https://budget.minfin-samara.ru/razdely/parametri-budzheta/osnovnie-harakteristiki-budzheta-po-dohodam/; https://budget.minfin-samara.ru/razdely/parametri-budzheta/osnovnie-harakteristiki-budzheta-po-rashodam/</t>
  </si>
  <si>
    <t>В инфографике "Основные характеристики бюджета" для областного бюджета в данных по закону отображаются данные по проекту.</t>
  </si>
  <si>
    <t>https://minfin.saratov.gov.ru/budget/budget-dlya-grazdan/buklety-o-byudzhete/oblastnoj-byudzhet</t>
  </si>
  <si>
    <t>https://minfin.saratov.gov.ru/budget/analitika/osnovnye-parametry-byudzheta/dokhody-byudzheta; https://minfin.saratov.gov.ru/budget/analitika/osnovnye-parametry-byudzheta/raskhody-byudzheta; https://minfin.saratov.gov.ru/budget/analitika/osnovnye-parametry-byudzheta/istochniki-finansirovaniya-defitsita-byudzheta; https://minfin.saratov.gov.ru/budget/analitika/osnovnye-parametry-byudzheta/prognoz-ob-ema-gosudarstvennogo-dolga</t>
  </si>
  <si>
    <t>http://ufo.ulntc.ru:8080/analitika/osnovnye-parametry-byudzheta/dokhody-byudzheta; http://ufo.ulntc.ru:8080/analitika/osnovnye-parametry-byudzheta/raskhody-byudzheta; http://ufo.ulntc.ru:8080/analitika/osnovnye-parametry-byudzheta/prognoz-ob-ema-gosudarstvennogo-dolga</t>
  </si>
  <si>
    <t>http://www.finupr.kurganobl.ru/dokuments/bud/grd/ispbudgrd_21.pdf</t>
  </si>
  <si>
    <t>https://minfin.midural.ru/uploads/document/5005/byudzhetdlyagrazhdankzakonusverdlovskojoblastiot10122020144-ozoboblastnombyudzhetena2021godiplanovyjperiod2022i2023godov.pdf</t>
  </si>
  <si>
    <t>https://www.minfin74.ru/mBudget/BDG_2021-2023_0.pdf</t>
  </si>
  <si>
    <t>http://open.minfin74.ru/documenty/broshura</t>
  </si>
  <si>
    <t>https://depfin.admhmao.ru/upload/iblock/8f5/Byudzhet-dlya-grazhdan-21_23.pdf</t>
  </si>
  <si>
    <t>https://www.yamalfin.ru/images/stories/depfin/2020/budget/budget_gr_20201126_125.pdf</t>
  </si>
  <si>
    <t>Да (частично)</t>
  </si>
  <si>
    <t>Финансово-экономический анализ ЯНАО</t>
  </si>
  <si>
    <t>https://fea.yamalfin.ru/bdg/zakon-o-byudzhete/dokhody-byudzheta?j&amp;paramPeriod=2021-01-01T00:00:00.000Z&amp;viewCode=Grid; https://fea.yamalfin.ru/bdg/zakon-o-byudzhete/ifdb?j&amp;paramPeriod=2021-01-01T00:00:00.000Z&amp;viewCode=Grid</t>
  </si>
  <si>
    <t>Сведения о расходах не отображаются.</t>
  </si>
  <si>
    <t>https://www.minfin-altai.ru/files/2020/12/na_saiit_po_145n_biudzhet_dlia_grazhdan_k_zakonu.pdf</t>
  </si>
  <si>
    <t>https://minfin.rtyva.ru/node/14961/;  https://minfin.rtyva.ru/node/14456/ (только к проекту закона)</t>
  </si>
  <si>
    <t>https://minfin.alregn.ru/files/bud_book-2021.pdf</t>
  </si>
  <si>
    <t>https://minfin.alregn.ru/files/bud_book-2021-1.pdf</t>
  </si>
  <si>
    <t>http://minfin.krskstate.ru/dat/File/10/Putevoditel%202021%20na%20sayt.pdf</t>
  </si>
  <si>
    <t>http://openbudget.gfu.ru/upload/iblock/0eb/%D0%91%D1%8E%D0%B4%D0%B6%D0%B5%D1%82%20%D0%B4%D0%BB%D1%8F%20%D0%B3%D1%80%D0%B0%D0%B6%D0%B4%D0%B0%D0%BD%202021-2023%20(%D0%BA%20%D0%B7%D0%B0%D0%BA%D0%BE%D0%BD%D1%83%20114-%D0%9E%D0%97%20%D0%BE%D1%82%2016.12.2020).pdf</t>
  </si>
  <si>
    <t>http://openbudget.gfu.ru/budget/osnovnye-pokazateli-byudzheta/dohodi-budgeta.php; http://openbudget.gfu.ru/budget/osnovnye-pokazateli-byudzheta/rashodi-budgeta.php; http://openbudget.gfu.ru/budget/osnovnye-pokazateli-byudzheta/istochniki-finansirovaniya.php; http://openbudget.gfu.ru/budget/osnovnye-pokazateli-byudzheta/gosudarstvennii-dolg-i-ego-struktura.php</t>
  </si>
  <si>
    <t>https://www.ofukem.ru/upload/iblock/6ab/bg2021_2023pr_1.pdf</t>
  </si>
  <si>
    <t>https://docs.google.com/viewerng/viewer?url=https://openbudget.mfnso.ru/docs/933/1b4e1fc67a1fbcf3bb2276de5ee3c2a0.pdf</t>
  </si>
  <si>
    <t>https://openbudget.mfnso.ru/formirovanie-budgeta/osnovnye-kharakteristiki-oblastnogo-byudzheta; https://openbudget.mfnso.ru/formirovanie-budgeta/osnovnye-kharakteristiki-oblastnogo-byudzheta; https://openbudget.mfnso.ru/formirovanie-budgeta/osnovnye-kharakteristiki-oblastnogo-byudzheta</t>
  </si>
  <si>
    <t>http://mf.omskportal.ru/magnoliaPublic/dam/jcr:2378bdcd-ebaa-43a3-a05c-715aa26c7e66/%D0%91%D1%80%D0%BE%D1%88%D1%8E%D1%80%D0%B0%20%D0%BA%20%D0%97%D0%B0%D0%BA%D0%BE%D0%BD%D1%83.pdf</t>
  </si>
  <si>
    <t>http://budget.omsk.ifinmon.ru/napravleniya/formirovanie-byudzheta/osnovnye-kharakteristiki-byudzheta</t>
  </si>
  <si>
    <t>http://budget.omsk.ifinmon.ru/napravleniya/formirovanie-byudzheta/osnovnye-kharakteristiki-byudzheta/dokhody; http://budget.omsk.ifinmon.ru/napravleniya/formirovanie-byudzheta/osnovnye-kharakteristiki-byudzheta/raskhody; http://budget.omsk.ifinmon.ru/napravleniya/formirovanie-byudzheta/osnovnye-kharakteristiki-byudzheta/istochniki-finansirovaniya-defitsita-byudzheta; http://budget.omsk.ifinmon.ru/napravleniya/formirovanie-byudzheta/osnovnye-kharakteristiki-byudzheta/mezhbyudzhetnye-transferty; http://budget.omsk.ifinmon.ru/napravleniya/formirovanie-byudzheta/dinamika-osnovnykh-pokazatelej-byudzheta</t>
  </si>
  <si>
    <t>Администрация Главы РС (Я) и Правительства РС(Я), страница Министерства финансов Республики Саха (Якутия)</t>
  </si>
  <si>
    <t>Размещено после срока надлежащей практики (после 07.04.2021).</t>
  </si>
  <si>
    <t>https://media.75.ru/minfin/documents/87363/dlya-grazhdan-po-zakonu-o-byudzhete-2021-2023-itogovyy.pdf</t>
  </si>
  <si>
    <t>https://docs.google.com/viewerng/viewer?url=https://xn--90agddmf1arqcf5hb8b.xn--80aaaac8algcbgbck3fl0q.xn--p1ai/portal/Show/Content/1258?direct%3D1</t>
  </si>
  <si>
    <t>Нет (не актуализировано)</t>
  </si>
  <si>
    <t>Бюджет Забайкальского края</t>
  </si>
  <si>
    <t>https://xn--90agddmf1arqcf5hb8b.xn--80aaaac8algcbgbck3fl0q.xn--p1ai/portal/Menu/Page/6</t>
  </si>
  <si>
    <t>Сведения не актуализированы.</t>
  </si>
  <si>
    <t xml:space="preserve">Размещены недостоверные данные. </t>
  </si>
  <si>
    <t>Закон о краевом бюджете</t>
  </si>
  <si>
    <t>https://minfin.khabkrai.ru/portal/Menu/Page/922</t>
  </si>
  <si>
    <t>https://openbudget.49gov.ru/parametry-byudzheta/dokhody-byudzheta; https://openbudget.49gov.ru/parametry-byudzheta/raskhody-byudzheta; https://openbudget.49gov.ru/parametry-byudzheta/istochniki-finansirovaniya-defitsita-byudzheta</t>
  </si>
  <si>
    <t>Сведения по подразделам предусмотрены, но не представлены.</t>
  </si>
  <si>
    <t>Поиск затруднен, раздел "Бюджет для граждан" не отображается в карте сайта</t>
  </si>
  <si>
    <t>https://minfin.49gov.ru/activities/budget/regional_budget/</t>
  </si>
  <si>
    <t>https://openbudget.sakhminfin.ru/sandbox/pdfflip/pdf/%D0%91%D1%8E%D0%B4%D0%B6%D0%B5%D1%82%20%D0%B4%D0%BB%D1%8F%20%D0%B3%D1%80%D0%B0%D0%B6%D0%B4%D0%B0%D0%BD%20%D0%BA%20%D0%B7%D0%B0%D0%BA%D0%BE%D0%BD%D1%83%202021-2023%2094-%D0%97%D0%9E.pdf</t>
  </si>
  <si>
    <t>http://www.eao.ru/vlast--1/deyatelnost/otkrytye-dannye/otkrytyy-byudzhet/</t>
  </si>
  <si>
    <t xml:space="preserve">Мониторинг и оценка показателя проведены в период с 10 января по 28 апреля 2021 года. Для оценки показателя использованы сведения, направленные финансовыми органами субъектов Российской Федерации в инициативном порядке в адрес НИФИ. </t>
  </si>
  <si>
    <t xml:space="preserve">Наименование (название) статьи </t>
  </si>
  <si>
    <t>Да (07.04.2021)</t>
  </si>
  <si>
    <t>Представленные сведения не отвечают требованиям по дате публикации и объему.</t>
  </si>
  <si>
    <t>Да (05.04.2021)</t>
  </si>
  <si>
    <t>Да (15.04.2021)</t>
  </si>
  <si>
    <t>Представленные сведения не отвечают требованиям по содержанию.</t>
  </si>
  <si>
    <t>Да (06.04.2021)</t>
  </si>
  <si>
    <t>Представленные сведения не отвечают требованиям по содержанию, объему, месту размещения.</t>
  </si>
  <si>
    <t>Интервью (руководитель департамента финансов)</t>
  </si>
  <si>
    <t>Да (01.04.2021)</t>
  </si>
  <si>
    <t>Да (13.04.2021)</t>
  </si>
  <si>
    <t>Да (14.04.2021)</t>
  </si>
  <si>
    <t>Интервью (заместитель губеранатора, начальник департамента финансов)</t>
  </si>
  <si>
    <t>https://disk.yandex.ru/i/z6Fi9wPExYY7rA</t>
  </si>
  <si>
    <t>Другие представленные сведения не отвечают требованиям по содержанию, дате публикации.</t>
  </si>
  <si>
    <t>Да (30.03.2021)</t>
  </si>
  <si>
    <t>Да (30.03.2021;  02.04.2021)</t>
  </si>
  <si>
    <t>Представленные сведения не отвечают требованиям по дате публикации, объему и содержанию.</t>
  </si>
  <si>
    <t>более 3 000 знаков</t>
  </si>
  <si>
    <t>https://disk.yandex.ru/i/jNF4pyolZB2feg</t>
  </si>
  <si>
    <t>https://disk.yandex.ru/d/7RGQFXkgFn0jvg</t>
  </si>
  <si>
    <t>Представленные сведения не отвечают требованиям по содержанию, дате публикации.</t>
  </si>
  <si>
    <t>Интервью (заместитель губеранатора края)</t>
  </si>
  <si>
    <t>См. стр. 11-15. Другая представленная информация не отвечает требованиям по содержанию.</t>
  </si>
  <si>
    <t>Представленные сведения не отвечают требованиям по дате публикации, содержанию, объему.</t>
  </si>
  <si>
    <t>Да (12.04.2021)</t>
  </si>
  <si>
    <t>Представленные сведения не отвечают требованиям по месту публикации, содержанию (нет аналитики).</t>
  </si>
  <si>
    <t>Интервью (Председатель краевой Думы)</t>
  </si>
  <si>
    <t>Другие представленные сведения не отвечают требованиям по дате публикации, содержанию.</t>
  </si>
  <si>
    <t>Да (18.03.2021)</t>
  </si>
  <si>
    <t>Интервью (заместитель председателя правительства республики)</t>
  </si>
  <si>
    <t>Другие представленные сведения не отвечают требованиям по содержанию.</t>
  </si>
  <si>
    <t>Да (16.07.2021)</t>
  </si>
  <si>
    <t>Будут и зарплаты, и пособия</t>
  </si>
  <si>
    <t>Газета "Оренбуржье"</t>
  </si>
  <si>
    <t>https://disk.yandex.ru/i/kv8yVi9b-ZF9yA</t>
  </si>
  <si>
    <t>https://disk.yandex.ru/d/feniys-MYCVj_Q</t>
  </si>
  <si>
    <t>https://disk.yandex.ru/i/WkrAzLLZmYp9ew</t>
  </si>
  <si>
    <t>Интервью (министр финансов области)</t>
  </si>
  <si>
    <t>Мы готовились к дефициту в ₽45 млрд</t>
  </si>
  <si>
    <t>https://minfin-altai.ru/files/2021/04/Zvezda_Altaia.pdf</t>
  </si>
  <si>
    <t>Нет данных (сообщается об отсутствии данных)</t>
  </si>
  <si>
    <t>В письме субъекта в адрес НИФИ сообщается об отсутствии аналитических статей.</t>
  </si>
  <si>
    <t>Да (05.02.2021)</t>
  </si>
  <si>
    <t>См. стр. 7-9</t>
  </si>
  <si>
    <t>Представленные сведения не отвечают требованиям по дате публикации.</t>
  </si>
  <si>
    <t>https://disk.yandex.ru/d/tjJ-f-Wtwh0GaA</t>
  </si>
  <si>
    <t>Да (16.04.2021)</t>
  </si>
  <si>
    <t>Представленные данные не отвечают требованиям по дате публикации, месту размещения, объему, содержанию.</t>
  </si>
  <si>
    <t>Представленные сведения не отвечают требованиям по дате публикации, объему.</t>
  </si>
  <si>
    <t>Да (20.05.2021)</t>
  </si>
  <si>
    <t>Нет данных (сведения по показателю не представлены)</t>
  </si>
  <si>
    <t>По показателю 6.2 сведения не представлены.</t>
  </si>
  <si>
    <t>https://disk.yandex.ru/d/S9g2PY7FZV8tjQ</t>
  </si>
  <si>
    <t>Мониторинг и оценка показателя проведены в период с 1 января по 28 апреля 2021 года. Для оценки показателя использованы сведения, направленные финансовыми органами субъектов Российской Федерации в инициативном порядке в адрес НИФИ.</t>
  </si>
  <si>
    <t>Представленные сведения не отвечают требованиям по содержанию, продолжительности эфира, дате выхода в эфир.</t>
  </si>
  <si>
    <t>Телеканал 360</t>
  </si>
  <si>
    <t>28:00</t>
  </si>
  <si>
    <t>Сведения по показателю 6.3 не представлены.</t>
  </si>
  <si>
    <t>15:31</t>
  </si>
  <si>
    <t>Другие представленные сведения не отвечают требованиям по содержанию (нет аналитики по бюджету).</t>
  </si>
  <si>
    <t>Представленные сведения не отвечают требованиям по содержанию, месту размещения; информация на канале "Москва 24" учтена в 2020 году.</t>
  </si>
  <si>
    <t>Представленные сведения не отвечают требованиям по дате выхода в эфир.</t>
  </si>
  <si>
    <t>Интервью с министром финансов Калининградской области Виктором Порембским</t>
  </si>
  <si>
    <t>Все свои</t>
  </si>
  <si>
    <t>16:47</t>
  </si>
  <si>
    <t>https://disk.yandex.ru/d/AD0HSEGOGpxQSw</t>
  </si>
  <si>
    <t>Да (30.03.2021; 02.04.2021)</t>
  </si>
  <si>
    <t>Представленные сведения не отвечают требованиям по дате выхода в эфир, продолжительности эфира.</t>
  </si>
  <si>
    <t xml:space="preserve">Нет данных (представленные сведения не отвечают требованиям) </t>
  </si>
  <si>
    <t>10:00</t>
  </si>
  <si>
    <t>35:00</t>
  </si>
  <si>
    <t>Поиск программы через список подкастов "Аудио", программа "Из первых уст" – Минфин 2020" (ввиду новых выпусков программ порядковый номер меняется).</t>
  </si>
  <si>
    <t>Представленные сведения не отвечают требованиям по содержанию и времени эфира (представлены новостные сюжеты).</t>
  </si>
  <si>
    <t>30:00</t>
  </si>
  <si>
    <t>23:15</t>
  </si>
  <si>
    <t>Представленные сведения не отвечают требованиям по содержанию (представлен новостной сюжет).</t>
  </si>
  <si>
    <t>Представленные сведения не отвечают требованиям по содержанию, продолжительности эфира.</t>
  </si>
  <si>
    <t>49:04</t>
  </si>
  <si>
    <t>Пресс-конференция в пресс-центре «Комсомольской правды – Саратов»</t>
  </si>
  <si>
    <t>Итоги работы министерства финансов области в 2020 году и задачи на среднесрочный период</t>
  </si>
  <si>
    <t>Пресс-центр "Комсомольская правда - Саратов", запись пресс-конференции размещена на YouTube-канале  «Транслятор»</t>
  </si>
  <si>
    <t>44:30</t>
  </si>
  <si>
    <t>https://youtu.be/S9rIOR6bvVs</t>
  </si>
  <si>
    <t>12:52</t>
  </si>
  <si>
    <t>В письме субъекта в адрес НИФИ сообщается об отсутствии аналитических программ.</t>
  </si>
  <si>
    <t>12:00</t>
  </si>
  <si>
    <t>Нет данных (представленное видео недоступно)</t>
  </si>
  <si>
    <t>Представленное видео недоступно.</t>
  </si>
  <si>
    <t>Нет данных (представленные сведений не отвечают требованиям)</t>
  </si>
  <si>
    <t>Представленные сведения не отвечают требованиям по содержанию (нет сведений о бюджете на 2021 год). Оценить программу на национальном языке не представляется возможным.</t>
  </si>
  <si>
    <t>13:47</t>
  </si>
  <si>
    <t>21:00</t>
  </si>
  <si>
    <t>Интервью с первым вице-губернатором Приморья Верой Щербиной</t>
  </si>
  <si>
    <t>Год испытаний. Интервью с первым вице-губернатором Приморья Верой Щербиной</t>
  </si>
  <si>
    <t>21:12</t>
  </si>
  <si>
    <t>https://vestiprim.ru/news/ptrnews/101512-god-ispytanij-intervju-s-pervym-vice-gubernatorom-primorja-veroj-scherbinoj.html</t>
  </si>
  <si>
    <t>https://disk.yandex.ru/d/FwgZsZT23eBifA</t>
  </si>
  <si>
    <t xml:space="preserve">АНКЕТА ДЛЯ СОСТАВЛЕНИЯ РЕЙТИНГА СУБЪЕКТОВ РОССИЙСКОЙ ФЕДЕРАЦИИ ПО УРОВНЮ ОТКРЫТОСТИ БЮДЖЕТНЫХ ДАННЫХ В 2021 ГОДУ </t>
  </si>
  <si>
    <t>Разработан ли «бюджет для граждан» на основе принятого закона о бюджете субъекта Российской Федерации на 2021 год и на плановый период 2022 и 2023 годов?</t>
  </si>
  <si>
    <t>В целях оценки показателя учитываются «бюджет для граждан», разработанный на основе закона субъекта Российской Федерации о бюджете на 2021 год и на плановый период 2022 и 2023 годов с учетом положений приказа Минфина России от 22 сентября 2015 г. №145н «Об утверждении методических рекомендаций по представлению бюджетов субъектов Российской Федерации и местных бюджетов и отчетов об их исполнении в доступной для граждан форме», размещенный на сайте, предназначенном для размещения бюджетных данных, в период с даты подписания закона о бюджете субъекта Российской Федерации до 31 марта 2021 года.</t>
  </si>
  <si>
    <t>Для оценки показателя используются сведения, направленные финансовым органом субъекта Российской Федерации в инициативном порядке по установленной форме (прилагается) в формате excel в адрес НИФИ по электронной почте: rating@nifi.ru в срок до 15 апреля 2021 года.  Сведения, направленные после установленного срока или иным способом, в целях оценки показателя не учитываются.</t>
  </si>
  <si>
    <t xml:space="preserve">В целях оценки показателя учитываются аналитические программы, в том числе в формате интервью. Фрагменты новостных программ, программы, посвященные другой тематике, в целях оценки показателя не учитываются.
Для оценки показателя используются сведения, направленные финансовым органом субъекта Российской Федерации в инициативном порядке по установленной форме (прилагается) в формате excel в адрес НИФИ по электронной почте: rating@nifi.ru в срок до 15 апреля 2021 года.  Сведения, направленные после установленного срока или иным способом, в целях оценки показателя не учитываются.
</t>
  </si>
  <si>
    <r>
      <t>а)</t>
    </r>
    <r>
      <rPr>
        <sz val="7"/>
        <color theme="1"/>
        <rFont val="Times New Roman"/>
        <family val="1"/>
        <charset val="204"/>
      </rPr>
      <t> </t>
    </r>
    <r>
      <rPr>
        <sz val="11"/>
        <color theme="1"/>
        <rFont val="Times New Roman"/>
        <family val="1"/>
        <charset val="204"/>
      </rPr>
      <t>программный код («счетчик посещений») размещен не на главной странице сайта;</t>
    </r>
  </si>
  <si>
    <t>б) программный код («счетчик посещений»), установленный на сайте, не является общедоступной системой сбора статистики в сети Интернет;</t>
  </si>
  <si>
    <r>
      <t>в)</t>
    </r>
    <r>
      <rPr>
        <sz val="7"/>
        <color theme="1"/>
        <rFont val="Times New Roman"/>
        <family val="1"/>
        <charset val="204"/>
      </rPr>
      <t xml:space="preserve"> </t>
    </r>
    <r>
      <rPr>
        <sz val="11"/>
        <color theme="1"/>
        <rFont val="Times New Roman"/>
        <family val="1"/>
        <charset val="204"/>
      </rPr>
      <t>отсутствуют сведения о посещаемости сайта в разрезе его отдельных страниц (в том числе специализированного сайта, предназначенного для размещения бюджетных данных для граждан);</t>
    </r>
  </si>
  <si>
    <r>
      <t>г)</t>
    </r>
    <r>
      <rPr>
        <sz val="7"/>
        <color theme="1"/>
        <rFont val="Times New Roman"/>
        <family val="1"/>
        <charset val="204"/>
      </rPr>
      <t xml:space="preserve"> </t>
    </r>
    <r>
      <rPr>
        <sz val="11"/>
        <color theme="1"/>
        <rFont val="Times New Roman"/>
        <family val="1"/>
        <charset val="204"/>
      </rPr>
      <t>невозможно определить количество посетителей страниц сайта, на которых размещается «бюджет для граждан», в том числе если указанный информационный ресурс интегрирован с другими информационными ресурсами;</t>
    </r>
  </si>
  <si>
    <r>
      <t>д)</t>
    </r>
    <r>
      <rPr>
        <sz val="7"/>
        <color theme="1"/>
        <rFont val="Times New Roman"/>
        <family val="1"/>
        <charset val="204"/>
      </rPr>
      <t> </t>
    </r>
    <r>
      <rPr>
        <sz val="11"/>
        <color theme="1"/>
        <rFont val="Times New Roman"/>
        <family val="1"/>
        <charset val="204"/>
      </rPr>
      <t>ограничен (возможен только по паролю) доступ к отчетам программного кода («счетчика посещений»).</t>
    </r>
  </si>
  <si>
    <t>Мониторинг и оценка показателя проведены в период с 5 июля по 5 августа 2021 года.</t>
  </si>
  <si>
    <t>Сайт, учитываемый в целях оценки показателя</t>
  </si>
  <si>
    <t>Адрес (ссылка) главной страницы сайта</t>
  </si>
  <si>
    <t>Наличие счетчика посещений</t>
  </si>
  <si>
    <t>Установленный счетчик посещений</t>
  </si>
  <si>
    <t>Характеристика счетчика</t>
  </si>
  <si>
    <t>Сведения о месте размещения "Бюджета для граждан"</t>
  </si>
  <si>
    <t>Наличие актуальных в 2021 году "бюджетов для граждан"</t>
  </si>
  <si>
    <t>"Бюджет для граждан" размещается обособленно от других информационных ресурсов</t>
  </si>
  <si>
    <t>Комментарий к оценке показателя</t>
  </si>
  <si>
    <t>Дополнительная (справочная) информация</t>
  </si>
  <si>
    <t>учитываемый при оценке *</t>
  </si>
  <si>
    <t>Имеется доступ к отчетам счетчика</t>
  </si>
  <si>
    <t xml:space="preserve">Имеются сведения о посещаемости сайта в разрезе его отдельных страниц </t>
  </si>
  <si>
    <t>Наименование раздела (разделов), где размещен "Бюджет для граждан"</t>
  </si>
  <si>
    <t>Адрес (адреса), где размещается бюджет для граждан</t>
  </si>
  <si>
    <t>Количество посетителей страниц, где размещен "Бюджет для граждан", за период с 01.07.2020 по 30.06.2021, чел.</t>
  </si>
  <si>
    <t>Численность населения на 01.01.2020 г., тыс. чел.**</t>
  </si>
  <si>
    <t>Соотношение посетителей страниц, где размещен "Бюджет для граждан", в период с 01.07.2020 по 30.06.2021 к численности населения, %</t>
  </si>
  <si>
    <t>Комментарий к данным об уникальных посетителях</t>
  </si>
  <si>
    <t>http://beldepfin.ru/+Q8:Q17E3Q8:QQ8:Q13</t>
  </si>
  <si>
    <t>Яндекс.Метрика; Рейтинг@mail.ru; HotLog</t>
  </si>
  <si>
    <t>Учтены http и https.</t>
  </si>
  <si>
    <t>Метериалы бюджета для граждан</t>
  </si>
  <si>
    <t>https://bryanskoblfin.ru/open/Show/Category/134?ItemId=183</t>
  </si>
  <si>
    <t>https://dtf.avo.ru/budzet-dla-grazdan</t>
  </si>
  <si>
    <t>Счетчик отсутствует.</t>
  </si>
  <si>
    <t>http://df.ivanovoobl.ru</t>
  </si>
  <si>
    <t>Да (на странице "Бюджет для граждан")</t>
  </si>
  <si>
    <t>Live internet (на странице "Бюджет для граждан")</t>
  </si>
  <si>
    <t>Cчетчик LiveInternet установлен на странице "Бюджет для граждан", не формирует отчеты о посещаемости отдельных страниц. Счетчик "Яндекс.Метрика" на главной странице установлен после 26.07.2021 (не учитывается в целях оценки показателя).</t>
  </si>
  <si>
    <t>http://admoblkaluga.ru/sub/finan/; http://admoblkaluga.ru/main/work/finances/open-budget/</t>
  </si>
  <si>
    <t>Яндекс.Метрика (на странице "Бюджет для граждан")</t>
  </si>
  <si>
    <t>Яндекс.Метрика (на странице минфина)</t>
  </si>
  <si>
    <t>Да (только "Бюджет для граждан")</t>
  </si>
  <si>
    <t>На главной странице официального портала органов власти Калужской области счетчик отсутствует. Имеется счетчик "Яндекс-Метрика на странице Минфина области, отчеты в разрезе страниц не формирует.  Имеется счетчик "Яндекс.Метрика" на странице "Бюджет для граждан", формирует отчет о посетителях страницы "Бюджет для граждан". Рекомендуется настроить счетчик на странице Минфина области.</t>
  </si>
  <si>
    <t>Рейтинг@mail.ru (на странице "Бюджет для граждан")</t>
  </si>
  <si>
    <t>Live internet; Openstat (на главной странице, не привязаны к сайту)</t>
  </si>
  <si>
    <t>На главной странице имеются счетчики Live internet и Openstat, не привязаны к сайту. Имеется счетчик Рейтинг@mail.ru на странице "Бюджет для граждан", отчеты в разрезе отдельных страниц не формирует.</t>
  </si>
  <si>
    <t>Рейтинг@mail.ru (на странице "Финансы")</t>
  </si>
  <si>
    <t>Областной бюджет</t>
  </si>
  <si>
    <t>https://adm.rkursk.ru/index.php?id=693</t>
  </si>
  <si>
    <t>Нет, интегрирован с другими информационными ресурсами</t>
  </si>
  <si>
    <t>Нет сведений о посещаемости отдельных страниц, только в целом раздел "Финансы". "Бюджет для граждан" интегрирован с другими информационными ресурсами.</t>
  </si>
  <si>
    <t>Спутник-Аналитика</t>
  </si>
  <si>
    <t>Бюджет для граждан интегрирован с другими информационными ресурсами, невозможно определить количество посетителей страниц, где он размещен.</t>
  </si>
  <si>
    <t>Доступный бюджет</t>
  </si>
  <si>
    <t>http://depfin.orel-region.ru:8096/ebudget/Menu/Page/29</t>
  </si>
  <si>
    <t xml:space="preserve">На портале "Открытый бюджет Орловской области" актуальные и достоверные данные о бюджете для граждан на 2021 год отсутствуют. Имеется счетчик "Яндекс.Метрика", отчеты по заголовкам страниц он не формирует. На портале Орловской области  (где размещен бюджет для граждан по закону на 2021 год) счетчик не установлен. </t>
  </si>
  <si>
    <t>Да (частично, интегрирован с материалами конкурса "Бюджет для граждан")</t>
  </si>
  <si>
    <t>Ограничен доступ к отчетам счетчика. В составе раздела "Бюджет для граждан" размещаются сведения о конкурсе "Бюджет для граждан".</t>
  </si>
  <si>
    <t>Рамблер; Рейтинг@mail.ru; Live internet</t>
  </si>
  <si>
    <t>Бюджет для граждан (к проекту закона, к закону и к годовому отчету)</t>
  </si>
  <si>
    <t xml:space="preserve">Учтены http и https. </t>
  </si>
  <si>
    <t>https://dfto.ru/byudzhet-dlya-grazhdan/klyuchevye-napravleniya-byudzhetnoj-i-nalogovoj-politiki</t>
  </si>
  <si>
    <t>http://budget76.ru/bdg/</t>
  </si>
  <si>
    <t>Путеводитель по бюджету города Москвы</t>
  </si>
  <si>
    <t>https://budget.mos.ru/open/guide</t>
  </si>
  <si>
    <t>Брошюры "Бюджет для граждан"</t>
  </si>
  <si>
    <t>http://budget.karelia.ru/vazhno-znat/broshyury-byudzhet-dlya-grazhdan/</t>
  </si>
  <si>
    <t>Информационные брошюры "Бюджет для граждан"</t>
  </si>
  <si>
    <t>Гражданам о бюджете; Гражданам об исполнении бюджета (баннеры)</t>
  </si>
  <si>
    <t>https://portal.dvinaland.ru/upload/iblock/120/%D0%91%D1%8E%D0%B4%D0%B6%D0%B5%D1%82%20%D0%B4%D0%BB%D1%8F%20%D0%B3%D1%80%D0%B0%D0%B6%D0%B4%D0%B0%D0%BD%20%D0%BF%D0%BE%20%D0%B7%D0%B0%D0%BA%D0%BE%D0%BD%D1%83%20%D0%BD%D0%B0%202021-2023%20%D0%B3%D0%B3.pdf; https://portal.dvinaland.ru/upload/iblock/ecb/%D0%91%D1%8E%D0%B4%D0%B6%D0%B5%D1%82%20%D0%B4%D0%BB%D1%8F%20%D0%B3%D1%80%D0%B0%D0%B6%D0%B4%D0%B0%D0%BD%20%D0%BE%D1%82%D1%87%D0%B5%D1%82%202020.pdf</t>
  </si>
  <si>
    <t>Да (прямые ссылки)</t>
  </si>
  <si>
    <t xml:space="preserve">Ограничен доступ к отчетам счетчика. </t>
  </si>
  <si>
    <t>Бюджет для граждан, подразделы "Проект закона о бюджете", "Закон о бюджете", "Закон об исполнении бюджета"</t>
  </si>
  <si>
    <t>https://df.gov35.ru/otkrytyy-byudzhet/byudzhet-dlya-grazhdan/proekt-zakona-o-byudzhete/; https://df.gov35.ru/otkrytyy-byudzhet/byudzhet-dlya-grazhdan/zakon-o-byudzhete-na-tekushchiy-god-i-planovyy-period/; https://df.gov35.ru/otkrytyy-byudzhet/byudzhet-dlya-grazhdan/zakon-ob-ispolnenii-oblastnogo-byudzheta/</t>
  </si>
  <si>
    <t>Да (подразделы)</t>
  </si>
  <si>
    <t>Да (частично, интегрирован с материалами различных конкурсов)</t>
  </si>
  <si>
    <t>Бюджетный гид</t>
  </si>
  <si>
    <t>Бюджет для граждан; Отчет для граждан</t>
  </si>
  <si>
    <t>http://bks.pskov.ru/ebudget/Menu/Page/227; http://bks.pskov.ru/ebudget/Menu/Page/177</t>
  </si>
  <si>
    <t>На специализированном портале отсутствуют актуальные данные о бюджете для граждан. На сайте финансового органа отсутствует счетчик посещений.</t>
  </si>
  <si>
    <t>Публикации по бюджету</t>
  </si>
  <si>
    <t>https://fincom.gov.spb.ru/materials/presentations/budget-for-citizens/1</t>
  </si>
  <si>
    <t>Счетчик посещений доступен во вкладке "Меню". На специализированном портале "Открытый бюджет Санкт-Петербурга" (https://budget.gov.spb.ru/) счетчик не установлен.</t>
  </si>
  <si>
    <t xml:space="preserve">Учтены fincom.gov.spb.ru и комфинспб.рф. </t>
  </si>
  <si>
    <t>https://dfei.adm-nao.ru/byudzhet-dlya-grazhdan/</t>
  </si>
  <si>
    <t>http://minfin.kalmregion.ru/deyatelnost/byudzhet-dlya-grazhdan/</t>
  </si>
  <si>
    <t>Актуальные данные доступны через меню справа.</t>
  </si>
  <si>
    <t>Брошюра "Бюджет для граждан" (в разделе "Документы")</t>
  </si>
  <si>
    <t>https://budget.rk.ifinmon.ru/dokumenty/byudzhet-dlya-grazhdan</t>
  </si>
  <si>
    <t>Рамблер; Рейтинг@mail.ru</t>
  </si>
  <si>
    <t>Отчеты о посетителях в разрезе страниц в Live internet отсутствуют (только просмотры). К отчетам счетчика "Яндекс-Метрика" доступ ограничен.</t>
  </si>
  <si>
    <t>Брошюра "Бюджет для граждан"</t>
  </si>
  <si>
    <t>На специализированном портале доступ к отчетам счетчика "Яндекс.Метрика" ограничен, актуальные данные о бюджете для граждан отсутствуют. На сайте финансового органа "бюджет для граждан" отсутствует, доступ к отчетам счетчика LiveInternet только по паролю; в отчетах счетчика HotLog нет сведений о посетителях в разрезе отдельных страниц (только просмотры).</t>
  </si>
  <si>
    <t>На сайте финансового органа "Бюджет для граждан" региона интегрирован с "Бюджетами для граждан" муниципальных образований.</t>
  </si>
  <si>
    <t>Бюджет для граждан, подраздел "Бюджет города Севастополя"</t>
  </si>
  <si>
    <t>https://ob.sev.gov.ru/byudzhet-dlya-grazhdan/budget-g-sevastopol/</t>
  </si>
  <si>
    <t>Да (инфографика)</t>
  </si>
  <si>
    <t>http://minfinrd.ru/byudzhet-dlya-grazhdan</t>
  </si>
  <si>
    <t>Ограничен доступ к отчетам счетчика.</t>
  </si>
  <si>
    <t>Бюджет</t>
  </si>
  <si>
    <t>https://minfin.kbr.ru/activity/byudzhet/</t>
  </si>
  <si>
    <t>На старом сайте отчеты о посетителях в разрезе страниц отсутствуют (только просмотры). По состоянию на 02.08.2021 функционирует новый сайт, счетчик не установлен; бюджет для граждан интегрирован с другими информационными ресурсами.</t>
  </si>
  <si>
    <t>Да (только для проекта бюджета на 2021 год)</t>
  </si>
  <si>
    <t>Бюджет для граждан (в разделе "О бюджете", подразделе "Нормативные акты и документы")</t>
  </si>
  <si>
    <t>http://xn--90azh1a.xn--p1ai/ob/dokumenty/byudzhet-dlya-grazhdan/2021-god</t>
  </si>
  <si>
    <t>Актуальные данные о бюджете для граждан отсутствуют.</t>
  </si>
  <si>
    <t>В отчетах счетчика страница отсутствует.</t>
  </si>
  <si>
    <t>https://minfin.bashkortostan.ru/activity/2982/</t>
  </si>
  <si>
    <t>https://www.minfinrm.ru/budget%20for%20citizens/</t>
  </si>
  <si>
    <t>На главной странице сайта счетчик отсутствует. Имеется счетчик "Яндекс-Метрика" на странице "Открытый бюджет", бюджет для граждан здесь не обнаружен. На странице "Бюджет" счетчик не настроен. Бюджет для граждан интегрирован с другими информационными ресурсами.</t>
  </si>
  <si>
    <t>https://budget.cap.ru/Menu/Page/1</t>
  </si>
  <si>
    <t>На сайте финансового органа доступ к отчетам счетчика "Яндекс.Метрика" запрещен.</t>
  </si>
  <si>
    <t>На специализированном портале актуальные данные отсутствуют.</t>
  </si>
  <si>
    <t>https://www.minfin.kirov.ru/otkrytyy-byudzhet/dlya-grazhdan/budget-dlya-grazhdan/</t>
  </si>
  <si>
    <t>Счетчик отстутствует.</t>
  </si>
  <si>
    <t>http://budget.orb.ru/bs/book/</t>
  </si>
  <si>
    <t>Открытый бюджет Пензенскойт области</t>
  </si>
  <si>
    <t>https://finance.pnzreg.ru/docs/bpo/otkrbudpo/</t>
  </si>
  <si>
    <t>По состоянию на 16.07.2021 имелся счетчик Live internet, доступ к статитстике по паролю, по состоянию на 27.07.2021 счетчик удален.</t>
  </si>
  <si>
    <t>https://budget.minfin-samara.ru/</t>
  </si>
  <si>
    <t>Буклеты о бюджете, подраздел "Областной бюджет"</t>
  </si>
  <si>
    <t>Да (частично, интегрирован с информацией о конкурсах, об оценке открытости муниципальных образований)</t>
  </si>
  <si>
    <t>Ограничен доступ к отчетам счетчика. На сайте финансового органа счетчик не установлен.</t>
  </si>
  <si>
    <t>https://depfin.admhmao.ru/budget/</t>
  </si>
  <si>
    <t>Да (частично, интегрирован с переходом на Единый портал бюджетной системы РФ)</t>
  </si>
  <si>
    <t>http://feaweb.yamalfin.ru/</t>
  </si>
  <si>
    <t>https://fea.yamalfin.ru/bdg/o-razdele</t>
  </si>
  <si>
    <t>Да (частично, интегрирован с другими информационными ресурсами)</t>
  </si>
  <si>
    <t>Учтено с учетом возможности просмотра отчетов отдельных страниц.</t>
  </si>
  <si>
    <t>Представлены сведения в целом по разделу "Бюджет для граждан".</t>
  </si>
  <si>
    <t>Бюджет для граждан (по годам)</t>
  </si>
  <si>
    <t>https://minfin-altai.ru/deyatelnost/byudzhet-dlya-grazhdan/</t>
  </si>
  <si>
    <t>Да (по годам)</t>
  </si>
  <si>
    <t>При расчете суммированы посетители только тех страниц, где размещен "Бюджет для граждан".</t>
  </si>
  <si>
    <t>https://minfin.rtyva.ru/topic/707/</t>
  </si>
  <si>
    <t>Презентация "Бюджет для граждан"</t>
  </si>
  <si>
    <t>https://r-19.ru/authorities/ministry-of-finance-of-the-republic-of-khakassia/common/5310/</t>
  </si>
  <si>
    <t>Счетчик отсутствует (на 27.07.2021).</t>
  </si>
  <si>
    <t>Информационные материалы</t>
  </si>
  <si>
    <t>https://minfin.alregn.ru/books/?curPos=0</t>
  </si>
  <si>
    <t>Ограничен доступ к отчетам счетчика "Яндекс.Метрика". Счетчик Live internet не привязан к сайту. Бюджет для граждан интегирован с другими информационными ресурсами, невозможно определить количество посетителей страниц, где он размещен.</t>
  </si>
  <si>
    <t>Путеводитель по бюджету Красноярского края</t>
  </si>
  <si>
    <t>Бюджет для граждан, брошюры по бюджету, региональный уровень</t>
  </si>
  <si>
    <t>Кемеровская область</t>
  </si>
  <si>
    <t>Рейтинг@mail.ru; Рамблер</t>
  </si>
  <si>
    <t>Брошюры "Бюджет для граждан" в разделах "Формирование бюджета" и "Исполнение бюджета"</t>
  </si>
  <si>
    <t>http://budget.omsk.ifinmon.ru/napravleniya/formirovanie-byudzheta/book/zakon2017-2019</t>
  </si>
  <si>
    <t>https://depfin.tomsk.gov.ru/bjudzhet-dlja-grazhdan</t>
  </si>
  <si>
    <t>Ограничен доступ к отчетам счетчика. Специализированный портал не работает.</t>
  </si>
  <si>
    <t xml:space="preserve"> </t>
  </si>
  <si>
    <t>https://egov-buryatia.ru/minfin/activities/directions/byudzhet-dlya-grazhdan/</t>
  </si>
  <si>
    <t>На специализированном портале установлены счетчики: Яндекс.Метрика, доступ к отчетам ограничен; Live internet, не привязан к сайту.</t>
  </si>
  <si>
    <t>Бюджет для граждан интегирован с другими информационными ресурсами, невозможно определить количество посетителей страниц, где он размещен.</t>
  </si>
  <si>
    <t>https://xn--90agddmf1arqcf5hb8b.xn--80aaaac8algcbgbck3fl0q.xn--p1ai/portal/Show/Category/6?ItemId=28</t>
  </si>
  <si>
    <t>https://minfin.kamgov.ru/budzet-dla-grazdan</t>
  </si>
  <si>
    <t>На специализированном портале установлен счетчик "Яндекс.Метрика", доступ к отчетам ограничен.</t>
  </si>
  <si>
    <t>Бюджет для граждан, подраздел "Брошюры"</t>
  </si>
  <si>
    <t>Бюджет для граждан, Отчет для граждан</t>
  </si>
  <si>
    <t>https://minfin.khabkrai.ru/portal/Show/Category/124?ItemId=526; https://minfin.khabkrai.ru/portal/Show/Category/146?ItemId=535</t>
  </si>
  <si>
    <t>http://ob.fin.amurobl.ru/dokumenty/byudzhet_dlya_grazhdan/</t>
  </si>
  <si>
    <t>На сайте финансового органа установлен счетчик "Спутник -Аналитика", доступ к отчетам счетчика ограничен.</t>
  </si>
  <si>
    <t>Брошюры</t>
  </si>
  <si>
    <t>https://www.eao.ru/; https://www.eao.ru/isp-vlast/departament-finansov-pravitelstva-evreyskoy-avtonomnoy-oblasti/</t>
  </si>
  <si>
    <t>https://www.eao.ru/vlast--1/deyatelnost/otkrytye-dannye/otkrytyy-byudzhet/</t>
  </si>
  <si>
    <t>Счетчик отсутствует. Нет актуальных данных о бюджете для граждан.</t>
  </si>
  <si>
    <t>http://chaogov.ru/; http://chaogov.ru/vlast/organy-vlasti/depfin/</t>
  </si>
  <si>
    <t>Яндекс.Метрика (на странице "Открытый бюджет")</t>
  </si>
  <si>
    <t>Нет (частично)</t>
  </si>
  <si>
    <t>http://chaogov.ru/otkrytyy-byudzhet/byudzhet-dlya-grazhdan/</t>
  </si>
  <si>
    <t>В отчетах счетчика "Спутник-Аналитика" имеются сведения о посещении страницы "Открытый бюджет", далее страница не детализируется, недостаточно для оценки показателя. На странице "Открыйтый бюджет", http://chaogov.ru/otkrytyy-byudzhet/, имеется счетчик "Яндекс.Метрика", доступ к отчетам счетчика ограничен.</t>
  </si>
  <si>
    <t>* Учитываемый при оценке счетчик - счетчик, в наибольшей степени соответствующий требованиям к оценке показателя.</t>
  </si>
  <si>
    <t>** Источник данных:  Бюллетень "Численность населения Российской Федерации по полу и возрасту на 1 января 2021 года". URL:  (дата обращения: 27.07.2021).</t>
  </si>
  <si>
    <t>https://тверскаяобласть.рф/dopolnitelnye-svedeniya/obyavleniya/index.php#22219;  https://тверскаяобласть.рф/novosti/?ELEMENT_ID=160251&amp;sphrase_id=1528578</t>
  </si>
  <si>
    <t>https://www.astroblduma.ru/services/anounces/obshchestvennye-obsuzhdeniya-po-proektu-zakona-astrakhanskoy-oblasti--017086-ob-ispolnenii-byudzheta/;   https://www.astroblduma.ru/events/news/duma-priglashaet-prinyat-uchastie-v-obshchestvennykh-obsuzhdeniyakh/</t>
  </si>
  <si>
    <t xml:space="preserve">https://www.minfin-altai.ru/about/info/news/4860/;   https://www.minfin-altai.ru/deyatelnost/public-discussion.php     </t>
  </si>
  <si>
    <t>Примечание. * Указаны адреса, где размещен "Бюджет для граждан", сформированный на основе отчета об исполнении бюджета за 2020 год, и адреса, где размещались ранее аналогичные информационные ресурсы; в случае отсутствия оцениваемой информации указаны также сайты, на которых осуществлялся поиск.</t>
  </si>
  <si>
    <t>Нет (на 02.08.2021)</t>
  </si>
  <si>
    <t>http://www.finsmol.ru/open/nJkSD8Sj</t>
  </si>
  <si>
    <t>https://www.tverfin.ru/</t>
  </si>
  <si>
    <t>https://budget.mos.ru/citizen</t>
  </si>
  <si>
    <t>https://minfin.novreg.ru/2020-god-9.html</t>
  </si>
  <si>
    <t>http://bks.pskov.ru/ebudget/Show/Category/4?ItemId=262</t>
  </si>
  <si>
    <t>Нет (на 02.08.2021 не загружается)</t>
  </si>
  <si>
    <t>http://portal-ob.volgafin.ru/analitika/ispolnenie_budgeta</t>
  </si>
  <si>
    <t>https://budget.govrb.ru/ebudget/Show/Category/15?ItemId=233</t>
  </si>
  <si>
    <t>https://www.kamgov.ru/minfin/budzet-dla-grazdan;   https://minfin.kamgov.ru/otcety_ispolnenie/otcet-ob-ispolnenii-kraevogo-budzeta-za-2020-god</t>
  </si>
  <si>
    <t>http://depfin.orel-region.ru:8096/ebudget/Menu/Page/61</t>
  </si>
  <si>
    <t>https://minfin-rzn.ru/portal/Menu/Page/6;  https://minfin-rzn.ru/portal/Menu/Page/105</t>
  </si>
  <si>
    <t>Отсутствуют актуальные данные инфографики по годовому отчету об исполнении бюджета за 2020 год.</t>
  </si>
  <si>
    <t>нет (в установленные сроки надлежащей практики)</t>
  </si>
  <si>
    <t>Отсутствует ссылка в анонсе о проведении мероприятия на размещение "Бюджета для граждан"  по состоянию на 05.06.2021 г.</t>
  </si>
  <si>
    <t>Отсутствует ссылка в анонсе о проведении мероприятия на размещение "Бюджета для граждан"  по состоянию на 07.06.2021 г.</t>
  </si>
  <si>
    <t>Отсутствует ссылка в анонсе о проведении мероприятия на размещение "Бюджета для граждан"  по состоянию на 22.06.2021 г.</t>
  </si>
  <si>
    <t>Отсутствует ссылка в анонсе о проведении мероприятия на размещение "Бюджета для граждан"  по состоянию на 01.06.2021 г.</t>
  </si>
  <si>
    <t>На сайте организатора мероприятия - законодательного органа анонс мероприятия удален по состоянию на 22.06.2021. Был размещен по ссылке https://www.zsvo.ru/press/view/4152/ . Отсутствует ссылка в анонсе о проведении мероприятия на размещение "Бюджета для граждан"  по состоянию на 22.06.2021 г.</t>
  </si>
  <si>
    <t>Удалена информация о мероприятии по состоянию на 22.06.2021:  http://www.smoloblduma.ru/messages/28101/?sphrase_id=65086; http://www.smoloblduma.ru/ (на главной странице). Анонсирование мероприятия реализовано только в плане мероприятий работы Комитета Смоленской областной Думы по бюджету, налогам и финансам. Отсутствует ссылка в анонсе о проведении мероприятия на размещение "Бюджета для граждан"  по состоянию на 22.06.2021 г.</t>
  </si>
  <si>
    <t>На сайте финансового органа информация о проведении публичных слушаний  в составе хронологии (дата некорректна) https://www.mfri.ru/index.php/open-budget/godovoj-otchet-ob-ispolnenii-byudzheta. Отсутствует ссылка в анонсе о проведении мероприятия на размещение "Бюджета для граждан"  по состоянию на 23.06.2021 г.</t>
  </si>
  <si>
    <t>Отсутствует ссылка в анонсе о проведении мероприятия на размещение "Бюджета для граждан".</t>
  </si>
  <si>
    <t>Отсутствует ссылка в анонсе о проведении мероприятия на размещение "Бюджета для граждан"  по состоянию на 03.06.2021 г.</t>
  </si>
  <si>
    <t>Отсутствует ссылка в анонсе о проведении мероприятия на размещение "Бюджета для граждан"  по состоянию на 09.06.2021 г.</t>
  </si>
  <si>
    <t>Сведения о проведении публичных слушаний не обнаружены по состоянию на 30.06.2021 г.</t>
  </si>
  <si>
    <t>Отсутствует ссылка в анонсе о проведении мероприятия на размещение "Бюджета для граждан"  по состоянию на 18.05.2021 г.</t>
  </si>
  <si>
    <t>Отсутствует ссылка в анонсе о проведении мероприятия на размещение "Бюджета для граждан"  по состоянию на 23.06.2021 г.</t>
  </si>
  <si>
    <t>Сведения о проведении публичных слушаний не обнаружены по состоянию на 07.07.2021 г.</t>
  </si>
  <si>
    <t>Сведения о проведении публичных слушаний не обнаружены по состоянию на 07.06.2021 г.</t>
  </si>
  <si>
    <t>Анонсирование мероприятия реализовано в форме новостных сообщений. Отсутствует ссылка в анонсе о проведении мероприятия на размещение "Бюджета для граждан"  по состоянию на 09.06.2021 г.</t>
  </si>
  <si>
    <t>https://minfin.khabkrai.ru/portal/Show/Content/4108</t>
  </si>
  <si>
    <t>09.09 - 01.11.2021</t>
  </si>
  <si>
    <t>Не позднее 22.11.2021</t>
  </si>
  <si>
    <t>https://minfin.saratov.gov.ru/budget/proekty/byudzhetnaya-gramotnost/konkursy;   https://minfin.saratov.gov.ru/press-tsentr/anonsy/1670-20210906-startuet-regionalnyj-konkurs-byudzhet-dlya-grazhdan</t>
  </si>
  <si>
    <t>https://ebudget.primorsky.ru/Menu/Page/1463</t>
  </si>
  <si>
    <t>Не позднее 30.11.2021</t>
  </si>
  <si>
    <t>https://ebudget.primorsky.ru/Show/Content/3509?ParentItemId=387;   https://ebudget.primorsky.ru/Menu/Page/1463</t>
  </si>
  <si>
    <t>https://beldepfin.ru/konkurs-proektov-byudzhet-dlya-grazhdan-2020-god/konkurs-proektov-byudzhet-dlya-grazhdan-2021-god/;  http://beldepfin.ru/novosti/konkurs-proektov-byudzhet-dly/</t>
  </si>
  <si>
    <t>Опубликовано объявление о проведении всероссийского конкурса https://dtf.avo.ru/budzet-dla-grazdan</t>
  </si>
  <si>
    <t>30.04-07.06.2021</t>
  </si>
  <si>
    <t>https://depfin.admhmao.ru/konkurs-proektov-byudzhet-dlya-grazhdan/;   https://depfin.admhmao.ru/dokumenty/prik/5680041/</t>
  </si>
  <si>
    <t>https://depfin.admhmao.ru/konkurs-proektov-byudzhet-dlya-grazhdan/2021-god/6015021/katalog-konkursnykh-proektov/</t>
  </si>
  <si>
    <t>https://depfin.admhmao.ru/konkurs-proektov-byudzhet-dlya-grazhdan/2021-god/6014965/protokol-o-regionalnom-etape-konkursa-proektov-po-predstavleniyu-byudzheta-dlya-grazhdan/</t>
  </si>
  <si>
    <t>http://budget.lenobl.ru/competition/</t>
  </si>
  <si>
    <t>https://fincom.gov.spb.ru/committees/news/900 (1 тур);   https://fincom.gov.spb.ru/committees/news/940 (2 тур)</t>
  </si>
  <si>
    <t>22.05.2021 (1 тур);  26.06.2021 (2 тур)</t>
  </si>
  <si>
    <t>https://minfinkubani.ru/budget_citizens/detail.php?ID=89342&amp;IBLOCK_ID=88&amp;str_date=06.07.2021</t>
  </si>
  <si>
    <t>https://minfin.astrobl.ru/site-page/2021-god</t>
  </si>
  <si>
    <t>https://openbudsk.ru/contest/2021_god/informatsiya-o-rezultatakh-konkursa-proektov-po-predstavleniyu-byudzheta-dlya-grazhdan/3006_1</t>
  </si>
  <si>
    <t>http://budget.orb.ru/social/konkurs;   https://mf.orb.ru/activity/8603/</t>
  </si>
  <si>
    <t>https://mf.orb.ru/documents/active/29662/;   http://budget.orb.ru/social/konkurs</t>
  </si>
  <si>
    <t>http://ufo.ulntc.ru:8080/byudzhet-dlya-grazhdan/konkurs-byudzhet-dlya-grazhdan-2021/konkursnye-raboty</t>
  </si>
  <si>
    <t>http://ufo.ulntc.ru:8080/byudzhet-dlya-grazhdan/konkurs-byudzhet-dlya-grazhdan-2021/itogi-konkursa</t>
  </si>
  <si>
    <t>https://minfin.midural.ru/news/show/id/1380/news_category/35</t>
  </si>
  <si>
    <t>https://openbudget.sakhminfin.ru/Show/Content/63</t>
  </si>
  <si>
    <t>https://minfin.alregn.ru/opinion/citbud/c2021/</t>
  </si>
  <si>
    <t>http://minfin.krskstate.ru/openbudget/contest/info</t>
  </si>
  <si>
    <t>Основные параметры проекта бюджета 2022</t>
  </si>
  <si>
    <t>https://saratov.gov.ru/events/15_oktyabrya_sostoyatsya_publichnye_slushaniya_po_proektu_zakona_o_byudzhete_na_2022_2024_gody/</t>
  </si>
  <si>
    <t>11.10.2021;  05.10.2021</t>
  </si>
  <si>
    <t>https://minfin.saratov.gov.ru/publichnye-slushaniya/1687-15-10-2021;   https://minfin.saratov.gov.ru/press-tsentr/anonsy/1690-15-oktyabrya-sostoyatsya-publichnye-slushaniya-po-proektu-zakona-o-byudzhete-na-2022-2024-gody</t>
  </si>
  <si>
    <t>https://iltumen.ru/news/20542</t>
  </si>
  <si>
    <t>http://www.assembly.spb.ru/article/955/141541/Publichnye-slushaniya-po-proektu-byudzheta-Sankt-Peterburga-na-2022-god-i-na-planovyy-period-2023-i-2024-godov</t>
  </si>
  <si>
    <t>19-22.10.2021</t>
  </si>
  <si>
    <t>http://oreloblsovet.ru/events/publichnyie-slushaniya-11.html</t>
  </si>
  <si>
    <t>https://volgafin.volgograd.ru/current-activity/cooperation/news/372227/</t>
  </si>
  <si>
    <t>https://zsperm.ru/s1/archive/news/detail.php?ID=94153</t>
  </si>
  <si>
    <t>https://www.akzs.ru/news/main/2021/10/19/21795/</t>
  </si>
  <si>
    <t>https://minfin.alregn.ru/opinion/public/public_3896.html</t>
  </si>
  <si>
    <t>Используется наименование: Информация к проекту закона Алтайского края «О краевом бюджете на 2022 год и на плановый период 2023 и 2024 годов»</t>
  </si>
  <si>
    <t>https://minfin.75.ru/novosti/247171</t>
  </si>
  <si>
    <t>https://открытыйбюджет.забайкальскийкрай.рф/portal/Page/BudgLaw?project=1&amp;ItemId=13&amp;show_title=on</t>
  </si>
  <si>
    <t>На портале "Открытый бюджет Забайкальского края" ссылка не активна.</t>
  </si>
  <si>
    <t>https://orel-region.ru/index.php?head=180</t>
  </si>
  <si>
    <t>Проект бюджета Санкт-Петербурга на 2022-2024</t>
  </si>
  <si>
    <t>https://zsnso.ru/publichnye-slushaniya-po-proektu-zakona-novosibirskoy-oblasti-ob-oblastnom-byudzhete-novosibirskoy</t>
  </si>
  <si>
    <t>https://www.dumask.ru/component/k2/item/26039.html</t>
  </si>
  <si>
    <t>https://minfin.kbr.ru/activity/byudzhet/byudzhet-dlya-grazhdan.html</t>
  </si>
  <si>
    <t>https://minfin.kbr.ru/documents/prikazy/</t>
  </si>
  <si>
    <t>https://openbudsk.ru/budget18-citizen/2210_1</t>
  </si>
  <si>
    <t>http://www.adygheya.ru/ministers/departments/ministerstvo-finansov/novosti-ministerstva/22-oktyabrya-2021-goda-sostoyatsya-publichnye-slushaniya-po-proektu-respublikanskogo-byudzheta-respu/</t>
  </si>
  <si>
    <t>https://kursk.ru/region/economy/finansy/informatsiya/obshchaya-informatsiya-novosti/</t>
  </si>
  <si>
    <t>https://kursk.ru/region/economy/page-148009/?sphrase_id=14431;   https://kursk.ru/region/economy/finansy/informatsiya/obshchaya-informatsiya-novosti/</t>
  </si>
  <si>
    <t>15.10 - 15.11.2021</t>
  </si>
  <si>
    <t>Общественный совет при комитете финансов совместно с Курским филиалом Финансового университета при Правительстве Российской Федерации</t>
  </si>
  <si>
    <t>06.10 - 14.10.2021</t>
  </si>
  <si>
    <t>https://minfin.rkomi.ru/publichnye-slushaniya-po-proektu-zakona-respubliki-komi-o-respublikanskom-byudjete-i-proektu-zakona-respubliki-komi-ob-ispolnenii-respublikanskogo-byudjeta-za-otchetnyy-finansovyy-god;  https://minfin.rkomi.ru/deyatelnost/byudjet/obshchestvennoe-obsujdenie-publichnye-slushaniya-proektov-zakonov-respubliki-komi-o-respublikanskom-byudjete-i-ob-ispolnenii-respublikanskogo-byudjeta-za-otchetnyy-finansovyy-god</t>
  </si>
  <si>
    <t xml:space="preserve">Путеводитель по проекту Закона Республики Адыгея "О республиканском бюджете Республики Адыгея на 2022 год и на плановый период 2023 и 2024 годов" </t>
  </si>
  <si>
    <t>http://minfin01-maykop.ru/Show/Content/2963?ParentItemId=145</t>
  </si>
  <si>
    <t>https://depfin.admhmao.ru/budget/law/6369963/proekt-zakona-o-byudzhete-khanty-mansiyskogo-avtonomnogo-okruga-yugry-na-2022-god-i-na-planovyy-peri/</t>
  </si>
  <si>
    <t>https://depfin.admhmao.ru/vse-novosti/6370002/</t>
  </si>
  <si>
    <t>https://kursk.ru/region/economy/page-148675/</t>
  </si>
  <si>
    <t>https://belregion.ru/documents/?PAGEN_1=5 (постановление № 441-пп от 04.10.2021);  https://belregion.ru/upload/iblock/dce/441-%D0%BF%D0%BF.pdf</t>
  </si>
  <si>
    <t>http://www.beldepfin.ru/publications/provedenie-publichnyh-slushanij-po-lastn/;  http://www.beldepfin.ru/novosti/o-razmeshenii-materialov-k-publichnym-slushaniyam-/</t>
  </si>
  <si>
    <t>http://df.ivanovoobl.ru/?type=news&amp;id=61932</t>
  </si>
  <si>
    <t>https://www.govvrn.ru/novost/-/~/id/8925074;   https://www.govvrn.ru/publicnye-slusania-proekta-budzeta</t>
  </si>
  <si>
    <t>04.10.2021 (постановление на ЗО); 08.10.2021;  14.10.2021</t>
  </si>
  <si>
    <t>https://www.zskaluga.ru/deyatelnost/novosti/v-oblastnom-parlamente-sostoyatsya-publichnye-slushaniya-proekta-byudzheta2/</t>
  </si>
  <si>
    <t>http://www.kosoblduma.ru/press/article/Publichnye_sluschaniia_po_biudjhetu_Kostromskoii_oblasti.html</t>
  </si>
  <si>
    <t>http://kurskduma.ru/news/vi_oth.php?2250</t>
  </si>
  <si>
    <t>https://www.mosoblduma.ru/Press-centr/Anonsi_meroprijatij/355466#tab-text</t>
  </si>
  <si>
    <t>https://тверскаяобласть.рф/dopolnitelnye-svedeniya/obyavleniya/</t>
  </si>
  <si>
    <t>https://www.tulaoblduma.ru/news/advertisement/index.php?ELEMENT_ID=160193</t>
  </si>
  <si>
    <t>https://opmoscow.ru/agenda/news/view/o-provedenii-obshchestvennogo-obsuzhdeniya-po-proektu-zakona-o-gorodskom-byudzhete-na-2022-2024-gg</t>
  </si>
  <si>
    <t>Используется наименование: "Презентация_Проект бюджета 2022-2024 годы".</t>
  </si>
  <si>
    <t>http://budget76.ru/bdg/2022-god/k-proektu-zakona-o-byudzhete-na-2022-2024-god</t>
  </si>
  <si>
    <t>Проект закона города Москвы «О бюджете города Москвы на 2022 год и плановый период 2023 и 2024 годов»</t>
  </si>
  <si>
    <t>https://budget.mos.ru/budget</t>
  </si>
  <si>
    <t>Основные параметры бюджета</t>
  </si>
  <si>
    <t>https://duma39.ru/press-center/publications/60153/ (анонс о переносе даты проведения мероприятия)</t>
  </si>
  <si>
    <t>https://minfin39.ru/press/news/6923/</t>
  </si>
  <si>
    <t>http://budget.lenreg.ru/news/48573/</t>
  </si>
  <si>
    <t>https://finance.lenobl.ru/programm/doklady-otchety/byudzhet-dlya-grazhdan/</t>
  </si>
  <si>
    <t>https://finance.lenobl.ru/ru/news/41631/</t>
  </si>
  <si>
    <t>https://www.novreg.ru/press/news/press/122895/</t>
  </si>
  <si>
    <t>http://portal.novkfo.ru/Menu/Presentation/120?ItemId=120</t>
  </si>
  <si>
    <t>https://комфинспб.рф/budget/info/acts/1#3477</t>
  </si>
  <si>
    <t>Бюджет Санкт-Петербурга на 2022 год  и на плановый период 2023 и 2024 годов</t>
  </si>
  <si>
    <t>https://dfei.adm-nao.ru/obshaya-informaciya/news/27968/;      https://dfei.adm-nao.ru/obshaya-informaciya/news/28039/</t>
  </si>
  <si>
    <t>08 - 15.11.2021</t>
  </si>
  <si>
    <t>https://minfin.rk.gov.ru/ru/structure/2021_10_29_09_52_proekt_biudzheta_respubliki_krym_na_2021_god_i_na_planovyi_period_2022_2023_gody</t>
  </si>
  <si>
    <t>http://minfin.kalmregion.ru/novosti/o-provedenii-publichnykh-slushaniy-po-proektu-zakona-respubliki-kalmykiya-o-respublikanskom-byudzhet/?CATALOG_ID=453</t>
  </si>
  <si>
    <t>06 - 08.11.2021</t>
  </si>
  <si>
    <t>https://minfin.donland.ru/documents/active/106312/</t>
  </si>
  <si>
    <t>https://zsro.ru/press_center/news/105/27704/</t>
  </si>
  <si>
    <t>http://nsrd.ru/pub/anonsi/informacionnoe_soobschenie_2_29_10_2021</t>
  </si>
  <si>
    <t>https://openbudget.sakhminfin.ru/Menu/Page/444;    https://openbudget.sakhminfin.ru/Menu/Page/599</t>
  </si>
  <si>
    <t>Нет данных; 02.11.2021</t>
  </si>
  <si>
    <t>https://minfin.bashkortostan.ru/presscenter/news/406467/</t>
  </si>
  <si>
    <t>11.11 - 17.11.2021</t>
  </si>
  <si>
    <t>http://gsrb.ru/ru/lawmaking/budget-2022/</t>
  </si>
  <si>
    <t>нет данных;  01.11.2021</t>
  </si>
  <si>
    <t>https://minfin.bashkortostan.ru/documents/active/379279/</t>
  </si>
  <si>
    <t>https://minfin.49gov.ru/press/events/?id_4=66156</t>
  </si>
  <si>
    <t>11 - 13.11.2021</t>
  </si>
  <si>
    <t>Доступен при переходе с анонса по ссылке на сайте "Открытый бюджет Магаданской области" в разделе "Бюджет для граждан"; рекомендуется указывать прямую ссылку или путь.</t>
  </si>
  <si>
    <t>https://openbudget.49gov.ru/dokumenty#155-2022-god</t>
  </si>
  <si>
    <t>https://vs19.ru/press-centr/news/18357-publichnye-slushaniya-po-proektu-zakona-o-byudzhete-khakasii-na-2022-god-sostoyatsya-18-noyabrya (в форме новостного сообщения);   http://www.vskhakasia.ru/publichnye-slushaniya (Постановление Президиума Верховного Совета Республики Хакасия)</t>
  </si>
  <si>
    <t>http://www.zsamur.ru/news/view/12097/8</t>
  </si>
  <si>
    <t>08 - 10.11.2021</t>
  </si>
  <si>
    <t>Анонс размещен в день начала публичных слушаний в заочной форме.</t>
  </si>
  <si>
    <t>https://hural-buryatia.ru/deyatelnost/kontrolnaya/parlamentskie-i-publichnye-slushaniya-kruglye-stoly-i-drugie-meropriyatiya/publichnye-slushaniya-po-proektu-zakona-respubliki-buryatiya-o-respublikanskom-byudzhete-na-2022-god/</t>
  </si>
  <si>
    <t>https://egov-buryatia.ru/minfin/press_center/news/detail.php?ID=118795</t>
  </si>
  <si>
    <t>нет данных;  08.11.2021</t>
  </si>
  <si>
    <t>https://minfin.75.ru/byudzhet/byudzhet-dlya-grazhdan/formirovanie-byudzheta/247042-2022</t>
  </si>
  <si>
    <t>https://minfin.khabkrai.ru/portal/Show/Category/124?ItemId=526</t>
  </si>
  <si>
    <t>https://www.ofukem.ru/activity/budget-citizens/2022/</t>
  </si>
  <si>
    <t>https://www.elkurultay.ru/press-tsentr/news/13204-obsuzhdaem-ispolnenie-respublikanskogo-byudzheta-respubliki-altaj-za-2022-god;   http://www.elkurultay.ru/deyatelnost/obshchaya-publichnye-slushaniya/vse-novosti;  https://www.elkurultay.ru/press-tsentr/news/13202-v-gossobranii-el-kurultaj-sostoyatsya-publichnye-slushaniya-po-proektu-respublikanskogo-byudzheta</t>
  </si>
  <si>
    <t>http://www.zsuo.ru/novosti/17193-o-provedenii-obshchestvennykh-obsuzhdenij-proekta-zakona-o-byudzhete-ulyanovskoj-oblasti-na-2022-god-i-planovyj-period-2023-i-2024-gg.html</t>
  </si>
  <si>
    <t>Бюджет для граждан размещен 29.10.2021 на сайте организатора в разделе "Законы"/"Проекты"  по ссылке:  http://www.zsuo.ru/zakony/proekty/43-zakonotvorchestvo/zakony/proekty/17212-82292021.html, в анонсе ссылки на бюджет для граждан нет (К1).</t>
  </si>
  <si>
    <t>http://kurganoblduma.ru/about/activity/people_hearing/;     http://kurganoblduma.ru/about/activity/people_hearing/2022/?clear_cache=Y</t>
  </si>
  <si>
    <t>29.10 - 08.11.2021</t>
  </si>
  <si>
    <t>https://www.duma72.ru/ru/arena/new/actual/93015/</t>
  </si>
  <si>
    <t>02 - 12.11.2021</t>
  </si>
  <si>
    <t>https://minfin.cap.ru/press-centr/2021/10/27/publichnie-slushaniya-po-proektu-respublikanskogo</t>
  </si>
  <si>
    <t>https://gs.cap.ru/meropriyatiya/20211111-publichnie-slushaniya-po-proektu-respubli;      https://gs.cap.ru/calendar/2021/11/11/publichnie-slushaniya-po-proektu-respublikanskogo-</t>
  </si>
  <si>
    <t>https://www.kirovreg.ru/econom/finance/abbudg2022.php;   https://www.kirovreg.ru/news_main/detail.php?ID=106767</t>
  </si>
  <si>
    <t>https://finance.pnzreg.ru/news/fin/2431/</t>
  </si>
  <si>
    <t>https://www.zspo.ru/pressroom/news/83361/</t>
  </si>
  <si>
    <t>http://mf.nnov.ru:8025/news/523-9-noyabrya-2021-goda;   http://mf.nnov.ru/index.php?option=com_content&amp;view=article&amp;id=1546:8-noyabrya-2021-goda&amp;catid=5&amp;Itemid=542</t>
  </si>
  <si>
    <t>08 - 14.11.2021;  19.11.2021 (подведение итогов)</t>
  </si>
  <si>
    <t>03.11 -10.11.2021</t>
  </si>
  <si>
    <t>Официальный сайт Министерства финансов Кабардино-Балкарской Республики</t>
  </si>
  <si>
    <t>https://pravitelstvo.kbr.ru/oigv/minfin/index.php?ELEMENT_ID=34574 (на старом сайте)</t>
  </si>
  <si>
    <t>http://mf.omskportal.ru/oiv/mf/otrasl/otkrbudg/proekt/2022-2024</t>
  </si>
  <si>
    <t>http://www.omsk-parlament.ru/?newsid=13770</t>
  </si>
  <si>
    <t>http://openbudget.gfu.ru/news/detail.php?IBLOCK_ID=116&amp;ID=345963;   http://openbudget.gfu.ru/news/detail.php?IBLOCK_ID=116&amp;ID=345962</t>
  </si>
  <si>
    <t>08.11.2021;  09.11.2021</t>
  </si>
  <si>
    <t>http://www.irzs.ru/events/news/detail.php?ID=35446</t>
  </si>
  <si>
    <t>https://www.parliament-osetia.ru/index.php/main/search/art/14068</t>
  </si>
  <si>
    <t>Предложения к проекту закона представляются до 22.11.2021 г.</t>
  </si>
  <si>
    <t>http://duma32.ru/events/7209/</t>
  </si>
  <si>
    <t>09 - 15.11.2021</t>
  </si>
  <si>
    <t>https://opyo.yarregion.ru/news/social_chamber/obyavlenie_o_provedenii_publichnykh_slushaniy_po_proektu_zakona_yaroslavskoy_oblasti_o_proekte_budzh2022/</t>
  </si>
  <si>
    <t>http://www.udmgossovet.ru/press/news/30755/;    http://www.udmgossovet.ru/ooz/Budzhet2022/obshslush.php</t>
  </si>
  <si>
    <t>04 - 12.11.2021</t>
  </si>
  <si>
    <t>16.09 - 30.10.2021</t>
  </si>
  <si>
    <t xml:space="preserve">http://karelia-zs.ru/presssluzhba/novosti/zakonodatelnoe_sobranie_naznachilo_datu_publichnyh_slushanij_po_proektu_byudzheta_karelii_na_20222024_gody/;    http://karelia-zs.ru/presssluzhba/novosti/16_noyabrya_sostoyatsya_publichnye_slushaniya_po_proektu_byudzheta_respubliki_kareliya_na_2022_god_i_na_planovyj_period_2023_i_2/; </t>
  </si>
  <si>
    <t>21.10.2021;  07.11.2021</t>
  </si>
  <si>
    <t>https://www.primorsky.ru/authorities/executive-agencies/departments/finance/obsuzhdaem-byudzhet/kraevoy-byudzhet-na-2022-god-i-planovyy-period-2023-i-2024-godov/materialy/</t>
  </si>
  <si>
    <t>11 - 19.10.2021</t>
  </si>
  <si>
    <t>https://ebudget.primorsky.ru/Show/Content/3510?ParentItemId=387</t>
  </si>
  <si>
    <t>https://volgafin.volgograd.ru/norms/acts/17581/</t>
  </si>
  <si>
    <t>В анонсе указано, что "с проектом закона можно ознакомиться на официальном портале органов власти Волгоградской области http://www.volgograd.ru/"; фактически проект закона, а также "Бюджет для граждан" находятся по ссылке https://volgafin.volgograd.ru/norms/acts/17581/. "Бюджет для граждан" был размещен после проведения мероприятия - 08.11.2021 г.  Кроме того, был найден по теги "бюджет для граждан" на сайте высшего исполнительного органа  -  08.11.2021 г. по ссылке https://www.volgograd.ru/search/?q=%D0%B1%D1%8E%D0%B4%D0%B6%D0%B5%D1%82+%D0%B4%D0%BB%D1%8F+%D0%B3%D1%80%D0%B0%D0%B6%D0%B4%D0%B0%D0%BD.</t>
  </si>
  <si>
    <t>https://budget.cap.ru/Menu/Page/971;    https://budget.cap.ru/Show/Category/305?ItemId=970</t>
  </si>
  <si>
    <t>Нет данных;   25.10.2021</t>
  </si>
  <si>
    <t>https://minfin.saratov.gov.ru/budget/zakon-o-byudzhete/zakon-ob-oblastnom-byudzhete/zakon-ob-oblastnom-byudzhete-2022-2024-g</t>
  </si>
  <si>
    <t>http://ufo.ulntc.ru:8080/byudzhet-dlya-grazhdan/broshyura-byudzhet-dlya-grazhdan/2022-god</t>
  </si>
  <si>
    <t>https://www.minfin-altai.ru/deyatelnost/byudzhet-dlya-grazhdan/2022-2024.php</t>
  </si>
  <si>
    <t>Информация к проекту закона Алтайского края «О краевом бюджете на 2022 год и на плановый период 2023 и 2024 годов»</t>
  </si>
  <si>
    <t>https://bryanskoblfin.ru/Show/Content/2925</t>
  </si>
  <si>
    <t>https://bryanskoblfin.ru/Show/Content/2926?ParentItemId=26;   https://bryanskoblfin.ru/open/Show/Content/2083</t>
  </si>
  <si>
    <t>http://ufin48.ru/Show/Category/39?ItemId=30;    http://ufin48.ru/Menu/Page/30</t>
  </si>
  <si>
    <t>https://minfin.rtyva.ru/node/19771/</t>
  </si>
  <si>
    <t>К публичным слушаниям по проекту закона Иркутской области «Об областном бюджете на 2022 год и на плановый период 2023 и 2024 годов»</t>
  </si>
  <si>
    <t>09 - 16.11.2021</t>
  </si>
  <si>
    <t>08.11.2021;   09.11.2021</t>
  </si>
  <si>
    <t>https://duma-murman.ru/deyatelnost/oblastnoy-byudzhet/</t>
  </si>
  <si>
    <t>15.11 - 26.11.2021</t>
  </si>
  <si>
    <t>https://minfin.gov-murman.ru/news/426972/</t>
  </si>
  <si>
    <t>нет данных;  14.11.2021</t>
  </si>
  <si>
    <t>https://minfin.gov-murman.ru/open-budget/regional_budget/law_of_budget_projects/2022/</t>
  </si>
  <si>
    <t>11.11.2021;   12.11.2021</t>
  </si>
  <si>
    <t>Нет данных;  11.11.2021</t>
  </si>
  <si>
    <t>https://df.gov35.ru/content/news/5/13873/</t>
  </si>
  <si>
    <t>https://vologdazso.ru/actions/anonsmer/;    https://vologdazso.ru/actions/information-material/materials-public-sl/?ELEMENT_ID=175159</t>
  </si>
  <si>
    <t>нет данных;  11.11.2021</t>
  </si>
  <si>
    <t xml:space="preserve">https://dvinaland.ru/budget/public_hearings/;  https://dvinaland.ru/news/news_list.php?ID=1142068;   http://dvinanews.ru/-ys094xox; </t>
  </si>
  <si>
    <t>http://minfin.karelia.ru/proekt-bjudzheta-respubliki-karelija-na-2022-god-i-na-planovyj-period-2023-i-2024-godov-vnesen-v-zakonodatel-noe-sobranie-respubliki-karelija/  (01.11.2021);   http://minfin.karelia.ru/sostavlenie-bjudzheta-na-2022-2024-gody/</t>
  </si>
  <si>
    <t>да (ссылка не активна, путь не указан, размещен после проведения мероприятия)</t>
  </si>
  <si>
    <t>https://www.astroblduma.ru/events/news/opredeleny-daty-obshchestvennykh-obsuzhdeniy-byudzheta-na-2022-god/;   https://www.astroblduma.ru/services/anounces/o-provedenii-obshchestvennykh-obsuzhdeniy-s-6-po-8-noyabrya-2021-goda-proekta-zakona-astrakhanskoy-o/</t>
  </si>
  <si>
    <t>30.10.2021;  29.10.2021</t>
  </si>
  <si>
    <t>В анонсе публичных слушаний "Бюджет для граждан" отсутствует, найден по тегам, размещен в разделе "Объявления" 05.11.2021 (К1) по ссылке https://www.astroblduma.ru/services/anounces/.</t>
  </si>
  <si>
    <t>https://admkrai.krasnodar.ru/content/1137/show/606408/;   https://admkrai.krasnodar.ru/content/1137/show/607550/</t>
  </si>
  <si>
    <t>29.10.2021;  11.11.2021</t>
  </si>
  <si>
    <t>Указан путь для поиска материалов к публичным слушаниям в разделе «Деятельность/Проект республиканского бюджета». В анонсе публичных слушаний прямая ссылка на "Бюджет для граждан" отсутствует, найден в разделе "Деятельность" (Публичные слушания/Проект республиканского бюджета/Бюджет для граждан на проект закона о республиканском бюджете ) по ссылке http://minfin.kalmregion.ru/deyatelnost/byudzhet-dlya-grazhdan/byudzhet-dlya-grazhdan-na-proekt-zakona-o-respublikanskom-byudzhete-za-2017-god-na-planovyy-period-2/, применен понижающий коэффициент (К1).</t>
  </si>
  <si>
    <t>https://glava.region08.ru/en/documents/orders/14993---309-.html (распоряжение Главы Республики Калмыкия)</t>
  </si>
  <si>
    <t>https://pskov.ru/prelease/08.11.21/134562;    https://pskov.ru/prelease/09.11.21/134590;    https://pskov.ru/gp</t>
  </si>
  <si>
    <t xml:space="preserve">https://finance.pskov.ru/press-centre/news/254   </t>
  </si>
  <si>
    <t>https://sevzakon.ru/view/pressa/allnews/vtoroj_sozyv/2021/noyabr10/informacionnoe_soobshhenie_o_provedenii_publichnyh_slushanij_po_proektu_zakona_goroda_sevastopolya_o_byudzhete_goroda_sevastopolya_na_2022_god_i_planovyj_period_2023_i_2024_godov/</t>
  </si>
  <si>
    <t>https://fin.sev.gov.ru/novosti/?article=161867</t>
  </si>
  <si>
    <t>16.11.2021;   18.11.2021</t>
  </si>
  <si>
    <t>http://www.oblsovet.ru/news/33343/;    http://www.oblsovet.ru/legislation/hearing/;   http://www.oblsovet.ru/news/33788/</t>
  </si>
  <si>
    <t>http://www.rznoblduma.ru/index.php?option=com_content&amp;view=article&amp;id=2961:informatsionnoe-soobshchenie-2&amp;catid=99&amp;Itemid=259;   http://www.rznoblduma.ru/index.php?option=com_content&amp;view=article&amp;id=2960:sovet-oblastnoj-dumy-utverdil-datu-i-mesto-provedeniya-publichnykh-slushanij&amp;catid=57&amp;Itemid=303</t>
  </si>
  <si>
    <t>https://minfin.ryazangov.ru/announcements/1295286/</t>
  </si>
  <si>
    <t>http://www.smoloblduma.ru/work/kom/6B_21.php;   http://www.smoloblduma.ru/pravact/resolution.php?SECTION_ID=687&amp;ELEMENT_ID=54975&amp;sphrase_id=137095 (Постановление от 21.10.2021 № 794 «Об особенностях проведения публичных слушаний по проекту областного бюджета на 2022 год и на плановый период 2023 и 2024 годов»)</t>
  </si>
  <si>
    <t>https://pre.admoblkaluga.ru/main/work/finances/open-budget/</t>
  </si>
  <si>
    <t>https://admoblkaluga.ru/main/news/newslist/detail.php?ID=319183 (Основные мероприятия с участием депутатов Законодательного Собрания Калужской области с 1 по 14 ноября 2021 года);   https://pre.admoblkaluga.ru/sub/finan/news/detail.php?ID=319600 (старая версия сайта фин.органа)</t>
  </si>
  <si>
    <t>https://dtf.avo.ru/main/-/asset_publisher/8eA2ZkP2DTqd/content/publicnye-slusania-po-proektu-oblastnogo-budzeta-na-2022-god-i-na-planovyj-period-2022-i-2023-godov?_com_liferay_asset_publisher_web_portlet_AssetPublisherPortlet_INSTANCE_8eA2ZkP2DTqd_assetEntryId=5304801&amp;_com_liferay_asset_publisher_web_portlet_AssetPublisherPortlet_INSTANCE_8eA2ZkP2DTqd_redirect=https%3A%2F%2Fdtf.avo.ru%3A443%2Fmain%3Fp_p_id%3Dcom_liferay_asset_publisher_web_portlet_AssetPublisherPortlet_INSTANCE_8eA2ZkP2DTqd%26p_p_lifecycle%3D0%26p_p_state%3Dnormal%26p_p_mode%3Dview%26_com_liferay_asset_publisher_web_portlet_AssetPublisherPortlet_INSTANCE_8eA2ZkP2DTqd_cur%3D0%26p_r_p_resetCur%3Dfalse%26_com_liferay_asset_publisher_web_portlet_AssetPublisherPortlet_INSTANCE_8eA2ZkP2DTqd_assetEntryId%3D5304801</t>
  </si>
  <si>
    <t>https://www.zsvo.ru/press/view/4303/ (удален по состоянию на 22.11.2021)</t>
  </si>
  <si>
    <t>03.11.2021;  нет данных</t>
  </si>
  <si>
    <t>https://minfin.kbr.ru/news/izveshchenie-o-provedenii-publichnykh-slushaniy.html</t>
  </si>
  <si>
    <t>https://parlament.kbr.ru/news/izveshchenie3.html</t>
  </si>
  <si>
    <t>12.11.2021;  17.11.2021</t>
  </si>
  <si>
    <t>"Бюджет для граждан" в составе дополнительных материалов к законопроекту.</t>
  </si>
  <si>
    <t>https://www.parlamentri.ru/index.php/press-centr/novosti/5403-v-narodnom-sobranii-ingushetii-projdut-publichnye-slushaniya-zakonoproekta-o-respublikanskom-byudzhete</t>
  </si>
  <si>
    <t>17 - 21.11.2021</t>
  </si>
  <si>
    <t>https://parlament09.ru/press/news/nachinayutsya-publichnye-slushaniya-po-proektu-respublikanskogo-byudzheta-na-2022-god-i-na-planovyy-/; https://parlament09.ru/services/publ-budjet.php</t>
  </si>
  <si>
    <t>16.11.2021;  нет данных</t>
  </si>
  <si>
    <t>https://www.minfinchr.ru/izveshchenie-o-provedenii-obshchestvennogo-obsuzhdeniya-po-proektu-respublikanskogo-byudzheta-na-2022-god-i-na-planovyj-period-2023-i-2024-godov</t>
  </si>
  <si>
    <t>http://parliament.mari.ru/2021/11/3_3.html;   http://www.gsmari.ru/2021/11/3_4.html</t>
  </si>
  <si>
    <t>http://mari-el.gov.ru/minfin/Pages/202111081550.aspx</t>
  </si>
  <si>
    <t>03.11.2021;   08.11.2021</t>
  </si>
  <si>
    <t>https://mfin.permkrai.ru/execution/ponbudget/2021/</t>
  </si>
  <si>
    <t>http://www.sobranie.info/hearings.php;   https://www.sobranie.info/hearings.php?UID=68060</t>
  </si>
  <si>
    <t>https://www.zskuzbass.ru/press-czentr/novosti/novosti-parlamenta/9833;    https://www.zskuzbass.ru/deyatelnost-parlamenta/otkryityij-byudzhet/publichnyie-slushaniya;  https://www.zskuzbass.ru/deyatelnost-parlamenta/otkryityij-byudzhet/zakonyi-ob-oblastnom-byudzhete/na-2022-2024-godyi</t>
  </si>
  <si>
    <t>08 - 11.11.2021</t>
  </si>
  <si>
    <t>https://tambovoblduma.ru/zakonotvorcheskaya-deyatelnost/publichnye-slushaniya/2021-god/obshchestvennye-obsuzhdeniya-po-proektu-zakona-tambovskoy-oblasti-25-o-byudzhete-tambovskoy-oblasti-/;   https://tambovoblduma.ru/obyavleniya/s-8-dekabrya-po-10-dekabrya-2021-goda-na-ofitsialnom-sayte-tambovskoy-oblastnoy-dumy-proydut-obshche/</t>
  </si>
  <si>
    <t>нет данных;  26.11.2021</t>
  </si>
  <si>
    <t>Используется наименование: "Информация по проекту закона Тверской области «Об областном бюджете Тверской области на 2022 год и на плановый период 2023 и 2024 годов»"</t>
  </si>
  <si>
    <t>Путеводитель по бюджету Красноярского края - 2022</t>
  </si>
  <si>
    <t>http://minfin.krskstate.ru/openbudget/law/zakon22/page15480;   http://minfin.krskstate.ru/openbudget/law/zakon22</t>
  </si>
  <si>
    <t>Инфографика к основным параметрам, структуре доходов и расходов к проекту закона и закону о краевом бюджете на 2022-2024 годы</t>
  </si>
  <si>
    <t>https://r-19.ru/authorities/ministry-of-finance-of-the-republic-of-khakassia/common/8513/123244.html</t>
  </si>
  <si>
    <t>http://budget.orb.ru/bs/book/byudzhet-dlya-grazhdan-po-proektu-zakona-o-byudzhete-orenburgskoj-oblasti-na-2022-2024-gody-korotkaya-versiya</t>
  </si>
  <si>
    <t>08.11.2021;   15.11.2021</t>
  </si>
  <si>
    <t xml:space="preserve">Кубань: бюджет на 2022 - 2024 годы ("Бюджет для граждан")
</t>
  </si>
  <si>
    <t xml:space="preserve">Кубань: бюджет на 2022 - 2024 годы" ("Бюджет для граждан")
</t>
  </si>
  <si>
    <t>Бюджет Рязанской области на 2022 год  и на плановый период 2023 и 2024 годов</t>
  </si>
  <si>
    <t>Проект бюджета города Севастополя на 2022-2024 гг.</t>
  </si>
  <si>
    <t>Основные параметры бюджета Севастополя 2022-2024 гг.</t>
  </si>
  <si>
    <t>Проект бюджета на 2022-2024 годы</t>
  </si>
  <si>
    <t>https://openbudget.sakhminfin.ru/Menu/Page/599</t>
  </si>
  <si>
    <t>Основные положения проекта закона о бюджете на 2022-2024 годы</t>
  </si>
  <si>
    <t>Бюджет Сахалинской области на 2022-2024 годы (версия для общественных обсуждений)</t>
  </si>
  <si>
    <t>https://minfin.rk.gov.ru/ru/structure/2021_10_29_09_52_proekt_biudzheta_respubliki_krym_na_2021_god_i_na_planovyi_period_2022_2023_gody;    https://minfin.rk.gov.ru/ru/structure/2021_03_01_09_56_2021</t>
  </si>
  <si>
    <t>03 - 10.11.2021 (ОО);   08.12.2021 (ПС)</t>
  </si>
  <si>
    <t>https://zs74.ru/publichnye-slushaniya-i-obshchestvennye-obsuzhdeniya;  https://zs74.ru/news/izveshchenie-17 (общественные обсуждения);   https://zs74.ru/news/izveshchenie-13 (публичные слушания)</t>
  </si>
  <si>
    <t>01.11.2021;   нет данных</t>
  </si>
  <si>
    <t>21.10.2021;    29.10.2021</t>
  </si>
  <si>
    <t xml:space="preserve">https://minfin.kirov.ru/novosti-i-anonsy/byudzhet/12275/  </t>
  </si>
  <si>
    <t>Информация о "Бюджете для граждан" опубликована 10.11.2021  в разделе "Новости" на сайте финоргана: https://minfin.kirov.ru/novosti-i-anonsy/byudzhet/12291/, в анонсе публичных слушаний информации о бюджете для граждан нет (К1).</t>
  </si>
  <si>
    <t xml:space="preserve">01.11.2021;  29.11.2021 </t>
  </si>
  <si>
    <t>https://zaksobr.kamchatka.ru/events/Sobranie/Postoyannye-komitety-i-komissiya/Komitet-po-byudzhetu/Publichnye-slushaniya1/5853</t>
  </si>
  <si>
    <t>https://sakhalin.gov.ru/index.php?id=105&amp;tx_ttnews%5Btt_news%5D=18031&amp;cHash=df743b243aa742a5ec3971f8ab6138e2</t>
  </si>
  <si>
    <t>https://думачукотки.рф/news/publichnye-slushaniya-po-proektu-byudzheta-na-blizhayshuyu-tr-khletku-proydut-v-parlamente-chukotki.html</t>
  </si>
  <si>
    <t>https://rtyva.ru/content/2766/;   https://minfin.rtyva.ru/events/18232/</t>
  </si>
  <si>
    <t>http://www.khural.org/press/news/8187/ (удален по состоянию на 30.11.2021);    http://www.khural.org/press/news/8215/</t>
  </si>
  <si>
    <t>05.11.2021;   09.11.2021</t>
  </si>
  <si>
    <t>На сайте организатора - законодательного органа анонс о проведении мероприятия удален по состоянию на 30.11.2021. В новостном сообщении имеется информация о проведении мероприятия http://www.khural.org/press/news/8215/. На сайте финансового органа анонс о проведении мероприятия опубликован в день проведения мероприятия и по его окончании со ссылкой для ознакомления с "Бюджетом для граждан". Фактически соблюдены условия на сайте высшего исполнительного органа.</t>
  </si>
  <si>
    <t>https://r-19.ru/authorities/ministry-of-finance-of-the-republic-of-khakassia/common/8136/123253.html</t>
  </si>
  <si>
    <t>29.10.2021;   16.11.2021</t>
  </si>
  <si>
    <t>Информационное сообщение (анонс) мероприятия на сайте организатора - законодательного органа размещено в форме новостного сообщения, из которого не ясно, каким образом можно принять участие в публичных слушаниях (место или способ участия не указаны). Кроме того размещено постановление Президиума Верховного Совета Республики Хакасия с несколькими поручениями, в том числе о проведении публичных слушаний. Фактически соблюдены условия на сайте финансового органа</t>
  </si>
  <si>
    <t>https://minfin.sakha.gov.ru/news/front/view/id/3289655;   https://www.sakha.gov.ru/news/front/view/id/3289406</t>
  </si>
  <si>
    <t>04.10.2021;  11.10.2021;  01.10.2021</t>
  </si>
  <si>
    <t>https://www.kamgov.ru/news/publicnye-slusania-po-proektu-zakona-kamcatskogo-kraa-o-kraevom-budzete-na-2022-i-na-planovyj-period-2023-i-2024-godov-45658</t>
  </si>
  <si>
    <t>15.11.2021;  13.11.2021</t>
  </si>
  <si>
    <t>Не размещено по состоянию на 30.11.2021:   http://www.eao.ru/vlast--1/deyatelnost/otkrytye-dannye/otkrytyy-byudzhet/</t>
  </si>
  <si>
    <t>Не размещено по состоянию на 30.11.2021:  https://xn--80atapud1a.xn--p1ai/otkrytyy-byudzhet/byudzhet-dlya-grazhdan/</t>
  </si>
  <si>
    <t>Не размещено по состоянию на 01.12.2021:  http://www.finsmol.ru/open</t>
  </si>
  <si>
    <t>Информация по проекту закона Тверской области «Об областном бюджете Тверской области на 2022 год и на плановый период 2023 и 2024 годов»</t>
  </si>
  <si>
    <t>http://budget.karelia.ru/vazhno-znat/broshyury-byudzhet-dlya-grazhdan/2022-god</t>
  </si>
  <si>
    <t>Не размещено по состоянию на 01.12.2021:  http://portal.tverfin.ru/portal/Menu/Page/286</t>
  </si>
  <si>
    <t>Не размещено по состоянию на 01.12.2021:  http://budget.karelia.ru/byudzhet/byudzhet-respubliki-kareliya/osnovnye-parametry-byudzheta</t>
  </si>
  <si>
    <t>https://df.gov35.ru/content/news/5/13873/  (в составе анонса о проведении ПС);  https://df.gov35.ru/otkrytyy-byudzhet/byudzhet-dlya-grazhdan/proekt-zakona-o-byudzhete/ (отсутствует по состоянию на 01.12.2021 г. в спец.разделе "Бюджет для граждан")</t>
  </si>
  <si>
    <t>Не размещено по состоянию на 01.12.2021:  http://bks.pskov.ru/ebudget/Menu/Page/227</t>
  </si>
  <si>
    <t>Не размещено по состоянию на 01.12.2021:   https://finance.pskov.ru/doc/documents;   https://finance.pskov.ru/ob-upravlenii/byudzhet-dlya-grazhdan</t>
  </si>
  <si>
    <t>Не размещено по состоянию на 01.12.2021:  https://budget.rk.ifinmon.ru/byudzhet-dlya-grazhdan/byudzhet-respubliki-krym/osnovnye-kharakteristiki-byudzheta-respubliki-krym</t>
  </si>
  <si>
    <t>"Бюджетный гид  "Областной бюджет на 2022 год и на плановый период 2023 и 2024 годов"</t>
  </si>
  <si>
    <t>Не размещено по состоянию на 01.12.2021:  http://portal.minfinrd.ru/Show/Category/21?ItemId=96;    http://open.minfinrd.ru/ (не загружается)</t>
  </si>
  <si>
    <t>Не размещено по состоянию на 01.12.2021:  http://minfinrd.ru/deyatelnost/byudzhet-dlya-grazhdan</t>
  </si>
  <si>
    <t>Не размещено по состоянию на 01.12.2021:  https://mfri.ru/index.php/open-budget/byudzhet-dlya-grazhdan</t>
  </si>
  <si>
    <t>Не размещено на 01.12.2021: https://www.minfinrm.ru/budget%20for%20citizens/;   https://www.e-mordovia.ru/otkrytye-dannye/byudzhet-dlya-grazhdan/</t>
  </si>
  <si>
    <t>Затрудненный поиск:  "Бюджет для граждан" размещен в составе материалов к проекту закона "О республиканском бюджете КБР на 2022 год и на плановый период 2023 и 2024 годов" (папка zip). Отсутствует в специальном разделе "Бюджет для граждан".</t>
  </si>
  <si>
    <t>https://minfin.kbr.ru/documents/proekty-npa/proekt-zakona-o-respublikanskom-byudzhete-kbr-na-2022-god-i-na-planovyy-period-2023-i-2024-godov.html;   https://minfin.kbr.ru/activity/byudzhet/;    https://minfin.kbr.ru/activity/byudzhet/byudzhet-dlya-grazhdan.html</t>
  </si>
  <si>
    <t>Не размещено по состоянию на 01.12.2021:  http://minfin09.ru/%d0%b1%d1%8e%d0%b4%d0%b6%d0%b5%d1%82-%d0%b4%d0%bb%d1%8f-%d0%b3%d1%80%d0%b0%d0%b6%d0%b4%d0%b0%d0%bd/</t>
  </si>
  <si>
    <t>Не размещено по состоянию на 01.12.2021:  http://minfin.alania.gov.ru/activity/budgetforcitizen</t>
  </si>
  <si>
    <t>Не размещено на 01.12.2021:   http://mf.nnov.ru:8025/analitika/zakon-o-byudzhete/osnovnye-parametry-oblastnogo-byudzheta</t>
  </si>
  <si>
    <t>Не размещено по состоянию на 02.12.2021:  http://finance.pnzreg.ru/docs/bpo/otkrbudpo/</t>
  </si>
  <si>
    <t>Не размещено по состоянию на 02.12.2021:  http://budget.minfin-samara.ru/razdely/parametri-budzheta/osnovnie-harakteristiki-budzheta/</t>
  </si>
  <si>
    <t>Открытый бюджет Свердловской области</t>
  </si>
  <si>
    <t>Не размещено по состоянию на 02.12.2021:   https://minfin.midural.ru/document/category/88#document_list</t>
  </si>
  <si>
    <t>Не размещено по состоянию на 02.12.2021:   http://smart.mfural.ru/ebudget/Menu/Page/1</t>
  </si>
  <si>
    <t>Не размещено по состоянию на 02.12.2021:  http://open.minfin74.ru/documenty/broshura</t>
  </si>
  <si>
    <t>https://www.yamalfin.ru/index.php?option=com_content&amp;view=category&amp;id=82&amp;Itemid=83</t>
  </si>
  <si>
    <t>Бюджет Ямало-Ненецкого автономного округа на 2022 год  и на плановый период 2023 и 2024 годов</t>
  </si>
  <si>
    <t>Не размещено по состоянию на 02.12.2021:  https://minfin.alregn.ru/books/</t>
  </si>
  <si>
    <t>Не размещено по состоянию на 02.12.2021:   http://budget.sakha.gov.ru/ebudget/Menu/Page/248</t>
  </si>
  <si>
    <t xml:space="preserve">Не размещено по состоянию на 03.12.2021:  https://www.kamgov.ru/minfin/budzet-dla-grazdan   </t>
  </si>
  <si>
    <t>Не размещено по состоянию на 03.12.2021:  http://openbudget.kamgov.ru/Dashboard#/info/budget_for_citizens</t>
  </si>
  <si>
    <t>Не размещено по состоянию на 03.12.2021:  http://openbudget.kamgov.ru/Dashboard#/plan/plan/indicators</t>
  </si>
  <si>
    <t>Не размещено по состоянию на 03.12.2021:  http://forcitizens.ru/fb/fb-svod</t>
  </si>
  <si>
    <t>Не размещено по состоянию на 03.12.2021:  http://forcitizens.ru/ob/dokumenty/byudzhet-dlya-grazhdan/2022-god</t>
  </si>
  <si>
    <t>Не размещено по состоянию на 03.12.2021:  https://www.minfinchr.ru/deyatelnost/otkrytyj-byudzhet/byudzhet-dlya-grazhdan</t>
  </si>
  <si>
    <t>Нет (на 01.12.2021)</t>
  </si>
  <si>
    <t>Нет (на 03.12.2021)</t>
  </si>
  <si>
    <t>Нет (на 02.12.2021)</t>
  </si>
  <si>
    <t>Нет (на 30.11.2021)</t>
  </si>
  <si>
    <t>"Бюджет для граждан" размещен на старой версии сайта.</t>
  </si>
  <si>
    <t>Нет (на 05.12.2021)</t>
  </si>
  <si>
    <t>Не размещено по состоянию на 05.12.2021:  http://depfin.orel-region.ru:8096/ebudget/Menu/Page/61</t>
  </si>
  <si>
    <t>Не размещено по состоянию на 05.12.2021:  http://budget.orb.ru/new/svod</t>
  </si>
  <si>
    <t>Не размещено по состоянию на 05.12.2021:  http://ufo.ulntc.ru:8080/analitika/osnovnye-parametry-byudzheta/osnovnye-parametry-byudzheta</t>
  </si>
  <si>
    <t>Правительство Омской области (страница Министерства финансов Омской области, раздел "Отраслевая информация", подраздел "Открытый бюджет"/Проект бюджета)</t>
  </si>
  <si>
    <t>Не размещено по состоянию на 05.12.2021:   https://openbudget.mfnso.ru/formirovanie-budgeta/osnovnye-kharakteristiki-oblastnogo-byudzheta</t>
  </si>
  <si>
    <t>https://www.mfur.ru/budget%20for%20citizens/2022-god.php;    https://www.mfur.ru/budjet/formirovanie/2022-god.php (2022 г.)</t>
  </si>
  <si>
    <t>Не размещено по состоянию на 05.12.2021:   http://portal-ob.volgafin.ru/kratko_o_byudzhete/budget_cifry;   http://portal-ob.volgafin.ru/analitika/</t>
  </si>
  <si>
    <t>09.11.2021;  15.11.2021</t>
  </si>
  <si>
    <t xml:space="preserve">Не размещено по состоянию на 05.12.2021:   http://budget.permkrai.ru/budget_execution/brochures;     http://budget.permkrai.ru/budget_execution/indicators  </t>
  </si>
  <si>
    <t>Бюджет Пермского края 22-24</t>
  </si>
  <si>
    <t>Не размещено по состоянию на 05.12.2021:   https://budget.govrb.ru/ebudget/Menu/Page/59</t>
  </si>
  <si>
    <t>https://www.fin.amurobl.ru/posts/news/razmeshchena-broshyura-byudzhet-dlya-grazhdan-k-proektu-zakona-amurskoy-oblasti-ob-oblastnom-byudzhe/</t>
  </si>
  <si>
    <t>Размещен в разделе «Общественное участие» «Публичные слушания» в новости о проведении публичных слушаний.</t>
  </si>
  <si>
    <t>01 - 07.12.2021</t>
  </si>
  <si>
    <t>https://duma.tomsk.ru/news/news_zdto/v_regione_startujut_publichnye_slushanija_po_proektu_oblastnogo_bjudzheta</t>
  </si>
  <si>
    <t>http://zseao.ru/2021/11/vnimaniyu-deputatov-i-zhitelej-oblasti/;   http://zseao.ru/2021/11/vnimaniyu-zhitelej-oblasti-parlament-eao-provodit-obshhestvennye-obsuzhdeniya-po-proektu-byudzheta-2022/</t>
  </si>
  <si>
    <t>02.11.2021;   08.11.2021</t>
  </si>
  <si>
    <t>https://www.eao.ru/dokumenty/elektronnoe-ofitsialnoe-opublikovanie/inaya-informatsiya/inf519/?sphrase_id=96557</t>
  </si>
  <si>
    <t>Сведения о проведении публичных слушаний (общественных обсуждений) не обнаружены по состоянию на 06.12.2021 г.  Заседания временной согласительной комиссии Законодательного Собрания Свердловской области по вопросам, связанным с рассмотрением, в том числе в форме публичных слушаний, проекта закона «Об областном бюджете на 2022 год и плановый период 2023 и 2024 годов» состоялись 18.11.2021,  24.11.2021,  26.11.2021.</t>
  </si>
  <si>
    <t>Отсутствует ссылка в анонсе о проведении мероприятия на размещение "Бюджета для граждан"  по состоянию на 22.11.2021 г.</t>
  </si>
  <si>
    <t>Отсутствует ссылка в анонсе о проведении мероприятия на размещение "Бюджета для граждан"  по состоянию на 23.11.2021 г.</t>
  </si>
  <si>
    <t>Отсутствует конкретная дата проведения мероприятия и ссылка в анонсе о проведении мероприятия на размещение "Бюджета для граждан"  по состоянию на 23.11.2021 г.</t>
  </si>
  <si>
    <t>Отсутствует ссылка в анонсе о проведении мероприятия на размещение "Бюджета для граждан"  по состоянию на 30.11.2021 г.</t>
  </si>
  <si>
    <t>Сведения о проведении публичных слушаний (общественных обсуждений) не обнаружены по состоянию на 30.11.2021 г. Проверены ресурсы:   http://www.zsyanao.ru;   http://www.yamalfin.ru/;   https://fea.yamalfin.ru/;     http://monitoring.yanao.ru/yamal/;     https://www.yanao.ru/</t>
  </si>
  <si>
    <t xml:space="preserve">Анонс размещен в день начала публичных слушаний.  Отсутствует ссылка в анонсе о проведении мероприятия на размещение "Бюджета для граждан"  по состоянию на 06.12.2021 г. "Бюджет для граждан", размещен на сайте финоргана, https://depfin.tomsk.gov.ru/bjudzhet-dlja-grazhdan-na-osnove-proekta-zakona-ob-oblastnom-bjudzhete, для проведения публичных слушаний не использовался.  </t>
  </si>
  <si>
    <t>Отсутствует ссылка в анонсе о проведении мероприятия на размещение "Бюджета для граждан"  по состоянию на 30.11.2021 г. По ссылке "Материалы публичных слушаний" размещены презентации докладов (слайды) министра экономики и министра финансов (не учитываются в целях оценки показателя).</t>
  </si>
  <si>
    <t>Анонс размещен в день начала общественных обсуждений. Отсутствует ссылка в анонсе о проведении мероприятия на размещение "Бюджета для граждан"  по состоянию на 06.12.2021 г.</t>
  </si>
  <si>
    <t>05.11.2021;  10.11.2021</t>
  </si>
  <si>
    <t>https://kursk.ru/region/economy/page-152739/</t>
  </si>
  <si>
    <t>https://kursk.ru/region/economy/finansy/informatsiya/obshchaya-informatsiya-novosti/;  https://kursk.ru/region/economy/page-152739/</t>
  </si>
  <si>
    <t>https://minfin-samara.ru/17-dekabrya-sostoyatsya-itogovye-publichnye-slushaniya-po-byudzhetu-na-2022-i-planovyj-period-2023-i-2024-godov/</t>
  </si>
  <si>
    <t>https://www.samregion.ru/institutions/informacziya-o-provedenii-itogovyh-publichnyh-slushanij-po-proektu-zakona-samarskoj-oblasti-ob-oblastnom-byudzhete-na-2022-god-i-na-planovyj-period-2023-i-2024-godov/</t>
  </si>
  <si>
    <t>08 - 10.12.2021</t>
  </si>
  <si>
    <t>Публичные слушания проведены после принятия закона (видео по состоянию на 19.12.2021г.) . Сведения о проведении публичных слушаний (общественных обсуждений) не обнаружены по состоянию на 06.12.2021 г. т   Проверены ресурсы:   https://minfin-samara.ru/proekty-zakonov-o-byudzhete/;    https://minfin-samara.ru/materials-for-public-hearings/;    http://songo63.ru/?s=%D0%BE%D0%B1%D1%89%D0%B5%D1%81%D1%82%D0%B2%D0%B5%D0%BD%D0%BD%D1%8B%D0%B5+%D0%BE%D0%B1%D1%81%D1%83%D0%B6%D0%B4%D0%B5%D0%BD%D0%B8%D1%8F;       https://www.samregion.ru/institutions/ps/;    https://budget.minfin-samara.ru/;    http://samgd.ru/~portal/search/?query=%D0%BE%D0%B1%D1%89%D0%B5%D1%81%D1%82%D0%B2%D0%B5%D0%BD%D0%BD%D1%8B%D0%B5+%D0%BE%D0%B1%D1%81%D1%83%D0%B6%D0%B4%D0%B5%D0%BD%D0%B8%D1%8F+%28%D0%BF%D1%83%D0%B1%D0%BB%D0%B8%D1%87%D0%BD%D1%8B%D0%B5+%D1%81%D0%BB%D1%83%D1%88%D0%B0%D0%BD%D0%B8%D1%8F%29&amp;match_mode=AND;    https://minfin-samara.ru/postanovleniya-pravitelstva-so-byudzh/.</t>
  </si>
  <si>
    <t>25.06.2021;   14.09.2021;  07.12.2021</t>
  </si>
  <si>
    <t>25.06-25.12.2021</t>
  </si>
  <si>
    <t xml:space="preserve">До 31.12.2021 </t>
  </si>
  <si>
    <t>23.12.2021  (очная форма);   с момента опубликования информации в СМИ и на официальном сайте Госсобрания РМ-22.12.2021 (заочная форма)</t>
  </si>
  <si>
    <t>http://www.gsrm.ru/news/6272/;   http://www.gsrm.ru/public/2022/index.php</t>
  </si>
  <si>
    <t>http://beldepfin.ru/konkurs-proektov-byudzhet-dlya-grazhdan-2020-god/konkurs-proektov-byudzhet-dlya-grazhdan-2021-god/</t>
  </si>
  <si>
    <t>https://minfin.gov-murman.ru/open-budget/obshchestvennoe-uchastie/konkursy/2021/</t>
  </si>
  <si>
    <t>26.11 - 15.12.2021</t>
  </si>
  <si>
    <t>Не позднее 27.12.2021</t>
  </si>
  <si>
    <t>https://openbudsk.ru/contest/2021_god/informatsiya-o-rezultatakh-konkursa-proektov-po-predstavleniyu-byudzheta-dlya-grazhdan/sub-2145/</t>
  </si>
  <si>
    <t>https://minfin.bashkortostan.ru/presscenter/news/364335/;  https://minfin.bashkortostan.ru/documents/active/349657/; https://minfin.bashkortostan.ru/presscenter/news/372861/;   https://minfin.bashkortostan.ru/documents/active/354934/</t>
  </si>
  <si>
    <t>https://ebudget.primorsky.ru/Menu/Page/1463;   https://www.primorsky.ru/authorities/executive-agencies/departments/finance/konkurs-tvorcheskikh-proektov-byudzhet-dlya-grazhdan/konkurs-tvorcheskikh-proektov-byudzhet-dlya-grazhdan-2021/</t>
  </si>
  <si>
    <t>https://www.yarregion.ru/depts/depfin/tmpPages/docs.aspx;   https://www.yarregion.ru/depts/depfin/tmpPages/news.aspx?newsID=339</t>
  </si>
  <si>
    <t>https://minfinkubani.ru/budget_citizens/detail.php?ID=89342&amp;IBLOCK_ID=88&amp;str_date=06.07.2021;     https://minfinkubani.ru/budget_citizens/konkurs2021/index.php</t>
  </si>
  <si>
    <t xml:space="preserve">Да </t>
  </si>
  <si>
    <t>https://minfin.khabkrai.ru/portal/Show/Category/154?page=1&amp;ItemId=547&amp;filterYear=2021;    https://minfin.khabkrai.ru/portal/Show/Content/3782?ParentItemId=547;   https://minfin.khabkrai.ru/portal/Show/Content/4271</t>
  </si>
  <si>
    <t>12.11 - 08.12.2021</t>
  </si>
  <si>
    <t>http://mfnso.nso.ru/news/4766;   http://mfnso.nso.ru/page/1920;    https://budget.ndfp.ru/</t>
  </si>
  <si>
    <t>http://mf.omskportal.ru/oiv/mf/etc/FinGramotnost/BG/2021</t>
  </si>
  <si>
    <t>15.04 - 16.05.2021</t>
  </si>
  <si>
    <t>Да (16.11.2021)</t>
  </si>
  <si>
    <t>Да (23.11.2021)</t>
  </si>
  <si>
    <t>Телепорт.РФ.</t>
  </si>
  <si>
    <t>https://www.teleport2001.ru/news/2021-11-08/137863-o-proekte-oblastnogo-byudzheta-na-sleduyuschiy-god-rasskazali-amurchanam.html</t>
  </si>
  <si>
    <t>О проекте областного бюджета на следующий год рассказали амурчанам</t>
  </si>
  <si>
    <t>Да (25.11.2021)</t>
  </si>
  <si>
    <t>https://ampravda.ru/2021/11/18/0108591.html</t>
  </si>
  <si>
    <t>Новые поликлиники, ЖКХ, ремонт дорог: Приамурье направит более 63 миллиардов на развитие экономики</t>
  </si>
  <si>
    <t>Представленные сведения не отвечают требованиям по содержанию. Правовые акты в целях оценки показателя не учитываются.</t>
  </si>
  <si>
    <t>Регион продолжает развиваться</t>
  </si>
  <si>
    <t>Общественно-политическая газета Липецкой области "Липецкая газета"</t>
  </si>
  <si>
    <t>№ 141 (26425)</t>
  </si>
  <si>
    <t>https://lg.lpgzt.ru/aticle/region-prodolzhaet-razvivatsya.htm</t>
  </si>
  <si>
    <t>Интервью (заместитель главы администрации Липецкой области)</t>
  </si>
  <si>
    <t>Представленные сведения не отвечают требованиям по содержанию. Информация, размещенная на сайтах органов государственной власти, в целях оценки показателя не учитывается.</t>
  </si>
  <si>
    <t>№ 47(1519)</t>
  </si>
  <si>
    <t>https://www.infpol.ru/235906-kakie-dokhody-i-raskhody-byudzheta-buryatii-budut-v-2022-godu/</t>
  </si>
  <si>
    <t>Деньги Республики. Какие доходы и расходы бюджета Бурятии будут в 2022 году</t>
  </si>
  <si>
    <t>Газета "Информ Полис"</t>
  </si>
  <si>
    <t>Да (26.11.2021)</t>
  </si>
  <si>
    <t>Да (30.11.2021)</t>
  </si>
  <si>
    <t>https://toz.su/news/budushchiy_byudzhet_planiruetsya_bez_defitsita/</t>
  </si>
  <si>
    <t>https://toz.su/news/kak_rastut_dokhody_khabarovskogo_kraya/</t>
  </si>
  <si>
    <t>№ 204-205</t>
  </si>
  <si>
    <t>Будущий бюджет планируется без дефицита</t>
  </si>
  <si>
    <t>Общественно-политическая газета "Тихоокеанская звезда"</t>
  </si>
  <si>
    <t>№ 217-218</t>
  </si>
  <si>
    <t>Как растут доходы Хабаровского края</t>
  </si>
  <si>
    <t>Бюджет республики принят в первом чтении</t>
  </si>
  <si>
    <t>http://sovch.chuvashia.com/?p=243465</t>
  </si>
  <si>
    <t>Проект бюджета Чувашии на ближайшую трехлетку одобрен Госсоветом республики в первом чтении</t>
  </si>
  <si>
    <t>Грани</t>
  </si>
  <si>
    <t>http://www.grani21.ru/news/proekt-bjudzheta-chuvashii-na-blizhajshuju-trehletku-odobren-gossovetom-respubliki-v-pervom-cht</t>
  </si>
  <si>
    <t>Да (01.12.2021)</t>
  </si>
  <si>
    <t>Бюджет 2022: Упор на социалку, бюджетные инвестиции и рост зарплат</t>
  </si>
  <si>
    <t>№ 104 (27327)</t>
  </si>
  <si>
    <t xml:space="preserve">Академия баскетбола и социальные выплаты: на что направят региональный бюджет в 2022-2024 годах
</t>
  </si>
  <si>
    <t>https://klops.ru/news/2021-10-28/242708-akademiya-basketbola-i-sotsialnye-vyplaty-na-chto-napravyat-regionalnyy-byudzhet-v-2022-2024-godah</t>
  </si>
  <si>
    <t xml:space="preserve">Газета Подмосковье сегодня </t>
  </si>
  <si>
    <t>№ 255</t>
  </si>
  <si>
    <t>Другие представленные сведения не отвечают требованиям по содержанию, объему, месту размещения.</t>
  </si>
  <si>
    <t>Да (01.12.2021, дубль 03.12.2021)</t>
  </si>
  <si>
    <t>Как пополнится бюджет Алтайского края</t>
  </si>
  <si>
    <t>Интервью (Председатель Законодательного собрания)</t>
  </si>
  <si>
    <t>Да (03.12.2021)</t>
  </si>
  <si>
    <t>Газета "Алтайская правда"</t>
  </si>
  <si>
    <t>№ 221 (30594)</t>
  </si>
  <si>
    <t>ООО «Свободный курс», ИД "Алтапресс"</t>
  </si>
  <si>
    <t>https://altapress.ru/ekonomika/story/byudzhetnikam-altayskogo-kraya-operezhayushchim-tempom-uvelichat-zarplati-no-ne-vsem-294715</t>
  </si>
  <si>
    <t>Депутаты приняли амбициозный бюджет Алтайского края на 2022 год</t>
  </si>
  <si>
    <t>Сетевое издание «ТОЛК»</t>
  </si>
  <si>
    <t>https://tolknews.ru/ekonomika/66812-kakoy-byudzhet-prinyali-deputati-altayskogo-kraya-na-god</t>
  </si>
  <si>
    <t>Бюджетникам Алтайского края опережающим темпом увеличат зарплаты. Но не всем</t>
  </si>
  <si>
    <t>https://kvnews.ru/gazeta/2021/noyabr/45/na-publichnyh-slushaniyah-po-byudzhetu-predupredili-ob-otklyucheniyah-gaza</t>
  </si>
  <si>
    <t>Газета "Коммерческие вести"</t>
  </si>
  <si>
    <t>№ 45</t>
  </si>
  <si>
    <t>На публичных слушаниях по бюджету предупредили об отключениях газа</t>
  </si>
  <si>
    <t>Информационное агенство "Омск-Регион"</t>
  </si>
  <si>
    <t xml:space="preserve">http://omskregion.info/news/101381-byudjet_omskoy_oblasti_na_2022_god_glavnoe_k_pervo/?utm_source=yxnews&amp;utm_medium=desktop&amp;utm_referrer=https%3A%2F%2Fyandex.ru%2Fnews%2Fsearch%3Ftext%3D
</t>
  </si>
  <si>
    <t>Бюджет Омской области на 2022 год: главное к первому чтению</t>
  </si>
  <si>
    <t>Да (23.12.2021)</t>
  </si>
  <si>
    <t>Газета "Новгородские ведомости"</t>
  </si>
  <si>
    <t>https://novvedomosti.ru/images/media/208-81-issue.pdf</t>
  </si>
  <si>
    <t>№ 46</t>
  </si>
  <si>
    <t>Главный тренд Областной бюджет следующего года остается социально направленным</t>
  </si>
  <si>
    <t>Да (09.08.2021)</t>
  </si>
  <si>
    <t>Да (29.11.2021)</t>
  </si>
  <si>
    <t>Да (19.11.2021)</t>
  </si>
  <si>
    <t>Где Коми будет брать деньги на расходные обязательства в 2022-2024 годах</t>
  </si>
  <si>
    <t>Информационное агентство Республики Коми БНК</t>
  </si>
  <si>
    <t>https://www.bnkomi.ru/data/news/136018/</t>
  </si>
  <si>
    <t>Законопроект о бюджете Республики Карелия утвержден в первом чтении</t>
  </si>
  <si>
    <t>Сетевое издание «КарелИнформ»</t>
  </si>
  <si>
    <t>https://karelinform.ru/news/politics/19-11-2021/zakonoproekt-o-byudzhete-respubliki-kareliya-utverzhden-v-pervom-chtenii</t>
  </si>
  <si>
    <t>Главные цифры: Элиссан Шандалович и Елена Антошина - о бюджете-2022</t>
  </si>
  <si>
    <t>Сетевое издание «Петрозаводск говорит»</t>
  </si>
  <si>
    <t>https://ptzgovorit.ru/news/glavnye-cifry-elissan-shandalovich-i-elena-antoshina-o-byudzhete-2022</t>
  </si>
  <si>
    <t>Другие представленные сведения не отвечают требованиям по объему.</t>
  </si>
  <si>
    <t>Бюджет не треснет: Смольный попросил у депутатов 260 млрд рублей</t>
  </si>
  <si>
    <t>Деловой Петербург</t>
  </si>
  <si>
    <t>https://m.dp.ru/a/2021/09/01/Bjudzhet_ne_tresnet</t>
  </si>
  <si>
    <t xml:space="preserve">Метро, дороги и уличные фонари: на что Смольный готов потратить бюджет
</t>
  </si>
  <si>
    <t>Комсомольская Правда</t>
  </si>
  <si>
    <t>https://www.spb.kp.ru/daily/28333/4478442/</t>
  </si>
  <si>
    <t>Бюджетный оптимизм: "Газпром" поведёт Петербург к заветному триллиону</t>
  </si>
  <si>
    <t>https://www.dp.ru/a/2021/09/22/Bjudzhetnij_optimizm</t>
  </si>
  <si>
    <t>«Перестали бояться»: эксперты оценили бюджетные планы Смольного</t>
  </si>
  <si>
    <t>РБК СПб</t>
  </si>
  <si>
    <t>https://www.rbc.ru/spb_sz/28/10/2021/617ab48e9a79478bfb6d120a</t>
  </si>
  <si>
    <t>На что будут тратить бюджет ближайшие три года: Сотни школ, детсадов и первый электробусный парк</t>
  </si>
  <si>
    <t>https://www.spb.kp.ru/daily/28349/4495916/</t>
  </si>
  <si>
    <t>Залезаем в долги: разбор проекта бюджета Петербурга на 2022 год</t>
  </si>
  <si>
    <t>Невские Новости</t>
  </si>
  <si>
    <t>https://nevnov.ru/904686-zalezaem-v-dolgi-razbor-proekta-byudzheta-peterburga-na-2022-god</t>
  </si>
  <si>
    <t>Да (07.12.2021)</t>
  </si>
  <si>
    <t>Об общественных обсуждениях по проекту бюджета Архангельской области на 2022–2024 годы</t>
  </si>
  <si>
    <t>Сетевое издание «ИНФОРМАЦИОННОЕ АГЕНТСТВО DVINA29»</t>
  </si>
  <si>
    <t>https://dvina29.ru/ob-obshhestvennyh-obsuzhdenijah-po-proektu-bjudzheta-arhangelskoj-oblasti-na-2022-2024-gody/</t>
  </si>
  <si>
    <t xml:space="preserve">«Бюджет будет дефицитным и напряженным»: обсуждаем финансовый план Башкирии до 2024 года </t>
  </si>
  <si>
    <t>ЕАН Интерактивные новости</t>
  </si>
  <si>
    <t>https://eanews.ru/news/byudzhet-budet-defitsitnym-i-napryazhennym-obsuzhdayem-finansovyy-plan-bashkirii-do-2024-goda_15-11-2021</t>
  </si>
  <si>
    <t>Аналитическая статья с инфографикой из брошюры «Бюджет для граждан»</t>
  </si>
  <si>
    <t>Откуда взять, на что потратить?</t>
  </si>
  <si>
    <t>Победа</t>
  </si>
  <si>
    <t>https://birskpress.ru/news/ekonomika/2021-11-23/otkuda-vzyat-na-chto-potratit-2593766</t>
  </si>
  <si>
    <t xml:space="preserve">О проекте закона Республики Башкортостан «О бюджете Республики Башкортостан на 2022 год и на плановый период 2023 и 2024 годов» </t>
  </si>
  <si>
    <t>Тан</t>
  </si>
  <si>
    <t>https://tanburz.ru/news/y-m-i-t/2021-11-24/o-proekte-zakona-respubliki-bashkortostan-o-byudzhete-respubliki-bashkortostan-na-2022-god-i-na-planovyy-period-2023-i-2024-godov-2594707</t>
  </si>
  <si>
    <t>Аналитическая статья (на национальном языке)</t>
  </si>
  <si>
    <t>Башҡортостан Республикаһы бюджеты тураһында</t>
  </si>
  <si>
    <t>https://bashgazet.ru/articles/br-normativ-kho-u-i-akttary/2021-11-24/bash-ortostan-respublika-y-byudzhety-tura-ynda-2594781</t>
  </si>
  <si>
    <t>Бюджет Башкирии в цифрах и фактах</t>
  </si>
  <si>
    <t>Выбор</t>
  </si>
  <si>
    <t>https://gazetavibor.ru/news/novosti/2021-11-24/byudzhet-bashkirii-v-tsifrah-i-faktah-2594773</t>
  </si>
  <si>
    <t>Деньги—на поддержку семей, образования, села...</t>
  </si>
  <si>
    <t>https://birskpress.ru/articles/ekonomika/2021-11-25/dengi-na-podderzhku-semey-obrazovaniya-sela-2595710</t>
  </si>
  <si>
    <t>Социалка, пиво и долги: на что потратят бюджет Башкирии в 2022–2024 годах</t>
  </si>
  <si>
    <t>Медиакорсеть</t>
  </si>
  <si>
    <t xml:space="preserve"> https://mkset.ru/news/politics/28-11-2021/sotsialka-pivo-i-dolgi-na-chto-potratyat-byudzhet-bashkirii-v-2022-2024-godah</t>
  </si>
  <si>
    <t>Да (08.12.2021)</t>
  </si>
  <si>
    <t>Приоритеты неизменны</t>
  </si>
  <si>
    <t>№ 47</t>
  </si>
  <si>
    <t xml:space="preserve">Ведомости </t>
  </si>
  <si>
    <t>См. стр. 21</t>
  </si>
  <si>
    <t>Бюджет области сохраняет социальную направленность</t>
  </si>
  <si>
    <t>Сельский труженик</t>
  </si>
  <si>
    <t>№ 47 (10992)</t>
  </si>
  <si>
    <t>См. стр. 6</t>
  </si>
  <si>
    <t>Да (09.12.2021)</t>
  </si>
  <si>
    <t>В письме субъекта в адрес НИФИ сообщается об отсутствии проведения конкурса.</t>
  </si>
  <si>
    <t xml:space="preserve">В правительстве Хакасии посчитали доходы и расходы на 2022 год </t>
  </si>
  <si>
    <t>https://gazeta19.ru/index.php/v-khakasii/item/67324-v-pravitelstve-khakasii-poschitali-dokhody-i-raskhody-na-2022-god</t>
  </si>
  <si>
    <t>Хакасия</t>
  </si>
  <si>
    <t>Аналитическая записка по проекту бюджета Курской области на 2022-2024 годы</t>
  </si>
  <si>
    <t>№ 132</t>
  </si>
  <si>
    <t>https://kpravda.ru/2021/11/02/analiticheskaya-zapiska-po-proektu-byudzheta-kurskoj-oblasti-na-2022-2024-gody/?highlight=аналитическая%20записка</t>
  </si>
  <si>
    <t>Публичные слушания по проекту областного бюджета Курской области на 2022-2024 годы</t>
  </si>
  <si>
    <t>№ 140</t>
  </si>
  <si>
    <t>https://kpravda.ru/2021/11/23/publichnye-slushaniya-po-proektu-oblastnogo-byudzheta-kurskoj-oblasti-na-2022-2024-gody/?highlight=публичные%20слушания</t>
  </si>
  <si>
    <t>Проект бюджета-2022: жить по средствам</t>
  </si>
  <si>
    <t>№ 139</t>
  </si>
  <si>
    <t>https://kpravda.ru/2021/11/19/proekt-byudzheta-2022-zhit-po-sredstvam/?highlight=публичные%20слушания</t>
  </si>
  <si>
    <t>Другие представленные сведения не отвечают требованиям по содержанию, месту размещения.</t>
  </si>
  <si>
    <t>Региональные приоритеты: Красноярский край определил точки роста</t>
  </si>
  <si>
    <t>РБК+</t>
  </si>
  <si>
    <t>https://plus.rbc.ru/news/619f37d27a8aa9cc2eb03a7a</t>
  </si>
  <si>
    <t>Доходы бюджета Красноярского края впервые превысят 300 млрд рублей</t>
  </si>
  <si>
    <t>https://rg.ru/2021/10/15/reg-sibfo/dohody-biudzheta-krasnoiarskogo-kraia-vpervye-prevysiat-300-mlrd-rublej.html</t>
  </si>
  <si>
    <t>Красноярскому краю подготовлен социальный бюджет</t>
  </si>
  <si>
    <t>Интернет-портал "Дела"</t>
  </si>
  <si>
    <t>https://dela.ru/articles/270084/</t>
  </si>
  <si>
    <t>Львиная доля расходов бюджета Красноярского края пойдет на социальную сферу</t>
  </si>
  <si>
    <t>Независимое информационное агентство</t>
  </si>
  <si>
    <t>https://24rus.ru/news/power/190635.html</t>
  </si>
  <si>
    <t>Законодательное Собрание Красноярского края приняло в первом чтении бюджет на 2021 год</t>
  </si>
  <si>
    <t>Интернет-газета "Newslab"</t>
  </si>
  <si>
    <t>https://newslab.ru/news/1003411</t>
  </si>
  <si>
    <t>Расходы по доходам. На что пойдут средства областного бюджета в 2022 году</t>
  </si>
  <si>
    <t>Газета "Южноуральская панорама"</t>
  </si>
  <si>
    <t>https://up74.ru/articles/politika/135881/?sphrase_id=329512</t>
  </si>
  <si>
    <t>Алексей Текслер: Каждый пункт бюджета-2022 направлен на рост благополучия южноуральцев</t>
  </si>
  <si>
    <t>Агентство новостей «Доступ»</t>
  </si>
  <si>
    <t>https://dostup1.ru/finance/Alexey-Texler-Kazhdyy-punkt-byudzheta-2022-napravlen-na-rost-blagopoluchiya-yuzhnouraltsev_142967.html</t>
  </si>
  <si>
    <t>Да (10.12.2021)</t>
  </si>
  <si>
    <t>Сформирован проект республиканского бюджета на 2022-2024 годы</t>
  </si>
  <si>
    <t>Газета "Советская Адыгея"</t>
  </si>
  <si>
    <t>№ 214</t>
  </si>
  <si>
    <t>Бюджет Адыгеи на 2022 год сохранит социальную направленность</t>
  </si>
  <si>
    <t xml:space="preserve">более 4000 </t>
  </si>
  <si>
    <t>https://sovetskaya-adygeya.ru/index.php/23370-byudzhet-adygei-na-2022-god-sokhranit-sotsialnuyu-napravlennost</t>
  </si>
  <si>
    <t>Да (15.12.2021)</t>
  </si>
  <si>
    <t>Бюджет Приморья на 2022 год приняли в первом чтении</t>
  </si>
  <si>
    <t>Primamedia</t>
  </si>
  <si>
    <t>https://primamedia.ru/news/1197967/</t>
  </si>
  <si>
    <t>Олег Кожемяко утвердил направления бюджетной и налоговой политики Приморья на ближайшие три года</t>
  </si>
  <si>
    <t>Новости Владивостока</t>
  </si>
  <si>
    <t>http://vladivostok-news.net/society/2021/11/23/270210.html</t>
  </si>
  <si>
    <t>Вышли на новую планку. Принят государственный бюджет Якутии на 2022 год</t>
  </si>
  <si>
    <t>Якутское-Саха Информационное агенство (ЯСИА)</t>
  </si>
  <si>
    <t>https://ysia.ru/vyshli-na-novuyu-planku-prinyat-gosudarstvennyj-byudzhet-yakutii-na-2022-god/</t>
  </si>
  <si>
    <t>Власти Якутии предлагают сократить социальные расходы в 2022 году</t>
  </si>
  <si>
    <t>Якутия.инфо</t>
  </si>
  <si>
    <t>https://yakutia.info/article/201443</t>
  </si>
  <si>
    <t>Другие представленные сведения не отвечают требованиям по месту размещения.</t>
  </si>
  <si>
    <t>Да (14.12.2021)</t>
  </si>
  <si>
    <t>Бюджет Ставрополья адресован людям</t>
  </si>
  <si>
    <t>https://stapravda.ru/20211126/byudzhet_stavropolya2022_adresovan_lyudyam_176978.html</t>
  </si>
  <si>
    <t>По 7 тысяч рублей детям войны. Какие еще социальные пособия увеличатся в следующем году?</t>
  </si>
  <si>
    <t>ГТРК «Ставрополье»</t>
  </si>
  <si>
    <t>https://stavropolye.tv/news/158952</t>
  </si>
  <si>
    <t>На заседании Думы Ставропольского края принят бюджет региона на 2022 год и плановый период 2023 и 2024 годов</t>
  </si>
  <si>
    <t>Беzформата</t>
  </si>
  <si>
    <t>https://stavropol.bezformata.com/listnews/stavropolskogo-kraya-prinyat-byudzhet/99922986/</t>
  </si>
  <si>
    <t>Более 70% бюджета Югры будет направлено на социальные проекты</t>
  </si>
  <si>
    <t>ИА "Местное время"</t>
  </si>
  <si>
    <t>https://mvremya.ru/article/12827/</t>
  </si>
  <si>
    <t>В Думе Югры заслушали отчет губернатора и утвердили бюджет на 2022 год</t>
  </si>
  <si>
    <t>ИА "Мангазея"</t>
  </si>
  <si>
    <t>https://www.mngz.ru/ugra/4100759-v-dume-yugry-zaslushali-otchet-gubernatora-i-utverdili-byudzhet-na-2022-god.html</t>
  </si>
  <si>
    <t>«Можно назвать этот бюджет семейным» Депутаты думы Югры одобрили главный финансовый документ на 2022 год</t>
  </si>
  <si>
    <t>ИА "СИА-пресс"</t>
  </si>
  <si>
    <t>https://www.siapress.ru/news_ugra/109879-byudget-yugri-na-sleduyushchiy-god-prinyat-rasskazivaem-o-nem-samoe-vagnoe</t>
  </si>
  <si>
    <t>Другие представленные сведения не отвечают требованиям по содержанию и дублированию одной и той же информации.</t>
  </si>
  <si>
    <t>https://postanalitika.ru/krasnodar-region-budget-2022/</t>
  </si>
  <si>
    <t>Сетевое издание "Постаналитика"</t>
  </si>
  <si>
    <t>О бюджете Краснодарского края на 2022 год (авторский материал журналиста независимого информационно-аналитического портала)</t>
  </si>
  <si>
    <t>Другие представленные сведения не отвечают требованиям по содержанию, объему.</t>
  </si>
  <si>
    <t>В письме субъекта от 10.12.2021 направлена ссылка на размещение "Бюджета для граждан" с датой опубликования 03.11.2021. Фактически материал не был опубликован, что подтверждается видеозаписью от 01.12.2021.</t>
  </si>
  <si>
    <t>«Ближайшие три года дефицита быть не должно»: губернатор Сергей Жвачкин о бюджете Томской области</t>
  </si>
  <si>
    <t>Агентство ТВ-2</t>
  </si>
  <si>
    <t>https://tv2.today/News/Blizajsie-tri-goda-deficita-byt-ne-dolzno-gubernator-sergej-zvackin-o-budzete-tomskoj-oblasti</t>
  </si>
  <si>
    <t>Бюджет Томской области на 2022 год пока запланирован с профицитом</t>
  </si>
  <si>
    <t>https://www.riatomsk.ru/article/20211111/byudzhet-komitet-obldumi-tomsk/</t>
  </si>
  <si>
    <t>Облдума приступает к работе над бюджетом Томской области на 2022 год</t>
  </si>
  <si>
    <t>https://www.riatomsk.ru/article/20211029/oblduma-byudzhet-tomskoj-oblasti-2022-god/</t>
  </si>
  <si>
    <t>Бюджеты Томской области до 2024 года планируются профицитными для снижения долговой нагрузки</t>
  </si>
  <si>
    <t>Интернет-издание «Томский Обзор»</t>
  </si>
  <si>
    <t>https://obzor.city/news/661784---bjudzhety-tomskoj-oblasti-do-2024g-planirujutsja-proficitnymi-dlja-snizhenija-dolgovoj-nagruzki?utm_source=yxnews&amp;utm_medium=desktop&amp;utm_referrer=https%3A%2F%2Fyandex.ru%2Fnews%2Fsearch%3Ftext%3D</t>
  </si>
  <si>
    <t xml:space="preserve">Единогласно. Депутаты всех фракций поддержали в первом чтении проект закона об областном бюджете на ближайшие три года </t>
  </si>
  <si>
    <t>Газета "Томские новости"</t>
  </si>
  <si>
    <t>https://tomsk-novosti.ru/edinoglasno-deputaty-vseh-fraktsij-podderzhali-v-pervom-chtenii-proekt-zakona-ob-oblastnom-byudzhete-na-blizhajshie-tri-goda/</t>
  </si>
  <si>
    <t>Здоровье людей и экономики</t>
  </si>
  <si>
    <t>https://tomsk-novosti.ru/zdorove-lyudej-i-ekonomiki/</t>
  </si>
  <si>
    <t>Да (13.12.2021)</t>
  </si>
  <si>
    <t>В бюджете учли предложения жителей области</t>
  </si>
  <si>
    <t>Областная газета "Красный север"</t>
  </si>
  <si>
    <t>№ 131</t>
  </si>
  <si>
    <t>Проект областного бюджета на 2022 и плановый период 2023-2024 годов прошел публичные слушания в ЗСО</t>
  </si>
  <si>
    <t>11.2021</t>
  </si>
  <si>
    <t>https://www.krassever.ru/news/proyekt-oblastnogo-byudzheta-na-2022-i-planovyy-period-2023-2024-godov-proshel-publichnyye-slushaniya-v-zso</t>
  </si>
  <si>
    <t>В новом бюджете заметно вырастет поддержка районов</t>
  </si>
  <si>
    <t>№ 128</t>
  </si>
  <si>
    <t>https://www.krassever.ru/article/v-novom-byudzhete-zametno-vyrastet-podderzhka-rayonov</t>
  </si>
  <si>
    <t>Собственные доходы бюджета области на 2022-й год прогнозируются в сумме 83,8 миллиарда рублей</t>
  </si>
  <si>
    <t xml:space="preserve">Информационное агентство «Вологда Регион» </t>
  </si>
  <si>
    <t>https://vologdaregion.ru/news/2021/11/17/83-8-milliarda-rubley-sostavyat-sobstvennye-dohody-byudzheta-vologodskoy-oblasti-na-2022-y-god</t>
  </si>
  <si>
    <t>https://www.krassever.ru/article/v-byudzhete-uchli-predlozheniya-zhiteley-oblasti</t>
  </si>
  <si>
    <t>В основу областного бюджета на 2022 год легли инициативы вологжан</t>
  </si>
  <si>
    <t>https://vologdaregion.ru/news/2021/10/28/na-sleduyuschiy-god-v-osnovu-oblastnogo-byudzheta-legli-iniciativy-vologzhan1</t>
  </si>
  <si>
    <t>100 миллиардов рублей вновь превысит бюджет Вологодской области на 2022 год</t>
  </si>
  <si>
    <t>https://vologdaregion.ru/news/2021/10/19/100-milliardov-rubley-vnov-prevysit-byudzhet-vologodskoy-oblasti-na-2022-god</t>
  </si>
  <si>
    <t>Публичные слушания проекта бюджета области на 2022 год прошли в вологодском ЗСО</t>
  </si>
  <si>
    <t>Сетевое издание NewsVo</t>
  </si>
  <si>
    <t>https://newsvo.ru/news/139547</t>
  </si>
  <si>
    <t>Смелый бюджет… на московской паперти</t>
  </si>
  <si>
    <t>Zab.ru</t>
  </si>
  <si>
    <t>https://zab.ru/articles/7128</t>
  </si>
  <si>
    <t>Главный финансовый документ Ярославской области прогнозируется бездефицитным: профильный комитет изучил расходы бюджета на 2022 год</t>
  </si>
  <si>
    <t>Первый Ярославский областной телеканал</t>
  </si>
  <si>
    <t>https://1yar.tv/article/glavnyy-finansovyy-dokument-yaroslavskoy-oblasti-prognoziruetsya-bezdeficitnym/</t>
  </si>
  <si>
    <t>В Ярославле обсудили областной бюджет на три года</t>
  </si>
  <si>
    <t>Ярославская областная газета «Золотое кольцо»</t>
  </si>
  <si>
    <t>http://goldring.ru/news/show/170882</t>
  </si>
  <si>
    <t>Ярославская областная Дума утвердила проект областного бюджета в первом чтении</t>
  </si>
  <si>
    <t>Сетевое издание «Ярновости»</t>
  </si>
  <si>
    <t>https://yarnovosti.com/news/yaroslavskaya-oblastnaya-duma-utverdila-proekt-oblastnogo-byudjeta/</t>
  </si>
  <si>
    <t>Михаил Евраев намерен поднять зарплату ярославским бюджетникам</t>
  </si>
  <si>
    <t xml:space="preserve">Информационное агентство «REGNUM»
</t>
  </si>
  <si>
    <t>https://regnum.ru/news/economy/3436177.html</t>
  </si>
  <si>
    <t>Интервью (директор департамента финансов Ярославской области)</t>
  </si>
  <si>
    <t>Главное - забота о людях</t>
  </si>
  <si>
    <t>Ярославская областная газета «Северный край-Ярославский регион»</t>
  </si>
  <si>
    <t>Проект бюджета в первом чтении</t>
  </si>
  <si>
    <t xml:space="preserve">IVANOVONEWS </t>
  </si>
  <si>
    <t>https://www.ivanovonews.ru/reports/1120290/</t>
  </si>
  <si>
    <t>Станислав Воскресенский о бюджете региона: выполнить все предвыборные обещания и поддержать муниципалитеты в решении самых острых вопросов, которые ставят жители</t>
  </si>
  <si>
    <t>Газета "Волга"</t>
  </si>
  <si>
    <t>https://volga37.ru/stanislav-voskresenskij-o-bjudzhete-regiona-vypolnit-vse-predvybornye-obeshhanija-i-podderzhat-municipalitety-v-reshenii-samyh-ostryh-voprosov-kotorye-stavjat-zhiteli/</t>
  </si>
  <si>
    <t>В приоритете социальная сфера</t>
  </si>
  <si>
    <t>Газета "Рабочий край"</t>
  </si>
  <si>
    <t xml:space="preserve">https://rk37.ru/newspaper/2021/11/05 </t>
  </si>
  <si>
    <t>См. стр. 8</t>
  </si>
  <si>
    <t>№ 43 (27125)</t>
  </si>
  <si>
    <t>Бюджет Москвы-2022: Зарплаты бюджетников, детские пособия и минимальная пенсия вырастут</t>
  </si>
  <si>
    <t>https://www.msk.kp.ru/daily/28342/4488453/</t>
  </si>
  <si>
    <t>Дефицит бюджета Москвы в 2022 году запланирован на уровне 372 млрд рублей</t>
  </si>
  <si>
    <t>ТАСС</t>
  </si>
  <si>
    <t>https://tass.ru/ekonomika/12640915</t>
  </si>
  <si>
    <t>Правительство Москвы одобрило проект бюджета на 2022 год и плановый период 2023-2024 годов</t>
  </si>
  <si>
    <t>Агентство городских новостей "Москва"</t>
  </si>
  <si>
    <t>https://www.mskagency.ru/materials/3156901</t>
  </si>
  <si>
    <t>Правительство столицы утвердило Адресную инвестиционную программу Москвы на 2022-2024 годы</t>
  </si>
  <si>
    <t>https://www.mskagency.ru/materials/3156895</t>
  </si>
  <si>
    <t>Москву ожидает устойчивый рост</t>
  </si>
  <si>
    <t>Росбалт</t>
  </si>
  <si>
    <t>https://www.rosbalt.ru/moscow/2021/10/15/1928545.html</t>
  </si>
  <si>
    <t>Стабильность бюджета Москвы обеспечивается высокой степенью диверсификации экономики столицы. Экспертное мнение Н. Б. Косаревой</t>
  </si>
  <si>
    <t>Институт экономики города</t>
  </si>
  <si>
    <t>https://urbaneconomics.ru/centr-obshchestvennyh-svyazey/news/stabilnost-byudzheta-moskvy-obespechivaetsya-vysokoy-stepenyu</t>
  </si>
  <si>
    <t>Мосгордума приняла законопроект о бюджете столицы на 2022-2024 годы в первом чтении</t>
  </si>
  <si>
    <t>https://tass.ru/ekonomika/12838835</t>
  </si>
  <si>
    <t>Мосгордума приняла бюджет города на трехлетку</t>
  </si>
  <si>
    <t>Финмаркет</t>
  </si>
  <si>
    <t>http://www.finmarket.ru/news/5595952</t>
  </si>
  <si>
    <t xml:space="preserve">Бюджет Оренбургской области на 2022 год: доходы, расходы, реакция фракций на доклад губернатора </t>
  </si>
  <si>
    <t>Сетевое издание "Урал56"</t>
  </si>
  <si>
    <t>https://www.ural56.ru/news/671883/</t>
  </si>
  <si>
    <t xml:space="preserve">Губернатор Оренбуржья представил проект областного бюджета на ближайшие три года
</t>
  </si>
  <si>
    <t>Информационный портал г. Новотроицк</t>
  </si>
  <si>
    <t>https://ntr.city/news/economy/100758/</t>
  </si>
  <si>
    <t>Бюджет Оренбургской области принят в первом чтении</t>
  </si>
  <si>
    <t>Сетевое издание PROOREN.RU</t>
  </si>
  <si>
    <t>https://prooren.ru/news/ekonomika-i-politika/byudzhet-orenburgskoy-oblasti-prinyat-v-pervom-chtenii</t>
  </si>
  <si>
    <t>О проекте бюджета Саратовской области на 2022 год и на плановый период 2023 и 2024 годов</t>
  </si>
  <si>
    <t xml:space="preserve">№ 113 (27336) </t>
  </si>
  <si>
    <t>Да (06.12.2021)</t>
  </si>
  <si>
    <t>Бюджет НАО сохранит социальную направленность</t>
  </si>
  <si>
    <t>Общественно-политическая газета
Ненецкого автономного округа
«Няръяна вындер» (Красный тундровик)</t>
  </si>
  <si>
    <t>№ 118</t>
  </si>
  <si>
    <t>http://nvinder.ru/article/vypusk-no-118-21175-ot-2-noyabrya-2021-g/95472-byudzhet-nao-sohranit-socialnuyu</t>
  </si>
  <si>
    <t>Другие представленные сведения не отвечают требованиям по сроку публикации.</t>
  </si>
  <si>
    <t>Представленные сведения не отвечают требованиям по содержанию, объему и сроку размещения.</t>
  </si>
  <si>
    <t>https://ebudget.primorsky.ru/Show/Category/17?page=10&amp;ItemId=427&amp;filterYear=2021</t>
  </si>
  <si>
    <t>Вера Щербина: "В течение года мы смогли прирастить бюджет края на 24 млрд. рублей"</t>
  </si>
  <si>
    <t>ВЕСТИ Приморья</t>
  </si>
  <si>
    <t>https://vestiprim.ru/news/ptrnews/115528-intervju-s-veroj-scherbinoj-predsedatelem-pravitelstva-primorskogo-kraja.html</t>
  </si>
  <si>
    <t>Интервью с Председателем Правительства Приморского края Верой Щербиной</t>
  </si>
  <si>
    <t>Другие представленные сведения не отвечают требованиям по содержанию (представлен новостной сюжет) и продолжительности эфира.</t>
  </si>
  <si>
    <t>Нет данных (представленные сведения не отвечают требованиям: а) по сроку выхода в эфир;  б)  по продолжительности эфира.</t>
  </si>
  <si>
    <t>Нет данных (представленные сведения не отвечают требованиям: а)пресс-конференция не являются аналитической программой; б) по продолжительности эфира).</t>
  </si>
  <si>
    <t>Нет данных (представленные сведения не отвечают требованиям  по содержанию)</t>
  </si>
  <si>
    <t>Интервью с первым заместителем губернатора, председателем правительства Красноярского края Юрием Лапшиным</t>
  </si>
  <si>
    <t>https://www.enisey.tv/tv/intervu/post-8192/</t>
  </si>
  <si>
    <t>https://radiokp.ru/krasnoyarsk/podcast/glavnoe-vovremya-na-radio-komsomolskaya-pravda-v-krasnoyarske/517427</t>
  </si>
  <si>
    <t>Нет данных (представленные сведения не отвечают требованиям: а) источнику массовой информации (социальная сеть "В контакте"); б) по продолжительности эфира интервью, касающегося проекта закона о бюджете региона на 2022 год.</t>
  </si>
  <si>
    <t>Интервью с заместителем финансов Хабаровского края Александром Мазуром</t>
  </si>
  <si>
    <t>YouTube-канал медиахолдинга «Губерния»</t>
  </si>
  <si>
    <t>Бюджет без дефицита. Говорит Губерния.</t>
  </si>
  <si>
    <t>https://www.youtube.com/watch?v=qP7qrNgD8aM&amp;list=PLYxNCZtE0Kh67Of_JUaIORIW_Y94yPTLQ&amp;index=14</t>
  </si>
  <si>
    <t>Другие представленные сведения не отвечают требованиям:  а) социальные сети органов власти не расцениваются как сетевые издания; б)одна и та же информация, опубликованная в нескольких СМИ, в целях оценки показателя учитывается один раз.</t>
  </si>
  <si>
    <t>Петербург — город решений. Бюджет Петербурга</t>
  </si>
  <si>
    <t xml:space="preserve">Телеканал "Санкт-Петербург" </t>
  </si>
  <si>
    <t>50:00</t>
  </si>
  <si>
    <t>https://topspb.tv/programs/releases/107381/</t>
  </si>
  <si>
    <t>Аналитическая программа с участием вице-губернатора Санкт-Петербурга Эдуарда Батанова и  президента Национального исследовательского университета «Высшая школа экономики» в Санкт-Петербурге Александра Ходачек</t>
  </si>
  <si>
    <t>49:00</t>
  </si>
  <si>
    <t>Аналитическая программа с участием председателя Комитета финансов Санкт-Петербурга Алексея Корабельникова и  заместителя председателя Комитета по благоустройству Санкт-Петербурга Ларисы Канунниковой</t>
  </si>
  <si>
    <t>Другие представленные сведения не отвечают требованиям по содержанию (представлен новостной сюжет) и продолжительности эфира. Фрагменты новостных программ, программы, посвященные другой тематике, в целях оценки показателя не учитываются.</t>
  </si>
  <si>
    <t>Нет данных (представленные сведения не отвечают требованиям: а) заседания Московской городской Думы не являются аналитическими программами,  б) информация, размещенная на сайтах органов государственной власти, в целях оценки показателя не учитывается.</t>
  </si>
  <si>
    <t>Нет данных (представленные сведения не отвечают требованиям: а) сайты органов власти не расцениваются как средства массовой информации;  б)публичные слушания  не являются аналитической программой; в) по продолжительности эфира программы.</t>
  </si>
  <si>
    <t>Нет данных (представленные сведения не отвечают требованиям по продолжительности эфира.)</t>
  </si>
  <si>
    <t>https://www.itv55.ru/articles/56096.html</t>
  </si>
  <si>
    <t>Телеканал "Омск-ТВ"</t>
  </si>
  <si>
    <t>22:00</t>
  </si>
  <si>
    <t>Программа "Интервью. Вадим Чеченко"</t>
  </si>
  <si>
    <t>Интервью с министром финансов Омской области  Вадимом Чеченко</t>
  </si>
  <si>
    <t>Интервью с с заместителем Губернатора Томской области – начальником Департамента финансов Феденёвым Александром Михайловичем</t>
  </si>
  <si>
    <t>Региональная телекомпания "Томское время"</t>
  </si>
  <si>
    <t>https://tomsk-time.ru/projects/pervyj-o-glavnom/9188-pervyj-o-glavnom-aleksandr-fedenev.html</t>
  </si>
  <si>
    <t>41:34</t>
  </si>
  <si>
    <t>Программа "Первый о главном": Александр Феденёв</t>
  </si>
  <si>
    <t>Телеканал "Катунь 24", "ОТР"</t>
  </si>
  <si>
    <t>https://katun24.ru/projects/otkrytoe-pravitelstvo/668879</t>
  </si>
  <si>
    <t>Программа "Открытое Правительство" с Данилом Ситниковым</t>
  </si>
  <si>
    <t>Интервью с заместителем председателя правительства Алтайского края, министром финансов Данилом Ситниковым</t>
  </si>
  <si>
    <t>Другие представленные сведения не отвечают требованиям: пресс-конференция не является аналитической программой.</t>
  </si>
  <si>
    <t>Якутия24</t>
  </si>
  <si>
    <t>https://youtu.be/bb3_tUp04wc</t>
  </si>
  <si>
    <t>Интервью с Председателем постоянного комитета Госсобрания Ил Тумэн РС(Я) по бюджету, финансам, налоговой и ценовой политике, вопросам собственности и приватизации Юрием Николаевым</t>
  </si>
  <si>
    <t>Программа "Актуальное интервью" Направления расходов бюджета Якутии на 2022 год имеет преимущественно социальный характер</t>
  </si>
  <si>
    <t>Другие представленные сведения не отвечают требованиям по источнику (СМИ).</t>
  </si>
  <si>
    <t>Интервью с Заместителем главы администрации Липецкой области - начальником управления финансов Щеглеватых Вячеславом Михайловичем</t>
  </si>
  <si>
    <t>Вести - Интервью : Вячеслав Щеглеватых</t>
  </si>
  <si>
    <t>"Вести-Липецк" - Филиал ФГУП ВГТРК ГТРК «Липецк»</t>
  </si>
  <si>
    <t>https://vesti-lipetsk.ru/peredachi/rossiya-24/intervyu/vesti-intervyu-vyacheslav-weglevatyh1/</t>
  </si>
  <si>
    <t>15:42</t>
  </si>
  <si>
    <t>Владимир Уйба — о том, на что пойдут средства республиканского бюджета в 2022 году</t>
  </si>
  <si>
    <t>Информационное агентство КомиИнформ</t>
  </si>
  <si>
    <t>https://komiinform.ru/news/225451/</t>
  </si>
  <si>
    <t>Видеобращение Главы Коми Владимира Уйбы</t>
  </si>
  <si>
    <t>10:35</t>
  </si>
  <si>
    <t xml:space="preserve">Другие представленные сведения не отвечают требованиям: а) сайты органов власти не расцениваются как средства массовой информации;  б) по продолжительности эфира программы. </t>
  </si>
  <si>
    <t>Региональный бюджет</t>
  </si>
  <si>
    <t> АУ ХМАО - Югры «Окружная телерадиокомпания «Югра»</t>
  </si>
  <si>
    <t>https://ugra-tv.ru/programs/informatsionno-analiticheskie-programmy/archive/regionalnyy-byudzhet/</t>
  </si>
  <si>
    <t>13:02</t>
  </si>
  <si>
    <t>Другие представленные сведения не отвечают требованиям по источнику размещения (СМИ: социальные сети не расцениваются как средства массовой информации).</t>
  </si>
  <si>
    <t>Нет данных (представленные сведения не отвечают требованиям  по продолжительности эфира)</t>
  </si>
  <si>
    <t>Интервью с Первым вице-губернатором Краснодарского края Игорем Галасем</t>
  </si>
  <si>
    <t>Игорь Галась. Эксклюзивное интервью. Часть 2</t>
  </si>
  <si>
    <t>https://youtu.be/n_wTid0_PgE</t>
  </si>
  <si>
    <t>Телеканал "РБК Юг"</t>
  </si>
  <si>
    <t>13:13</t>
  </si>
  <si>
    <t>Всеволод Спивак о бюджете Башкирии</t>
  </si>
  <si>
    <t>ПРУФЫ медиаплатформа</t>
  </si>
  <si>
    <t>43:11</t>
  </si>
  <si>
    <t>https://youtu.be/kpjejBp-XcA</t>
  </si>
  <si>
    <t>Нет данных (представленные сведения не отвечают требованиям: а) сайты органов власти не расцениваются как средства массовой информации;  б)публичные слушания  не являются аналитической программой; в) представленные материалы не являются аналитическими программами.</t>
  </si>
  <si>
    <t>29.11.2021</t>
  </si>
  <si>
    <t xml:space="preserve">https://yadi.sk/d/kUnTpVLLyimwWg </t>
  </si>
  <si>
    <t>ГТРК «Калининград». Сетевое издание «Государственный интернет-канал «Россия»</t>
  </si>
  <si>
    <t>18.11.2021</t>
  </si>
  <si>
    <t>https://vesti-kaliningrad.ru/parlamentskie-vesti-18-11-21-kropotkin-byudzhet/</t>
  </si>
  <si>
    <t>10.11.2021</t>
  </si>
  <si>
    <t>https://vesti-kaliningrad.ru/parlamentskie-vesti-10-11-21-byudzhet-na-2022-god/</t>
  </si>
  <si>
    <t>03.11.2021</t>
  </si>
  <si>
    <t>https://vesti-kaliningrad.ru/parlamentskie-vesti-03-11-21-byudzhet-na-2022-god/</t>
  </si>
  <si>
    <t xml:space="preserve">Региональные программы поддержки бизнеса в проекте бюджета на  2022 год и на плановый период 2023 и 2024 годов  в программе «Вести. Экономика» </t>
  </si>
  <si>
    <t>24.11.2021</t>
  </si>
  <si>
    <t>https://vesti-kaliningrad.ru/vesti-ekonomika-24-11-21/</t>
  </si>
  <si>
    <t>10:63</t>
  </si>
  <si>
    <t>9:10</t>
  </si>
  <si>
    <t>15:00</t>
  </si>
  <si>
    <t>16:04</t>
  </si>
  <si>
    <t>Программа "Утренний кофе"</t>
  </si>
  <si>
    <t>Интервью с министром финансов Порембским В.Я.</t>
  </si>
  <si>
    <t xml:space="preserve">Интервью с председателем Калининградской областной Думы Копоткриным А.М. </t>
  </si>
  <si>
    <t xml:space="preserve">Программа «Парламентские Вести» </t>
  </si>
  <si>
    <t>Интервью с первым заместителем председателя Калининградской областной Думы Ларисой Швалкене и  председателем комитета по социальной политике Калининградской областной Думы Ниной Федоровой</t>
  </si>
  <si>
    <t>Интервью с председателем комитета по международным межрегиональным отношениям калининградской Областной Думы Андреем Шумилиным  и 
депутатом калининградской Областной Думы Юрием Шитиковым</t>
  </si>
  <si>
    <t>Интервью с и.о. министра экономического развития, промышленности и торговли Калининградской области Вероникой Лесиковой и руководителем центра "Мой бизнес" Кириллом Лило</t>
  </si>
  <si>
    <t>Нет данных (представленные сведения не отвечают требованиям: публичные слушания  не являются аналитической программой)</t>
  </si>
  <si>
    <t>Азбука финансов  "О проекте республиканского бюджета Республики Адыгея на 2022 год и плановый период 2023-2024 годов"</t>
  </si>
  <si>
    <t>http://www.adygtv.ru/programs/radio-inoveshchanie/transmission/?year=2021&amp;month=12</t>
  </si>
  <si>
    <t>13:00</t>
  </si>
  <si>
    <t>Азбука финансов "О планируемых расходах республиканского бюджета Республики Адыгея на 2022 год и плановый период 2023-2024 годов"</t>
  </si>
  <si>
    <t>11:00</t>
  </si>
  <si>
    <t>https://radiokp.ru/stavropolskiy-kray/podcast/klyuchevye-resheniya-stavropolskiy-kray/494369</t>
  </si>
  <si>
    <t>22:55</t>
  </si>
  <si>
    <t>25:37</t>
  </si>
  <si>
    <t>https://stv24.tv/programmy/pryamoj-efir-byudzheta-stavropolskogo-kraya-na-2022-god/</t>
  </si>
  <si>
    <t>Интервью с заместителем председателя Правительства Ставропольского края — министром финансов Ставропольского края Калинченко Ларисой Анатольевной</t>
  </si>
  <si>
    <t xml:space="preserve">ГТРК 'Ставрополье' </t>
  </si>
  <si>
    <t>10:21</t>
  </si>
  <si>
    <t>https://stavropolye.tv/news/157483\</t>
  </si>
  <si>
    <t>13:11</t>
  </si>
  <si>
    <t>https://stv24.tv/programmy/parlamentskij-vestnik-bolshe-poloviny-kraevogo-byudzheta-napravyat-na-soczialnuyu-sferu/</t>
  </si>
  <si>
    <t xml:space="preserve">http://beldepfin.ru/novosti/konkurs-proektov-byudzhet-dly/ </t>
  </si>
  <si>
    <t>Да (27.04.2021)</t>
  </si>
  <si>
    <t>Да (21.06.2021)</t>
  </si>
  <si>
    <t>Да (29.06.2021)</t>
  </si>
  <si>
    <t>Да (12.11.2021)</t>
  </si>
  <si>
    <t>Да (30.06.2021)</t>
  </si>
  <si>
    <t>Да (14.07.2021)</t>
  </si>
  <si>
    <t>Да (26.10.2021)</t>
  </si>
  <si>
    <t>Да (22.11.2021)</t>
  </si>
  <si>
    <t>Да (29.11.2021;  08.12.2021)</t>
  </si>
  <si>
    <t>Да (02.12.2021)</t>
  </si>
  <si>
    <t>Да (один проект победителя)</t>
  </si>
  <si>
    <t>https://df.gov35.ru/otkrytyy-byudzhet/byudzhet-dlya-grazhdan/konkursy/konkurs-2021-goda/;   https://df.gov35.ru/finansovaya-gramotnost/konkursy/2021-god/itogi-konkursa-proektov-po-predstavleniyu-byudzheta-dlya-grazhdan-2021-goda/;   https://df.gov35.ru/content/news/5/13249/;   https://df.gov35.ru/otkrytyy-byudzhet/byudzhet-dlya-grazhdan/konkursy/konkurs-2021-goda/index.php?ELEMENT_ID=13265</t>
  </si>
  <si>
    <t>https://df.gov35.ru/otkrytyy-byudzhet/byudzhet-dlya-grazhdan/konkursy/konkurs-2021-goda/index.php?ELEMENT_ID=13265;   https://df.gov35.ru/finansovaya-gramotnost/konkursy/2021-god/itogi-konkursa-proektov-po-predstavleniyu-byudzheta-dlya-grazhdan-2021-goda/;    https://df.gov35.ru/content/news/5/13249/</t>
  </si>
  <si>
    <t>https://df.gov35.ru/otkrytyy-byudzhet/byudzhet-dlya-grazhdan/konkursy/konkurs-2021-goda/index.php?ELEMENT_ID=12984&amp;sphrase_id=119713;   https://df.gov35.ru/otkrytyy-byudzhet/byudzhet-dlya-grazhdan/konkursy/konkurs-2021-goda/;   https://df.gov35.ru/finansovaya-gramotnost/konkursy/2021-god/konkurs-fleshmobov-moifinansy-konkurs-informatsionnykh-stendov-po-finansovoy-gramotnosti-i-konkurs-/</t>
  </si>
  <si>
    <t>31.03.2021;   24.04.2021</t>
  </si>
  <si>
    <t>https://b4u.gov-murman.ru/albums_gallery/;   https://minfin.gov-murman.ru/open-budget/obshchestvennoe-uchastie/konkursy/2021/</t>
  </si>
  <si>
    <t>https://dfei.adm-nao.ru/obshaya-informaciya/news/27699/</t>
  </si>
  <si>
    <t>20.09 - 20.10.2021</t>
  </si>
  <si>
    <t>05.04 - 11.05.2021 (1 тур);   24.05 - 11.06.2021 (2 тур)</t>
  </si>
  <si>
    <t>12.04 - 11.05.2021</t>
  </si>
  <si>
    <t>Не позднее 29.10.2021</t>
  </si>
  <si>
    <t>https://dfei.adm-nao.ru/byudzhet-dlya-grazhdan/konkursnye-proekty-byudzhet-dlya-grazhdan/</t>
  </si>
  <si>
    <t>http://old.mari-el.gov.ru/minfin/Pages/202404091235.aspx</t>
  </si>
  <si>
    <t>19.04 - 31.05.2021</t>
  </si>
  <si>
    <t xml:space="preserve">Не позднее 11.06.2021 </t>
  </si>
  <si>
    <t>http://minfin.cap.ru/press-centr/sobitiya/2021-god/konkurs-byudzhet-dlya-grazhdan-2021;   http://minfin.cap.ru/press-centr/2021/04/07/objyavlen-ocherednoj-konkurs-proektov-po-predstavl</t>
  </si>
  <si>
    <t>Нет данных;   07.04.2021</t>
  </si>
  <si>
    <t>https://mf.omskportal.ru/oiv/mf/etc/FinGramotnost/BG/2021</t>
  </si>
  <si>
    <t>Да (19.11.2021 - разные показатели)</t>
  </si>
  <si>
    <t>Да (12.11.2021 - разные показатели)</t>
  </si>
  <si>
    <t>Да (28.06.2021 - разные показатели)</t>
  </si>
  <si>
    <t>Да (15.12.2021 - разные показатели)</t>
  </si>
  <si>
    <t>Да (03.12.2021 - разные показатели)</t>
  </si>
  <si>
    <t>http://mfnso.nso.ru/page/4822</t>
  </si>
  <si>
    <t>Последний конкурс был в 2020 году http://iis.minfin.49gov.ru/ebudget/Show/Content/51?ItemId=59.</t>
  </si>
  <si>
    <t>Последний конкурс в 2014 году https://minfin.sakha.gov.ru/konkursy/regionalnyj-konkurs-po-bjudzhetu-dlja-grazhdan.</t>
  </si>
  <si>
    <t>Проводился конкурс среди муниципальных образований https://minfin.donland.ru/documents/active/100895/, не учитывается в целях оценки показателя.</t>
  </si>
  <si>
    <t>Да (28.07.2021)</t>
  </si>
  <si>
    <t>Да (12.07.2021)</t>
  </si>
  <si>
    <t>Да (12.08.2021)</t>
  </si>
  <si>
    <t>Да (27.07.2021)</t>
  </si>
  <si>
    <t>Да (20.07.2021)</t>
  </si>
  <si>
    <t>Да (22.06.2021)</t>
  </si>
  <si>
    <t>Да (13.08.2021)</t>
  </si>
  <si>
    <t>Да (13.07.2021)</t>
  </si>
  <si>
    <t>Да (03.08.2021)</t>
  </si>
  <si>
    <t>Да (15.07.2021)</t>
  </si>
  <si>
    <t>Да (09.07.2021)</t>
  </si>
  <si>
    <t>Да (10.08.2021)</t>
  </si>
  <si>
    <t>Да (04.08.2021)</t>
  </si>
  <si>
    <t>Да (29.07.2021)</t>
  </si>
  <si>
    <t>Да (20.07.2021;  28.07.2021)</t>
  </si>
  <si>
    <t>Да (07.07.2021)</t>
  </si>
  <si>
    <t>Да (11.08.2021)</t>
  </si>
  <si>
    <t>Да (05.08.2021)</t>
  </si>
  <si>
    <t>Да (14.08.2021)</t>
  </si>
  <si>
    <t>Да (01.06.2021)</t>
  </si>
  <si>
    <t>Да (23.06.2021)</t>
  </si>
  <si>
    <t>Да (06.08.2021)</t>
  </si>
  <si>
    <t>Да (01.07.2021)</t>
  </si>
  <si>
    <t>Да (17.06.2021)</t>
  </si>
  <si>
    <t>11:03</t>
  </si>
  <si>
    <t>48:00</t>
  </si>
  <si>
    <t>23:00</t>
  </si>
  <si>
    <t>10:04</t>
  </si>
  <si>
    <t>12:12</t>
  </si>
  <si>
    <t>11:20</t>
  </si>
  <si>
    <t>26:00</t>
  </si>
  <si>
    <t>38:37</t>
  </si>
  <si>
    <t>27:30</t>
  </si>
  <si>
    <t>14:66</t>
  </si>
  <si>
    <t>14:55</t>
  </si>
  <si>
    <t>10:13</t>
  </si>
  <si>
    <t>15:56</t>
  </si>
  <si>
    <t>12:13</t>
  </si>
  <si>
    <t>20:33</t>
  </si>
  <si>
    <t>13:58</t>
  </si>
  <si>
    <t>14:12</t>
  </si>
  <si>
    <t>23:07</t>
  </si>
  <si>
    <t>14:07</t>
  </si>
  <si>
    <t>Работа над проектом республиканского бюджета Республики Алтай на 2022 год и плановый период 2023-2024 годов продолжается</t>
  </si>
  <si>
    <t>https://minfin-altai.ru/deyatelnost/byudzhet-dlya-grazhdan/2022-2024.php</t>
  </si>
  <si>
    <t>№ 46 (22128-222131)</t>
  </si>
  <si>
    <t>Гость в студии</t>
  </si>
  <si>
    <t>18:03</t>
  </si>
  <si>
    <t>Аналитическая радиопрограмма</t>
  </si>
  <si>
    <t>Нет данных (представленные сведения не отвечают требованиям: а)Видео трансляция сессии законодательного органа не являются аналитической программой; б) информация, размещенная на сайтах органов государственной власти, в целях оценки показателя не учитывается.</t>
  </si>
  <si>
    <t>Проект бюджета Удмуртии на 2022 год представило Министерство финансов</t>
  </si>
  <si>
    <t>Официальный сайт газеты «Удмуртская правда» в разделе «Новости»</t>
  </si>
  <si>
    <t>https://udmpravda.ru/2021/10/28/proekt-byudzheta-udmurtii-na-2022-god-predstavilo-ministerstvo-finansov/</t>
  </si>
  <si>
    <t>Госсовет Удмуртии принял к рассмотрению проект республиканского бюджета на 2022 год</t>
  </si>
  <si>
    <t>https://udmpravda.ru/2021/11/03/gossovet-udmurtii-prinyal-k-rassmotreniyu-proekt-respublikanskogo-byudzheta-na-2022-god/</t>
  </si>
  <si>
    <t>Принят закон о бюджете Удмуртии на 2022 год</t>
  </si>
  <si>
    <t>Электронная версия журнала «Деловой квадрат»</t>
  </si>
  <si>
    <t>https://www.d-kvadrat.ru/novosti/18084</t>
  </si>
  <si>
    <t>Глава Удмуртии представил подготовленные совместно с «Единой Россией» поправки в бюджет на 2022 год</t>
  </si>
  <si>
    <t>Электронная версия сайта партии «Единая Россия»</t>
  </si>
  <si>
    <t>https://udmurt.er.ru/activity/news/glava-udmurtii-predstavil-podgotovlennye-sovmestno-s-edinoj-rossiej-popravki-v-byudzhet-na-2022-god</t>
  </si>
  <si>
    <t>https://mfri.ru/index.php/open-budget/byudzhet-dlya-grazhdan/3895-30-12-2021;      https://mfri.ru/index.php/open-budget/byudzhet-dlya-grazhdan</t>
  </si>
  <si>
    <t>https://mfri.ru/index.php/3729-konkurs-proektov-po-predstavleniyu-byudzheta-dlya-grazhdan-2021;  https://mfri.ru/index.php/3787-v-ingushetii-opredelyat-luchshie-proekty-po-predstavleniyu-byudzheta-dlya-grazhdan;     https://mfri.ru/index.php/3869-bdg-2021</t>
  </si>
  <si>
    <t>В объявлении о конкурсе от 09.04.2021 г.  в сроках проведения конкурса указано, что прием заявок на участие в конкурсе осуществляется с 7 апреля до 27 апреля 2020 года. По состоянию на 29.09.2021 и 16.02.2021 в открытом доступе не размещены протокол и конкурсные проекты победителей. Используются две версии сайта фин.органа старая и новая.</t>
  </si>
  <si>
    <t>Мониторинг и оценка показателя проведены в период с 1 января 2021 года по 15 февраля 2022 года.</t>
  </si>
  <si>
    <t xml:space="preserve">Мониторинг и оценка показателя проведены в период с 1 сентября 2021 года по 13 февраля 2022 года. </t>
  </si>
  <si>
    <t>Представленные сведения не отвечают требованиям по дате публикации, объему, содержанию.</t>
  </si>
  <si>
    <t xml:space="preserve">Мониторинг и оценка показателя проведены в период с 3 мая по 2 августа 2021 года. </t>
  </si>
  <si>
    <t>Актуальные данные отсутствуют, последнее размещение данных датировано 2017 г.</t>
  </si>
  <si>
    <t>http://forcitizens.ru/ib/ib-svod</t>
  </si>
  <si>
    <t>Сведений недостаточно для оценки показателя.</t>
  </si>
  <si>
    <t>финансовый орган (организатор изменен)</t>
  </si>
  <si>
    <t>Организатор публичных слушаний общественная палата, на 02.08.2021 анонс о проведении мероприятия отсутствует https://opmoscow.ru/agenda/news. Кроме того, анонс не обнаружен на сайте финансового органа https://www.mos.ru/findep/news/.</t>
  </si>
  <si>
    <t xml:space="preserve">Мониторинг и оценка показателя проведены в период с 15 августа по 5 сентября 2021 года. </t>
  </si>
  <si>
    <t>в случае отсутствия оцениваемой информации указаны также сайты, на которых осуществлялся поиск.</t>
  </si>
  <si>
    <t>Примечание. * Указаны адреса, где размещен "Бюджет для граждан", сформированный на основе закона о бюджете на 2021 год и на плановый период 2022 и 2023 годов, и адреса, где размещались ранее аналогичные информационные ресурсы;</t>
  </si>
  <si>
    <t>Трансляция в прямом эфире публичных слушаний не учитывается в качестве радио-, теле-, видеопрограмм, посвященных отчету об исполнении бюджета субъекта Российской Федерации за 2020 год.</t>
  </si>
  <si>
    <t>и на плановый период 2023 и 2024 годов, и адреса, где размещались ранее аналогичные информационные ресурсы; в случае отсутствия оцениваемой информации указаны также сайты, на которых осуществлялся поиск.</t>
  </si>
  <si>
    <t xml:space="preserve">* Примечание. В таблице отражены сведения, учтенные при оценке показателя 6.8.  Указаны адреса, где размещен "Бюджет для граждан", сформированный на основе проекта бюджета субъекта Российской Федерации на 2022 год </t>
  </si>
  <si>
    <t xml:space="preserve">Мониторинг и оценка показателя проведены в период с 1 сентября по 6 декабря 2021 года. </t>
  </si>
  <si>
    <t>законодательный орган (организатор изменен)</t>
  </si>
  <si>
    <t xml:space="preserve">Мониторинг и оценка показателя проведены в период с 1 сентября 6 декабря 2021 года.           </t>
  </si>
  <si>
    <t>высший исполнительный орган (организатор изменен)</t>
  </si>
  <si>
    <t xml:space="preserve">Другие представленные сведения не отвечают требованиям: а) публичные слушания не являются аналитической программой, б) по продолжительности эфира программы. </t>
  </si>
  <si>
    <t>Не размещен</t>
  </si>
  <si>
    <t xml:space="preserve">Объявление о проведении конкурса опубликовано позже объявленной даты начала проведения конкурса. </t>
  </si>
  <si>
    <t>По указанной ссылке протокол отсутствует, вместо протокола размещен "Бюджет для граждан на 2021 год и плановый период 2022 и 2023 годов". В открытом доступе размещен один конкурсный проект победителя, при этом положением о конкурсе предусмотрено несколько номинаций.</t>
  </si>
  <si>
    <t>Опубликовано объявление о проведении всероссийского конкурса   https://mfin.permkrai.ru/news/2182.</t>
  </si>
  <si>
    <t xml:space="preserve">По Положению о конкурсе работы победителей размещаются в открытом доступе до 26.06.2021 г. Фактическая дата размещения работ - 23.07.2021 г. </t>
  </si>
  <si>
    <t>Опубликовано объявление о проведении всероссийского конкурса  https://www.yamalfin.ru/index.php?option=com_content&amp;view=article&amp;id=4051:2021-03-12-11-33-10&amp;catid=31:2010-05-27-04-54-39&amp;Itemid=71.</t>
  </si>
  <si>
    <t>Некорректно указана дата размещения протокола 11.06.2020 (год).</t>
  </si>
  <si>
    <t>Мониторинг и оценка показателей раздела проведены в период с 10 января 2021 года по 15 февряля 2022 года.</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</si>
  <si>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</si>
  <si>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</si>
  <si>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</si>
  <si>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</si>
  <si>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Группа E: очень низкий уровень открытости бюджетных данных (менее 20% от максимально возможного количества баллов)</t>
  </si>
  <si>
    <t>Не позднее 22.06.2021</t>
  </si>
  <si>
    <t>Не позднее 26.12.2021</t>
  </si>
  <si>
    <t>Другие представленные сведения не отвечают требованиям по содержанию (нет аналитики бюджету).</t>
  </si>
  <si>
    <t>Ссылка на Бюджет для граждан в составе анонса отсутствовала на дату проведения публичных слушаний, новостное сообщение со ссылкой на брошюру размещено 03.06.2021 после проведения мероприятияhttps://minfin.rtyva.ru/events/16719/, видео фиксация по состоянию на 07.06.2021 г.</t>
  </si>
  <si>
    <t>Анонс о проведении мероприятия размещен после 30.11.2021 г. Дополнительная видео фиксация 28.12.2021 г.</t>
  </si>
  <si>
    <t xml:space="preserve">Анонс о проведении мероприятия не обнаружен по состоянию на 23.11.2021. Закопроект принят в первом чтении 25.10.2021: https://minfin.tatarstan.ru/index.htm/news/2024083.htm.  </t>
  </si>
  <si>
    <t>Анонсирование мероприятия реализовано в форме сообщений о работе  Комитета Смоленской областной Думы по бюджету, налогам и финансам, http://www.smoloblduma.ru/work/kom/6B_21.php. Постановление Смоленской областной думы от 21.10.2021 № 794 "Об особенностях проведения публичных слушаний по проекту областного бюджета на 2022 год и на плановый период 2023 и 2024 годов", http://www.smoloblduma.ru/pravact/resolution.php?SECTION_ID=687&amp;ELEMENT_ID=54975&amp;sphrase_id=136961, участие граждан в мероприятии не предусмотрено.  Отсутствует ссылка в анонсе о проведении мероприятия на размещение "Бюджета для граждан"  по состоянию на 22.11.2021.</t>
  </si>
  <si>
    <t>Другие представленные сведения не отвечают требованиям по объему и  дублированию одной и той же информации.</t>
  </si>
  <si>
    <t>Область сохраняет бюджет развития</t>
  </si>
  <si>
    <t>Газета "Красный Север"</t>
  </si>
  <si>
    <t>16712.2020</t>
  </si>
  <si>
    <t>№ 142</t>
  </si>
  <si>
    <t>https://www.krassever.ru/article/oblast-sokhranyayet-byudzhet-razvitiya</t>
  </si>
  <si>
    <t>При переходе по ссылке из анонса "Бюджета для граждан"  по состоянию на 09.06.2021 отсутствует.</t>
  </si>
  <si>
    <t>https://www.mfur.ru/budget%20for%20citizens/</t>
  </si>
  <si>
    <t>Зайти в раздел "Бюджет для граждан" можно только по баннеру, в меню раздел отсутствует.</t>
  </si>
  <si>
    <t>https://minfin.donland.ru/activity/8081/</t>
  </si>
  <si>
    <t>Ссылка в анонсе о проведении мероприятия на размещение "Бюджета для граждан"  имеется на сайте финансового органа.</t>
  </si>
  <si>
    <t>Представленные сведения не отвечают требованиям (не содержат аналитических данных, объем составляет менее 3 тыс. знаков, информация не представлена).</t>
  </si>
  <si>
    <t>Бюджет для граждан по проекту бюджета и исполнению бюджета интегрирован с другими информационными ресурсами за 2017-2015 годы.</t>
  </si>
  <si>
    <t>Учтены подразделы "Проект закона о бюджете", Закон о бюджете", "Проекта закона и закон об исполнении бюджета".</t>
  </si>
  <si>
    <t>"Бюджеты для граждан" размещаются по отдельным адресам.</t>
  </si>
  <si>
    <t>Учтены "бюджеты для граждан" по проекту бюджета на 2021 год, по закону о бюджете на 2021 год, по годовому отчету за 2020 год.</t>
  </si>
  <si>
    <t>Власти Сахалина рассказали, как сработал бюджет 2020 года</t>
  </si>
  <si>
    <t>Сетевое издание "Сахалин и Курилы"</t>
  </si>
  <si>
    <t>https://skr.su/news/post/157686/</t>
  </si>
  <si>
    <t>Финансовый документ с социальной ориентацией</t>
  </si>
  <si>
    <t>Газета "Советский Сахалин"</t>
  </si>
  <si>
    <t>№40</t>
  </si>
  <si>
    <t>Интервью с первым заместителем министра финансов Сахалинской области Татьяной Улиганец</t>
  </si>
  <si>
    <t>Бюджет Сахалина останется социальным. Власти назвали суммы для поддержки жителей региона</t>
  </si>
  <si>
    <t>https://www.skr.su/news/post/165477/</t>
  </si>
  <si>
    <t>Расходы на Сахалинскую медицину в следующем году уменьшили почти на 3 млрд</t>
  </si>
  <si>
    <t>Инф агентство Sakhalin.info</t>
  </si>
  <si>
    <t>https://sakhalin.info/search/list2/214011?text=%D0%B1%D1%8E%D0%B4%D0%B6%D0%B5%D1%82&amp;month=11&amp;year=2021</t>
  </si>
  <si>
    <t>Вести. Интервью</t>
  </si>
  <si>
    <t>Телекомпания ГТРК "Сахалин-Курилы"</t>
  </si>
  <si>
    <t>https://www.youtube.com/watch?v=DpMn5o1mTH4&amp;t=549s</t>
  </si>
  <si>
    <t>Сахалинский меридиан</t>
  </si>
  <si>
    <t>Ссылка на "Бюджет для граждан" в анонсе присутствует, при переходе по ней выдается сообщение об отсутствии такой страницы. "Бюджет для граждан" найден на старой версии сайта финансового органа в разделе "Бюджет для граждан". Применен понижающий коэффициент (К1).</t>
  </si>
  <si>
    <r>
      <t xml:space="preserve">Программа «Ключевые решения. Ставропольский край»
</t>
    </r>
    <r>
      <rPr>
        <sz val="11"/>
        <color theme="1"/>
        <rFont val="Times New Roman"/>
        <family val="1"/>
      </rPr>
      <t>Бюджет Ставрополья-2022: каким будет новый финансовый год для региона</t>
    </r>
  </si>
  <si>
    <r>
      <t xml:space="preserve">Программа «Актуальное интервью» 
</t>
    </r>
    <r>
      <rPr>
        <sz val="11"/>
        <color theme="1"/>
        <rFont val="Times New Roman"/>
        <family val="1"/>
      </rPr>
      <t>Бюджет Ставропольского края на 2022 год</t>
    </r>
  </si>
  <si>
    <t>Программа «Вести недели» Кабмин Ставрополья сверстал бюджет на следующий год. Кому ждать поддержки?</t>
  </si>
  <si>
    <t>Парламентский вестник. Больше половины краевого бюджета направят на социальную сферу</t>
  </si>
  <si>
    <t>Результаты оценки уровня открытости бюджетных данных субъектов Российской Федерации по разделу 6 "Бюджет для граждан" за 2021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</si>
</sst>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р_._-;\-* #,##0.00_р_._-;_-* &quot;-&quot;??_р_._-;_-@_-"/>
    <numFmt numFmtId="165" formatCode="#,##0.0"/>
    <numFmt numFmtId="166" formatCode="0.0"/>
    <numFmt numFmtId="167" formatCode="[$-419]mmmm\ yyyy;@"/>
  </numFmts>
  <fonts count="53">
    <font>
      <sz val="11"/>
      <color theme="1"/>
      <name val="Calibri"/>
      <family val="2"/>
      <charset val="204"/>
      <scheme val="minor"/>
    </font>
    <font>
      <sz val="11"/>
      <color indexed="8"/>
      <name val="Calibri"/>
      <family val="2"/>
      <charset val="204"/>
    </font>
    <font>
      <sz val="11"/>
      <color indexed="8"/>
      <name val="Calibri"/>
      <family val="2"/>
    </font>
    <font>
      <sz val="9"/>
      <color indexed="8"/>
      <name val="Times New Roman"/>
      <family val="1"/>
      <charset val="204"/>
    </font>
    <font>
      <sz val="10"/>
      <name val="Times New Roman"/>
      <family val="1"/>
      <charset val="204"/>
    </font>
    <font>
      <sz val="10"/>
      <name val="Arial Cyr"/>
      <charset val="204"/>
    </font>
    <font>
      <sz val="10"/>
      <name val="Arial"/>
      <family val="2"/>
      <charset val="204"/>
    </font>
    <font>
      <sz val="10"/>
      <color indexed="8"/>
      <name val="Arial"/>
      <family val="2"/>
      <charset val="204"/>
    </font>
    <font>
      <b/>
      <sz val="9"/>
      <name val="Times New Roman"/>
      <family val="1"/>
      <charset val="204"/>
    </font>
    <font>
      <sz val="9"/>
      <name val="Times New Roman"/>
      <family val="1"/>
      <charset val="204"/>
    </font>
    <font>
      <i/>
      <sz val="9"/>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i/>
      <sz val="9"/>
      <name val="Times New Roman"/>
      <family val="1"/>
      <charset val="204"/>
    </font>
    <font>
      <sz val="11"/>
      <color theme="1"/>
      <name val="Calibri"/>
      <family val="2"/>
      <charset val="204"/>
      <scheme val="minor"/>
    </font>
    <font>
      <b/>
      <sz val="10"/>
      <color rgb="FF000000"/>
      <name val="Arial Cyr"/>
    </font>
    <font>
      <u/>
      <sz val="11"/>
      <color theme="10"/>
      <name val="Calibri"/>
      <family val="2"/>
      <charset val="204"/>
      <scheme val="minor"/>
    </font>
    <font>
      <sz val="11"/>
      <color theme="1"/>
      <name val="Calibri"/>
      <family val="2"/>
      <scheme val="minor"/>
    </font>
    <font>
      <sz val="11"/>
      <color rgb="FFC00000"/>
      <name val="Calibri"/>
      <family val="2"/>
      <charset val="204"/>
      <scheme val="minor"/>
    </font>
    <font>
      <b/>
      <sz val="10"/>
      <color theme="1"/>
      <name val="Times New Roman"/>
      <family val="1"/>
      <charset val="204"/>
    </font>
    <font>
      <sz val="9"/>
      <color theme="1"/>
      <name val="Times New Roman"/>
      <family val="1"/>
      <charset val="204"/>
    </font>
    <font>
      <i/>
      <sz val="9"/>
      <color theme="1"/>
      <name val="Times New Roman"/>
      <family val="1"/>
      <charset val="204"/>
    </font>
    <font>
      <sz val="10"/>
      <color theme="1"/>
      <name val="Calibri"/>
      <family val="2"/>
      <charset val="204"/>
      <scheme val="minor"/>
    </font>
    <font>
      <b/>
      <sz val="9"/>
      <color theme="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sz val="9"/>
      <color rgb="FFFF0000"/>
      <name val="Times New Roman"/>
      <family val="1"/>
      <charset val="204"/>
    </font>
    <font>
      <b/>
      <sz val="9"/>
      <color rgb="FFFF0000"/>
      <name val="Times New Roman"/>
      <family val="1"/>
      <charset val="204"/>
    </font>
    <font>
      <sz val="9"/>
      <color theme="0"/>
      <name val="Times New Roman"/>
      <family val="1"/>
      <charset val="204"/>
    </font>
    <font>
      <sz val="7"/>
      <color theme="1"/>
      <name val="Times New Roman"/>
      <family val="1"/>
      <charset val="204"/>
    </font>
    <font>
      <b/>
      <sz val="9"/>
      <color theme="0"/>
      <name val="Times New Roman"/>
      <family val="1"/>
      <charset val="204"/>
    </font>
    <font>
      <sz val="9"/>
      <name val="Times New Roman"/>
      <family val="1"/>
    </font>
    <font>
      <b/>
      <sz val="9"/>
      <name val="Times New Roman"/>
      <family val="1"/>
    </font>
    <font>
      <i/>
      <sz val="9"/>
      <name val="Times New Roman"/>
      <family val="1"/>
    </font>
    <font>
      <sz val="9"/>
      <color theme="1"/>
      <name val="Times New Roman"/>
      <family val="1"/>
    </font>
    <font>
      <b/>
      <sz val="9"/>
      <color theme="1"/>
      <name val="Times New Roman"/>
      <family val="1"/>
    </font>
    <font>
      <sz val="11"/>
      <color theme="1"/>
      <name val="Times New Roman"/>
      <family val="1"/>
    </font>
    <font>
      <i/>
      <sz val="9"/>
      <color theme="1"/>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99"/>
        <bgColor indexed="64"/>
      </patternFill>
    </fill>
    <fill>
      <patternFill patternType="solid">
        <fgColor theme="9" tint="0.79998168889431442"/>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000000"/>
      </left>
      <right style="thin">
        <color rgb="FF000000"/>
      </right>
      <top style="thin">
        <color rgb="FF000000"/>
      </top>
      <bottom style="thin">
        <color rgb="FF00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77111117893"/>
      </right>
      <top/>
      <bottom/>
      <diagonal/>
    </border>
    <border>
      <left style="thin">
        <color theme="0" tint="-0.24994659260841701"/>
      </left>
      <right style="thin">
        <color theme="0" tint="-0.24994659260841701"/>
      </right>
      <top style="thin">
        <color theme="0" tint="-0.24994659260841701"/>
      </top>
      <bottom style="thin">
        <color theme="0" tint="-0.249977111117893"/>
      </bottom>
      <diagonal/>
    </border>
    <border>
      <left/>
      <right/>
      <top style="thin">
        <color theme="0" tint="-0.249977111117893"/>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24994659260841701"/>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s>
  <cellStyleXfs count="134">
    <xf numFmtId="167" fontId="0" fillId="0" borderId="0"/>
    <xf numFmtId="167" fontId="1" fillId="2" borderId="0" applyNumberFormat="0" applyBorder="0" applyAlignment="0" applyProtection="0"/>
    <xf numFmtId="167" fontId="1" fillId="2" borderId="0" applyNumberFormat="0" applyBorder="0" applyAlignment="0" applyProtection="0"/>
    <xf numFmtId="167" fontId="1" fillId="3" borderId="0" applyNumberFormat="0" applyBorder="0" applyAlignment="0" applyProtection="0"/>
    <xf numFmtId="167" fontId="1" fillId="3" borderId="0" applyNumberFormat="0" applyBorder="0" applyAlignment="0" applyProtection="0"/>
    <xf numFmtId="167" fontId="1" fillId="4" borderId="0" applyNumberFormat="0" applyBorder="0" applyAlignment="0" applyProtection="0"/>
    <xf numFmtId="167" fontId="1" fillId="4" borderId="0" applyNumberFormat="0" applyBorder="0" applyAlignment="0" applyProtection="0"/>
    <xf numFmtId="167" fontId="1" fillId="5" borderId="0" applyNumberFormat="0" applyBorder="0" applyAlignment="0" applyProtection="0"/>
    <xf numFmtId="167" fontId="1" fillId="5" borderId="0" applyNumberFormat="0" applyBorder="0" applyAlignment="0" applyProtection="0"/>
    <xf numFmtId="167" fontId="1" fillId="6" borderId="0" applyNumberFormat="0" applyBorder="0" applyAlignment="0" applyProtection="0"/>
    <xf numFmtId="167" fontId="1" fillId="6" borderId="0" applyNumberFormat="0" applyBorder="0" applyAlignment="0" applyProtection="0"/>
    <xf numFmtId="167" fontId="1" fillId="7" borderId="0" applyNumberFormat="0" applyBorder="0" applyAlignment="0" applyProtection="0"/>
    <xf numFmtId="167" fontId="1" fillId="7" borderId="0" applyNumberFormat="0" applyBorder="0" applyAlignment="0" applyProtection="0"/>
    <xf numFmtId="167" fontId="1" fillId="8" borderId="0" applyNumberFormat="0" applyBorder="0" applyAlignment="0" applyProtection="0"/>
    <xf numFmtId="167" fontId="1" fillId="8" borderId="0" applyNumberFormat="0" applyBorder="0" applyAlignment="0" applyProtection="0"/>
    <xf numFmtId="167" fontId="1" fillId="9" borderId="0" applyNumberFormat="0" applyBorder="0" applyAlignment="0" applyProtection="0"/>
    <xf numFmtId="167" fontId="1" fillId="9"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5" borderId="0" applyNumberFormat="0" applyBorder="0" applyAlignment="0" applyProtection="0"/>
    <xf numFmtId="167" fontId="1" fillId="5" borderId="0" applyNumberFormat="0" applyBorder="0" applyAlignment="0" applyProtection="0"/>
    <xf numFmtId="167" fontId="1" fillId="8" borderId="0" applyNumberFormat="0" applyBorder="0" applyAlignment="0" applyProtection="0"/>
    <xf numFmtId="167" fontId="1" fillId="8"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1" fillId="12" borderId="0" applyNumberFormat="0" applyBorder="0" applyAlignment="0" applyProtection="0"/>
    <xf numFmtId="167" fontId="11" fillId="12" borderId="0" applyNumberFormat="0" applyBorder="0" applyAlignment="0" applyProtection="0"/>
    <xf numFmtId="167" fontId="11" fillId="9" borderId="0" applyNumberFormat="0" applyBorder="0" applyAlignment="0" applyProtection="0"/>
    <xf numFmtId="167" fontId="11" fillId="9" borderId="0" applyNumberFormat="0" applyBorder="0" applyAlignment="0" applyProtection="0"/>
    <xf numFmtId="167" fontId="11" fillId="10" borderId="0" applyNumberFormat="0" applyBorder="0" applyAlignment="0" applyProtection="0"/>
    <xf numFmtId="167" fontId="11" fillId="10" borderId="0" applyNumberFormat="0" applyBorder="0" applyAlignment="0" applyProtection="0"/>
    <xf numFmtId="167" fontId="11" fillId="13" borderId="0" applyNumberFormat="0" applyBorder="0" applyAlignment="0" applyProtection="0"/>
    <xf numFmtId="167" fontId="11" fillId="13" borderId="0" applyNumberFormat="0" applyBorder="0" applyAlignment="0" applyProtection="0"/>
    <xf numFmtId="167" fontId="11" fillId="14" borderId="0" applyNumberFormat="0" applyBorder="0" applyAlignment="0" applyProtection="0"/>
    <xf numFmtId="167" fontId="11" fillId="14" borderId="0" applyNumberFormat="0" applyBorder="0" applyAlignment="0" applyProtection="0"/>
    <xf numFmtId="167" fontId="11" fillId="15" borderId="0" applyNumberFormat="0" applyBorder="0" applyAlignment="0" applyProtection="0"/>
    <xf numFmtId="167" fontId="11" fillId="15" borderId="0" applyNumberFormat="0" applyBorder="0" applyAlignment="0" applyProtection="0"/>
    <xf numFmtId="165" fontId="29" fillId="24" borderId="10">
      <alignment horizontal="right" vertical="top" shrinkToFit="1"/>
    </xf>
    <xf numFmtId="167" fontId="11" fillId="16" borderId="0" applyNumberFormat="0" applyBorder="0" applyAlignment="0" applyProtection="0"/>
    <xf numFmtId="167" fontId="11" fillId="17" borderId="0" applyNumberFormat="0" applyBorder="0" applyAlignment="0" applyProtection="0"/>
    <xf numFmtId="167" fontId="11" fillId="18" borderId="0" applyNumberFormat="0" applyBorder="0" applyAlignment="0" applyProtection="0"/>
    <xf numFmtId="167" fontId="11" fillId="13" borderId="0" applyNumberFormat="0" applyBorder="0" applyAlignment="0" applyProtection="0"/>
    <xf numFmtId="167" fontId="11" fillId="14" borderId="0" applyNumberFormat="0" applyBorder="0" applyAlignment="0" applyProtection="0"/>
    <xf numFmtId="167" fontId="11" fillId="19" borderId="0" applyNumberFormat="0" applyBorder="0" applyAlignment="0" applyProtection="0"/>
    <xf numFmtId="167" fontId="12" fillId="7" borderId="1" applyNumberFormat="0" applyAlignment="0" applyProtection="0"/>
    <xf numFmtId="167" fontId="13" fillId="20" borderId="2" applyNumberFormat="0" applyAlignment="0" applyProtection="0"/>
    <xf numFmtId="167" fontId="14" fillId="20" borderId="1" applyNumberFormat="0" applyAlignment="0" applyProtection="0"/>
    <xf numFmtId="167" fontId="30" fillId="0" borderId="0" applyNumberFormat="0" applyFill="0" applyBorder="0" applyAlignment="0" applyProtection="0"/>
    <xf numFmtId="167" fontId="30" fillId="0" borderId="0" applyNumberFormat="0" applyFill="0" applyBorder="0" applyAlignment="0" applyProtection="0"/>
    <xf numFmtId="167" fontId="15" fillId="0" borderId="3" applyNumberFormat="0" applyFill="0" applyAlignment="0" applyProtection="0"/>
    <xf numFmtId="167" fontId="16" fillId="0" borderId="4" applyNumberFormat="0" applyFill="0" applyAlignment="0" applyProtection="0"/>
    <xf numFmtId="167" fontId="17" fillId="0" borderId="5" applyNumberFormat="0" applyFill="0" applyAlignment="0" applyProtection="0"/>
    <xf numFmtId="167" fontId="17" fillId="0" borderId="0" applyNumberFormat="0" applyFill="0" applyBorder="0" applyAlignment="0" applyProtection="0"/>
    <xf numFmtId="167" fontId="18" fillId="0" borderId="6" applyNumberFormat="0" applyFill="0" applyAlignment="0" applyProtection="0"/>
    <xf numFmtId="167" fontId="19" fillId="21" borderId="7" applyNumberFormat="0" applyAlignment="0" applyProtection="0"/>
    <xf numFmtId="167" fontId="20" fillId="0" borderId="0" applyNumberFormat="0" applyFill="0" applyBorder="0" applyAlignment="0" applyProtection="0"/>
    <xf numFmtId="167" fontId="21" fillId="22" borderId="0" applyNumberFormat="0" applyBorder="0" applyAlignment="0" applyProtection="0"/>
    <xf numFmtId="167" fontId="2" fillId="0" borderId="0"/>
    <xf numFmtId="167" fontId="6" fillId="0" borderId="0"/>
    <xf numFmtId="167" fontId="7" fillId="0" borderId="0"/>
    <xf numFmtId="167" fontId="1" fillId="0" borderId="0"/>
    <xf numFmtId="167" fontId="28" fillId="0" borderId="0"/>
    <xf numFmtId="167" fontId="31" fillId="0" borderId="0"/>
    <xf numFmtId="167" fontId="5" fillId="0" borderId="0"/>
    <xf numFmtId="167" fontId="22" fillId="3" borderId="0" applyNumberFormat="0" applyBorder="0" applyAlignment="0" applyProtection="0"/>
    <xf numFmtId="167" fontId="23" fillId="0" borderId="0" applyNumberFormat="0" applyFill="0" applyBorder="0" applyAlignment="0" applyProtection="0"/>
    <xf numFmtId="167" fontId="5" fillId="23" borderId="8" applyNumberFormat="0" applyFont="0" applyAlignment="0" applyProtection="0"/>
    <xf numFmtId="9" fontId="28" fillId="0" borderId="0" applyFont="0" applyFill="0" applyBorder="0" applyAlignment="0" applyProtection="0"/>
    <xf numFmtId="167" fontId="24" fillId="0" borderId="9" applyNumberFormat="0" applyFill="0" applyAlignment="0" applyProtection="0"/>
    <xf numFmtId="167" fontId="25"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26" fillId="4" borderId="0" applyNumberFormat="0" applyBorder="0" applyAlignment="0" applyProtection="0"/>
    <xf numFmtId="167" fontId="28" fillId="0" borderId="0"/>
    <xf numFmtId="167" fontId="28" fillId="0" borderId="0"/>
    <xf numFmtId="167" fontId="1" fillId="2" borderId="0" applyNumberFormat="0" applyBorder="0" applyAlignment="0" applyProtection="0"/>
    <xf numFmtId="167" fontId="1" fillId="3" borderId="0" applyNumberFormat="0" applyBorder="0" applyAlignment="0" applyProtection="0"/>
    <xf numFmtId="167" fontId="1" fillId="4" borderId="0" applyNumberFormat="0" applyBorder="0" applyAlignment="0" applyProtection="0"/>
    <xf numFmtId="167" fontId="1" fillId="5" borderId="0" applyNumberFormat="0" applyBorder="0" applyAlignment="0" applyProtection="0"/>
    <xf numFmtId="167" fontId="1" fillId="6" borderId="0" applyNumberFormat="0" applyBorder="0" applyAlignment="0" applyProtection="0"/>
    <xf numFmtId="167" fontId="1" fillId="7" borderId="0" applyNumberFormat="0" applyBorder="0" applyAlignment="0" applyProtection="0"/>
    <xf numFmtId="167" fontId="1" fillId="8" borderId="0" applyNumberFormat="0" applyBorder="0" applyAlignment="0" applyProtection="0"/>
    <xf numFmtId="167" fontId="1" fillId="9" borderId="0" applyNumberFormat="0" applyBorder="0" applyAlignment="0" applyProtection="0"/>
    <xf numFmtId="167" fontId="1" fillId="10" borderId="0" applyNumberFormat="0" applyBorder="0" applyAlignment="0" applyProtection="0"/>
    <xf numFmtId="167" fontId="1" fillId="5" borderId="0" applyNumberFormat="0" applyBorder="0" applyAlignment="0" applyProtection="0"/>
    <xf numFmtId="167" fontId="1" fillId="8" borderId="0" applyNumberFormat="0" applyBorder="0" applyAlignment="0" applyProtection="0"/>
    <xf numFmtId="167" fontId="1" fillId="11" borderId="0" applyNumberFormat="0" applyBorder="0" applyAlignment="0" applyProtection="0"/>
    <xf numFmtId="167" fontId="11" fillId="12" borderId="0" applyNumberFormat="0" applyBorder="0" applyAlignment="0" applyProtection="0"/>
    <xf numFmtId="167" fontId="11" fillId="9" borderId="0" applyNumberFormat="0" applyBorder="0" applyAlignment="0" applyProtection="0"/>
    <xf numFmtId="167" fontId="11" fillId="10" borderId="0" applyNumberFormat="0" applyBorder="0" applyAlignment="0" applyProtection="0"/>
    <xf numFmtId="167" fontId="11" fillId="13" borderId="0" applyNumberFormat="0" applyBorder="0" applyAlignment="0" applyProtection="0"/>
    <xf numFmtId="167" fontId="11" fillId="14" borderId="0" applyNumberFormat="0" applyBorder="0" applyAlignment="0" applyProtection="0"/>
    <xf numFmtId="167" fontId="11" fillId="15" borderId="0" applyNumberFormat="0" applyBorder="0" applyAlignment="0" applyProtection="0"/>
    <xf numFmtId="167" fontId="28" fillId="0" borderId="0"/>
    <xf numFmtId="167" fontId="28" fillId="0" borderId="0"/>
    <xf numFmtId="167" fontId="28" fillId="0" borderId="0"/>
    <xf numFmtId="167" fontId="28" fillId="0" borderId="0"/>
    <xf numFmtId="167" fontId="28" fillId="0" borderId="0"/>
    <xf numFmtId="167" fontId="1" fillId="2" borderId="0" applyNumberFormat="0" applyBorder="0" applyAlignment="0" applyProtection="0"/>
    <xf numFmtId="167" fontId="1" fillId="3" borderId="0" applyNumberFormat="0" applyBorder="0" applyAlignment="0" applyProtection="0"/>
    <xf numFmtId="167" fontId="1" fillId="4" borderId="0" applyNumberFormat="0" applyBorder="0" applyAlignment="0" applyProtection="0"/>
    <xf numFmtId="167" fontId="1" fillId="5" borderId="0" applyNumberFormat="0" applyBorder="0" applyAlignment="0" applyProtection="0"/>
    <xf numFmtId="167" fontId="1" fillId="6" borderId="0" applyNumberFormat="0" applyBorder="0" applyAlignment="0" applyProtection="0"/>
    <xf numFmtId="167" fontId="1" fillId="7" borderId="0" applyNumberFormat="0" applyBorder="0" applyAlignment="0" applyProtection="0"/>
    <xf numFmtId="167" fontId="1" fillId="8" borderId="0" applyNumberFormat="0" applyBorder="0" applyAlignment="0" applyProtection="0"/>
    <xf numFmtId="167" fontId="1" fillId="9" borderId="0" applyNumberFormat="0" applyBorder="0" applyAlignment="0" applyProtection="0"/>
    <xf numFmtId="167" fontId="1" fillId="10" borderId="0" applyNumberFormat="0" applyBorder="0" applyAlignment="0" applyProtection="0"/>
    <xf numFmtId="167" fontId="1" fillId="5" borderId="0" applyNumberFormat="0" applyBorder="0" applyAlignment="0" applyProtection="0"/>
    <xf numFmtId="167" fontId="1" fillId="8" borderId="0" applyNumberFormat="0" applyBorder="0" applyAlignment="0" applyProtection="0"/>
    <xf numFmtId="167" fontId="1" fillId="11" borderId="0" applyNumberFormat="0" applyBorder="0" applyAlignment="0" applyProtection="0"/>
    <xf numFmtId="167" fontId="11" fillId="12" borderId="0" applyNumberFormat="0" applyBorder="0" applyAlignment="0" applyProtection="0"/>
    <xf numFmtId="167" fontId="11" fillId="9" borderId="0" applyNumberFormat="0" applyBorder="0" applyAlignment="0" applyProtection="0"/>
    <xf numFmtId="167" fontId="11" fillId="10" borderId="0" applyNumberFormat="0" applyBorder="0" applyAlignment="0" applyProtection="0"/>
    <xf numFmtId="167" fontId="11" fillId="13" borderId="0" applyNumberFormat="0" applyBorder="0" applyAlignment="0" applyProtection="0"/>
    <xf numFmtId="167" fontId="11" fillId="14" borderId="0" applyNumberFormat="0" applyBorder="0" applyAlignment="0" applyProtection="0"/>
    <xf numFmtId="167" fontId="11" fillId="15" borderId="0" applyNumberFormat="0" applyBorder="0" applyAlignment="0" applyProtection="0"/>
    <xf numFmtId="167" fontId="28" fillId="0" borderId="0"/>
    <xf numFmtId="167" fontId="28" fillId="0" borderId="0"/>
    <xf numFmtId="167" fontId="28" fillId="0" borderId="0"/>
    <xf numFmtId="167" fontId="28" fillId="0" borderId="0"/>
    <xf numFmtId="167" fontId="28" fillId="0" borderId="0"/>
    <xf numFmtId="167" fontId="28" fillId="0" borderId="0"/>
    <xf numFmtId="167" fontId="28" fillId="0" borderId="0"/>
    <xf numFmtId="167" fontId="28" fillId="0" borderId="0"/>
    <xf numFmtId="167" fontId="28" fillId="0" borderId="0"/>
    <xf numFmtId="0" fontId="28" fillId="0" borderId="0"/>
    <xf numFmtId="0" fontId="30" fillId="0" borderId="0" applyNumberFormat="0" applyFill="0" applyBorder="0" applyAlignment="0" applyProtection="0"/>
    <xf numFmtId="0" fontId="30" fillId="0" borderId="0" applyNumberFormat="0" applyFill="0" applyBorder="0" applyAlignment="0" applyProtection="0"/>
    <xf numFmtId="0" fontId="5" fillId="0" borderId="0"/>
    <xf numFmtId="0" fontId="31" fillId="0" borderId="0"/>
  </cellStyleXfs>
  <cellXfs count="635">
    <xf numFmtId="167" fontId="0" fillId="0" borderId="0" xfId="0"/>
    <xf numFmtId="166" fontId="0" fillId="0" borderId="0" xfId="0" applyNumberFormat="1"/>
    <xf numFmtId="167" fontId="9" fillId="0" borderId="0" xfId="0" applyFont="1"/>
    <xf numFmtId="167" fontId="9" fillId="0" borderId="0" xfId="0" applyFont="1" applyFill="1"/>
    <xf numFmtId="167" fontId="9" fillId="0" borderId="0" xfId="0" applyFont="1" applyAlignment="1">
      <alignment horizontal="center"/>
    </xf>
    <xf numFmtId="166" fontId="8" fillId="25" borderId="12" xfId="0" applyNumberFormat="1" applyFont="1" applyFill="1" applyBorder="1" applyAlignment="1">
      <alignment vertical="center" wrapText="1"/>
    </xf>
    <xf numFmtId="165" fontId="8" fillId="25" borderId="12" xfId="0" applyNumberFormat="1" applyFont="1" applyFill="1" applyBorder="1" applyAlignment="1">
      <alignment horizontal="center" vertical="center"/>
    </xf>
    <xf numFmtId="166" fontId="9" fillId="0" borderId="12" xfId="0" applyNumberFormat="1" applyFont="1" applyFill="1" applyBorder="1" applyAlignment="1">
      <alignment horizontal="center" vertical="center" wrapText="1"/>
    </xf>
    <xf numFmtId="166" fontId="8" fillId="25" borderId="12" xfId="0" applyNumberFormat="1" applyFont="1" applyFill="1" applyBorder="1" applyAlignment="1">
      <alignment horizontal="center" vertical="center" wrapText="1"/>
    </xf>
    <xf numFmtId="166" fontId="9" fillId="25" borderId="12" xfId="0" applyNumberFormat="1" applyFont="1" applyFill="1" applyBorder="1" applyAlignment="1">
      <alignment horizontal="center" vertical="center" wrapText="1"/>
    </xf>
    <xf numFmtId="166" fontId="9" fillId="25" borderId="12" xfId="57" applyNumberFormat="1" applyFont="1" applyFill="1" applyBorder="1" applyAlignment="1">
      <alignment horizontal="center" vertical="center"/>
    </xf>
    <xf numFmtId="2" fontId="0" fillId="0" borderId="0" xfId="0" applyNumberFormat="1"/>
    <xf numFmtId="4" fontId="9" fillId="0" borderId="0" xfId="0" applyNumberFormat="1" applyFont="1" applyAlignment="1">
      <alignment horizontal="center"/>
    </xf>
    <xf numFmtId="166" fontId="8" fillId="0" borderId="0" xfId="0" applyNumberFormat="1" applyFont="1"/>
    <xf numFmtId="166" fontId="9" fillId="0" borderId="0" xfId="0" applyNumberFormat="1" applyFont="1"/>
    <xf numFmtId="167" fontId="9" fillId="0" borderId="0" xfId="0" applyFont="1" applyAlignment="1">
      <alignment horizontal="justify" vertical="center"/>
    </xf>
    <xf numFmtId="166" fontId="9" fillId="0" borderId="0" xfId="0" applyNumberFormat="1" applyFont="1" applyAlignment="1">
      <alignment vertical="center"/>
    </xf>
    <xf numFmtId="166" fontId="8" fillId="0" borderId="0" xfId="0" applyNumberFormat="1" applyFont="1" applyAlignment="1">
      <alignment horizontal="center"/>
    </xf>
    <xf numFmtId="49" fontId="0" fillId="0" borderId="0" xfId="0" applyNumberFormat="1"/>
    <xf numFmtId="167" fontId="9" fillId="0" borderId="0" xfId="0" applyFont="1" applyAlignment="1">
      <alignment vertical="center"/>
    </xf>
    <xf numFmtId="167" fontId="9" fillId="0" borderId="0" xfId="0" applyFont="1" applyAlignment="1">
      <alignment horizontal="center" vertical="center"/>
    </xf>
    <xf numFmtId="166" fontId="8" fillId="0" borderId="0" xfId="0" applyNumberFormat="1" applyFont="1" applyAlignment="1">
      <alignment vertical="center"/>
    </xf>
    <xf numFmtId="166" fontId="8" fillId="0" borderId="0" xfId="0" applyNumberFormat="1" applyFont="1" applyAlignment="1">
      <alignment horizontal="center" vertical="center"/>
    </xf>
    <xf numFmtId="166" fontId="8" fillId="0" borderId="0" xfId="0" applyNumberFormat="1" applyFont="1" applyAlignment="1"/>
    <xf numFmtId="166" fontId="9" fillId="0" borderId="0" xfId="0" applyNumberFormat="1" applyFont="1" applyAlignment="1"/>
    <xf numFmtId="167" fontId="9" fillId="0" borderId="0" xfId="0" applyFont="1" applyAlignment="1"/>
    <xf numFmtId="4" fontId="9" fillId="0" borderId="0" xfId="0" applyNumberFormat="1" applyFont="1" applyAlignment="1"/>
    <xf numFmtId="166" fontId="9" fillId="0" borderId="0" xfId="0" applyNumberFormat="1" applyFont="1" applyAlignment="1">
      <alignment wrapText="1"/>
    </xf>
    <xf numFmtId="4" fontId="9" fillId="0" borderId="0" xfId="0" applyNumberFormat="1" applyFont="1"/>
    <xf numFmtId="167" fontId="9" fillId="0" borderId="0" xfId="0" applyFont="1" applyBorder="1" applyAlignment="1">
      <alignment vertical="center"/>
    </xf>
    <xf numFmtId="167" fontId="9" fillId="0" borderId="0" xfId="0" applyFont="1" applyBorder="1" applyAlignment="1">
      <alignment horizontal="left" vertical="center"/>
    </xf>
    <xf numFmtId="167" fontId="9" fillId="0" borderId="0" xfId="0" applyFont="1" applyAlignment="1">
      <alignment horizontal="center" wrapText="1"/>
    </xf>
    <xf numFmtId="167" fontId="9" fillId="0" borderId="0" xfId="0" applyFont="1" applyAlignment="1">
      <alignment wrapText="1"/>
    </xf>
    <xf numFmtId="166" fontId="9" fillId="0" borderId="0" xfId="0" applyNumberFormat="1" applyFont="1" applyAlignment="1">
      <alignment horizontal="center"/>
    </xf>
    <xf numFmtId="167" fontId="9" fillId="0" borderId="0" xfId="0" applyFont="1" applyFill="1" applyAlignment="1">
      <alignment horizontal="center" wrapText="1"/>
    </xf>
    <xf numFmtId="166" fontId="8" fillId="0" borderId="0" xfId="0" applyNumberFormat="1" applyFont="1" applyFill="1" applyAlignment="1">
      <alignment wrapText="1"/>
    </xf>
    <xf numFmtId="167" fontId="9" fillId="0" borderId="0" xfId="0" applyFont="1" applyFill="1" applyAlignment="1">
      <alignment horizontal="left" wrapText="1"/>
    </xf>
    <xf numFmtId="167" fontId="9" fillId="0" borderId="0" xfId="0" applyFont="1" applyFill="1" applyAlignment="1">
      <alignment horizontal="center"/>
    </xf>
    <xf numFmtId="166" fontId="8" fillId="0" borderId="0" xfId="0" applyNumberFormat="1" applyFont="1" applyFill="1" applyAlignment="1"/>
    <xf numFmtId="167" fontId="9" fillId="0" borderId="0" xfId="0" applyFont="1" applyFill="1" applyAlignment="1">
      <alignment horizontal="left"/>
    </xf>
    <xf numFmtId="167" fontId="9" fillId="0" borderId="0" xfId="0" applyFont="1" applyAlignment="1">
      <alignment horizontal="left" vertical="center"/>
    </xf>
    <xf numFmtId="166" fontId="34" fillId="25" borderId="12" xfId="0" applyNumberFormat="1" applyFont="1" applyFill="1" applyBorder="1" applyAlignment="1">
      <alignment horizontal="center" vertical="center"/>
    </xf>
    <xf numFmtId="166" fontId="9" fillId="0" borderId="12" xfId="0" applyNumberFormat="1" applyFont="1" applyBorder="1" applyAlignment="1">
      <alignment horizontal="center" vertical="center"/>
    </xf>
    <xf numFmtId="166" fontId="9" fillId="25" borderId="12" xfId="0" applyNumberFormat="1" applyFont="1" applyFill="1" applyBorder="1" applyAlignment="1">
      <alignment horizontal="center" vertical="center"/>
    </xf>
    <xf numFmtId="167" fontId="9" fillId="0" borderId="0" xfId="0" applyFont="1" applyBorder="1"/>
    <xf numFmtId="167" fontId="9" fillId="0" borderId="0" xfId="0" applyFont="1" applyAlignment="1">
      <alignment horizontal="left" wrapText="1"/>
    </xf>
    <xf numFmtId="167" fontId="9" fillId="0" borderId="0" xfId="0" applyNumberFormat="1" applyFont="1" applyAlignment="1">
      <alignment vertical="center"/>
    </xf>
    <xf numFmtId="167" fontId="9" fillId="0" borderId="0" xfId="0" applyNumberFormat="1" applyFont="1" applyAlignment="1"/>
    <xf numFmtId="167" fontId="9" fillId="0" borderId="0" xfId="0" applyNumberFormat="1" applyFont="1" applyBorder="1" applyAlignment="1">
      <alignment horizontal="left" vertical="center"/>
    </xf>
    <xf numFmtId="167" fontId="0" fillId="0" borderId="0" xfId="0" applyNumberFormat="1"/>
    <xf numFmtId="167" fontId="37" fillId="0" borderId="0" xfId="0" applyNumberFormat="1" applyFont="1" applyAlignment="1">
      <alignment horizontal="left" vertical="center"/>
    </xf>
    <xf numFmtId="167" fontId="33" fillId="0" borderId="0" xfId="0" applyNumberFormat="1" applyFont="1" applyAlignment="1">
      <alignment horizontal="left" vertical="center"/>
    </xf>
    <xf numFmtId="167" fontId="0" fillId="0" borderId="0" xfId="0" applyNumberFormat="1" applyAlignment="1">
      <alignment horizontal="left"/>
    </xf>
    <xf numFmtId="167" fontId="9" fillId="0" borderId="0" xfId="0" applyNumberFormat="1" applyFont="1" applyAlignment="1">
      <alignment horizontal="left" vertical="center"/>
    </xf>
    <xf numFmtId="167" fontId="8" fillId="0" borderId="0" xfId="0" applyNumberFormat="1" applyFont="1" applyAlignment="1">
      <alignment horizontal="left" vertical="center"/>
    </xf>
    <xf numFmtId="167" fontId="36" fillId="0" borderId="0" xfId="0" applyNumberFormat="1" applyFont="1" applyAlignment="1">
      <alignment horizontal="left" vertical="center"/>
    </xf>
    <xf numFmtId="167" fontId="33" fillId="0" borderId="0" xfId="0" applyNumberFormat="1" applyFont="1" applyAlignment="1">
      <alignment horizontal="center" vertical="center"/>
    </xf>
    <xf numFmtId="167" fontId="9" fillId="26" borderId="12" xfId="0" applyNumberFormat="1" applyFont="1" applyFill="1" applyBorder="1" applyAlignment="1">
      <alignment horizontal="center" vertical="center" wrapText="1"/>
    </xf>
    <xf numFmtId="167" fontId="10" fillId="26" borderId="12" xfId="0" applyNumberFormat="1" applyFont="1" applyFill="1" applyBorder="1" applyAlignment="1">
      <alignment horizontal="left" vertical="center"/>
    </xf>
    <xf numFmtId="167" fontId="27" fillId="26" borderId="12" xfId="0" applyNumberFormat="1" applyFont="1" applyFill="1" applyBorder="1" applyAlignment="1">
      <alignment horizontal="center" vertical="center" wrapText="1"/>
    </xf>
    <xf numFmtId="167" fontId="10" fillId="26" borderId="12" xfId="0" applyNumberFormat="1" applyFont="1" applyFill="1" applyBorder="1" applyAlignment="1">
      <alignment horizontal="center" vertical="center" wrapText="1"/>
    </xf>
    <xf numFmtId="167" fontId="35" fillId="0" borderId="12" xfId="0" applyNumberFormat="1" applyFont="1" applyBorder="1" applyAlignment="1">
      <alignment horizontal="center" vertical="center"/>
    </xf>
    <xf numFmtId="167" fontId="10" fillId="0" borderId="12" xfId="0" applyNumberFormat="1" applyFont="1" applyBorder="1" applyAlignment="1">
      <alignment horizontal="left" vertical="center"/>
    </xf>
    <xf numFmtId="167" fontId="27" fillId="0" borderId="12"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7" fontId="36" fillId="0" borderId="0" xfId="0" applyNumberFormat="1" applyFont="1" applyAlignment="1">
      <alignment wrapText="1"/>
    </xf>
    <xf numFmtId="167" fontId="8" fillId="25" borderId="12" xfId="0" applyNumberFormat="1" applyFont="1" applyFill="1" applyBorder="1" applyAlignment="1">
      <alignment horizontal="left" vertical="center"/>
    </xf>
    <xf numFmtId="167" fontId="8" fillId="25" borderId="12" xfId="0" applyNumberFormat="1" applyFont="1" applyFill="1" applyBorder="1" applyAlignment="1">
      <alignment vertical="center" wrapText="1"/>
    </xf>
    <xf numFmtId="167" fontId="9" fillId="0" borderId="12" xfId="0" applyNumberFormat="1" applyFont="1" applyBorder="1" applyAlignment="1">
      <alignment horizontal="left" vertical="center"/>
    </xf>
    <xf numFmtId="166" fontId="8" fillId="0" borderId="12" xfId="0" applyNumberFormat="1" applyFont="1" applyBorder="1" applyAlignment="1">
      <alignment horizontal="center" vertical="center" wrapText="1"/>
    </xf>
    <xf numFmtId="166" fontId="9" fillId="0" borderId="12" xfId="0" applyNumberFormat="1" applyFont="1" applyBorder="1" applyAlignment="1">
      <alignment horizontal="center" vertical="center" wrapText="1"/>
    </xf>
    <xf numFmtId="166" fontId="9" fillId="0" borderId="12" xfId="57" applyNumberFormat="1" applyFont="1" applyBorder="1" applyAlignment="1">
      <alignment horizontal="center" vertical="center"/>
    </xf>
    <xf numFmtId="167" fontId="32" fillId="0" borderId="0" xfId="0" applyNumberFormat="1" applyFont="1"/>
    <xf numFmtId="167" fontId="43" fillId="0" borderId="0" xfId="0" applyNumberFormat="1" applyFont="1"/>
    <xf numFmtId="167" fontId="9" fillId="0" borderId="0" xfId="0" applyNumberFormat="1" applyFont="1"/>
    <xf numFmtId="167" fontId="43" fillId="0" borderId="0" xfId="0" applyNumberFormat="1" applyFont="1" applyFill="1" applyAlignment="1">
      <alignment vertical="center"/>
    </xf>
    <xf numFmtId="167" fontId="9" fillId="0" borderId="0" xfId="0" applyNumberFormat="1" applyFont="1" applyFill="1" applyAlignment="1">
      <alignment vertical="center"/>
    </xf>
    <xf numFmtId="167" fontId="43" fillId="0" borderId="0" xfId="0" applyNumberFormat="1" applyFont="1" applyAlignment="1">
      <alignment vertical="center"/>
    </xf>
    <xf numFmtId="167" fontId="9" fillId="0" borderId="0" xfId="0" applyNumberFormat="1" applyFont="1" applyAlignment="1">
      <alignment horizontal="center"/>
    </xf>
    <xf numFmtId="167" fontId="45" fillId="0" borderId="0" xfId="0" applyNumberFormat="1" applyFont="1" applyAlignment="1">
      <alignment vertical="center"/>
    </xf>
    <xf numFmtId="167" fontId="45" fillId="0" borderId="0" xfId="0" applyNumberFormat="1" applyFont="1" applyFill="1" applyAlignment="1">
      <alignment vertical="center"/>
    </xf>
    <xf numFmtId="167" fontId="9" fillId="0" borderId="0" xfId="0" applyNumberFormat="1" applyFont="1" applyFill="1"/>
    <xf numFmtId="167" fontId="41" fillId="0" borderId="0" xfId="0" applyNumberFormat="1" applyFont="1"/>
    <xf numFmtId="167" fontId="41" fillId="0" borderId="0" xfId="0" applyNumberFormat="1" applyFont="1" applyFill="1"/>
    <xf numFmtId="167" fontId="9" fillId="0" borderId="0" xfId="0" applyNumberFormat="1" applyFont="1" applyAlignment="1">
      <alignment horizontal="center" vertical="center"/>
    </xf>
    <xf numFmtId="167" fontId="9" fillId="0" borderId="0" xfId="0" applyNumberFormat="1" applyFont="1" applyAlignment="1">
      <alignment horizontal="justify" vertical="center"/>
    </xf>
    <xf numFmtId="167" fontId="43" fillId="0" borderId="0" xfId="0" applyNumberFormat="1" applyFont="1" applyFill="1"/>
    <xf numFmtId="167" fontId="9" fillId="0" borderId="13" xfId="0" applyFont="1" applyBorder="1"/>
    <xf numFmtId="167" fontId="34" fillId="0" borderId="0" xfId="0" applyFont="1"/>
    <xf numFmtId="167" fontId="9" fillId="26" borderId="0" xfId="0" applyFont="1" applyFill="1" applyAlignment="1">
      <alignment horizontal="center"/>
    </xf>
    <xf numFmtId="167" fontId="8" fillId="0" borderId="0" xfId="0" applyFont="1" applyAlignment="1">
      <alignment horizontal="left" vertical="center"/>
    </xf>
    <xf numFmtId="166" fontId="35" fillId="26" borderId="12" xfId="0" applyNumberFormat="1" applyFont="1" applyFill="1" applyBorder="1" applyAlignment="1">
      <alignment horizontal="center" vertical="center" wrapText="1"/>
    </xf>
    <xf numFmtId="167" fontId="34" fillId="0" borderId="0" xfId="0" applyFont="1" applyAlignment="1">
      <alignment horizontal="left"/>
    </xf>
    <xf numFmtId="167" fontId="9" fillId="0" borderId="0" xfId="0" applyNumberFormat="1" applyFont="1" applyFill="1" applyAlignment="1">
      <alignment horizontal="left"/>
    </xf>
    <xf numFmtId="167" fontId="9" fillId="0" borderId="0" xfId="0" applyNumberFormat="1" applyFont="1" applyFill="1" applyAlignment="1">
      <alignment horizontal="left" wrapText="1"/>
    </xf>
    <xf numFmtId="166" fontId="10" fillId="26" borderId="12" xfId="0" applyNumberFormat="1" applyFont="1" applyFill="1" applyBorder="1" applyAlignment="1">
      <alignment horizontal="center" vertical="center" wrapText="1"/>
    </xf>
    <xf numFmtId="167" fontId="33" fillId="0" borderId="0" xfId="0" applyNumberFormat="1" applyFont="1" applyBorder="1" applyAlignment="1">
      <alignment horizontal="center" vertical="center"/>
    </xf>
    <xf numFmtId="167" fontId="33" fillId="0" borderId="0" xfId="0" applyNumberFormat="1" applyFont="1" applyBorder="1" applyAlignment="1">
      <alignment horizontal="left" vertical="center"/>
    </xf>
    <xf numFmtId="167" fontId="0" fillId="0" borderId="0" xfId="0" applyAlignment="1">
      <alignment horizontal="left" vertical="center"/>
    </xf>
    <xf numFmtId="167" fontId="8" fillId="0" borderId="0" xfId="0" applyFont="1" applyBorder="1" applyAlignment="1">
      <alignment horizontal="left" vertical="center"/>
    </xf>
    <xf numFmtId="167" fontId="46" fillId="0" borderId="0" xfId="0" applyFont="1" applyAlignment="1">
      <alignment horizontal="left" vertical="center"/>
    </xf>
    <xf numFmtId="167" fontId="43" fillId="0" borderId="0" xfId="0" applyFont="1" applyAlignment="1">
      <alignment vertical="center"/>
    </xf>
    <xf numFmtId="167" fontId="43" fillId="0" borderId="15" xfId="0" applyFont="1" applyBorder="1" applyAlignment="1">
      <alignment vertical="center"/>
    </xf>
    <xf numFmtId="167" fontId="47" fillId="26" borderId="12" xfId="0" applyFont="1" applyFill="1" applyBorder="1" applyAlignment="1">
      <alignment horizontal="center" vertical="center" wrapText="1"/>
    </xf>
    <xf numFmtId="167" fontId="48" fillId="26" borderId="12" xfId="0" applyNumberFormat="1" applyFont="1" applyFill="1" applyBorder="1" applyAlignment="1">
      <alignment horizontal="left" vertical="center" wrapText="1"/>
    </xf>
    <xf numFmtId="167" fontId="47" fillId="25" borderId="12" xfId="0" applyFont="1" applyFill="1" applyBorder="1" applyAlignment="1">
      <alignment vertical="center"/>
    </xf>
    <xf numFmtId="167" fontId="46" fillId="26" borderId="12" xfId="0" applyFont="1" applyFill="1" applyBorder="1" applyAlignment="1">
      <alignment vertical="center"/>
    </xf>
    <xf numFmtId="167" fontId="46" fillId="0" borderId="12" xfId="0" applyFont="1" applyBorder="1" applyAlignment="1">
      <alignment horizontal="left" vertical="center"/>
    </xf>
    <xf numFmtId="166" fontId="47" fillId="0" borderId="12" xfId="0" applyNumberFormat="1" applyFont="1" applyBorder="1" applyAlignment="1">
      <alignment horizontal="center" vertical="center"/>
    </xf>
    <xf numFmtId="167" fontId="46" fillId="0" borderId="12" xfId="0" applyNumberFormat="1" applyFont="1" applyFill="1" applyBorder="1" applyAlignment="1">
      <alignment vertical="center"/>
    </xf>
    <xf numFmtId="167" fontId="47" fillId="0" borderId="12" xfId="0" applyFont="1" applyFill="1" applyBorder="1" applyAlignment="1">
      <alignment horizontal="center" vertical="center"/>
    </xf>
    <xf numFmtId="167" fontId="46" fillId="0" borderId="12" xfId="0" applyFont="1" applyBorder="1" applyAlignment="1">
      <alignment vertical="center"/>
    </xf>
    <xf numFmtId="14" fontId="46" fillId="0" borderId="12" xfId="0" applyNumberFormat="1" applyFont="1" applyBorder="1" applyAlignment="1">
      <alignment horizontal="left" vertical="center"/>
    </xf>
    <xf numFmtId="167" fontId="46" fillId="0" borderId="12" xfId="0" applyFont="1" applyFill="1" applyBorder="1" applyAlignment="1">
      <alignment vertical="center"/>
    </xf>
    <xf numFmtId="167" fontId="47" fillId="0" borderId="12" xfId="0" applyFont="1" applyBorder="1" applyAlignment="1">
      <alignment horizontal="center" vertical="center"/>
    </xf>
    <xf numFmtId="167" fontId="46" fillId="0" borderId="12" xfId="0" applyFont="1" applyFill="1" applyBorder="1" applyAlignment="1">
      <alignment horizontal="left" vertical="center"/>
    </xf>
    <xf numFmtId="167" fontId="47" fillId="0" borderId="12" xfId="0" applyFont="1" applyFill="1" applyBorder="1" applyAlignment="1">
      <alignment horizontal="left" vertical="center"/>
    </xf>
    <xf numFmtId="167" fontId="46" fillId="26" borderId="12" xfId="0" applyFont="1" applyFill="1" applyBorder="1" applyAlignment="1">
      <alignment horizontal="left" vertical="center"/>
    </xf>
    <xf numFmtId="166" fontId="46" fillId="0" borderId="12" xfId="0" applyNumberFormat="1" applyFont="1" applyBorder="1" applyAlignment="1">
      <alignment horizontal="left" vertical="center"/>
    </xf>
    <xf numFmtId="167" fontId="47" fillId="25" borderId="12" xfId="0" applyFont="1" applyFill="1" applyBorder="1" applyAlignment="1">
      <alignment horizontal="left" vertical="center"/>
    </xf>
    <xf numFmtId="166" fontId="47" fillId="25" borderId="12" xfId="0" applyNumberFormat="1" applyFont="1" applyFill="1" applyBorder="1" applyAlignment="1">
      <alignment horizontal="center" vertical="center"/>
    </xf>
    <xf numFmtId="167" fontId="47" fillId="25" borderId="12" xfId="0" applyFont="1" applyFill="1" applyBorder="1" applyAlignment="1">
      <alignment horizontal="center" vertical="center"/>
    </xf>
    <xf numFmtId="14" fontId="46" fillId="0" borderId="12" xfId="0" applyNumberFormat="1" applyFont="1" applyFill="1" applyBorder="1" applyAlignment="1">
      <alignment horizontal="left" vertical="center"/>
    </xf>
    <xf numFmtId="167" fontId="46" fillId="0" borderId="14" xfId="0" applyFont="1" applyBorder="1" applyAlignment="1">
      <alignment vertical="center"/>
    </xf>
    <xf numFmtId="167" fontId="46" fillId="0" borderId="14" xfId="0" applyFont="1" applyBorder="1" applyAlignment="1">
      <alignment horizontal="left" vertical="center"/>
    </xf>
    <xf numFmtId="166" fontId="47" fillId="0" borderId="14" xfId="0" applyNumberFormat="1" applyFont="1" applyBorder="1" applyAlignment="1">
      <alignment horizontal="center" vertical="center"/>
    </xf>
    <xf numFmtId="166" fontId="46" fillId="0" borderId="14" xfId="0" applyNumberFormat="1" applyFont="1" applyBorder="1" applyAlignment="1">
      <alignment horizontal="left" vertical="center"/>
    </xf>
    <xf numFmtId="166" fontId="47" fillId="25" borderId="12" xfId="0" applyNumberFormat="1" applyFont="1" applyFill="1" applyBorder="1" applyAlignment="1">
      <alignment vertical="center"/>
    </xf>
    <xf numFmtId="167" fontId="47" fillId="0" borderId="12" xfId="0" applyFont="1" applyBorder="1" applyAlignment="1">
      <alignment horizontal="left" vertical="center"/>
    </xf>
    <xf numFmtId="14" fontId="47" fillId="0" borderId="12" xfId="0" applyNumberFormat="1" applyFont="1" applyBorder="1" applyAlignment="1">
      <alignment horizontal="left" vertical="center"/>
    </xf>
    <xf numFmtId="14" fontId="46" fillId="26" borderId="12" xfId="0" applyNumberFormat="1" applyFont="1" applyFill="1" applyBorder="1" applyAlignment="1">
      <alignment horizontal="left" vertical="center"/>
    </xf>
    <xf numFmtId="167" fontId="8" fillId="0" borderId="0" xfId="0" applyFont="1" applyAlignment="1">
      <alignment horizontal="left" vertical="center"/>
    </xf>
    <xf numFmtId="167" fontId="8" fillId="0" borderId="0" xfId="0" applyNumberFormat="1" applyFont="1" applyFill="1" applyAlignment="1">
      <alignment horizontal="left" vertical="center"/>
    </xf>
    <xf numFmtId="0" fontId="37" fillId="0" borderId="0" xfId="129" applyFont="1" applyAlignment="1">
      <alignment horizontal="left" vertical="center"/>
    </xf>
    <xf numFmtId="0" fontId="28" fillId="0" borderId="0" xfId="129" applyAlignment="1">
      <alignment horizontal="left" vertical="center"/>
    </xf>
    <xf numFmtId="0" fontId="37" fillId="0" borderId="0" xfId="129" applyFont="1" applyAlignment="1">
      <alignment vertical="center"/>
    </xf>
    <xf numFmtId="0" fontId="43" fillId="0" borderId="0" xfId="129" applyFont="1"/>
    <xf numFmtId="0" fontId="34" fillId="0" borderId="0" xfId="129" applyFont="1"/>
    <xf numFmtId="0" fontId="34" fillId="0" borderId="0" xfId="129" applyFont="1" applyAlignment="1">
      <alignment vertical="center"/>
    </xf>
    <xf numFmtId="0" fontId="43" fillId="0" borderId="0" xfId="129" applyFont="1" applyAlignment="1">
      <alignment vertical="center"/>
    </xf>
    <xf numFmtId="0" fontId="34" fillId="0" borderId="0" xfId="129" applyFont="1" applyAlignment="1">
      <alignment horizontal="left" vertical="center"/>
    </xf>
    <xf numFmtId="0" fontId="34" fillId="0" borderId="0" xfId="129" applyFont="1" applyAlignment="1">
      <alignment horizontal="center" vertical="center"/>
    </xf>
    <xf numFmtId="166" fontId="37" fillId="0" borderId="0" xfId="129" applyNumberFormat="1" applyFont="1" applyAlignment="1">
      <alignment horizontal="center" vertical="center"/>
    </xf>
    <xf numFmtId="0" fontId="34" fillId="0" borderId="0" xfId="131" applyFont="1" applyFill="1" applyBorder="1" applyAlignment="1">
      <alignment horizontal="left" vertical="center"/>
    </xf>
    <xf numFmtId="166" fontId="34" fillId="0" borderId="0" xfId="131" applyNumberFormat="1" applyFont="1" applyFill="1" applyBorder="1" applyAlignment="1">
      <alignment horizontal="left" vertical="center"/>
    </xf>
    <xf numFmtId="0" fontId="34" fillId="0" borderId="0" xfId="131" applyFont="1" applyFill="1" applyBorder="1" applyAlignment="1">
      <alignment vertical="center"/>
    </xf>
    <xf numFmtId="166" fontId="34" fillId="0" borderId="0" xfId="129" applyNumberFormat="1" applyFont="1" applyAlignment="1">
      <alignment horizontal="center" vertical="center"/>
    </xf>
    <xf numFmtId="0" fontId="9" fillId="0" borderId="0" xfId="129" applyFont="1" applyAlignment="1">
      <alignment horizontal="left" vertical="center"/>
    </xf>
    <xf numFmtId="0" fontId="9" fillId="0" borderId="0" xfId="129" applyFont="1" applyAlignment="1">
      <alignment vertical="center"/>
    </xf>
    <xf numFmtId="0" fontId="43" fillId="0" borderId="0" xfId="129" applyFont="1" applyAlignment="1">
      <alignment vertical="top"/>
    </xf>
    <xf numFmtId="0" fontId="34" fillId="0" borderId="0" xfId="129" applyFont="1" applyAlignment="1">
      <alignment vertical="top"/>
    </xf>
    <xf numFmtId="0" fontId="34" fillId="0" borderId="0" xfId="129" applyFont="1" applyAlignment="1">
      <alignment horizontal="left"/>
    </xf>
    <xf numFmtId="166" fontId="34" fillId="0" borderId="0" xfId="129" applyNumberFormat="1" applyFont="1"/>
    <xf numFmtId="166" fontId="34" fillId="25" borderId="12" xfId="57" applyNumberFormat="1" applyFont="1" applyFill="1" applyBorder="1" applyAlignment="1">
      <alignment horizontal="center" vertical="center"/>
    </xf>
    <xf numFmtId="167" fontId="43" fillId="0" borderId="0" xfId="0" applyFont="1"/>
    <xf numFmtId="167" fontId="43" fillId="0" borderId="0" xfId="0" applyFont="1" applyFill="1" applyAlignment="1">
      <alignment vertical="center"/>
    </xf>
    <xf numFmtId="167" fontId="43" fillId="0" borderId="0" xfId="0" applyFont="1" applyAlignment="1"/>
    <xf numFmtId="167" fontId="43" fillId="0" borderId="0" xfId="0" applyFont="1" applyFill="1"/>
    <xf numFmtId="167" fontId="43" fillId="0" borderId="0" xfId="0" applyFont="1" applyBorder="1"/>
    <xf numFmtId="167" fontId="43" fillId="0" borderId="0" xfId="0" applyNumberFormat="1" applyFont="1" applyFill="1" applyBorder="1" applyAlignment="1">
      <alignment horizontal="left" vertical="center"/>
    </xf>
    <xf numFmtId="167" fontId="9" fillId="0" borderId="0" xfId="0" applyNumberFormat="1" applyFont="1" applyBorder="1" applyAlignment="1"/>
    <xf numFmtId="167" fontId="34" fillId="0" borderId="0" xfId="0" applyNumberFormat="1" applyFont="1" applyBorder="1" applyAlignment="1">
      <alignment horizontal="left" vertical="center"/>
    </xf>
    <xf numFmtId="167" fontId="34" fillId="0" borderId="0" xfId="0" applyNumberFormat="1" applyFont="1" applyAlignment="1">
      <alignment horizontal="left" vertical="center"/>
    </xf>
    <xf numFmtId="167" fontId="34" fillId="0" borderId="0" xfId="0" applyNumberFormat="1" applyFont="1" applyAlignment="1">
      <alignment horizontal="center" vertical="center"/>
    </xf>
    <xf numFmtId="166" fontId="37" fillId="0" borderId="0" xfId="0" applyNumberFormat="1" applyFont="1" applyAlignment="1">
      <alignment horizontal="center" vertical="center"/>
    </xf>
    <xf numFmtId="166" fontId="34" fillId="0" borderId="0" xfId="0" applyNumberFormat="1" applyFont="1" applyAlignment="1">
      <alignment vertical="center"/>
    </xf>
    <xf numFmtId="167" fontId="38" fillId="0" borderId="18" xfId="0" applyNumberFormat="1" applyFont="1" applyFill="1" applyBorder="1" applyAlignment="1">
      <alignment horizontal="center" vertical="center" wrapText="1"/>
    </xf>
    <xf numFmtId="167" fontId="38" fillId="0" borderId="19" xfId="0" applyNumberFormat="1" applyFont="1" applyFill="1" applyBorder="1" applyAlignment="1">
      <alignment horizontal="center" vertical="center" wrapText="1"/>
    </xf>
    <xf numFmtId="166" fontId="38" fillId="0" borderId="18" xfId="0" applyNumberFormat="1" applyFont="1" applyBorder="1" applyAlignment="1">
      <alignment horizontal="center" vertical="top" wrapText="1"/>
    </xf>
    <xf numFmtId="166" fontId="39" fillId="0" borderId="18" xfId="0" applyNumberFormat="1" applyFont="1" applyBorder="1" applyAlignment="1">
      <alignment horizontal="center" vertical="top" wrapText="1"/>
    </xf>
    <xf numFmtId="166" fontId="39" fillId="0" borderId="19" xfId="0" applyNumberFormat="1" applyFont="1" applyBorder="1" applyAlignment="1">
      <alignment horizontal="center" vertical="top" wrapText="1"/>
    </xf>
    <xf numFmtId="166" fontId="51" fillId="0" borderId="18" xfId="0" applyNumberFormat="1" applyFont="1" applyBorder="1" applyAlignment="1">
      <alignment horizontal="center" vertical="top" wrapText="1"/>
    </xf>
    <xf numFmtId="167" fontId="45" fillId="0" borderId="0" xfId="0" applyFont="1" applyAlignment="1">
      <alignment horizontal="left" vertical="center"/>
    </xf>
    <xf numFmtId="167" fontId="43" fillId="0" borderId="0" xfId="0" applyFont="1" applyBorder="1" applyAlignment="1">
      <alignment vertical="center"/>
    </xf>
    <xf numFmtId="167" fontId="43" fillId="0" borderId="0" xfId="47" applyFont="1" applyFill="1" applyAlignment="1">
      <alignment vertical="center"/>
    </xf>
    <xf numFmtId="167" fontId="46" fillId="0" borderId="0" xfId="0" applyFont="1" applyFill="1" applyAlignment="1">
      <alignment horizontal="left" vertical="center"/>
    </xf>
    <xf numFmtId="167" fontId="8" fillId="0" borderId="0" xfId="0" applyFont="1" applyFill="1" applyAlignment="1">
      <alignment vertical="center"/>
    </xf>
    <xf numFmtId="167" fontId="9" fillId="0" borderId="0" xfId="0" applyFont="1" applyFill="1" applyAlignment="1">
      <alignment horizontal="left" vertical="center"/>
    </xf>
    <xf numFmtId="167" fontId="9" fillId="0" borderId="0" xfId="0" applyNumberFormat="1" applyFont="1" applyFill="1" applyAlignment="1">
      <alignment horizontal="left" vertical="center"/>
    </xf>
    <xf numFmtId="167" fontId="8" fillId="26" borderId="12" xfId="0" applyNumberFormat="1" applyFont="1" applyFill="1" applyBorder="1" applyAlignment="1">
      <alignment horizontal="center" vertical="center" wrapText="1"/>
    </xf>
    <xf numFmtId="49" fontId="9" fillId="26" borderId="12" xfId="0" applyNumberFormat="1" applyFont="1" applyFill="1" applyBorder="1" applyAlignment="1">
      <alignment horizontal="center" vertical="center" wrapText="1"/>
    </xf>
    <xf numFmtId="167" fontId="37" fillId="0" borderId="11" xfId="0" applyFont="1" applyBorder="1" applyAlignment="1">
      <alignment horizontal="left" vertical="center"/>
    </xf>
    <xf numFmtId="167" fontId="37" fillId="0" borderId="11" xfId="0" applyFont="1" applyBorder="1" applyAlignment="1">
      <alignment vertical="center"/>
    </xf>
    <xf numFmtId="0" fontId="46" fillId="0" borderId="12" xfId="0" applyNumberFormat="1" applyFont="1" applyBorder="1" applyAlignment="1">
      <alignment vertical="center"/>
    </xf>
    <xf numFmtId="0" fontId="34" fillId="0" borderId="16" xfId="0" applyNumberFormat="1" applyFont="1" applyBorder="1" applyAlignment="1">
      <alignment horizontal="left" vertical="center"/>
    </xf>
    <xf numFmtId="0" fontId="34" fillId="0" borderId="16" xfId="0" applyNumberFormat="1" applyFont="1" applyBorder="1" applyAlignment="1">
      <alignment vertical="center"/>
    </xf>
    <xf numFmtId="0" fontId="8" fillId="0" borderId="0" xfId="0" applyNumberFormat="1" applyFont="1" applyAlignment="1">
      <alignment horizontal="left" vertical="center"/>
    </xf>
    <xf numFmtId="0" fontId="9" fillId="0" borderId="0" xfId="0" applyNumberFormat="1" applyFont="1" applyBorder="1" applyAlignment="1">
      <alignment horizontal="left" vertical="center"/>
    </xf>
    <xf numFmtId="0" fontId="9" fillId="0" borderId="0" xfId="0" applyNumberFormat="1" applyFont="1" applyAlignment="1">
      <alignment vertical="center"/>
    </xf>
    <xf numFmtId="0" fontId="9" fillId="0" borderId="0" xfId="0" applyNumberFormat="1" applyFont="1" applyAlignment="1"/>
    <xf numFmtId="0" fontId="9" fillId="0" borderId="0" xfId="0" applyNumberFormat="1" applyFont="1"/>
    <xf numFmtId="0" fontId="47" fillId="25" borderId="12" xfId="0" applyNumberFormat="1" applyFont="1" applyFill="1" applyBorder="1" applyAlignment="1">
      <alignment vertical="center"/>
    </xf>
    <xf numFmtId="0" fontId="46" fillId="0" borderId="12" xfId="47" applyNumberFormat="1" applyFont="1" applyBorder="1" applyAlignment="1">
      <alignment vertical="center"/>
    </xf>
    <xf numFmtId="0" fontId="46" fillId="0" borderId="12" xfId="0" applyNumberFormat="1" applyFont="1" applyFill="1" applyBorder="1" applyAlignment="1">
      <alignment horizontal="left" vertical="center"/>
    </xf>
    <xf numFmtId="0" fontId="46" fillId="0" borderId="12" xfId="0" applyNumberFormat="1" applyFont="1" applyBorder="1" applyAlignment="1">
      <alignment horizontal="left" vertical="center"/>
    </xf>
    <xf numFmtId="0" fontId="47" fillId="25" borderId="12" xfId="0" applyNumberFormat="1" applyFont="1" applyFill="1" applyBorder="1" applyAlignment="1">
      <alignment horizontal="left" vertical="center"/>
    </xf>
    <xf numFmtId="0" fontId="46" fillId="26" borderId="12" xfId="0" applyNumberFormat="1" applyFont="1" applyFill="1" applyBorder="1" applyAlignment="1">
      <alignment horizontal="left" vertical="center"/>
    </xf>
    <xf numFmtId="0" fontId="46" fillId="0" borderId="12" xfId="47" applyNumberFormat="1" applyFont="1" applyBorder="1" applyAlignment="1">
      <alignment horizontal="left" vertical="center"/>
    </xf>
    <xf numFmtId="0" fontId="47" fillId="25" borderId="12" xfId="0" applyNumberFormat="1" applyFont="1" applyFill="1" applyBorder="1" applyAlignment="1">
      <alignment horizontal="center" vertical="center"/>
    </xf>
    <xf numFmtId="0" fontId="46" fillId="0" borderId="12" xfId="47" applyNumberFormat="1" applyFont="1" applyFill="1" applyBorder="1" applyAlignment="1">
      <alignment horizontal="left" vertical="center"/>
    </xf>
    <xf numFmtId="0" fontId="49" fillId="0" borderId="12" xfId="0" applyNumberFormat="1" applyFont="1" applyBorder="1" applyAlignment="1"/>
    <xf numFmtId="0" fontId="46" fillId="26" borderId="12" xfId="47" applyNumberFormat="1" applyFont="1" applyFill="1" applyBorder="1" applyAlignment="1">
      <alignment horizontal="left" vertical="center"/>
    </xf>
    <xf numFmtId="0" fontId="46" fillId="0" borderId="14" xfId="0" applyNumberFormat="1" applyFont="1" applyBorder="1" applyAlignment="1">
      <alignment vertical="center"/>
    </xf>
    <xf numFmtId="0" fontId="8" fillId="0" borderId="0" xfId="0" applyNumberFormat="1" applyFont="1"/>
    <xf numFmtId="0" fontId="9" fillId="0" borderId="0" xfId="0" applyNumberFormat="1" applyFont="1" applyAlignment="1">
      <alignment wrapText="1"/>
    </xf>
    <xf numFmtId="0" fontId="46" fillId="0" borderId="14" xfId="0" applyNumberFormat="1" applyFont="1" applyBorder="1" applyAlignment="1">
      <alignment horizontal="left" vertical="center"/>
    </xf>
    <xf numFmtId="0" fontId="47" fillId="0" borderId="12" xfId="0" applyNumberFormat="1" applyFont="1" applyFill="1" applyBorder="1" applyAlignment="1">
      <alignment horizontal="center" vertical="center"/>
    </xf>
    <xf numFmtId="0" fontId="47" fillId="0" borderId="14" xfId="0" applyNumberFormat="1" applyFont="1" applyFill="1" applyBorder="1" applyAlignment="1">
      <alignment horizontal="center" vertical="center"/>
    </xf>
    <xf numFmtId="0" fontId="47" fillId="0" borderId="12" xfId="0" applyNumberFormat="1" applyFont="1" applyBorder="1" applyAlignment="1">
      <alignment horizontal="center" vertical="center"/>
    </xf>
    <xf numFmtId="0" fontId="46" fillId="26" borderId="12" xfId="0" applyNumberFormat="1" applyFont="1" applyFill="1" applyBorder="1" applyAlignment="1">
      <alignment vertical="center"/>
    </xf>
    <xf numFmtId="0" fontId="8" fillId="0" borderId="0" xfId="0" applyNumberFormat="1" applyFont="1" applyAlignment="1">
      <alignment vertical="center"/>
    </xf>
    <xf numFmtId="0" fontId="8" fillId="0" borderId="0" xfId="0" applyNumberFormat="1" applyFont="1" applyAlignment="1"/>
    <xf numFmtId="0" fontId="9" fillId="0" borderId="0" xfId="0" applyNumberFormat="1" applyFont="1" applyAlignment="1">
      <alignment horizontal="center"/>
    </xf>
    <xf numFmtId="0" fontId="8" fillId="0" borderId="0" xfId="0" applyNumberFormat="1" applyFont="1" applyAlignment="1">
      <alignment horizontal="center"/>
    </xf>
    <xf numFmtId="0" fontId="8" fillId="0" borderId="0" xfId="0" applyNumberFormat="1" applyFont="1" applyAlignment="1">
      <alignment horizontal="center" vertical="center"/>
    </xf>
    <xf numFmtId="0" fontId="8" fillId="0" borderId="0" xfId="0" applyNumberFormat="1" applyFont="1" applyAlignment="1">
      <alignment horizontal="left" vertical="center" wrapText="1"/>
    </xf>
    <xf numFmtId="0" fontId="9" fillId="0" borderId="0" xfId="0" applyNumberFormat="1" applyFont="1" applyBorder="1" applyAlignment="1">
      <alignment horizontal="left" vertical="center" wrapText="1"/>
    </xf>
    <xf numFmtId="0" fontId="9" fillId="0" borderId="0" xfId="0" applyNumberFormat="1" applyFont="1" applyBorder="1" applyAlignment="1">
      <alignment vertical="center"/>
    </xf>
    <xf numFmtId="0" fontId="34" fillId="0" borderId="0" xfId="0" applyNumberFormat="1" applyFont="1"/>
    <xf numFmtId="0" fontId="9" fillId="0" borderId="0" xfId="0" applyNumberFormat="1" applyFont="1" applyBorder="1" applyAlignment="1">
      <alignment horizontal="center" vertical="center"/>
    </xf>
    <xf numFmtId="0" fontId="9" fillId="0" borderId="0" xfId="0" applyNumberFormat="1" applyFont="1" applyAlignment="1">
      <alignment horizontal="center" wrapText="1"/>
    </xf>
    <xf numFmtId="0" fontId="34" fillId="0" borderId="0" xfId="0" applyNumberFormat="1" applyFont="1" applyAlignment="1">
      <alignment horizontal="center"/>
    </xf>
    <xf numFmtId="14" fontId="8" fillId="0" borderId="0" xfId="0" applyNumberFormat="1" applyFont="1" applyAlignment="1">
      <alignment horizontal="left" vertical="center"/>
    </xf>
    <xf numFmtId="14" fontId="9" fillId="0" borderId="0" xfId="0" applyNumberFormat="1" applyFont="1" applyBorder="1" applyAlignment="1">
      <alignment vertical="center"/>
    </xf>
    <xf numFmtId="14" fontId="9" fillId="0" borderId="0" xfId="0" applyNumberFormat="1" applyFont="1" applyAlignment="1">
      <alignment wrapText="1"/>
    </xf>
    <xf numFmtId="14" fontId="34" fillId="0" borderId="0" xfId="0" applyNumberFormat="1" applyFont="1"/>
    <xf numFmtId="0" fontId="8" fillId="0" borderId="0" xfId="0" applyNumberFormat="1" applyFont="1" applyFill="1" applyAlignment="1">
      <alignment horizontal="left" vertical="center"/>
    </xf>
    <xf numFmtId="0" fontId="9" fillId="0" borderId="0" xfId="0" applyNumberFormat="1" applyFont="1" applyFill="1" applyAlignment="1">
      <alignment vertical="center"/>
    </xf>
    <xf numFmtId="0" fontId="9" fillId="0" borderId="0" xfId="0" applyNumberFormat="1" applyFont="1" applyFill="1" applyAlignment="1"/>
    <xf numFmtId="0" fontId="9" fillId="0" borderId="0" xfId="0" applyNumberFormat="1" applyFont="1" applyFill="1" applyAlignment="1">
      <alignment wrapText="1"/>
    </xf>
    <xf numFmtId="0" fontId="9" fillId="0" borderId="0" xfId="0" applyNumberFormat="1" applyFont="1" applyFill="1" applyAlignment="1">
      <alignment horizontal="left" vertical="center"/>
    </xf>
    <xf numFmtId="0" fontId="9" fillId="0" borderId="0" xfId="0" applyNumberFormat="1" applyFont="1" applyFill="1" applyAlignment="1">
      <alignment horizontal="center" vertical="center"/>
    </xf>
    <xf numFmtId="0" fontId="9" fillId="0" borderId="0" xfId="0" applyNumberFormat="1" applyFont="1" applyFill="1" applyAlignment="1">
      <alignment horizontal="center"/>
    </xf>
    <xf numFmtId="0" fontId="9" fillId="0" borderId="0" xfId="0" applyNumberFormat="1" applyFont="1" applyFill="1" applyAlignment="1">
      <alignment horizontal="center" wrapText="1"/>
    </xf>
    <xf numFmtId="0" fontId="0" fillId="0" borderId="0" xfId="0" applyNumberFormat="1" applyAlignment="1">
      <alignment horizontal="left" vertical="center"/>
    </xf>
    <xf numFmtId="0" fontId="8" fillId="0" borderId="0" xfId="0" applyNumberFormat="1" applyFont="1" applyAlignment="1">
      <alignment horizontal="left"/>
    </xf>
    <xf numFmtId="0" fontId="9" fillId="0" borderId="0" xfId="0" applyNumberFormat="1" applyFont="1" applyAlignment="1">
      <alignment horizontal="left"/>
    </xf>
    <xf numFmtId="0" fontId="37" fillId="0" borderId="0" xfId="0" applyNumberFormat="1" applyFont="1" applyAlignment="1">
      <alignment horizontal="left" vertical="center"/>
    </xf>
    <xf numFmtId="0" fontId="34" fillId="0" borderId="0" xfId="0" applyNumberFormat="1" applyFont="1" applyBorder="1" applyAlignment="1">
      <alignment horizontal="left" vertical="center"/>
    </xf>
    <xf numFmtId="0" fontId="34" fillId="0" borderId="0" xfId="0" applyNumberFormat="1" applyFont="1" applyAlignment="1">
      <alignment vertical="center"/>
    </xf>
    <xf numFmtId="0" fontId="34" fillId="0" borderId="0" xfId="0" applyNumberFormat="1" applyFont="1" applyAlignment="1"/>
    <xf numFmtId="0" fontId="9" fillId="0" borderId="0" xfId="0" applyNumberFormat="1" applyFont="1" applyBorder="1" applyAlignment="1"/>
    <xf numFmtId="0" fontId="38" fillId="0" borderId="18" xfId="0" applyNumberFormat="1" applyFont="1" applyBorder="1" applyAlignment="1">
      <alignment vertical="top" wrapText="1"/>
    </xf>
    <xf numFmtId="0" fontId="38" fillId="0" borderId="18" xfId="0" applyNumberFormat="1" applyFont="1" applyBorder="1" applyAlignment="1">
      <alignment horizontal="justify" vertical="top"/>
    </xf>
    <xf numFmtId="0" fontId="39" fillId="0" borderId="18" xfId="0" applyNumberFormat="1" applyFont="1" applyBorder="1" applyAlignment="1">
      <alignment horizontal="justify" vertical="top" wrapText="1"/>
    </xf>
    <xf numFmtId="0" fontId="40" fillId="0" borderId="18" xfId="0" applyNumberFormat="1" applyFont="1" applyBorder="1" applyAlignment="1">
      <alignment horizontal="left" vertical="top" wrapText="1" indent="1"/>
    </xf>
    <xf numFmtId="0" fontId="39" fillId="0" borderId="18" xfId="0" applyNumberFormat="1" applyFont="1" applyBorder="1" applyAlignment="1">
      <alignment horizontal="justify" vertical="top"/>
    </xf>
    <xf numFmtId="0" fontId="38" fillId="0" borderId="18" xfId="0" applyNumberFormat="1" applyFont="1" applyBorder="1" applyAlignment="1">
      <alignment horizontal="left" vertical="top"/>
    </xf>
    <xf numFmtId="0" fontId="38" fillId="0" borderId="18" xfId="0" applyNumberFormat="1" applyFont="1" applyBorder="1" applyAlignment="1">
      <alignment horizontal="justify" vertical="top" wrapText="1"/>
    </xf>
    <xf numFmtId="0" fontId="39" fillId="0" borderId="18" xfId="0" applyNumberFormat="1" applyFont="1" applyBorder="1" applyAlignment="1">
      <alignment vertical="top" wrapText="1"/>
    </xf>
    <xf numFmtId="0" fontId="0" fillId="0" borderId="0" xfId="0" applyNumberFormat="1"/>
    <xf numFmtId="0" fontId="34" fillId="26" borderId="12" xfId="0" applyNumberFormat="1" applyFont="1" applyFill="1" applyBorder="1" applyAlignment="1">
      <alignment horizontal="center" vertical="center" wrapText="1"/>
    </xf>
    <xf numFmtId="49" fontId="8" fillId="26" borderId="12" xfId="0" applyNumberFormat="1" applyFont="1" applyFill="1" applyBorder="1" applyAlignment="1">
      <alignment horizontal="center" vertical="center" wrapText="1"/>
    </xf>
    <xf numFmtId="49" fontId="34" fillId="26" borderId="12" xfId="0" applyNumberFormat="1" applyFont="1" applyFill="1" applyBorder="1" applyAlignment="1">
      <alignment horizontal="center" vertical="center" wrapText="1"/>
    </xf>
    <xf numFmtId="167" fontId="37" fillId="26" borderId="12" xfId="0" applyNumberFormat="1" applyFont="1" applyFill="1" applyBorder="1" applyAlignment="1">
      <alignment horizontal="center" vertical="center" wrapText="1"/>
    </xf>
    <xf numFmtId="167" fontId="35" fillId="26" borderId="12" xfId="0" applyNumberFormat="1" applyFont="1" applyFill="1" applyBorder="1" applyAlignment="1">
      <alignment horizontal="left" vertical="center" wrapText="1"/>
    </xf>
    <xf numFmtId="167" fontId="37" fillId="25" borderId="12" xfId="0" applyNumberFormat="1" applyFont="1" applyFill="1" applyBorder="1" applyAlignment="1">
      <alignment vertical="center"/>
    </xf>
    <xf numFmtId="167" fontId="37" fillId="25" borderId="12" xfId="0" applyNumberFormat="1" applyFont="1" applyFill="1" applyBorder="1" applyAlignment="1">
      <alignment horizontal="left" vertical="center"/>
    </xf>
    <xf numFmtId="166" fontId="37" fillId="25" borderId="12" xfId="0" applyNumberFormat="1" applyFont="1" applyFill="1" applyBorder="1" applyAlignment="1">
      <alignment horizontal="center" vertical="center"/>
    </xf>
    <xf numFmtId="166" fontId="37" fillId="25" borderId="12" xfId="0" applyNumberFormat="1" applyFont="1" applyFill="1" applyBorder="1" applyAlignment="1">
      <alignment horizontal="left" vertical="center"/>
    </xf>
    <xf numFmtId="0" fontId="37" fillId="25" borderId="12" xfId="0" applyNumberFormat="1" applyFont="1" applyFill="1" applyBorder="1" applyAlignment="1">
      <alignment horizontal="left" vertical="center"/>
    </xf>
    <xf numFmtId="167" fontId="34" fillId="0" borderId="12" xfId="0" applyNumberFormat="1" applyFont="1" applyFill="1" applyBorder="1" applyAlignment="1">
      <alignment horizontal="left" vertical="center"/>
    </xf>
    <xf numFmtId="167" fontId="34" fillId="26" borderId="12" xfId="0" applyNumberFormat="1" applyFont="1" applyFill="1" applyBorder="1" applyAlignment="1">
      <alignment horizontal="left" vertical="center"/>
    </xf>
    <xf numFmtId="166" fontId="37" fillId="0" borderId="12" xfId="0" applyNumberFormat="1" applyFont="1" applyFill="1" applyBorder="1" applyAlignment="1">
      <alignment horizontal="center" vertical="center"/>
    </xf>
    <xf numFmtId="14" fontId="34" fillId="0" borderId="12" xfId="0" applyNumberFormat="1" applyFont="1" applyFill="1" applyBorder="1" applyAlignment="1">
      <alignment horizontal="left" vertical="center"/>
    </xf>
    <xf numFmtId="0" fontId="34" fillId="0" borderId="12" xfId="0" applyNumberFormat="1" applyFont="1" applyFill="1" applyBorder="1" applyAlignment="1">
      <alignment horizontal="left" vertical="center"/>
    </xf>
    <xf numFmtId="0" fontId="37" fillId="0" borderId="12" xfId="0" applyNumberFormat="1" applyFont="1" applyFill="1" applyBorder="1" applyAlignment="1">
      <alignment horizontal="left" vertical="center"/>
    </xf>
    <xf numFmtId="167" fontId="37" fillId="0" borderId="12" xfId="0" applyNumberFormat="1" applyFont="1" applyFill="1" applyBorder="1" applyAlignment="1">
      <alignment horizontal="left" vertical="center"/>
    </xf>
    <xf numFmtId="3" fontId="34" fillId="0" borderId="12" xfId="0" applyNumberFormat="1" applyFont="1" applyBorder="1" applyAlignment="1">
      <alignment horizontal="left" vertical="center" wrapText="1"/>
    </xf>
    <xf numFmtId="14" fontId="34" fillId="0" borderId="12" xfId="0" applyNumberFormat="1" applyFont="1" applyBorder="1" applyAlignment="1">
      <alignment horizontal="left" vertical="center" wrapText="1"/>
    </xf>
    <xf numFmtId="167" fontId="34" fillId="0" borderId="12" xfId="0" applyNumberFormat="1" applyFont="1" applyBorder="1" applyAlignment="1">
      <alignment horizontal="left" vertical="center"/>
    </xf>
    <xf numFmtId="0" fontId="34" fillId="0" borderId="12" xfId="47" applyNumberFormat="1" applyFont="1" applyBorder="1" applyAlignment="1">
      <alignment horizontal="left" vertical="center"/>
    </xf>
    <xf numFmtId="167" fontId="37" fillId="0" borderId="12" xfId="0" applyNumberFormat="1" applyFont="1" applyFill="1" applyBorder="1" applyAlignment="1">
      <alignment horizontal="center" vertical="center"/>
    </xf>
    <xf numFmtId="0" fontId="34" fillId="0" borderId="12" xfId="0" applyNumberFormat="1" applyFont="1" applyBorder="1" applyAlignment="1">
      <alignment horizontal="left" vertical="center"/>
    </xf>
    <xf numFmtId="3" fontId="34" fillId="0" borderId="12" xfId="0" applyNumberFormat="1" applyFont="1" applyFill="1" applyBorder="1" applyAlignment="1">
      <alignment horizontal="left" vertical="center"/>
    </xf>
    <xf numFmtId="0" fontId="34" fillId="26" borderId="12" xfId="0" applyNumberFormat="1" applyFont="1" applyFill="1" applyBorder="1" applyAlignment="1">
      <alignment horizontal="left" vertical="center"/>
    </xf>
    <xf numFmtId="14" fontId="37" fillId="25" borderId="12" xfId="0" applyNumberFormat="1" applyFont="1" applyFill="1" applyBorder="1" applyAlignment="1">
      <alignment horizontal="left" vertical="center"/>
    </xf>
    <xf numFmtId="14" fontId="34" fillId="25" borderId="12" xfId="0" applyNumberFormat="1" applyFont="1" applyFill="1" applyBorder="1" applyAlignment="1">
      <alignment horizontal="left" vertical="center"/>
    </xf>
    <xf numFmtId="167" fontId="34" fillId="25" borderId="12" xfId="0" applyNumberFormat="1" applyFont="1" applyFill="1" applyBorder="1" applyAlignment="1">
      <alignment horizontal="left" vertical="center"/>
    </xf>
    <xf numFmtId="0" fontId="34" fillId="25" borderId="12" xfId="0" applyNumberFormat="1" applyFont="1" applyFill="1" applyBorder="1" applyAlignment="1">
      <alignment horizontal="left" vertical="center"/>
    </xf>
    <xf numFmtId="167" fontId="34" fillId="0" borderId="12" xfId="0" applyNumberFormat="1" applyFont="1" applyBorder="1" applyAlignment="1">
      <alignment horizontal="left" vertical="center" wrapText="1"/>
    </xf>
    <xf numFmtId="0" fontId="34" fillId="26" borderId="12" xfId="47" applyNumberFormat="1" applyFont="1" applyFill="1" applyBorder="1" applyAlignment="1">
      <alignment horizontal="left" vertical="center"/>
    </xf>
    <xf numFmtId="14" fontId="34" fillId="0" borderId="12" xfId="0" applyNumberFormat="1" applyFont="1" applyBorder="1" applyAlignment="1">
      <alignment horizontal="left" vertical="center"/>
    </xf>
    <xf numFmtId="3" fontId="34" fillId="26" borderId="12" xfId="0" applyNumberFormat="1" applyFont="1" applyFill="1" applyBorder="1" applyAlignment="1">
      <alignment horizontal="left" vertical="center"/>
    </xf>
    <xf numFmtId="14" fontId="34" fillId="26" borderId="12" xfId="0" applyNumberFormat="1" applyFont="1" applyFill="1" applyBorder="1" applyAlignment="1">
      <alignment horizontal="left" vertical="center"/>
    </xf>
    <xf numFmtId="0" fontId="34" fillId="0" borderId="12" xfId="47" applyNumberFormat="1" applyFont="1" applyFill="1" applyBorder="1" applyAlignment="1">
      <alignment horizontal="left" vertical="center"/>
    </xf>
    <xf numFmtId="167" fontId="37" fillId="0" borderId="12" xfId="0" applyNumberFormat="1" applyFont="1" applyBorder="1" applyAlignment="1">
      <alignment horizontal="left" vertical="center"/>
    </xf>
    <xf numFmtId="14" fontId="37" fillId="0" borderId="12" xfId="0" applyNumberFormat="1" applyFont="1" applyBorder="1" applyAlignment="1">
      <alignment horizontal="left" vertical="center"/>
    </xf>
    <xf numFmtId="167" fontId="37" fillId="0" borderId="12" xfId="0" applyNumberFormat="1" applyFont="1" applyBorder="1" applyAlignment="1">
      <alignment horizontal="left" vertical="center" wrapText="1"/>
    </xf>
    <xf numFmtId="49" fontId="34" fillId="0" borderId="12" xfId="0" applyNumberFormat="1" applyFont="1" applyFill="1" applyBorder="1" applyAlignment="1">
      <alignment horizontal="left" vertical="center"/>
    </xf>
    <xf numFmtId="49" fontId="34" fillId="0" borderId="12" xfId="0" applyNumberFormat="1" applyFont="1" applyBorder="1" applyAlignment="1">
      <alignment horizontal="left" vertical="center" wrapText="1"/>
    </xf>
    <xf numFmtId="4" fontId="9" fillId="0" borderId="0" xfId="0" applyNumberFormat="1" applyFont="1" applyAlignment="1">
      <alignment vertical="center"/>
    </xf>
    <xf numFmtId="167" fontId="9" fillId="0" borderId="0" xfId="0" applyFont="1" applyBorder="1" applyAlignment="1">
      <alignment horizontal="center"/>
    </xf>
    <xf numFmtId="0" fontId="8" fillId="0" borderId="0" xfId="0" applyNumberFormat="1" applyFont="1" applyBorder="1" applyAlignment="1">
      <alignment horizontal="left" vertical="center"/>
    </xf>
    <xf numFmtId="0" fontId="8" fillId="0" borderId="0" xfId="0" applyNumberFormat="1" applyFont="1" applyBorder="1" applyAlignment="1">
      <alignment horizontal="left" vertical="center" wrapText="1"/>
    </xf>
    <xf numFmtId="167" fontId="43" fillId="0" borderId="0" xfId="0" applyFont="1" applyFill="1" applyBorder="1"/>
    <xf numFmtId="167" fontId="9" fillId="0" borderId="0" xfId="0" applyFont="1" applyFill="1" applyBorder="1"/>
    <xf numFmtId="167" fontId="9" fillId="0" borderId="0" xfId="0" applyFont="1" applyBorder="1" applyAlignment="1">
      <alignment horizontal="center" vertical="center"/>
    </xf>
    <xf numFmtId="166" fontId="8" fillId="0" borderId="0" xfId="0" applyNumberFormat="1" applyFont="1" applyBorder="1" applyAlignment="1">
      <alignment vertical="center"/>
    </xf>
    <xf numFmtId="166" fontId="8" fillId="0" borderId="0" xfId="0" applyNumberFormat="1" applyFont="1" applyBorder="1" applyAlignment="1">
      <alignment horizontal="center" vertical="center"/>
    </xf>
    <xf numFmtId="0" fontId="8" fillId="0" borderId="0" xfId="0" applyNumberFormat="1" applyFont="1" applyBorder="1" applyAlignment="1">
      <alignment horizontal="center" vertical="center"/>
    </xf>
    <xf numFmtId="166" fontId="9" fillId="0" borderId="0" xfId="0" applyNumberFormat="1" applyFont="1" applyBorder="1" applyAlignment="1">
      <alignment vertical="center"/>
    </xf>
    <xf numFmtId="167" fontId="9" fillId="0" borderId="0" xfId="0" applyFont="1" applyBorder="1" applyAlignment="1">
      <alignment horizontal="justify" vertical="center"/>
    </xf>
    <xf numFmtId="166" fontId="8" fillId="0" borderId="0" xfId="0" applyNumberFormat="1" applyFont="1" applyBorder="1" applyAlignment="1"/>
    <xf numFmtId="166" fontId="8" fillId="0" borderId="0" xfId="0" applyNumberFormat="1" applyFont="1" applyBorder="1" applyAlignment="1">
      <alignment horizontal="center"/>
    </xf>
    <xf numFmtId="0" fontId="8" fillId="0" borderId="0" xfId="0" applyNumberFormat="1" applyFont="1" applyBorder="1" applyAlignment="1">
      <alignment horizontal="center"/>
    </xf>
    <xf numFmtId="166" fontId="9" fillId="0" borderId="0" xfId="0" applyNumberFormat="1" applyFont="1" applyBorder="1" applyAlignment="1"/>
    <xf numFmtId="167" fontId="9" fillId="0" borderId="0" xfId="0" applyFont="1" applyBorder="1" applyAlignment="1"/>
    <xf numFmtId="4" fontId="9" fillId="0" borderId="0" xfId="0" applyNumberFormat="1" applyFont="1" applyBorder="1" applyAlignment="1"/>
    <xf numFmtId="4" fontId="9" fillId="0" borderId="0" xfId="0" applyNumberFormat="1" applyFont="1" applyBorder="1" applyAlignment="1">
      <alignment horizontal="center"/>
    </xf>
    <xf numFmtId="0" fontId="9" fillId="0" borderId="0" xfId="0" applyNumberFormat="1" applyFont="1" applyBorder="1" applyAlignment="1">
      <alignment horizontal="center"/>
    </xf>
    <xf numFmtId="0" fontId="9" fillId="0" borderId="0" xfId="0" applyNumberFormat="1" applyFont="1" applyBorder="1"/>
    <xf numFmtId="166" fontId="8" fillId="0" borderId="0" xfId="0" applyNumberFormat="1" applyFont="1" applyBorder="1"/>
    <xf numFmtId="166" fontId="9" fillId="0" borderId="0" xfId="0" applyNumberFormat="1" applyFont="1" applyBorder="1"/>
    <xf numFmtId="167" fontId="43" fillId="0" borderId="0" xfId="0" applyFont="1" applyBorder="1" applyAlignment="1"/>
    <xf numFmtId="167" fontId="50" fillId="25" borderId="12" xfId="0" applyFont="1" applyFill="1" applyBorder="1" applyAlignment="1">
      <alignment vertical="center"/>
    </xf>
    <xf numFmtId="167" fontId="50" fillId="25" borderId="12" xfId="0" applyFont="1" applyFill="1" applyBorder="1" applyAlignment="1">
      <alignment horizontal="center" vertical="center"/>
    </xf>
    <xf numFmtId="166" fontId="50" fillId="25" borderId="12" xfId="0" applyNumberFormat="1" applyFont="1" applyFill="1" applyBorder="1" applyAlignment="1">
      <alignment vertical="center"/>
    </xf>
    <xf numFmtId="166" fontId="50" fillId="25" borderId="12" xfId="0" applyNumberFormat="1" applyFont="1" applyFill="1" applyBorder="1" applyAlignment="1">
      <alignment horizontal="center" vertical="center"/>
    </xf>
    <xf numFmtId="0" fontId="50" fillId="25" borderId="12" xfId="0" applyNumberFormat="1" applyFont="1" applyFill="1" applyBorder="1" applyAlignment="1">
      <alignment horizontal="center" vertical="center"/>
    </xf>
    <xf numFmtId="0" fontId="50" fillId="25" borderId="12" xfId="0" applyNumberFormat="1" applyFont="1" applyFill="1" applyBorder="1" applyAlignment="1">
      <alignment vertical="center"/>
    </xf>
    <xf numFmtId="167" fontId="49" fillId="0" borderId="12" xfId="0" applyFont="1" applyFill="1" applyBorder="1" applyAlignment="1">
      <alignment horizontal="left" vertical="center"/>
    </xf>
    <xf numFmtId="167" fontId="49" fillId="26" borderId="12" xfId="0" applyFont="1" applyFill="1" applyBorder="1" applyAlignment="1">
      <alignment horizontal="left" vertical="center"/>
    </xf>
    <xf numFmtId="166" fontId="50" fillId="0" borderId="12" xfId="0" applyNumberFormat="1" applyFont="1" applyFill="1" applyBorder="1" applyAlignment="1">
      <alignment horizontal="center" vertical="center"/>
    </xf>
    <xf numFmtId="14" fontId="49" fillId="0" borderId="12" xfId="0" applyNumberFormat="1" applyFont="1" applyFill="1" applyBorder="1" applyAlignment="1">
      <alignment horizontal="left" vertical="center"/>
    </xf>
    <xf numFmtId="0" fontId="49" fillId="0" borderId="12" xfId="0" applyNumberFormat="1" applyFont="1" applyFill="1" applyBorder="1" applyAlignment="1">
      <alignment horizontal="left" vertical="center"/>
    </xf>
    <xf numFmtId="0" fontId="50" fillId="0" borderId="12" xfId="0" applyNumberFormat="1" applyFont="1" applyFill="1" applyBorder="1" applyAlignment="1">
      <alignment horizontal="left" vertical="center"/>
    </xf>
    <xf numFmtId="167" fontId="50" fillId="0" borderId="12" xfId="0" applyFont="1" applyFill="1" applyBorder="1" applyAlignment="1">
      <alignment horizontal="left" vertical="center"/>
    </xf>
    <xf numFmtId="167" fontId="50" fillId="0" borderId="12" xfId="0" applyNumberFormat="1" applyFont="1" applyFill="1" applyBorder="1" applyAlignment="1">
      <alignment horizontal="left" vertical="center"/>
    </xf>
    <xf numFmtId="0" fontId="49" fillId="26" borderId="12" xfId="0" applyNumberFormat="1" applyFont="1" applyFill="1" applyBorder="1" applyAlignment="1">
      <alignment horizontal="left" vertical="center"/>
    </xf>
    <xf numFmtId="0" fontId="49" fillId="0" borderId="12" xfId="0" applyNumberFormat="1" applyFont="1" applyBorder="1" applyAlignment="1">
      <alignment horizontal="left" vertical="center"/>
    </xf>
    <xf numFmtId="3" fontId="49" fillId="0" borderId="12" xfId="0" applyNumberFormat="1" applyFont="1" applyBorder="1" applyAlignment="1">
      <alignment horizontal="left" vertical="center"/>
    </xf>
    <xf numFmtId="14" fontId="49" fillId="0" borderId="12" xfId="0" applyNumberFormat="1" applyFont="1" applyBorder="1" applyAlignment="1">
      <alignment horizontal="left" vertical="center"/>
    </xf>
    <xf numFmtId="167" fontId="49" fillId="0" borderId="12" xfId="0" applyNumberFormat="1" applyFont="1" applyBorder="1" applyAlignment="1">
      <alignment horizontal="left" vertical="center"/>
    </xf>
    <xf numFmtId="0" fontId="49" fillId="0" borderId="12" xfId="47" applyNumberFormat="1" applyFont="1" applyBorder="1" applyAlignment="1" applyProtection="1">
      <alignment horizontal="left" vertical="center"/>
    </xf>
    <xf numFmtId="167" fontId="50" fillId="0" borderId="12" xfId="0" applyFont="1" applyFill="1" applyBorder="1" applyAlignment="1">
      <alignment horizontal="center" vertical="center"/>
    </xf>
    <xf numFmtId="3" fontId="49" fillId="0" borderId="12" xfId="0" applyNumberFormat="1" applyFont="1" applyFill="1" applyBorder="1" applyAlignment="1">
      <alignment horizontal="left" vertical="center"/>
    </xf>
    <xf numFmtId="167" fontId="49" fillId="0" borderId="12" xfId="0" applyNumberFormat="1" applyFont="1" applyFill="1" applyBorder="1" applyAlignment="1">
      <alignment horizontal="left" vertical="center"/>
    </xf>
    <xf numFmtId="0" fontId="49" fillId="0" borderId="12" xfId="47" applyNumberFormat="1" applyFont="1" applyBorder="1" applyAlignment="1">
      <alignment horizontal="left" vertical="center"/>
    </xf>
    <xf numFmtId="167" fontId="50" fillId="25" borderId="12" xfId="0" applyFont="1" applyFill="1" applyBorder="1" applyAlignment="1">
      <alignment horizontal="left" vertical="center"/>
    </xf>
    <xf numFmtId="14" fontId="50" fillId="25" borderId="12" xfId="0" applyNumberFormat="1" applyFont="1" applyFill="1" applyBorder="1" applyAlignment="1">
      <alignment horizontal="left" vertical="center"/>
    </xf>
    <xf numFmtId="167" fontId="49" fillId="25" borderId="12" xfId="0" applyFont="1" applyFill="1" applyBorder="1" applyAlignment="1">
      <alignment horizontal="center" vertical="center"/>
    </xf>
    <xf numFmtId="167" fontId="49" fillId="25" borderId="12" xfId="0" applyNumberFormat="1" applyFont="1" applyFill="1" applyBorder="1" applyAlignment="1">
      <alignment horizontal="center" vertical="center"/>
    </xf>
    <xf numFmtId="0" fontId="49" fillId="25" borderId="12" xfId="0" applyNumberFormat="1" applyFont="1" applyFill="1" applyBorder="1" applyAlignment="1">
      <alignment horizontal="center" vertical="center"/>
    </xf>
    <xf numFmtId="167" fontId="49" fillId="26" borderId="12" xfId="0" applyNumberFormat="1" applyFont="1" applyFill="1" applyBorder="1" applyAlignment="1">
      <alignment horizontal="left" vertical="center"/>
    </xf>
    <xf numFmtId="3" fontId="49" fillId="26" borderId="12" xfId="0" applyNumberFormat="1" applyFont="1" applyFill="1" applyBorder="1" applyAlignment="1">
      <alignment horizontal="left" vertical="center"/>
    </xf>
    <xf numFmtId="0" fontId="50" fillId="25" borderId="12" xfId="0" applyNumberFormat="1" applyFont="1" applyFill="1" applyBorder="1" applyAlignment="1">
      <alignment horizontal="left" vertical="center"/>
    </xf>
    <xf numFmtId="167" fontId="50" fillId="25" borderId="12" xfId="0" applyNumberFormat="1" applyFont="1" applyFill="1" applyBorder="1" applyAlignment="1">
      <alignment horizontal="left" vertical="center"/>
    </xf>
    <xf numFmtId="0" fontId="49" fillId="26" borderId="12" xfId="47" applyNumberFormat="1" applyFont="1" applyFill="1" applyBorder="1" applyAlignment="1">
      <alignment horizontal="left" vertical="center"/>
    </xf>
    <xf numFmtId="14" fontId="49" fillId="26" borderId="12" xfId="0" applyNumberFormat="1" applyFont="1" applyFill="1" applyBorder="1" applyAlignment="1">
      <alignment horizontal="left" vertical="center"/>
    </xf>
    <xf numFmtId="167" fontId="49" fillId="25" borderId="12" xfId="0" applyFont="1" applyFill="1" applyBorder="1" applyAlignment="1">
      <alignment horizontal="left" vertical="center"/>
    </xf>
    <xf numFmtId="167" fontId="49" fillId="25" borderId="12" xfId="0" applyNumberFormat="1" applyFont="1" applyFill="1" applyBorder="1" applyAlignment="1">
      <alignment horizontal="left" vertical="center"/>
    </xf>
    <xf numFmtId="0" fontId="49" fillId="25" borderId="12" xfId="0" applyNumberFormat="1" applyFont="1" applyFill="1" applyBorder="1" applyAlignment="1">
      <alignment horizontal="left" vertical="center"/>
    </xf>
    <xf numFmtId="0" fontId="49" fillId="0" borderId="12" xfId="57" applyNumberFormat="1" applyFont="1" applyBorder="1" applyAlignment="1">
      <alignment horizontal="left" vertical="center"/>
    </xf>
    <xf numFmtId="3" fontId="49" fillId="0" borderId="12" xfId="57" applyNumberFormat="1" applyFont="1" applyBorder="1" applyAlignment="1">
      <alignment horizontal="left" vertical="center"/>
    </xf>
    <xf numFmtId="14" fontId="49" fillId="0" borderId="12" xfId="57" applyNumberFormat="1" applyFont="1" applyBorder="1" applyAlignment="1">
      <alignment horizontal="left" vertical="center"/>
    </xf>
    <xf numFmtId="0" fontId="49" fillId="0" borderId="12" xfId="47" applyNumberFormat="1" applyFont="1" applyFill="1" applyBorder="1" applyAlignment="1">
      <alignment horizontal="left" vertical="center"/>
    </xf>
    <xf numFmtId="49" fontId="49" fillId="0" borderId="12" xfId="0" applyNumberFormat="1" applyFont="1" applyBorder="1" applyAlignment="1">
      <alignment horizontal="left" vertical="center"/>
    </xf>
    <xf numFmtId="167" fontId="50" fillId="0" borderId="12" xfId="0" applyFont="1" applyBorder="1" applyAlignment="1">
      <alignment horizontal="left" vertical="center"/>
    </xf>
    <xf numFmtId="166" fontId="35" fillId="26" borderId="12" xfId="0" applyNumberFormat="1" applyFont="1" applyFill="1" applyBorder="1" applyAlignment="1">
      <alignment horizontal="center" vertical="center" wrapText="1"/>
    </xf>
    <xf numFmtId="166" fontId="37" fillId="26" borderId="12" xfId="0" applyNumberFormat="1" applyFont="1" applyFill="1" applyBorder="1" applyAlignment="1">
      <alignment horizontal="center" vertical="center" wrapText="1"/>
    </xf>
    <xf numFmtId="0" fontId="34" fillId="26" borderId="12" xfId="0" applyNumberFormat="1" applyFont="1" applyFill="1" applyBorder="1" applyAlignment="1">
      <alignment horizontal="center" vertical="center" wrapText="1"/>
    </xf>
    <xf numFmtId="167" fontId="9" fillId="26" borderId="12" xfId="0" applyNumberFormat="1" applyFont="1" applyFill="1" applyBorder="1" applyAlignment="1">
      <alignment horizontal="center" vertical="center" wrapText="1"/>
    </xf>
    <xf numFmtId="166" fontId="10" fillId="26" borderId="12" xfId="0" applyNumberFormat="1" applyFont="1" applyFill="1" applyBorder="1" applyAlignment="1">
      <alignment horizontal="center" vertical="center" wrapText="1"/>
    </xf>
    <xf numFmtId="167" fontId="37" fillId="26" borderId="16" xfId="0" applyNumberFormat="1" applyFont="1" applyFill="1" applyBorder="1" applyAlignment="1">
      <alignment horizontal="center" vertical="center" wrapText="1"/>
    </xf>
    <xf numFmtId="167" fontId="35" fillId="26" borderId="16" xfId="0" applyNumberFormat="1" applyFont="1" applyFill="1" applyBorder="1" applyAlignment="1">
      <alignment horizontal="left" vertical="center" wrapText="1"/>
    </xf>
    <xf numFmtId="167" fontId="37" fillId="25" borderId="16" xfId="0" applyNumberFormat="1" applyFont="1" applyFill="1" applyBorder="1" applyAlignment="1">
      <alignment horizontal="left" vertical="center"/>
    </xf>
    <xf numFmtId="166" fontId="34" fillId="25" borderId="16" xfId="0" applyNumberFormat="1" applyFont="1" applyFill="1" applyBorder="1" applyAlignment="1">
      <alignment vertical="center"/>
    </xf>
    <xf numFmtId="166" fontId="37" fillId="25" borderId="16" xfId="0" applyNumberFormat="1" applyFont="1" applyFill="1" applyBorder="1" applyAlignment="1">
      <alignment vertical="center"/>
    </xf>
    <xf numFmtId="0" fontId="37" fillId="25" borderId="16" xfId="0" applyNumberFormat="1" applyFont="1" applyFill="1" applyBorder="1" applyAlignment="1">
      <alignment horizontal="center" vertical="center"/>
    </xf>
    <xf numFmtId="0" fontId="37" fillId="25" borderId="16" xfId="0" applyNumberFormat="1" applyFont="1" applyFill="1" applyBorder="1" applyAlignment="1">
      <alignment vertical="center"/>
    </xf>
    <xf numFmtId="166" fontId="37" fillId="25" borderId="16" xfId="0" applyNumberFormat="1" applyFont="1" applyFill="1" applyBorder="1" applyAlignment="1">
      <alignment horizontal="center" vertical="center"/>
    </xf>
    <xf numFmtId="167" fontId="34" fillId="0" borderId="16" xfId="0" applyNumberFormat="1" applyFont="1" applyFill="1" applyBorder="1" applyAlignment="1">
      <alignment horizontal="left" vertical="center"/>
    </xf>
    <xf numFmtId="167" fontId="34" fillId="26" borderId="16" xfId="0" applyNumberFormat="1" applyFont="1" applyFill="1" applyBorder="1" applyAlignment="1">
      <alignment horizontal="left" vertical="center"/>
    </xf>
    <xf numFmtId="166" fontId="34" fillId="0" borderId="16" xfId="0" applyNumberFormat="1" applyFont="1" applyBorder="1" applyAlignment="1">
      <alignment horizontal="center" vertical="center"/>
    </xf>
    <xf numFmtId="167" fontId="34" fillId="0" borderId="16" xfId="0" applyNumberFormat="1" applyFont="1" applyFill="1" applyBorder="1" applyAlignment="1">
      <alignment horizontal="center" vertical="center"/>
    </xf>
    <xf numFmtId="166" fontId="37" fillId="0" borderId="16" xfId="0" applyNumberFormat="1" applyFont="1" applyBorder="1" applyAlignment="1">
      <alignment horizontal="center" vertical="center"/>
    </xf>
    <xf numFmtId="0" fontId="34" fillId="0" borderId="16" xfId="0" applyNumberFormat="1" applyFont="1" applyFill="1" applyBorder="1" applyAlignment="1">
      <alignment vertical="center"/>
    </xf>
    <xf numFmtId="14" fontId="34" fillId="0" borderId="16" xfId="0" applyNumberFormat="1" applyFont="1" applyFill="1" applyBorder="1" applyAlignment="1">
      <alignment horizontal="left" vertical="center"/>
    </xf>
    <xf numFmtId="0" fontId="34" fillId="0" borderId="16" xfId="0" applyNumberFormat="1" applyFont="1" applyFill="1" applyBorder="1" applyAlignment="1">
      <alignment horizontal="left" vertical="center"/>
    </xf>
    <xf numFmtId="0" fontId="34" fillId="0" borderId="16" xfId="47" applyNumberFormat="1" applyFont="1" applyBorder="1" applyAlignment="1">
      <alignment vertical="center"/>
    </xf>
    <xf numFmtId="0" fontId="37" fillId="0" borderId="16" xfId="0" applyNumberFormat="1" applyFont="1" applyBorder="1" applyAlignment="1">
      <alignment vertical="center"/>
    </xf>
    <xf numFmtId="167" fontId="37" fillId="0" borderId="16" xfId="0" applyNumberFormat="1" applyFont="1" applyFill="1" applyBorder="1" applyAlignment="1">
      <alignment horizontal="left" vertical="center"/>
    </xf>
    <xf numFmtId="167" fontId="37" fillId="0" borderId="16" xfId="0" applyNumberFormat="1" applyFont="1" applyFill="1" applyBorder="1" applyAlignment="1">
      <alignment horizontal="center" vertical="center"/>
    </xf>
    <xf numFmtId="0" fontId="37" fillId="0" borderId="16" xfId="0" applyNumberFormat="1" applyFont="1" applyFill="1" applyBorder="1" applyAlignment="1">
      <alignment vertical="center"/>
    </xf>
    <xf numFmtId="0" fontId="37" fillId="0" borderId="16" xfId="47" applyNumberFormat="1" applyFont="1" applyBorder="1" applyAlignment="1">
      <alignment vertical="center"/>
    </xf>
    <xf numFmtId="0" fontId="34" fillId="0" borderId="16" xfId="47" applyNumberFormat="1" applyFont="1" applyFill="1" applyBorder="1" applyAlignment="1">
      <alignment horizontal="left" vertical="center"/>
    </xf>
    <xf numFmtId="0" fontId="37" fillId="0" borderId="16" xfId="47" applyNumberFormat="1" applyFont="1" applyFill="1" applyBorder="1" applyAlignment="1">
      <alignment horizontal="left" vertical="center"/>
    </xf>
    <xf numFmtId="14" fontId="34" fillId="26" borderId="16" xfId="0" applyNumberFormat="1" applyFont="1" applyFill="1" applyBorder="1" applyAlignment="1">
      <alignment horizontal="left" vertical="center"/>
    </xf>
    <xf numFmtId="0" fontId="34" fillId="0" borderId="16" xfId="47" applyNumberFormat="1" applyFont="1" applyBorder="1" applyAlignment="1">
      <alignment horizontal="left" vertical="center"/>
    </xf>
    <xf numFmtId="0" fontId="37" fillId="0" borderId="16" xfId="47" applyNumberFormat="1" applyFont="1" applyBorder="1" applyAlignment="1">
      <alignment horizontal="left" vertical="center"/>
    </xf>
    <xf numFmtId="14" fontId="37" fillId="0" borderId="16" xfId="0" applyNumberFormat="1" applyFont="1" applyFill="1" applyBorder="1" applyAlignment="1">
      <alignment horizontal="left" vertical="center"/>
    </xf>
    <xf numFmtId="0" fontId="34" fillId="26" borderId="16" xfId="0" applyNumberFormat="1" applyFont="1" applyFill="1" applyBorder="1" applyAlignment="1">
      <alignment vertical="center"/>
    </xf>
    <xf numFmtId="0" fontId="37" fillId="0" borderId="16" xfId="0" applyNumberFormat="1" applyFont="1" applyFill="1" applyBorder="1" applyAlignment="1">
      <alignment horizontal="left" vertical="center"/>
    </xf>
    <xf numFmtId="166" fontId="34" fillId="25" borderId="16" xfId="0" applyNumberFormat="1" applyFont="1" applyFill="1" applyBorder="1" applyAlignment="1">
      <alignment horizontal="center" vertical="center"/>
    </xf>
    <xf numFmtId="14" fontId="37" fillId="25" borderId="16" xfId="0" applyNumberFormat="1" applyFont="1" applyFill="1" applyBorder="1" applyAlignment="1">
      <alignment horizontal="left" vertical="center"/>
    </xf>
    <xf numFmtId="0" fontId="37" fillId="25" borderId="16" xfId="0" applyNumberFormat="1" applyFont="1" applyFill="1" applyBorder="1" applyAlignment="1">
      <alignment horizontal="left" vertical="center"/>
    </xf>
    <xf numFmtId="0" fontId="34" fillId="26" borderId="16" xfId="0" applyNumberFormat="1" applyFont="1" applyFill="1" applyBorder="1" applyAlignment="1">
      <alignment horizontal="left" vertical="center"/>
    </xf>
    <xf numFmtId="0" fontId="37" fillId="26" borderId="16" xfId="0" applyNumberFormat="1" applyFont="1" applyFill="1" applyBorder="1" applyAlignment="1">
      <alignment horizontal="left" vertical="center"/>
    </xf>
    <xf numFmtId="166" fontId="34" fillId="0" borderId="16" xfId="0" applyNumberFormat="1" applyFont="1" applyFill="1" applyBorder="1" applyAlignment="1">
      <alignment horizontal="center" vertical="center"/>
    </xf>
    <xf numFmtId="0" fontId="37" fillId="26" borderId="16" xfId="0" applyNumberFormat="1" applyFont="1" applyFill="1" applyBorder="1" applyAlignment="1">
      <alignment vertical="center"/>
    </xf>
    <xf numFmtId="167" fontId="37" fillId="26" borderId="16" xfId="0" applyNumberFormat="1" applyFont="1" applyFill="1" applyBorder="1" applyAlignment="1">
      <alignment horizontal="left" vertical="center"/>
    </xf>
    <xf numFmtId="166" fontId="37" fillId="0" borderId="16" xfId="0" applyNumberFormat="1" applyFont="1" applyFill="1" applyBorder="1" applyAlignment="1">
      <alignment horizontal="center" vertical="center"/>
    </xf>
    <xf numFmtId="14" fontId="34" fillId="0" borderId="16" xfId="0" applyNumberFormat="1" applyFont="1" applyBorder="1" applyAlignment="1">
      <alignment horizontal="left" vertical="center"/>
    </xf>
    <xf numFmtId="0" fontId="34" fillId="26" borderId="16" xfId="47" applyNumberFormat="1" applyFont="1" applyFill="1" applyBorder="1" applyAlignment="1">
      <alignment horizontal="left" vertical="center"/>
    </xf>
    <xf numFmtId="166" fontId="37" fillId="25" borderId="12" xfId="0" applyNumberFormat="1" applyFont="1" applyFill="1" applyBorder="1" applyAlignment="1">
      <alignment vertical="center"/>
    </xf>
    <xf numFmtId="0" fontId="37" fillId="25" borderId="12" xfId="0" applyNumberFormat="1" applyFont="1" applyFill="1" applyBorder="1" applyAlignment="1">
      <alignment vertical="center"/>
    </xf>
    <xf numFmtId="49" fontId="37" fillId="0" borderId="12" xfId="0" applyNumberFormat="1" applyFont="1" applyFill="1" applyBorder="1" applyAlignment="1">
      <alignment horizontal="left" vertical="center"/>
    </xf>
    <xf numFmtId="49" fontId="34" fillId="25" borderId="12" xfId="0" applyNumberFormat="1" applyFont="1" applyFill="1" applyBorder="1" applyAlignment="1">
      <alignment horizontal="left" vertical="center"/>
    </xf>
    <xf numFmtId="49" fontId="37" fillId="25" borderId="12" xfId="0" applyNumberFormat="1" applyFont="1" applyFill="1" applyBorder="1" applyAlignment="1">
      <alignment horizontal="left" vertical="center"/>
    </xf>
    <xf numFmtId="49" fontId="34" fillId="26" borderId="12" xfId="0" applyNumberFormat="1" applyFont="1" applyFill="1" applyBorder="1" applyAlignment="1">
      <alignment horizontal="left" vertical="center"/>
    </xf>
    <xf numFmtId="0" fontId="37" fillId="26" borderId="12" xfId="0" applyNumberFormat="1" applyFont="1" applyFill="1" applyBorder="1" applyAlignment="1">
      <alignment horizontal="left" vertical="center"/>
    </xf>
    <xf numFmtId="14" fontId="37" fillId="0" borderId="12" xfId="0" applyNumberFormat="1" applyFont="1" applyFill="1" applyBorder="1" applyAlignment="1">
      <alignment horizontal="left" vertical="center"/>
    </xf>
    <xf numFmtId="167" fontId="37" fillId="26" borderId="16" xfId="0" applyFont="1" applyFill="1" applyBorder="1" applyAlignment="1">
      <alignment horizontal="center" vertical="center" wrapText="1"/>
    </xf>
    <xf numFmtId="167" fontId="37" fillId="25" borderId="16" xfId="0" applyFont="1" applyFill="1" applyBorder="1" applyAlignment="1">
      <alignment vertical="center"/>
    </xf>
    <xf numFmtId="167" fontId="37" fillId="25" borderId="16" xfId="0" applyFont="1" applyFill="1" applyBorder="1" applyAlignment="1">
      <alignment horizontal="center" vertical="center"/>
    </xf>
    <xf numFmtId="167" fontId="34" fillId="0" borderId="16" xfId="0" applyFont="1" applyFill="1" applyBorder="1" applyAlignment="1">
      <alignment vertical="center"/>
    </xf>
    <xf numFmtId="167" fontId="37" fillId="0" borderId="16" xfId="0" applyFont="1" applyFill="1" applyBorder="1" applyAlignment="1">
      <alignment horizontal="center" vertical="center"/>
    </xf>
    <xf numFmtId="14" fontId="37" fillId="0" borderId="16" xfId="0" applyNumberFormat="1" applyFont="1" applyBorder="1" applyAlignment="1">
      <alignment horizontal="left" vertical="center"/>
    </xf>
    <xf numFmtId="0" fontId="37" fillId="0" borderId="16" xfId="0" applyNumberFormat="1" applyFont="1" applyBorder="1" applyAlignment="1">
      <alignment horizontal="left" vertical="center"/>
    </xf>
    <xf numFmtId="167" fontId="34" fillId="26" borderId="16" xfId="0" applyFont="1" applyFill="1" applyBorder="1" applyAlignment="1">
      <alignment vertical="center"/>
    </xf>
    <xf numFmtId="0" fontId="37" fillId="0" borderId="16" xfId="0" applyNumberFormat="1" applyFont="1" applyBorder="1" applyAlignment="1">
      <alignment horizontal="center" vertical="center"/>
    </xf>
    <xf numFmtId="14" fontId="37" fillId="0" borderId="16" xfId="47" applyNumberFormat="1" applyFont="1" applyFill="1" applyBorder="1" applyAlignment="1">
      <alignment horizontal="left" vertical="center"/>
    </xf>
    <xf numFmtId="0" fontId="34" fillId="25" borderId="16" xfId="47" applyNumberFormat="1" applyFont="1" applyFill="1" applyBorder="1" applyAlignment="1">
      <alignment horizontal="left" vertical="center"/>
    </xf>
    <xf numFmtId="0" fontId="34" fillId="25" borderId="16" xfId="0" applyNumberFormat="1" applyFont="1" applyFill="1" applyBorder="1" applyAlignment="1">
      <alignment horizontal="left" vertical="center"/>
    </xf>
    <xf numFmtId="14" fontId="34" fillId="25" borderId="16" xfId="0" applyNumberFormat="1" applyFont="1" applyFill="1" applyBorder="1" applyAlignment="1">
      <alignment horizontal="left" vertical="center"/>
    </xf>
    <xf numFmtId="14" fontId="34" fillId="0" borderId="16" xfId="47" applyNumberFormat="1" applyFont="1" applyFill="1" applyBorder="1" applyAlignment="1">
      <alignment horizontal="left" vertical="center"/>
    </xf>
    <xf numFmtId="167" fontId="50" fillId="26" borderId="12" xfId="0" applyFont="1" applyFill="1" applyBorder="1" applyAlignment="1">
      <alignment horizontal="center" vertical="center" wrapText="1"/>
    </xf>
    <xf numFmtId="166" fontId="50" fillId="26" borderId="12" xfId="0" applyNumberFormat="1" applyFont="1" applyFill="1" applyBorder="1" applyAlignment="1">
      <alignment horizontal="center" vertical="center" wrapText="1"/>
    </xf>
    <xf numFmtId="167" fontId="52" fillId="26" borderId="12" xfId="0" applyNumberFormat="1" applyFont="1" applyFill="1" applyBorder="1" applyAlignment="1">
      <alignment horizontal="left" vertical="center" wrapText="1"/>
    </xf>
    <xf numFmtId="167" fontId="49" fillId="0" borderId="12" xfId="0" applyFont="1" applyBorder="1" applyAlignment="1">
      <alignment horizontal="left" vertical="center"/>
    </xf>
    <xf numFmtId="167" fontId="37" fillId="26" borderId="12" xfId="0" applyFont="1" applyFill="1" applyBorder="1" applyAlignment="1">
      <alignment horizontal="center" vertical="center" wrapText="1"/>
    </xf>
    <xf numFmtId="167" fontId="37" fillId="25" borderId="12" xfId="0" applyFont="1" applyFill="1" applyBorder="1" applyAlignment="1">
      <alignment horizontal="left" vertical="center"/>
    </xf>
    <xf numFmtId="167" fontId="37" fillId="25" borderId="12" xfId="0" applyFont="1" applyFill="1" applyBorder="1" applyAlignment="1">
      <alignment horizontal="center" vertical="center"/>
    </xf>
    <xf numFmtId="0" fontId="37" fillId="25" borderId="12" xfId="0" applyNumberFormat="1" applyFont="1" applyFill="1" applyBorder="1" applyAlignment="1">
      <alignment horizontal="center" vertical="center"/>
    </xf>
    <xf numFmtId="167" fontId="34" fillId="0" borderId="12" xfId="0" applyFont="1" applyFill="1" applyBorder="1" applyAlignment="1">
      <alignment horizontal="left" vertical="center"/>
    </xf>
    <xf numFmtId="167" fontId="34" fillId="26" borderId="12" xfId="0" applyFont="1" applyFill="1" applyBorder="1" applyAlignment="1">
      <alignment horizontal="left" vertical="center"/>
    </xf>
    <xf numFmtId="167" fontId="37" fillId="0" borderId="12" xfId="0" applyFont="1" applyFill="1" applyBorder="1" applyAlignment="1">
      <alignment horizontal="left" vertical="center"/>
    </xf>
    <xf numFmtId="167" fontId="34" fillId="26" borderId="12" xfId="0" applyFont="1" applyFill="1" applyBorder="1" applyAlignment="1">
      <alignment vertical="center"/>
    </xf>
    <xf numFmtId="167" fontId="37" fillId="25" borderId="12" xfId="0" applyFont="1" applyFill="1" applyBorder="1" applyAlignment="1">
      <alignment vertical="center"/>
    </xf>
    <xf numFmtId="167" fontId="34" fillId="25" borderId="12" xfId="0" applyFont="1" applyFill="1" applyBorder="1" applyAlignment="1">
      <alignment horizontal="left" vertical="center"/>
    </xf>
    <xf numFmtId="49" fontId="34" fillId="0" borderId="12" xfId="0" applyNumberFormat="1" applyFont="1" applyBorder="1" applyAlignment="1">
      <alignment horizontal="left" vertical="center"/>
    </xf>
    <xf numFmtId="167" fontId="37" fillId="0" borderId="12" xfId="0" applyFont="1" applyFill="1" applyBorder="1" applyAlignment="1">
      <alignment vertical="center"/>
    </xf>
    <xf numFmtId="167" fontId="37" fillId="0" borderId="12" xfId="0" applyFont="1" applyFill="1" applyBorder="1" applyAlignment="1">
      <alignment horizontal="center" vertical="center"/>
    </xf>
    <xf numFmtId="0" fontId="34" fillId="0" borderId="12" xfId="47" applyNumberFormat="1" applyFont="1" applyBorder="1" applyAlignment="1" applyProtection="1">
      <alignment horizontal="left" vertical="center"/>
    </xf>
    <xf numFmtId="0" fontId="34" fillId="0" borderId="12" xfId="47" applyNumberFormat="1" applyFont="1" applyBorder="1" applyAlignment="1" applyProtection="1">
      <alignment horizontal="left"/>
    </xf>
    <xf numFmtId="167" fontId="34" fillId="0" borderId="12" xfId="0" applyFont="1" applyFill="1" applyBorder="1" applyAlignment="1">
      <alignment vertical="center"/>
    </xf>
    <xf numFmtId="166" fontId="37" fillId="26" borderId="16" xfId="0" applyNumberFormat="1" applyFont="1" applyFill="1" applyBorder="1" applyAlignment="1">
      <alignment horizontal="center" vertical="center" wrapText="1"/>
    </xf>
    <xf numFmtId="167" fontId="37" fillId="25" borderId="16" xfId="0" applyFont="1" applyFill="1" applyBorder="1" applyAlignment="1">
      <alignment horizontal="center" vertical="center" wrapText="1"/>
    </xf>
    <xf numFmtId="166" fontId="37" fillId="25" borderId="16" xfId="0" applyNumberFormat="1" applyFont="1" applyFill="1" applyBorder="1" applyAlignment="1">
      <alignment vertical="center" wrapText="1"/>
    </xf>
    <xf numFmtId="0" fontId="37" fillId="25" borderId="16" xfId="0" applyNumberFormat="1" applyFont="1" applyFill="1" applyBorder="1" applyAlignment="1">
      <alignment vertical="center" wrapText="1"/>
    </xf>
    <xf numFmtId="166" fontId="37" fillId="25" borderId="16" xfId="0" applyNumberFormat="1" applyFont="1" applyFill="1" applyBorder="1" applyAlignment="1">
      <alignment horizontal="center" vertical="center" wrapText="1"/>
    </xf>
    <xf numFmtId="167" fontId="34" fillId="0" borderId="16" xfId="0" applyFont="1" applyBorder="1" applyAlignment="1">
      <alignment vertical="center"/>
    </xf>
    <xf numFmtId="167" fontId="34" fillId="26" borderId="16" xfId="0" applyFont="1" applyFill="1" applyBorder="1" applyAlignment="1">
      <alignment horizontal="left" vertical="center"/>
    </xf>
    <xf numFmtId="166" fontId="37" fillId="0" borderId="16" xfId="61" applyNumberFormat="1" applyFont="1" applyFill="1" applyBorder="1" applyAlignment="1">
      <alignment horizontal="center" vertical="center"/>
    </xf>
    <xf numFmtId="167" fontId="37" fillId="0" borderId="16" xfId="0" applyFont="1" applyFill="1" applyBorder="1" applyAlignment="1">
      <alignment horizontal="left" vertical="center"/>
    </xf>
    <xf numFmtId="167" fontId="34" fillId="0" borderId="16" xfId="0" applyFont="1" applyBorder="1" applyAlignment="1">
      <alignment horizontal="left" vertical="center"/>
    </xf>
    <xf numFmtId="167" fontId="37" fillId="0" borderId="16" xfId="0" applyFont="1" applyFill="1" applyBorder="1" applyAlignment="1">
      <alignment vertical="center"/>
    </xf>
    <xf numFmtId="167" fontId="34" fillId="0" borderId="16" xfId="0" applyNumberFormat="1" applyFont="1" applyBorder="1" applyAlignment="1">
      <alignment horizontal="left" vertical="center"/>
    </xf>
    <xf numFmtId="0" fontId="34" fillId="0" borderId="16" xfId="61" applyNumberFormat="1" applyFont="1" applyFill="1" applyBorder="1" applyAlignment="1">
      <alignment horizontal="left" vertical="center"/>
    </xf>
    <xf numFmtId="167" fontId="37" fillId="0" borderId="16" xfId="0" applyFont="1" applyBorder="1" applyAlignment="1">
      <alignment horizontal="center" vertical="center"/>
    </xf>
    <xf numFmtId="167" fontId="37" fillId="25" borderId="16" xfId="0" applyFont="1" applyFill="1" applyBorder="1" applyAlignment="1">
      <alignment horizontal="left" vertical="center"/>
    </xf>
    <xf numFmtId="166" fontId="37" fillId="25" borderId="16" xfId="0" applyNumberFormat="1" applyFont="1" applyFill="1" applyBorder="1" applyAlignment="1">
      <alignment horizontal="left" vertical="center"/>
    </xf>
    <xf numFmtId="0" fontId="37" fillId="0" borderId="16" xfId="0" applyNumberFormat="1" applyFont="1" applyFill="1" applyBorder="1" applyAlignment="1">
      <alignment horizontal="center" vertical="center"/>
    </xf>
    <xf numFmtId="167" fontId="37" fillId="0" borderId="16" xfId="0" applyFont="1" applyBorder="1" applyAlignment="1">
      <alignment horizontal="left" vertical="center"/>
    </xf>
    <xf numFmtId="167" fontId="34" fillId="25" borderId="16" xfId="0" applyFont="1" applyFill="1" applyBorder="1" applyAlignment="1">
      <alignment horizontal="left" vertical="center" wrapText="1"/>
    </xf>
    <xf numFmtId="0" fontId="37" fillId="25" borderId="16" xfId="47" applyNumberFormat="1" applyFont="1" applyFill="1" applyBorder="1" applyAlignment="1">
      <alignment horizontal="left" vertical="center"/>
    </xf>
    <xf numFmtId="0" fontId="37" fillId="25" borderId="16" xfId="47" applyNumberFormat="1" applyFont="1" applyFill="1" applyBorder="1" applyAlignment="1">
      <alignment horizontal="center" vertical="center"/>
    </xf>
    <xf numFmtId="14" fontId="37" fillId="25" borderId="16" xfId="47" applyNumberFormat="1" applyFont="1" applyFill="1" applyBorder="1" applyAlignment="1">
      <alignment horizontal="left" vertical="center"/>
    </xf>
    <xf numFmtId="167" fontId="37" fillId="25" borderId="16" xfId="47" applyFont="1" applyFill="1" applyBorder="1" applyAlignment="1">
      <alignment horizontal="left" vertical="center"/>
    </xf>
    <xf numFmtId="167" fontId="34" fillId="0" borderId="16" xfId="0" applyFont="1" applyFill="1" applyBorder="1" applyAlignment="1">
      <alignment horizontal="left" vertical="center"/>
    </xf>
    <xf numFmtId="165" fontId="34" fillId="25" borderId="16" xfId="0" applyNumberFormat="1" applyFont="1" applyFill="1" applyBorder="1" applyAlignment="1">
      <alignment horizontal="center" vertical="center"/>
    </xf>
    <xf numFmtId="167" fontId="34" fillId="25" borderId="16" xfId="0" applyNumberFormat="1" applyFont="1" applyFill="1" applyBorder="1" applyAlignment="1">
      <alignment horizontal="left" vertical="center"/>
    </xf>
    <xf numFmtId="0" fontId="34" fillId="26" borderId="16" xfId="78" applyNumberFormat="1" applyFont="1" applyFill="1" applyBorder="1" applyAlignment="1">
      <alignment horizontal="left" vertical="center"/>
    </xf>
    <xf numFmtId="14" fontId="34" fillId="26" borderId="16" xfId="78" applyNumberFormat="1" applyFont="1" applyFill="1" applyBorder="1" applyAlignment="1">
      <alignment horizontal="left" vertical="center"/>
    </xf>
    <xf numFmtId="14" fontId="34" fillId="0" borderId="16" xfId="0" applyNumberFormat="1" applyFont="1" applyBorder="1" applyAlignment="1">
      <alignment vertical="center"/>
    </xf>
    <xf numFmtId="14" fontId="34" fillId="26" borderId="16" xfId="0" applyNumberFormat="1" applyFont="1" applyFill="1" applyBorder="1" applyAlignment="1">
      <alignment vertical="center"/>
    </xf>
    <xf numFmtId="167" fontId="49" fillId="0" borderId="12" xfId="0" applyFont="1" applyFill="1" applyBorder="1" applyAlignment="1">
      <alignment vertical="center"/>
    </xf>
    <xf numFmtId="167" fontId="49" fillId="26" borderId="12" xfId="0" applyFont="1" applyFill="1" applyBorder="1" applyAlignment="1">
      <alignment vertical="center"/>
    </xf>
    <xf numFmtId="167" fontId="49" fillId="0" borderId="12" xfId="0" applyFont="1" applyFill="1" applyBorder="1" applyAlignment="1">
      <alignment horizontal="center" vertical="center"/>
    </xf>
    <xf numFmtId="167" fontId="50" fillId="0" borderId="12" xfId="0" applyNumberFormat="1" applyFont="1" applyFill="1" applyBorder="1" applyAlignment="1">
      <alignment horizontal="center" vertical="center"/>
    </xf>
    <xf numFmtId="14" fontId="49" fillId="0" borderId="12" xfId="0" applyNumberFormat="1" applyFont="1" applyBorder="1" applyAlignment="1">
      <alignment horizontal="left" vertical="center" wrapText="1"/>
    </xf>
    <xf numFmtId="167" fontId="50" fillId="25" borderId="12" xfId="0" applyNumberFormat="1" applyFont="1" applyFill="1" applyBorder="1" applyAlignment="1">
      <alignment vertical="center"/>
    </xf>
    <xf numFmtId="167" fontId="49" fillId="0" borderId="12" xfId="0" applyFont="1" applyBorder="1" applyAlignment="1">
      <alignment horizontal="left" vertical="center" wrapText="1"/>
    </xf>
    <xf numFmtId="167" fontId="50" fillId="0" borderId="12" xfId="0" applyNumberFormat="1" applyFont="1" applyBorder="1" applyAlignment="1">
      <alignment horizontal="left" vertical="center"/>
    </xf>
    <xf numFmtId="14" fontId="50" fillId="0" borderId="12" xfId="0" applyNumberFormat="1" applyFont="1" applyBorder="1" applyAlignment="1">
      <alignment horizontal="left" vertical="center"/>
    </xf>
    <xf numFmtId="167" fontId="50" fillId="0" borderId="12" xfId="0" applyNumberFormat="1" applyFont="1" applyBorder="1" applyAlignment="1">
      <alignment horizontal="left" vertical="center" wrapText="1"/>
    </xf>
    <xf numFmtId="0" fontId="50" fillId="0" borderId="12" xfId="0" applyNumberFormat="1" applyFont="1" applyBorder="1" applyAlignment="1">
      <alignment horizontal="left" vertical="center"/>
    </xf>
    <xf numFmtId="49" fontId="50" fillId="0" borderId="12" xfId="0" applyNumberFormat="1" applyFont="1" applyFill="1" applyBorder="1" applyAlignment="1">
      <alignment horizontal="left" vertical="center"/>
    </xf>
    <xf numFmtId="49" fontId="49" fillId="26" borderId="12" xfId="0" applyNumberFormat="1" applyFont="1" applyFill="1" applyBorder="1" applyAlignment="1">
      <alignment horizontal="left" vertical="center"/>
    </xf>
    <xf numFmtId="49" fontId="49" fillId="0" borderId="12" xfId="0" applyNumberFormat="1" applyFont="1" applyFill="1" applyBorder="1" applyAlignment="1">
      <alignment horizontal="left" vertical="center"/>
    </xf>
    <xf numFmtId="49" fontId="49" fillId="0" borderId="12" xfId="0" applyNumberFormat="1" applyFont="1" applyBorder="1" applyAlignment="1">
      <alignment horizontal="left" vertical="center" wrapText="1"/>
    </xf>
    <xf numFmtId="0" fontId="49" fillId="0" borderId="12" xfId="0" applyNumberFormat="1" applyFont="1" applyBorder="1" applyAlignment="1">
      <alignment horizontal="left" vertical="center" wrapText="1"/>
    </xf>
    <xf numFmtId="0" fontId="34" fillId="0" borderId="0" xfId="129" applyFont="1" applyBorder="1" applyAlignment="1">
      <alignment horizontal="left" vertical="center"/>
    </xf>
    <xf numFmtId="0" fontId="42" fillId="0" borderId="0" xfId="129" applyFont="1" applyBorder="1" applyAlignment="1">
      <alignment horizontal="left" vertical="center"/>
    </xf>
    <xf numFmtId="0" fontId="49" fillId="26" borderId="12" xfId="129" applyFont="1" applyFill="1" applyBorder="1" applyAlignment="1">
      <alignment horizontal="left" vertical="center" wrapText="1"/>
    </xf>
    <xf numFmtId="0" fontId="50" fillId="25" borderId="12" xfId="129" applyFont="1" applyFill="1" applyBorder="1" applyAlignment="1">
      <alignment horizontal="left" vertical="center"/>
    </xf>
    <xf numFmtId="0" fontId="50" fillId="25" borderId="12" xfId="129" applyFont="1" applyFill="1" applyBorder="1" applyAlignment="1">
      <alignment horizontal="center" vertical="center"/>
    </xf>
    <xf numFmtId="166" fontId="50" fillId="25" borderId="12" xfId="129" applyNumberFormat="1" applyFont="1" applyFill="1" applyBorder="1" applyAlignment="1">
      <alignment horizontal="left" vertical="center"/>
    </xf>
    <xf numFmtId="0" fontId="50" fillId="25" borderId="12" xfId="129" applyFont="1" applyFill="1" applyBorder="1" applyAlignment="1">
      <alignment vertical="center"/>
    </xf>
    <xf numFmtId="0" fontId="49" fillId="0" borderId="12" xfId="129" applyFont="1" applyBorder="1" applyAlignment="1">
      <alignment horizontal="left" vertical="center"/>
    </xf>
    <xf numFmtId="166" fontId="50" fillId="0" borderId="12" xfId="129" applyNumberFormat="1" applyFont="1" applyBorder="1" applyAlignment="1">
      <alignment horizontal="center" vertical="center"/>
    </xf>
    <xf numFmtId="0" fontId="49" fillId="0" borderId="12" xfId="130" applyFont="1" applyFill="1" applyBorder="1" applyAlignment="1">
      <alignment horizontal="left" vertical="center"/>
    </xf>
    <xf numFmtId="0" fontId="49" fillId="0" borderId="12" xfId="130" applyFont="1" applyFill="1" applyBorder="1" applyAlignment="1">
      <alignment vertical="center"/>
    </xf>
    <xf numFmtId="0" fontId="49" fillId="0" borderId="12" xfId="131" applyFont="1" applyFill="1" applyBorder="1" applyAlignment="1">
      <alignment horizontal="left" vertical="center"/>
    </xf>
    <xf numFmtId="167" fontId="49" fillId="0" borderId="12" xfId="129" applyNumberFormat="1" applyFont="1" applyBorder="1" applyAlignment="1">
      <alignment horizontal="left" vertical="center"/>
    </xf>
    <xf numFmtId="0" fontId="49" fillId="0" borderId="12" xfId="129" applyFont="1" applyBorder="1" applyAlignment="1">
      <alignment horizontal="center" vertical="center"/>
    </xf>
    <xf numFmtId="165" fontId="49" fillId="0" borderId="12" xfId="129" applyNumberFormat="1" applyFont="1" applyBorder="1" applyAlignment="1">
      <alignment horizontal="center" vertical="center"/>
    </xf>
    <xf numFmtId="4" fontId="49" fillId="0" borderId="12" xfId="132" applyNumberFormat="1" applyFont="1" applyBorder="1" applyAlignment="1">
      <alignment horizontal="center" vertical="center"/>
    </xf>
    <xf numFmtId="4" fontId="49" fillId="0" borderId="12" xfId="132" applyNumberFormat="1" applyFont="1" applyBorder="1" applyAlignment="1">
      <alignment vertical="center"/>
    </xf>
    <xf numFmtId="3" fontId="49" fillId="0" borderId="12" xfId="129" applyNumberFormat="1" applyFont="1" applyBorder="1" applyAlignment="1">
      <alignment horizontal="center" vertical="center"/>
    </xf>
    <xf numFmtId="0" fontId="49" fillId="0" borderId="12" xfId="129" applyFont="1" applyBorder="1" applyAlignment="1">
      <alignment vertical="center"/>
    </xf>
    <xf numFmtId="0" fontId="49" fillId="0" borderId="12" xfId="129" applyNumberFormat="1" applyFont="1" applyBorder="1" applyAlignment="1">
      <alignment horizontal="left" vertical="center"/>
    </xf>
    <xf numFmtId="4" fontId="49" fillId="0" borderId="12" xfId="129" applyNumberFormat="1" applyFont="1" applyBorder="1" applyAlignment="1">
      <alignment horizontal="center" vertical="center"/>
    </xf>
    <xf numFmtId="3" fontId="49" fillId="0" borderId="12" xfId="129" applyNumberFormat="1" applyFont="1" applyBorder="1" applyAlignment="1">
      <alignment vertical="center"/>
    </xf>
    <xf numFmtId="167" fontId="50" fillId="25" borderId="12" xfId="129" applyNumberFormat="1" applyFont="1" applyFill="1" applyBorder="1" applyAlignment="1">
      <alignment horizontal="left" vertical="center"/>
    </xf>
    <xf numFmtId="3" fontId="50" fillId="25" borderId="12" xfId="129" applyNumberFormat="1" applyFont="1" applyFill="1" applyBorder="1" applyAlignment="1">
      <alignment horizontal="left" vertical="center"/>
    </xf>
    <xf numFmtId="165" fontId="50" fillId="25" borderId="12" xfId="129" applyNumberFormat="1" applyFont="1" applyFill="1" applyBorder="1" applyAlignment="1">
      <alignment horizontal="left" vertical="center"/>
    </xf>
    <xf numFmtId="4" fontId="49" fillId="25" borderId="12" xfId="132" applyNumberFormat="1" applyFont="1" applyFill="1" applyBorder="1" applyAlignment="1">
      <alignment horizontal="center" vertical="center"/>
    </xf>
    <xf numFmtId="4" fontId="49" fillId="25" borderId="12" xfId="132" applyNumberFormat="1" applyFont="1" applyFill="1" applyBorder="1" applyAlignment="1">
      <alignment vertical="center"/>
    </xf>
    <xf numFmtId="4" fontId="49" fillId="0" borderId="12" xfId="129" applyNumberFormat="1" applyFont="1" applyBorder="1" applyAlignment="1">
      <alignment vertical="center"/>
    </xf>
    <xf numFmtId="0" fontId="49" fillId="26" borderId="12" xfId="131" applyFont="1" applyFill="1" applyBorder="1" applyAlignment="1">
      <alignment horizontal="left" vertical="center"/>
    </xf>
    <xf numFmtId="167" fontId="49" fillId="0" borderId="12" xfId="133" applyNumberFormat="1" applyFont="1" applyBorder="1"/>
    <xf numFmtId="3" fontId="50" fillId="25" borderId="12" xfId="129" applyNumberFormat="1" applyFont="1" applyFill="1" applyBorder="1" applyAlignment="1">
      <alignment vertical="center"/>
    </xf>
    <xf numFmtId="0" fontId="49" fillId="0" borderId="12" xfId="129" applyFont="1" applyBorder="1" applyAlignment="1">
      <alignment horizontal="left"/>
    </xf>
    <xf numFmtId="167" fontId="50" fillId="0" borderId="16" xfId="0" applyFont="1" applyFill="1" applyBorder="1" applyAlignment="1">
      <alignment horizontal="center" vertical="center" wrapText="1"/>
    </xf>
    <xf numFmtId="166" fontId="50" fillId="0" borderId="16" xfId="0" applyNumberFormat="1" applyFont="1" applyFill="1" applyBorder="1" applyAlignment="1">
      <alignment horizontal="center" vertical="center" wrapText="1"/>
    </xf>
    <xf numFmtId="167" fontId="52" fillId="26" borderId="16" xfId="0" applyNumberFormat="1" applyFont="1" applyFill="1" applyBorder="1" applyAlignment="1">
      <alignment horizontal="left" vertical="center" wrapText="1"/>
    </xf>
    <xf numFmtId="167" fontId="50" fillId="25" borderId="16" xfId="61" applyFont="1" applyFill="1" applyBorder="1" applyAlignment="1">
      <alignment horizontal="left" vertical="center"/>
    </xf>
    <xf numFmtId="165" fontId="50" fillId="25" borderId="16" xfId="0" applyNumberFormat="1" applyFont="1" applyFill="1" applyBorder="1" applyAlignment="1">
      <alignment horizontal="left" vertical="center"/>
    </xf>
    <xf numFmtId="165" fontId="50" fillId="25" borderId="16" xfId="0" applyNumberFormat="1" applyFont="1" applyFill="1" applyBorder="1" applyAlignment="1">
      <alignment vertical="center"/>
    </xf>
    <xf numFmtId="0" fontId="50" fillId="25" borderId="16" xfId="0" applyNumberFormat="1" applyFont="1" applyFill="1" applyBorder="1" applyAlignment="1">
      <alignment vertical="center"/>
    </xf>
    <xf numFmtId="0" fontId="50" fillId="25" borderId="16" xfId="0" applyNumberFormat="1" applyFont="1" applyFill="1" applyBorder="1" applyAlignment="1">
      <alignment horizontal="left" vertical="center"/>
    </xf>
    <xf numFmtId="167" fontId="50" fillId="25" borderId="16" xfId="0" applyNumberFormat="1" applyFont="1" applyFill="1" applyBorder="1" applyAlignment="1">
      <alignment horizontal="left" vertical="center"/>
    </xf>
    <xf numFmtId="0" fontId="50" fillId="25" borderId="16" xfId="0" applyNumberFormat="1" applyFont="1" applyFill="1" applyBorder="1" applyAlignment="1">
      <alignment horizontal="center" vertical="center"/>
    </xf>
    <xf numFmtId="167" fontId="49" fillId="0" borderId="16" xfId="61" applyFont="1" applyBorder="1" applyAlignment="1">
      <alignment horizontal="left" vertical="center"/>
    </xf>
    <xf numFmtId="167" fontId="49" fillId="26" borderId="16" xfId="0" applyFont="1" applyFill="1" applyBorder="1" applyAlignment="1">
      <alignment horizontal="left" vertical="center"/>
    </xf>
    <xf numFmtId="166" fontId="50" fillId="0" borderId="16" xfId="0" applyNumberFormat="1" applyFont="1" applyBorder="1" applyAlignment="1">
      <alignment horizontal="center" vertical="center"/>
    </xf>
    <xf numFmtId="14" fontId="49" fillId="0" borderId="16" xfId="0" applyNumberFormat="1" applyFont="1" applyFill="1" applyBorder="1" applyAlignment="1">
      <alignment vertical="center"/>
    </xf>
    <xf numFmtId="0" fontId="49" fillId="0" borderId="16" xfId="0" applyNumberFormat="1" applyFont="1" applyBorder="1" applyAlignment="1">
      <alignment horizontal="left" vertical="center"/>
    </xf>
    <xf numFmtId="0" fontId="49" fillId="0" borderId="16" xfId="0" applyNumberFormat="1" applyFont="1" applyBorder="1" applyAlignment="1">
      <alignment vertical="center"/>
    </xf>
    <xf numFmtId="14" fontId="49" fillId="0" borderId="16" xfId="0" applyNumberFormat="1" applyFont="1" applyFill="1" applyBorder="1" applyAlignment="1">
      <alignment horizontal="left" vertical="center"/>
    </xf>
    <xf numFmtId="2" fontId="49" fillId="0" borderId="16" xfId="0" applyNumberFormat="1" applyFont="1" applyBorder="1" applyAlignment="1">
      <alignment horizontal="left" vertical="center"/>
    </xf>
    <xf numFmtId="14" fontId="49" fillId="0" borderId="16" xfId="0" applyNumberFormat="1" applyFont="1" applyBorder="1" applyAlignment="1">
      <alignment horizontal="left" vertical="center"/>
    </xf>
    <xf numFmtId="167" fontId="49" fillId="0" borderId="16" xfId="0" applyNumberFormat="1" applyFont="1" applyBorder="1" applyAlignment="1">
      <alignment horizontal="left" vertical="center"/>
    </xf>
    <xf numFmtId="167" fontId="49" fillId="0" borderId="16" xfId="0" applyFont="1" applyFill="1" applyBorder="1" applyAlignment="1">
      <alignment horizontal="left" vertical="center"/>
    </xf>
    <xf numFmtId="2" fontId="49" fillId="0" borderId="16" xfId="0" applyNumberFormat="1" applyFont="1" applyFill="1" applyBorder="1" applyAlignment="1">
      <alignment vertical="center"/>
    </xf>
    <xf numFmtId="14" fontId="49" fillId="0" borderId="16" xfId="47" applyNumberFormat="1" applyFont="1" applyFill="1" applyBorder="1" applyAlignment="1">
      <alignment horizontal="left" vertical="center"/>
    </xf>
    <xf numFmtId="167" fontId="49" fillId="0" borderId="16" xfId="0" applyNumberFormat="1" applyFont="1" applyBorder="1" applyAlignment="1">
      <alignment vertical="center"/>
    </xf>
    <xf numFmtId="16" fontId="49" fillId="0" borderId="16" xfId="0" applyNumberFormat="1" applyFont="1" applyBorder="1" applyAlignment="1">
      <alignment horizontal="left" vertical="center"/>
    </xf>
    <xf numFmtId="167" fontId="49" fillId="0" borderId="16" xfId="0" applyFont="1" applyBorder="1" applyAlignment="1">
      <alignment horizontal="left" vertical="center"/>
    </xf>
    <xf numFmtId="167" fontId="50" fillId="25" borderId="16" xfId="61" applyFont="1" applyFill="1" applyBorder="1" applyAlignment="1">
      <alignment vertical="center"/>
    </xf>
    <xf numFmtId="0" fontId="49" fillId="0" borderId="16" xfId="0" applyNumberFormat="1" applyFont="1" applyBorder="1"/>
    <xf numFmtId="0" fontId="49" fillId="0" borderId="16" xfId="47" applyNumberFormat="1" applyFont="1" applyFill="1" applyBorder="1" applyAlignment="1">
      <alignment horizontal="left" vertical="center"/>
    </xf>
    <xf numFmtId="167" fontId="49" fillId="0" borderId="16" xfId="0" applyNumberFormat="1" applyFont="1" applyBorder="1"/>
    <xf numFmtId="0" fontId="49" fillId="0" borderId="16" xfId="47" applyNumberFormat="1" applyFont="1" applyBorder="1" applyAlignment="1">
      <alignment horizontal="left" vertical="center"/>
    </xf>
    <xf numFmtId="167" fontId="49" fillId="0" borderId="16" xfId="47" applyNumberFormat="1" applyFont="1" applyBorder="1" applyAlignment="1">
      <alignment horizontal="left" vertical="center"/>
    </xf>
    <xf numFmtId="0" fontId="49" fillId="0" borderId="16" xfId="0" applyNumberFormat="1" applyFont="1" applyFill="1" applyBorder="1" applyAlignment="1">
      <alignment horizontal="left" vertical="center"/>
    </xf>
    <xf numFmtId="167" fontId="49" fillId="0" borderId="16" xfId="47" applyNumberFormat="1" applyFont="1" applyFill="1" applyBorder="1" applyAlignment="1">
      <alignment horizontal="left" vertical="center"/>
    </xf>
    <xf numFmtId="166" fontId="49" fillId="26" borderId="16" xfId="0" applyNumberFormat="1" applyFont="1" applyFill="1" applyBorder="1" applyAlignment="1">
      <alignment vertical="center"/>
    </xf>
    <xf numFmtId="0" fontId="49" fillId="26" borderId="16" xfId="47" applyNumberFormat="1" applyFont="1" applyFill="1" applyBorder="1" applyAlignment="1">
      <alignment horizontal="left" vertical="center"/>
    </xf>
    <xf numFmtId="166" fontId="49" fillId="0" borderId="16" xfId="0" applyNumberFormat="1" applyFont="1" applyFill="1" applyBorder="1" applyAlignment="1">
      <alignment vertical="center"/>
    </xf>
    <xf numFmtId="2" fontId="49" fillId="26" borderId="16" xfId="0" applyNumberFormat="1" applyFont="1" applyFill="1" applyBorder="1" applyAlignment="1">
      <alignment vertical="center"/>
    </xf>
    <xf numFmtId="167" fontId="49" fillId="0" borderId="16" xfId="61" applyFont="1" applyFill="1" applyBorder="1" applyAlignment="1">
      <alignment horizontal="left" vertical="center"/>
    </xf>
    <xf numFmtId="14" fontId="49" fillId="26" borderId="16" xfId="0" applyNumberFormat="1" applyFont="1" applyFill="1" applyBorder="1" applyAlignment="1">
      <alignment horizontal="left" vertical="center"/>
    </xf>
    <xf numFmtId="0" fontId="49" fillId="26" borderId="16" xfId="0" applyNumberFormat="1" applyFont="1" applyFill="1" applyBorder="1" applyAlignment="1">
      <alignment horizontal="left" vertical="center"/>
    </xf>
    <xf numFmtId="49" fontId="39" fillId="0" borderId="17" xfId="0" applyNumberFormat="1" applyFont="1" applyBorder="1" applyAlignment="1">
      <alignment horizontal="center" vertical="top" wrapText="1"/>
    </xf>
    <xf numFmtId="166" fontId="39" fillId="0" borderId="18" xfId="0" applyNumberFormat="1" applyFont="1" applyBorder="1" applyAlignment="1">
      <alignment horizontal="center" vertical="top" wrapText="1"/>
    </xf>
    <xf numFmtId="166" fontId="39" fillId="0" borderId="19" xfId="0" applyNumberFormat="1" applyFont="1" applyBorder="1" applyAlignment="1">
      <alignment horizontal="center" vertical="top" wrapText="1"/>
    </xf>
    <xf numFmtId="166" fontId="39" fillId="0" borderId="18" xfId="0" applyNumberFormat="1" applyFont="1" applyBorder="1" applyAlignment="1">
      <alignment vertical="top" wrapText="1"/>
    </xf>
    <xf numFmtId="166" fontId="38" fillId="0" borderId="18" xfId="0" applyNumberFormat="1" applyFont="1" applyBorder="1" applyAlignment="1">
      <alignment horizontal="center" vertical="top" wrapText="1"/>
    </xf>
    <xf numFmtId="166" fontId="38" fillId="0" borderId="19" xfId="0" applyNumberFormat="1" applyFont="1" applyBorder="1" applyAlignment="1">
      <alignment horizontal="center" vertical="top" wrapText="1"/>
    </xf>
    <xf numFmtId="167" fontId="39" fillId="0" borderId="0" xfId="0" applyNumberFormat="1" applyFont="1" applyAlignment="1">
      <alignment horizontal="left" vertical="center"/>
    </xf>
    <xf numFmtId="49" fontId="38" fillId="0" borderId="17" xfId="0" applyNumberFormat="1" applyFont="1" applyFill="1" applyBorder="1" applyAlignment="1">
      <alignment horizontal="center" vertical="center" wrapText="1"/>
    </xf>
    <xf numFmtId="49" fontId="38" fillId="0" borderId="17" xfId="0" applyNumberFormat="1" applyFont="1" applyBorder="1" applyAlignment="1">
      <alignment horizontal="center" vertical="center" wrapText="1"/>
    </xf>
    <xf numFmtId="0" fontId="38" fillId="0" borderId="18" xfId="0" applyNumberFormat="1" applyFont="1" applyFill="1" applyBorder="1" applyAlignment="1">
      <alignment horizontal="center" vertical="center" wrapText="1"/>
    </xf>
    <xf numFmtId="0" fontId="38" fillId="0" borderId="18" xfId="0" applyNumberFormat="1" applyFont="1" applyBorder="1" applyAlignment="1">
      <alignment horizontal="center" vertical="center" wrapText="1"/>
    </xf>
    <xf numFmtId="167" fontId="38" fillId="0" borderId="18" xfId="0" applyNumberFormat="1" applyFont="1" applyFill="1" applyBorder="1" applyAlignment="1">
      <alignment horizontal="center" vertical="center" wrapText="1"/>
    </xf>
    <xf numFmtId="167" fontId="38" fillId="0" borderId="18" xfId="0" applyNumberFormat="1" applyFont="1" applyBorder="1" applyAlignment="1">
      <alignment horizontal="center" vertical="center" wrapText="1"/>
    </xf>
    <xf numFmtId="167" fontId="38" fillId="0" borderId="19" xfId="0" applyNumberFormat="1" applyFont="1" applyFill="1" applyBorder="1" applyAlignment="1">
      <alignment horizontal="center" vertical="center" wrapText="1"/>
    </xf>
    <xf numFmtId="166" fontId="34" fillId="26" borderId="16" xfId="0" applyNumberFormat="1" applyFont="1" applyFill="1" applyBorder="1" applyAlignment="1">
      <alignment horizontal="center" vertical="center" wrapText="1"/>
    </xf>
    <xf numFmtId="167" fontId="34" fillId="0" borderId="16" xfId="0" applyNumberFormat="1" applyFont="1" applyBorder="1" applyAlignment="1">
      <alignment horizontal="center" vertical="center" wrapText="1"/>
    </xf>
    <xf numFmtId="0" fontId="34" fillId="26" borderId="16" xfId="0" applyNumberFormat="1" applyFont="1" applyFill="1" applyBorder="1" applyAlignment="1">
      <alignment horizontal="center" vertical="center" wrapText="1"/>
    </xf>
    <xf numFmtId="0" fontId="34" fillId="0" borderId="16" xfId="0" applyNumberFormat="1" applyFont="1" applyBorder="1" applyAlignment="1">
      <alignment horizontal="center" vertical="center" wrapText="1"/>
    </xf>
    <xf numFmtId="166" fontId="37" fillId="26" borderId="16" xfId="0" applyNumberFormat="1" applyFont="1" applyFill="1" applyBorder="1" applyAlignment="1">
      <alignment horizontal="center" vertical="center" wrapText="1"/>
    </xf>
    <xf numFmtId="167" fontId="34" fillId="26" borderId="16" xfId="0" applyNumberFormat="1" applyFont="1" applyFill="1" applyBorder="1" applyAlignment="1">
      <alignment horizontal="center" vertical="center" wrapText="1"/>
    </xf>
    <xf numFmtId="167" fontId="34" fillId="26" borderId="12" xfId="0" applyNumberFormat="1" applyFont="1" applyFill="1" applyBorder="1" applyAlignment="1">
      <alignment horizontal="center" vertical="center" wrapText="1"/>
    </xf>
    <xf numFmtId="166" fontId="35" fillId="26" borderId="12" xfId="0" applyNumberFormat="1" applyFont="1" applyFill="1" applyBorder="1" applyAlignment="1">
      <alignment horizontal="center" vertical="center" wrapText="1"/>
    </xf>
    <xf numFmtId="166" fontId="34" fillId="26" borderId="12" xfId="0" applyNumberFormat="1" applyFont="1" applyFill="1" applyBorder="1" applyAlignment="1">
      <alignment horizontal="center" vertical="center" wrapText="1"/>
    </xf>
    <xf numFmtId="167" fontId="34" fillId="0" borderId="12" xfId="0" applyNumberFormat="1" applyFont="1" applyBorder="1" applyAlignment="1">
      <alignment horizontal="center" vertical="center" wrapText="1"/>
    </xf>
    <xf numFmtId="0" fontId="34" fillId="0" borderId="12" xfId="0" applyNumberFormat="1" applyFont="1" applyBorder="1" applyAlignment="1">
      <alignment horizontal="center" vertical="center"/>
    </xf>
    <xf numFmtId="166" fontId="37" fillId="26" borderId="12" xfId="0" applyNumberFormat="1" applyFont="1" applyFill="1" applyBorder="1" applyAlignment="1">
      <alignment horizontal="center" vertical="center" wrapText="1"/>
    </xf>
    <xf numFmtId="0" fontId="34" fillId="26" borderId="12" xfId="0" applyNumberFormat="1" applyFont="1" applyFill="1" applyBorder="1" applyAlignment="1">
      <alignment horizontal="center" vertical="center" wrapText="1"/>
    </xf>
    <xf numFmtId="0" fontId="34" fillId="0" borderId="12" xfId="0" applyNumberFormat="1" applyFont="1" applyBorder="1" applyAlignment="1">
      <alignment horizontal="center" vertical="center" wrapText="1"/>
    </xf>
    <xf numFmtId="0" fontId="46" fillId="0" borderId="12" xfId="0" applyNumberFormat="1" applyFont="1" applyBorder="1" applyAlignment="1">
      <alignment horizontal="center" vertical="center" wrapText="1"/>
    </xf>
    <xf numFmtId="0" fontId="9" fillId="0" borderId="15" xfId="0" applyNumberFormat="1" applyFont="1" applyBorder="1" applyAlignment="1">
      <alignment horizontal="left" vertical="center" wrapText="1"/>
    </xf>
    <xf numFmtId="0" fontId="9" fillId="0" borderId="15" xfId="0" applyNumberFormat="1" applyFont="1" applyBorder="1" applyAlignment="1">
      <alignment wrapText="1"/>
    </xf>
    <xf numFmtId="0" fontId="46" fillId="26" borderId="12" xfId="0" applyNumberFormat="1" applyFont="1" applyFill="1" applyBorder="1" applyAlignment="1">
      <alignment horizontal="center" vertical="center" wrapText="1"/>
    </xf>
    <xf numFmtId="166" fontId="46" fillId="26" borderId="12" xfId="0" applyNumberFormat="1" applyFont="1" applyFill="1" applyBorder="1" applyAlignment="1">
      <alignment horizontal="center" vertical="center" wrapText="1"/>
    </xf>
    <xf numFmtId="167" fontId="46" fillId="0" borderId="12" xfId="0" applyNumberFormat="1" applyFont="1" applyBorder="1" applyAlignment="1">
      <alignment horizontal="center" vertical="center" wrapText="1"/>
    </xf>
    <xf numFmtId="167" fontId="46" fillId="26" borderId="12" xfId="0" applyFont="1" applyFill="1" applyBorder="1" applyAlignment="1">
      <alignment horizontal="center" vertical="center" wrapText="1"/>
    </xf>
    <xf numFmtId="166" fontId="47" fillId="26" borderId="12" xfId="0" applyNumberFormat="1" applyFont="1" applyFill="1" applyBorder="1" applyAlignment="1">
      <alignment horizontal="center" vertical="center" wrapText="1"/>
    </xf>
    <xf numFmtId="167" fontId="34" fillId="26" borderId="16" xfId="0" applyFont="1" applyFill="1" applyBorder="1" applyAlignment="1">
      <alignment horizontal="center" vertical="center" wrapText="1"/>
    </xf>
    <xf numFmtId="167" fontId="34" fillId="0" borderId="16" xfId="0" applyFont="1" applyBorder="1" applyAlignment="1">
      <alignment horizontal="center" vertical="center" wrapText="1"/>
    </xf>
    <xf numFmtId="166" fontId="49" fillId="26" borderId="12" xfId="0" applyNumberFormat="1" applyFont="1" applyFill="1" applyBorder="1" applyAlignment="1">
      <alignment horizontal="center" vertical="center" wrapText="1"/>
    </xf>
    <xf numFmtId="0" fontId="49" fillId="26" borderId="12" xfId="0" applyNumberFormat="1" applyFont="1" applyFill="1" applyBorder="1" applyAlignment="1">
      <alignment horizontal="center" vertical="center" wrapText="1"/>
    </xf>
    <xf numFmtId="167" fontId="49" fillId="26" borderId="12" xfId="0" applyFont="1" applyFill="1" applyBorder="1" applyAlignment="1">
      <alignment horizontal="center" vertical="center" wrapText="1"/>
    </xf>
    <xf numFmtId="166" fontId="52" fillId="26" borderId="12" xfId="0" applyNumberFormat="1" applyFont="1" applyFill="1" applyBorder="1" applyAlignment="1">
      <alignment horizontal="center" vertical="center" wrapText="1"/>
    </xf>
    <xf numFmtId="167" fontId="49" fillId="0" borderId="12" xfId="0" applyFont="1" applyBorder="1" applyAlignment="1">
      <alignment horizontal="center" vertical="center" wrapText="1"/>
    </xf>
    <xf numFmtId="166" fontId="50" fillId="26" borderId="12" xfId="0" applyNumberFormat="1" applyFont="1" applyFill="1" applyBorder="1" applyAlignment="1">
      <alignment horizontal="center" vertical="center" wrapText="1"/>
    </xf>
    <xf numFmtId="167" fontId="34" fillId="26" borderId="12" xfId="0" applyFont="1" applyFill="1" applyBorder="1" applyAlignment="1">
      <alignment horizontal="center" vertical="center" wrapText="1"/>
    </xf>
    <xf numFmtId="167" fontId="34" fillId="0" borderId="12" xfId="0" applyFont="1" applyBorder="1" applyAlignment="1">
      <alignment horizontal="center" vertical="center" wrapText="1"/>
    </xf>
    <xf numFmtId="0" fontId="34" fillId="0" borderId="16" xfId="0" applyNumberFormat="1" applyFont="1" applyBorder="1" applyAlignment="1">
      <alignment horizontal="center" vertical="center"/>
    </xf>
    <xf numFmtId="166" fontId="35" fillId="26" borderId="16" xfId="0" applyNumberFormat="1" applyFont="1" applyFill="1" applyBorder="1" applyAlignment="1">
      <alignment horizontal="center" vertical="center" wrapText="1"/>
    </xf>
    <xf numFmtId="0" fontId="34" fillId="26" borderId="20" xfId="0" applyNumberFormat="1" applyFont="1" applyFill="1" applyBorder="1" applyAlignment="1">
      <alignment horizontal="center" vertical="center" wrapText="1"/>
    </xf>
    <xf numFmtId="0" fontId="0" fillId="0" borderId="21" xfId="0" applyNumberFormat="1" applyFont="1" applyBorder="1" applyAlignment="1">
      <alignment horizontal="center" vertical="center" wrapText="1"/>
    </xf>
    <xf numFmtId="14" fontId="34" fillId="0" borderId="16" xfId="0" applyNumberFormat="1" applyFont="1" applyBorder="1" applyAlignment="1">
      <alignment horizontal="center" vertical="center" wrapText="1"/>
    </xf>
    <xf numFmtId="167" fontId="37" fillId="26" borderId="16" xfId="0" applyFont="1" applyFill="1" applyBorder="1" applyAlignment="1">
      <alignment horizontal="center" vertical="center" wrapText="1"/>
    </xf>
    <xf numFmtId="0" fontId="49" fillId="0" borderId="12" xfId="0" applyNumberFormat="1" applyFont="1" applyBorder="1" applyAlignment="1">
      <alignment horizontal="center" vertical="center"/>
    </xf>
    <xf numFmtId="0" fontId="49" fillId="0" borderId="12" xfId="0" applyNumberFormat="1" applyFont="1" applyBorder="1" applyAlignment="1">
      <alignment horizontal="center" vertical="center" wrapText="1"/>
    </xf>
    <xf numFmtId="0" fontId="49" fillId="26" borderId="12" xfId="129" applyFont="1" applyFill="1" applyBorder="1" applyAlignment="1">
      <alignment horizontal="center" vertical="center" wrapText="1"/>
    </xf>
    <xf numFmtId="0" fontId="49" fillId="0" borderId="12" xfId="129" applyFont="1" applyBorder="1"/>
    <xf numFmtId="0" fontId="49" fillId="0" borderId="12" xfId="129" applyFont="1" applyBorder="1" applyAlignment="1">
      <alignment horizontal="center" vertical="center" wrapText="1"/>
    </xf>
    <xf numFmtId="0" fontId="50" fillId="0" borderId="12" xfId="129" applyFont="1" applyBorder="1" applyAlignment="1">
      <alignment horizontal="center" vertical="center" wrapText="1"/>
    </xf>
    <xf numFmtId="166" fontId="49" fillId="26" borderId="12" xfId="129" applyNumberFormat="1" applyFont="1" applyFill="1" applyBorder="1" applyAlignment="1">
      <alignment horizontal="center" vertical="center" wrapText="1"/>
    </xf>
    <xf numFmtId="166" fontId="49" fillId="0" borderId="12" xfId="129" applyNumberFormat="1" applyFont="1" applyBorder="1" applyAlignment="1">
      <alignment horizontal="center" vertical="center" wrapText="1"/>
    </xf>
    <xf numFmtId="0" fontId="50" fillId="0" borderId="12" xfId="129" applyFont="1" applyBorder="1" applyAlignment="1">
      <alignment horizontal="center" vertical="center"/>
    </xf>
    <xf numFmtId="0" fontId="49" fillId="0" borderId="12" xfId="129" applyFont="1" applyBorder="1" applyAlignment="1">
      <alignment horizontal="center" vertical="center"/>
    </xf>
    <xf numFmtId="167" fontId="49" fillId="0" borderId="16" xfId="0" applyFont="1" applyFill="1" applyBorder="1" applyAlignment="1">
      <alignment horizontal="center" vertical="center" wrapText="1"/>
    </xf>
    <xf numFmtId="166" fontId="52" fillId="0" borderId="16" xfId="0" applyNumberFormat="1" applyFont="1" applyFill="1" applyBorder="1" applyAlignment="1">
      <alignment horizontal="center" vertical="center" wrapText="1"/>
    </xf>
    <xf numFmtId="0" fontId="49" fillId="0" borderId="16" xfId="0" applyNumberFormat="1" applyFont="1" applyFill="1" applyBorder="1" applyAlignment="1">
      <alignment horizontal="center" vertical="center" wrapText="1"/>
    </xf>
    <xf numFmtId="166" fontId="50" fillId="0" borderId="16" xfId="0" applyNumberFormat="1" applyFont="1" applyFill="1" applyBorder="1" applyAlignment="1">
      <alignment horizontal="center" vertical="center" wrapText="1"/>
    </xf>
    <xf numFmtId="0" fontId="49" fillId="0" borderId="16" xfId="0" applyNumberFormat="1" applyFont="1" applyFill="1" applyBorder="1" applyAlignment="1">
      <alignment horizontal="center" vertical="top" wrapText="1"/>
    </xf>
    <xf numFmtId="167" fontId="49" fillId="0" borderId="16" xfId="0" applyFont="1" applyFill="1" applyBorder="1" applyAlignment="1">
      <alignment horizontal="center" vertical="top" wrapText="1"/>
    </xf>
    <xf numFmtId="167" fontId="49" fillId="0" borderId="16" xfId="0" applyNumberFormat="1" applyFont="1" applyFill="1" applyBorder="1" applyAlignment="1">
      <alignment horizontal="center" vertical="center" wrapText="1"/>
    </xf>
  </cellXfs>
  <cellStyles count="134">
    <cellStyle name="20% - Акцент1" xfId="1" xr:uid="{00000000-0005-0000-0000-000000000000}"/>
    <cellStyle name="20% - Акцент1 2" xfId="2" xr:uid="{00000000-0005-0000-0000-000001000000}"/>
    <cellStyle name="20% - Акцент1 3" xfId="79" xr:uid="{00000000-0005-0000-0000-000002000000}"/>
    <cellStyle name="20% - Акцент1 4" xfId="102" xr:uid="{00000000-0005-0000-0000-000003000000}"/>
    <cellStyle name="20% - Акцент2" xfId="3" xr:uid="{00000000-0005-0000-0000-000004000000}"/>
    <cellStyle name="20% - Акцент2 2" xfId="4" xr:uid="{00000000-0005-0000-0000-000005000000}"/>
    <cellStyle name="20% - Акцент2 3" xfId="80" xr:uid="{00000000-0005-0000-0000-000006000000}"/>
    <cellStyle name="20% - Акцент2 4" xfId="103" xr:uid="{00000000-0005-0000-0000-000007000000}"/>
    <cellStyle name="20% - Акцент3" xfId="5" xr:uid="{00000000-0005-0000-0000-000008000000}"/>
    <cellStyle name="20% - Акцент3 2" xfId="6" xr:uid="{00000000-0005-0000-0000-000009000000}"/>
    <cellStyle name="20% - Акцент3 3" xfId="81" xr:uid="{00000000-0005-0000-0000-00000A000000}"/>
    <cellStyle name="20% - Акцент3 4" xfId="104" xr:uid="{00000000-0005-0000-0000-00000B000000}"/>
    <cellStyle name="20% - Акцент4" xfId="7" xr:uid="{00000000-0005-0000-0000-00000C000000}"/>
    <cellStyle name="20% - Акцент4 2" xfId="8" xr:uid="{00000000-0005-0000-0000-00000D000000}"/>
    <cellStyle name="20% - Акцент4 3" xfId="82" xr:uid="{00000000-0005-0000-0000-00000E000000}"/>
    <cellStyle name="20% - Акцент4 4" xfId="105" xr:uid="{00000000-0005-0000-0000-00000F000000}"/>
    <cellStyle name="20% - Акцент5" xfId="9" xr:uid="{00000000-0005-0000-0000-000010000000}"/>
    <cellStyle name="20% - Акцент5 2" xfId="10" xr:uid="{00000000-0005-0000-0000-000011000000}"/>
    <cellStyle name="20% - Акцент5 3" xfId="83" xr:uid="{00000000-0005-0000-0000-000012000000}"/>
    <cellStyle name="20% - Акцент5 4" xfId="106" xr:uid="{00000000-0005-0000-0000-000013000000}"/>
    <cellStyle name="20% - Акцент6" xfId="11" xr:uid="{00000000-0005-0000-0000-000014000000}"/>
    <cellStyle name="20% - Акцент6 2" xfId="12" xr:uid="{00000000-0005-0000-0000-000015000000}"/>
    <cellStyle name="20% - Акцент6 3" xfId="84" xr:uid="{00000000-0005-0000-0000-000016000000}"/>
    <cellStyle name="20% - Акцент6 4" xfId="107" xr:uid="{00000000-0005-0000-0000-000017000000}"/>
    <cellStyle name="40% - Акцент1" xfId="13" xr:uid="{00000000-0005-0000-0000-000018000000}"/>
    <cellStyle name="40% - Акцент1 2" xfId="14" xr:uid="{00000000-0005-0000-0000-000019000000}"/>
    <cellStyle name="40% - Акцент1 3" xfId="85" xr:uid="{00000000-0005-0000-0000-00001A000000}"/>
    <cellStyle name="40% - Акцент1 4" xfId="108" xr:uid="{00000000-0005-0000-0000-00001B000000}"/>
    <cellStyle name="40% - Акцент2" xfId="15" xr:uid="{00000000-0005-0000-0000-00001C000000}"/>
    <cellStyle name="40% - Акцент2 2" xfId="16" xr:uid="{00000000-0005-0000-0000-00001D000000}"/>
    <cellStyle name="40% - Акцент2 3" xfId="86" xr:uid="{00000000-0005-0000-0000-00001E000000}"/>
    <cellStyle name="40% - Акцент2 4" xfId="109" xr:uid="{00000000-0005-0000-0000-00001F000000}"/>
    <cellStyle name="40% - Акцент3" xfId="17" xr:uid="{00000000-0005-0000-0000-000020000000}"/>
    <cellStyle name="40% - Акцент3 2" xfId="18" xr:uid="{00000000-0005-0000-0000-000021000000}"/>
    <cellStyle name="40% - Акцент3 3" xfId="87" xr:uid="{00000000-0005-0000-0000-000022000000}"/>
    <cellStyle name="40% - Акцент3 4" xfId="110" xr:uid="{00000000-0005-0000-0000-000023000000}"/>
    <cellStyle name="40% - Акцент4" xfId="19" xr:uid="{00000000-0005-0000-0000-000024000000}"/>
    <cellStyle name="40% - Акцент4 2" xfId="20" xr:uid="{00000000-0005-0000-0000-000025000000}"/>
    <cellStyle name="40% - Акцент4 3" xfId="88" xr:uid="{00000000-0005-0000-0000-000026000000}"/>
    <cellStyle name="40% - Акцент4 4" xfId="111" xr:uid="{00000000-0005-0000-0000-000027000000}"/>
    <cellStyle name="40% - Акцент5" xfId="21" xr:uid="{00000000-0005-0000-0000-000028000000}"/>
    <cellStyle name="40% - Акцент5 2" xfId="22" xr:uid="{00000000-0005-0000-0000-000029000000}"/>
    <cellStyle name="40% - Акцент5 3" xfId="89" xr:uid="{00000000-0005-0000-0000-00002A000000}"/>
    <cellStyle name="40% - Акцент5 4" xfId="112" xr:uid="{00000000-0005-0000-0000-00002B000000}"/>
    <cellStyle name="40% - Акцент6" xfId="23" xr:uid="{00000000-0005-0000-0000-00002C000000}"/>
    <cellStyle name="40% - Акцент6 2" xfId="24" xr:uid="{00000000-0005-0000-0000-00002D000000}"/>
    <cellStyle name="40% - Акцент6 3" xfId="90" xr:uid="{00000000-0005-0000-0000-00002E000000}"/>
    <cellStyle name="40% - Акцент6 4" xfId="113" xr:uid="{00000000-0005-0000-0000-00002F000000}"/>
    <cellStyle name="60% - Акцент1" xfId="25" xr:uid="{00000000-0005-0000-0000-000030000000}"/>
    <cellStyle name="60% - Акцент1 2" xfId="26" xr:uid="{00000000-0005-0000-0000-000031000000}"/>
    <cellStyle name="60% - Акцент1 3" xfId="91" xr:uid="{00000000-0005-0000-0000-000032000000}"/>
    <cellStyle name="60% - Акцент1 4" xfId="114" xr:uid="{00000000-0005-0000-0000-000033000000}"/>
    <cellStyle name="60% - Акцент2" xfId="27" xr:uid="{00000000-0005-0000-0000-000034000000}"/>
    <cellStyle name="60% - Акцент2 2" xfId="28" xr:uid="{00000000-0005-0000-0000-000035000000}"/>
    <cellStyle name="60% - Акцент2 3" xfId="92" xr:uid="{00000000-0005-0000-0000-000036000000}"/>
    <cellStyle name="60% - Акцент2 4" xfId="115" xr:uid="{00000000-0005-0000-0000-000037000000}"/>
    <cellStyle name="60% - Акцент3" xfId="29" xr:uid="{00000000-0005-0000-0000-000038000000}"/>
    <cellStyle name="60% - Акцент3 2" xfId="30" xr:uid="{00000000-0005-0000-0000-000039000000}"/>
    <cellStyle name="60% - Акцент3 3" xfId="93" xr:uid="{00000000-0005-0000-0000-00003A000000}"/>
    <cellStyle name="60% - Акцент3 4" xfId="116" xr:uid="{00000000-0005-0000-0000-00003B000000}"/>
    <cellStyle name="60% - Акцент4" xfId="31" xr:uid="{00000000-0005-0000-0000-00003C000000}"/>
    <cellStyle name="60% - Акцент4 2" xfId="32" xr:uid="{00000000-0005-0000-0000-00003D000000}"/>
    <cellStyle name="60% - Акцент4 3" xfId="94" xr:uid="{00000000-0005-0000-0000-00003E000000}"/>
    <cellStyle name="60% - Акцент4 4" xfId="117" xr:uid="{00000000-0005-0000-0000-00003F000000}"/>
    <cellStyle name="60% - Акцент5" xfId="33" xr:uid="{00000000-0005-0000-0000-000040000000}"/>
    <cellStyle name="60% - Акцент5 2" xfId="34" xr:uid="{00000000-0005-0000-0000-000041000000}"/>
    <cellStyle name="60% - Акцент5 3" xfId="95" xr:uid="{00000000-0005-0000-0000-000042000000}"/>
    <cellStyle name="60% - Акцент5 4" xfId="118" xr:uid="{00000000-0005-0000-0000-000043000000}"/>
    <cellStyle name="60% - Акцент6" xfId="35" xr:uid="{00000000-0005-0000-0000-000044000000}"/>
    <cellStyle name="60% - Акцент6 2" xfId="36" xr:uid="{00000000-0005-0000-0000-000045000000}"/>
    <cellStyle name="60% - Акцент6 3" xfId="96" xr:uid="{00000000-0005-0000-0000-000046000000}"/>
    <cellStyle name="60% - Акцент6 4" xfId="119" xr:uid="{00000000-0005-0000-0000-000047000000}"/>
    <cellStyle name="Акцент1 2" xfId="38" xr:uid="{00000000-0005-0000-0000-000049000000}"/>
    <cellStyle name="Акцент2 2" xfId="39" xr:uid="{00000000-0005-0000-0000-00004A000000}"/>
    <cellStyle name="Акцент3 2" xfId="40" xr:uid="{00000000-0005-0000-0000-00004B000000}"/>
    <cellStyle name="Акцент4 2" xfId="41" xr:uid="{00000000-0005-0000-0000-00004C000000}"/>
    <cellStyle name="Акцент5 2" xfId="42" xr:uid="{00000000-0005-0000-0000-00004D000000}"/>
    <cellStyle name="Акцент6 2" xfId="43" xr:uid="{00000000-0005-0000-0000-00004E000000}"/>
    <cellStyle name="Ввод  2" xfId="44" xr:uid="{00000000-0005-0000-0000-00004F000000}"/>
    <cellStyle name="Вывод 2" xfId="45" xr:uid="{00000000-0005-0000-0000-000050000000}"/>
    <cellStyle name="Вычисление 2" xfId="46" xr:uid="{00000000-0005-0000-0000-000051000000}"/>
    <cellStyle name="Гиперссылка" xfId="47" builtinId="8"/>
    <cellStyle name="Гиперссылка 2" xfId="48" xr:uid="{00000000-0005-0000-0000-000053000000}"/>
    <cellStyle name="Гиперссылка 2 2" xfId="131" xr:uid="{00000000-0005-0000-0000-000054000000}"/>
    <cellStyle name="Гиперссылка 3" xfId="130" xr:uid="{00000000-0005-0000-0000-000055000000}"/>
    <cellStyle name="Заголовок 1 2" xfId="49" xr:uid="{00000000-0005-0000-0000-000056000000}"/>
    <cellStyle name="Заголовок 2 2" xfId="50" xr:uid="{00000000-0005-0000-0000-000057000000}"/>
    <cellStyle name="Заголовок 3 2" xfId="51" xr:uid="{00000000-0005-0000-0000-000058000000}"/>
    <cellStyle name="Заголовок 4 2" xfId="52" xr:uid="{00000000-0005-0000-0000-000059000000}"/>
    <cellStyle name="Итог 2" xfId="53" xr:uid="{00000000-0005-0000-0000-00005A000000}"/>
    <cellStyle name="Контрольная ячейка 2" xfId="54" xr:uid="{00000000-0005-0000-0000-00005B000000}"/>
    <cellStyle name="Название 2" xfId="55" xr:uid="{00000000-0005-0000-0000-00005C000000}"/>
    <cellStyle name="Нейтральный 2" xfId="56" xr:uid="{00000000-0005-0000-0000-00005D000000}"/>
    <cellStyle name="Обычный" xfId="0" builtinId="0"/>
    <cellStyle name="Обычный 10" xfId="121" xr:uid="{00000000-0005-0000-0000-00005F000000}"/>
    <cellStyle name="Обычный 11" xfId="124" xr:uid="{00000000-0005-0000-0000-000060000000}"/>
    <cellStyle name="Обычный 12" xfId="122" xr:uid="{00000000-0005-0000-0000-000061000000}"/>
    <cellStyle name="Обычный 13" xfId="123" xr:uid="{00000000-0005-0000-0000-000062000000}"/>
    <cellStyle name="Обычный 14" xfId="100" xr:uid="{00000000-0005-0000-0000-000063000000}"/>
    <cellStyle name="Обычный 15" xfId="120" xr:uid="{00000000-0005-0000-0000-000064000000}"/>
    <cellStyle name="Обычный 2" xfId="57" xr:uid="{00000000-0005-0000-0000-000065000000}"/>
    <cellStyle name="Обычный 2 2" xfId="58" xr:uid="{00000000-0005-0000-0000-000066000000}"/>
    <cellStyle name="Обычный 2 3" xfId="59" xr:uid="{00000000-0005-0000-0000-000067000000}"/>
    <cellStyle name="Обычный 2 4" xfId="60" xr:uid="{00000000-0005-0000-0000-000068000000}"/>
    <cellStyle name="Обычный 2 5" xfId="61" xr:uid="{00000000-0005-0000-0000-000069000000}"/>
    <cellStyle name="Обычный 2 5 2" xfId="129" xr:uid="{00000000-0005-0000-0000-00006A000000}"/>
    <cellStyle name="Обычный 3" xfId="62" xr:uid="{00000000-0005-0000-0000-00006B000000}"/>
    <cellStyle name="Обычный 3 2" xfId="63" xr:uid="{00000000-0005-0000-0000-00006C000000}"/>
    <cellStyle name="Обычный 3 2 2" xfId="132" xr:uid="{00000000-0005-0000-0000-00006D000000}"/>
    <cellStyle name="Обычный 3 3" xfId="133" xr:uid="{00000000-0005-0000-0000-00006E000000}"/>
    <cellStyle name="Обычный 4" xfId="78" xr:uid="{00000000-0005-0000-0000-00006F000000}"/>
    <cellStyle name="Обычный 5" xfId="77" xr:uid="{00000000-0005-0000-0000-000070000000}"/>
    <cellStyle name="Обычный 5 2" xfId="125" xr:uid="{00000000-0005-0000-0000-000071000000}"/>
    <cellStyle name="Обычный 6" xfId="97" xr:uid="{00000000-0005-0000-0000-000072000000}"/>
    <cellStyle name="Обычный 6 2" xfId="126" xr:uid="{00000000-0005-0000-0000-000073000000}"/>
    <cellStyle name="Обычный 7" xfId="98" xr:uid="{00000000-0005-0000-0000-000074000000}"/>
    <cellStyle name="Обычный 7 2" xfId="127" xr:uid="{00000000-0005-0000-0000-000075000000}"/>
    <cellStyle name="Обычный 8" xfId="99" xr:uid="{00000000-0005-0000-0000-000076000000}"/>
    <cellStyle name="Обычный 8 2" xfId="128" xr:uid="{00000000-0005-0000-0000-000077000000}"/>
    <cellStyle name="Обычный 9" xfId="101" xr:uid="{00000000-0005-0000-0000-000078000000}"/>
    <cellStyle name="Плохой 2" xfId="64" xr:uid="{00000000-0005-0000-0000-000079000000}"/>
    <cellStyle name="Пояснение 2" xfId="65" xr:uid="{00000000-0005-0000-0000-00007A000000}"/>
    <cellStyle name="Примечание 2" xfId="66" xr:uid="{00000000-0005-0000-0000-00007B000000}"/>
    <cellStyle name="Процентный 2" xfId="67" xr:uid="{00000000-0005-0000-0000-00007C000000}"/>
    <cellStyle name="Связанная ячейка 2" xfId="68" xr:uid="{00000000-0005-0000-0000-00007D000000}"/>
    <cellStyle name="Текст предупреждения 2" xfId="69" xr:uid="{00000000-0005-0000-0000-00007E000000}"/>
    <cellStyle name="Финансовый 2" xfId="70" xr:uid="{00000000-0005-0000-0000-00007F000000}"/>
    <cellStyle name="Финансовый 2 2" xfId="71" xr:uid="{00000000-0005-0000-0000-000080000000}"/>
    <cellStyle name="Финансовый 3" xfId="72" xr:uid="{00000000-0005-0000-0000-000081000000}"/>
    <cellStyle name="Финансовый 3 2" xfId="73" xr:uid="{00000000-0005-0000-0000-000082000000}"/>
    <cellStyle name="Финансовый 4" xfId="74" xr:uid="{00000000-0005-0000-0000-000083000000}"/>
    <cellStyle name="Финансовый 4 2" xfId="75" xr:uid="{00000000-0005-0000-0000-000084000000}"/>
    <cellStyle name="Хороший 2" xfId="76" xr:uid="{00000000-0005-0000-0000-000085000000}"/>
    <cellStyle name="xl35" xfId="37" xr:uid="{00000000-0005-0000-0000-000048000000}"/>
  </cellStyles>
  <dxfs count="0"/>
  <tableStyles count="0" defaultTableStyle="TableStyleMedium2" defaultPivotStyle="PivotStyleLight16"/>
  <colors>
    <mruColors>
      <color rgb="FFF0F2F4"/>
      <color rgb="FFF4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stavropolye.tv/radio/150534" TargetMode="External"/><Relationship Id="rId13" Type="http://schemas.openxmlformats.org/officeDocument/2006/relationships/hyperlink" Target="http://www.adygtv.ru/programs/radio-inoveshchanie/transmission/" TargetMode="External"/><Relationship Id="rId3" Type="http://schemas.openxmlformats.org/officeDocument/2006/relationships/hyperlink" Target="http://www.ntrk21.ru/video/50294" TargetMode="External"/><Relationship Id="rId7" Type="http://schemas.openxmlformats.org/officeDocument/2006/relationships/hyperlink" Target="https://youtu.be/xW0GzIh7wcw" TargetMode="External"/><Relationship Id="rId12" Type="http://schemas.openxmlformats.org/officeDocument/2006/relationships/hyperlink" Target="http://www.adygtv.ru/programs/radio-inoveshchanie/transmission/" TargetMode="External"/><Relationship Id="rId2" Type="http://schemas.openxmlformats.org/officeDocument/2006/relationships/hyperlink" Target="https://radiokp.ru/krasnoyarsk/podcast/glavnoe-vovremya-na-radio-komsomolskaya-pravda-v-krasnoyarske/437050" TargetMode="External"/><Relationship Id="rId1" Type="http://schemas.openxmlformats.org/officeDocument/2006/relationships/hyperlink" Target="https://www.youtube.com/watch?v=GFb9rJP7kio" TargetMode="External"/><Relationship Id="rId6" Type="http://schemas.openxmlformats.org/officeDocument/2006/relationships/hyperlink" Target="https://youtu.be/Dy9fhBxZbLg" TargetMode="External"/><Relationship Id="rId11" Type="http://schemas.openxmlformats.org/officeDocument/2006/relationships/hyperlink" Target="https://vestiprim.ru/news/ptrnews/110121-intervju-vysokoe-ispolnenie-bjudzheta-primorja.html" TargetMode="External"/><Relationship Id="rId5" Type="http://schemas.openxmlformats.org/officeDocument/2006/relationships/hyperlink" Target="https://katun24.ru/projects/otkrytoe-pravitelstvo/636023" TargetMode="External"/><Relationship Id="rId10" Type="http://schemas.openxmlformats.org/officeDocument/2006/relationships/hyperlink" Target="https://minfin.rk.gov.ru/ru/video-report/show/199" TargetMode="External"/><Relationship Id="rId4" Type="http://schemas.openxmlformats.org/officeDocument/2006/relationships/hyperlink" Target="https://katun24.ru/projects/otkrytoe-pravitelstvo/648144" TargetMode="External"/><Relationship Id="rId9" Type="http://schemas.openxmlformats.org/officeDocument/2006/relationships/hyperlink" Target="https://ugra-tv.ru/programs/tematicheskie-programmy/krupnym-planom/archive/slovo-o-byudzhete/" TargetMode="External"/><Relationship Id="rId14"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budget.primorsky.ru/Show/Category/17?ItemId=427" TargetMode="External"/><Relationship Id="rId1" Type="http://schemas.openxmlformats.org/officeDocument/2006/relationships/hyperlink" Target="https://pre.admoblkaluga.ru/main/work/finances/open-budget/"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duma.tomsk.ru/news/news_zdto/v_regione_startujut_publichnye_slushanija_po_proektu_oblastnogo_bjudzheta" TargetMode="External"/><Relationship Id="rId13" Type="http://schemas.openxmlformats.org/officeDocument/2006/relationships/hyperlink" Target="https://www.primorsky.ru/authorities/executive-agencies/departments/finance/obsuzhdaem-byudzhet/kraevoy-byudzhet-na-2022-god-i-planovyy-period-2023-i-2024-godov/materialy/" TargetMode="External"/><Relationship Id="rId3" Type="http://schemas.openxmlformats.org/officeDocument/2006/relationships/hyperlink" Target="http://df.ivanovoobl.ru/regionalnye-finansy/publichnye-slushaniya/informatsiya-o-provedenii-publichnykh-slushaniy/" TargetMode="External"/><Relationship Id="rId7" Type="http://schemas.openxmlformats.org/officeDocument/2006/relationships/hyperlink" Target="https://finance.lenobl.ru/ru/news/41631/" TargetMode="External"/><Relationship Id="rId12" Type="http://schemas.openxmlformats.org/officeDocument/2006/relationships/hyperlink" Target="https://glava.region08.ru/en/documents/orders/14993---309-.html%20(&#1088;&#1072;&#1089;&#1087;&#1086;&#1088;&#1103;&#1078;&#1077;&#1085;&#1080;&#1077;%20&#1043;&#1083;&#1072;&#1074;&#1099;%20&#1056;&#1077;&#1089;&#1087;&#1091;&#1073;&#1083;&#1080;&#1082;&#1080;%20&#1050;&#1072;&#1083;&#1084;&#1099;&#1082;&#1080;&#1103;)" TargetMode="External"/><Relationship Id="rId2" Type="http://schemas.openxmlformats.org/officeDocument/2006/relationships/hyperlink" Target="http://df.ivanovoobl.ru/regionalnye-finansy/publichnye-slushaniya/informatsiya-o-provedenii-publichnykh-slushaniy/" TargetMode="External"/><Relationship Id="rId1" Type="http://schemas.openxmlformats.org/officeDocument/2006/relationships/hyperlink" Target="http://df.ivanovoobl.ru/regionalnye-finansy/publichnye-slushaniya/informatsiya-o-provedenii-publichnykh-slushaniy/" TargetMode="External"/><Relationship Id="rId6" Type="http://schemas.openxmlformats.org/officeDocument/2006/relationships/hyperlink" Target="http://df.ivanovoobl.ru/regionalnye-finansy/publichnye-slushaniya/informatsiya-o-provedenii-publichnykh-slushaniy/" TargetMode="External"/><Relationship Id="rId11" Type="http://schemas.openxmlformats.org/officeDocument/2006/relationships/hyperlink" Target="http://minfin.kalmregion.ru/novosti/o-provedenii-publichnykh-slushaniy-po-proektu-zakona-respubliki-kalmykiya-o-respublikanskom-byudzhet/?CATALOG_ID=453" TargetMode="External"/><Relationship Id="rId5" Type="http://schemas.openxmlformats.org/officeDocument/2006/relationships/hyperlink" Target="http://df.ivanovoobl.ru/regionalnye-finansy/publichnye-slushaniya/informatsiya-o-provedenii-publichnykh-slushaniy/" TargetMode="External"/><Relationship Id="rId15" Type="http://schemas.openxmlformats.org/officeDocument/2006/relationships/printerSettings" Target="../printerSettings/printerSettings8.bin"/><Relationship Id="rId10" Type="http://schemas.openxmlformats.org/officeDocument/2006/relationships/hyperlink" Target="https://minfin-samara.ru/17-dekabrya-sostoyatsya-itogovye-publichnye-slushaniya-po-byudzhetu-na-2022-i-planovyj-period-2023-i-2024-godov/" TargetMode="External"/><Relationship Id="rId4" Type="http://schemas.openxmlformats.org/officeDocument/2006/relationships/hyperlink" Target="http://df.ivanovoobl.ru/regionalnye-finansy/publichnye-slushaniya/informatsiya-o-provedenii-publichnykh-slushaniy/" TargetMode="External"/><Relationship Id="rId9" Type="http://schemas.openxmlformats.org/officeDocument/2006/relationships/hyperlink" Target="https://www.eao.ru/dokumenty/elektronnoe-ofitsialnoe-opublikovanie/inaya-informatsiya/inf519/?sphrase_id=96557" TargetMode="External"/><Relationship Id="rId14" Type="http://schemas.openxmlformats.org/officeDocument/2006/relationships/hyperlink" Target="https://ebudget.primorsky.ru/Show/Content/3510?ParentItemId=387"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bashgazet.ru/articles/br-normativ-kho-u-i-akttary/2021-11-24/bash-ortostan-respublika-y-byudzhety-tura-ynda-2594781" TargetMode="External"/><Relationship Id="rId21" Type="http://schemas.openxmlformats.org/officeDocument/2006/relationships/hyperlink" Target="https://nevnov.ru/904686-zalezaem-v-dolgi-razbor-proekta-byudzheta-peterburga-na-2022-god" TargetMode="External"/><Relationship Id="rId42" Type="http://schemas.openxmlformats.org/officeDocument/2006/relationships/hyperlink" Target="http://vladivostok-news.net/society/2021/11/23/270210.html" TargetMode="External"/><Relationship Id="rId47" Type="http://schemas.openxmlformats.org/officeDocument/2006/relationships/hyperlink" Target="https://stavropol.bezformata.com/listnews/stavropolskogo-kraya-prinyat-byudzhet/99922986/" TargetMode="External"/><Relationship Id="rId63" Type="http://schemas.openxmlformats.org/officeDocument/2006/relationships/hyperlink" Target="https://vologdaregion.ru/news/2021/10/19/100-milliardov-rubley-vnov-prevysit-byudzhet-vologodskoy-oblasti-na-2022-god" TargetMode="External"/><Relationship Id="rId68" Type="http://schemas.openxmlformats.org/officeDocument/2006/relationships/hyperlink" Target="http://goldring.ru/news/show/170882" TargetMode="External"/><Relationship Id="rId84" Type="http://schemas.openxmlformats.org/officeDocument/2006/relationships/hyperlink" Target="http://nvinder.ru/article/vypusk-no-118-21175-ot-2-noyabrya-2021-g/95472-byudzhet-nao-sohranit-socialnuyu" TargetMode="External"/><Relationship Id="rId89" Type="http://schemas.openxmlformats.org/officeDocument/2006/relationships/hyperlink" Target="https://udmurt.er.ru/activity/news/glava-udmurtii-predstavil-podgotovlennye-sovmestno-s-edinoj-rossiej-popravki-v-byudzhet-na-2022-god" TargetMode="External"/><Relationship Id="rId16" Type="http://schemas.openxmlformats.org/officeDocument/2006/relationships/hyperlink" Target="https://m.dp.ru/a/2021/09/01/Bjudzhet_ne_tresnet" TargetMode="External"/><Relationship Id="rId11" Type="http://schemas.openxmlformats.org/officeDocument/2006/relationships/hyperlink" Target="https://tolknews.ru/ekonomika/66812-kakoy-byudzhet-prinyali-deputati-altayskogo-kraya-na-god" TargetMode="External"/><Relationship Id="rId32" Type="http://schemas.openxmlformats.org/officeDocument/2006/relationships/hyperlink" Target="https://kpravda.ru/2021/11/19/proekt-byudzheta-2022-zhit-po-sredstvam/?highlight=&#1087;&#1091;&#1073;&#1083;&#1080;&#1095;&#1085;&#1099;&#1077;%20&#1089;&#1083;&#1091;&#1096;&#1072;&#1085;&#1080;&#1103;" TargetMode="External"/><Relationship Id="rId37" Type="http://schemas.openxmlformats.org/officeDocument/2006/relationships/hyperlink" Target="https://newslab.ru/news/1003411" TargetMode="External"/><Relationship Id="rId53" Type="http://schemas.openxmlformats.org/officeDocument/2006/relationships/hyperlink" Target="https://www.riatomsk.ru/article/20211111/byudzhet-komitet-obldumi-tomsk/" TargetMode="External"/><Relationship Id="rId58" Type="http://schemas.openxmlformats.org/officeDocument/2006/relationships/hyperlink" Target="https://tomsk-novosti.ru/zdorove-lyudej-i-ekonomiki/" TargetMode="External"/><Relationship Id="rId74" Type="http://schemas.openxmlformats.org/officeDocument/2006/relationships/hyperlink" Target="https://www.mskagency.ru/materials/3156901" TargetMode="External"/><Relationship Id="rId79" Type="http://schemas.openxmlformats.org/officeDocument/2006/relationships/hyperlink" Target="https://tass.ru/ekonomika/12838835" TargetMode="External"/><Relationship Id="rId5" Type="http://schemas.openxmlformats.org/officeDocument/2006/relationships/hyperlink" Target="https://toz.su/news/budushchiy_byudzhet_planiruetsya_bez_defitsita/" TargetMode="External"/><Relationship Id="rId90" Type="http://schemas.openxmlformats.org/officeDocument/2006/relationships/hyperlink" Target="https://www.skr.su/news/post/165477/" TargetMode="External"/><Relationship Id="rId14" Type="http://schemas.openxmlformats.org/officeDocument/2006/relationships/hyperlink" Target="https://karelinform.ru/news/politics/19-11-2021/zakonoproekt-o-byudzhete-respubliki-kareliya-utverzhden-v-pervom-chtenii" TargetMode="External"/><Relationship Id="rId22" Type="http://schemas.openxmlformats.org/officeDocument/2006/relationships/hyperlink" Target="https://dvina29.ru/ob-obshhestvennyh-obsuzhdenijah-po-proektu-bjudzheta-arhangelskoj-oblasti-na-2022-2024-gody/" TargetMode="External"/><Relationship Id="rId27" Type="http://schemas.openxmlformats.org/officeDocument/2006/relationships/hyperlink" Target="https://gazetavibor.ru/news/novosti/2021-11-24/byudzhet-bashkirii-v-tsifrah-i-faktah-2594773" TargetMode="External"/><Relationship Id="rId30" Type="http://schemas.openxmlformats.org/officeDocument/2006/relationships/hyperlink" Target="https://gazeta19.ru/index.php/v-khakasii/item/67324-v-pravitelstve-khakasii-poschitali-dokhody-i-raskhody-na-2022-god" TargetMode="External"/><Relationship Id="rId35" Type="http://schemas.openxmlformats.org/officeDocument/2006/relationships/hyperlink" Target="https://dela.ru/articles/270084/" TargetMode="External"/><Relationship Id="rId43" Type="http://schemas.openxmlformats.org/officeDocument/2006/relationships/hyperlink" Target="https://yakutia.info/article/201443" TargetMode="External"/><Relationship Id="rId48" Type="http://schemas.openxmlformats.org/officeDocument/2006/relationships/hyperlink" Target="https://mvremya.ru/article/12827/" TargetMode="External"/><Relationship Id="rId56" Type="http://schemas.openxmlformats.org/officeDocument/2006/relationships/hyperlink" Target="https://obzor.city/news/661784---bjudzhety-tomskoj-oblasti-do-2024g-planirujutsja-proficitnymi-dlja-snizhenija-dolgovoj-nagruzki?utm_source=yxnews&amp;utm_medium=desktop&amp;utm_referrer=https%3A%2F%2Fyandex.ru%2Fnews%2Fsearch%3Ftext%3D" TargetMode="External"/><Relationship Id="rId64" Type="http://schemas.openxmlformats.org/officeDocument/2006/relationships/hyperlink" Target="https://newsvo.ru/news/139547" TargetMode="External"/><Relationship Id="rId69" Type="http://schemas.openxmlformats.org/officeDocument/2006/relationships/hyperlink" Target="https://regnum.ru/news/economy/3436177.html" TargetMode="External"/><Relationship Id="rId77" Type="http://schemas.openxmlformats.org/officeDocument/2006/relationships/hyperlink" Target="https://www.rosbalt.ru/moscow/2021/10/15/1928545.html" TargetMode="External"/><Relationship Id="rId8" Type="http://schemas.openxmlformats.org/officeDocument/2006/relationships/hyperlink" Target="http://www.grani21.ru/news/proekt-bjudzheta-chuvashii-na-blizhajshuju-trehletku-odobren-gossovetom-respubliki-v-pervom-cht" TargetMode="External"/><Relationship Id="rId51" Type="http://schemas.openxmlformats.org/officeDocument/2006/relationships/hyperlink" Target="https://postanalitika.ru/krasnodar-region-budget-2022/" TargetMode="External"/><Relationship Id="rId72" Type="http://schemas.openxmlformats.org/officeDocument/2006/relationships/hyperlink" Target="https://www.ivanovonews.ru/reports/1120290/" TargetMode="External"/><Relationship Id="rId80" Type="http://schemas.openxmlformats.org/officeDocument/2006/relationships/hyperlink" Target="http://www.finmarket.ru/news/5595952" TargetMode="External"/><Relationship Id="rId85" Type="http://schemas.openxmlformats.org/officeDocument/2006/relationships/hyperlink" Target="https://minfin-altai.ru/deyatelnost/byudzhet-dlya-grazhdan/2022-2024.php" TargetMode="External"/><Relationship Id="rId3" Type="http://schemas.openxmlformats.org/officeDocument/2006/relationships/hyperlink" Target="https://ampravda.ru/2021/11/18/0108591.html" TargetMode="External"/><Relationship Id="rId12" Type="http://schemas.openxmlformats.org/officeDocument/2006/relationships/hyperlink" Target="http://omskregion.info/news/101381-byudjet_omskoy_oblasti_na_2022_god_glavnoe_k_pervo/?utm_source=yxnews&amp;utm_medium=desktop&amp;utm_referrer=https%3A%2F%2Fyandex.ru%2Fnews%2Fsearch%3Ftext%3D" TargetMode="External"/><Relationship Id="rId17" Type="http://schemas.openxmlformats.org/officeDocument/2006/relationships/hyperlink" Target="https://www.spb.kp.ru/daily/28333/4478442/" TargetMode="External"/><Relationship Id="rId25" Type="http://schemas.openxmlformats.org/officeDocument/2006/relationships/hyperlink" Target="https://tanburz.ru/news/y-m-i-t/2021-11-24/o-proekte-zakona-respubliki-bashkortostan-o-byudzhete-respubliki-bashkortostan-na-2022-god-i-na-planovyy-period-2023-i-2024-godov-2594707" TargetMode="External"/><Relationship Id="rId33" Type="http://schemas.openxmlformats.org/officeDocument/2006/relationships/hyperlink" Target="https://plus.rbc.ru/news/619f37d27a8aa9cc2eb03a7a" TargetMode="External"/><Relationship Id="rId38" Type="http://schemas.openxmlformats.org/officeDocument/2006/relationships/hyperlink" Target="https://up74.ru/articles/politika/135881/?sphrase_id=329512" TargetMode="External"/><Relationship Id="rId46" Type="http://schemas.openxmlformats.org/officeDocument/2006/relationships/hyperlink" Target="https://stavropolye.tv/news/158952" TargetMode="External"/><Relationship Id="rId59" Type="http://schemas.openxmlformats.org/officeDocument/2006/relationships/hyperlink" Target="https://www.krassever.ru/news/proyekt-oblastnogo-byudzheta-na-2022-i-planovyy-period-2023-2024-godov-proshel-publichnyye-slushaniya-v-zso" TargetMode="External"/><Relationship Id="rId67" Type="http://schemas.openxmlformats.org/officeDocument/2006/relationships/hyperlink" Target="https://yarnovosti.com/news/yaroslavskaya-oblastnaya-duma-utverdila-proekt-oblastnogo-byudjeta/" TargetMode="External"/><Relationship Id="rId20" Type="http://schemas.openxmlformats.org/officeDocument/2006/relationships/hyperlink" Target="https://www.spb.kp.ru/daily/28349/4495916/" TargetMode="External"/><Relationship Id="rId41" Type="http://schemas.openxmlformats.org/officeDocument/2006/relationships/hyperlink" Target="https://primamedia.ru/news/1197967/" TargetMode="External"/><Relationship Id="rId54" Type="http://schemas.openxmlformats.org/officeDocument/2006/relationships/hyperlink" Target="https://tv2.today/News/Blizajsie-tri-goda-deficita-byt-ne-dolzno-gubernator-sergej-zvackin-o-budzete-tomskoj-oblasti" TargetMode="External"/><Relationship Id="rId62" Type="http://schemas.openxmlformats.org/officeDocument/2006/relationships/hyperlink" Target="https://vologdaregion.ru/news/2021/10/28/na-sleduyuschiy-god-v-osnovu-oblastnogo-byudzheta-legli-iniciativy-vologzhan1" TargetMode="External"/><Relationship Id="rId70" Type="http://schemas.openxmlformats.org/officeDocument/2006/relationships/hyperlink" Target="https://rk37.ru/newspaper/2021/11/05" TargetMode="External"/><Relationship Id="rId75" Type="http://schemas.openxmlformats.org/officeDocument/2006/relationships/hyperlink" Target="https://www.mskagency.ru/materials/3156895" TargetMode="External"/><Relationship Id="rId83" Type="http://schemas.openxmlformats.org/officeDocument/2006/relationships/hyperlink" Target="https://prooren.ru/news/ekonomika-i-politika/byudzhet-orenburgskoy-oblasti-prinyat-v-pervom-chtenii" TargetMode="External"/><Relationship Id="rId88" Type="http://schemas.openxmlformats.org/officeDocument/2006/relationships/hyperlink" Target="https://www.d-kvadrat.ru/novosti/18084" TargetMode="External"/><Relationship Id="rId91" Type="http://schemas.openxmlformats.org/officeDocument/2006/relationships/hyperlink" Target="https://sakhalin.info/search/list2/214011?text=%D0%B1%D1%8E%D0%B4%D0%B6%D0%B5%D1%82&amp;month=11&amp;year=2021" TargetMode="External"/><Relationship Id="rId1" Type="http://schemas.openxmlformats.org/officeDocument/2006/relationships/hyperlink" Target="https://lg.lpgzt.ru/aticle/region-prodolzhaet-razvivatsya.htm" TargetMode="External"/><Relationship Id="rId6" Type="http://schemas.openxmlformats.org/officeDocument/2006/relationships/hyperlink" Target="https://toz.su/news/kak_rastut_dokhody_khabarovskogo_kraya/" TargetMode="External"/><Relationship Id="rId15" Type="http://schemas.openxmlformats.org/officeDocument/2006/relationships/hyperlink" Target="https://ptzgovorit.ru/news/glavnye-cifry-elissan-shandalovich-i-elena-antoshina-o-byudzhete-2022" TargetMode="External"/><Relationship Id="rId23" Type="http://schemas.openxmlformats.org/officeDocument/2006/relationships/hyperlink" Target="https://eanews.ru/news/byudzhet-budet-defitsitnym-i-napryazhennym-obsuzhdayem-finansovyy-plan-bashkirii-do-2024-goda_15-11-2021" TargetMode="External"/><Relationship Id="rId28" Type="http://schemas.openxmlformats.org/officeDocument/2006/relationships/hyperlink" Target="https://mkset.ru/news/politics/28-11-2021/sotsialka-pivo-i-dolgi-na-chto-potratyat-byudzhet-bashkirii-v-2022-2024-godah" TargetMode="External"/><Relationship Id="rId36" Type="http://schemas.openxmlformats.org/officeDocument/2006/relationships/hyperlink" Target="https://24rus.ru/news/power/190635.html" TargetMode="External"/><Relationship Id="rId49" Type="http://schemas.openxmlformats.org/officeDocument/2006/relationships/hyperlink" Target="https://www.mngz.ru/ugra/4100759-v-dume-yugry-zaslushali-otchet-gubernatora-i-utverdili-byudzhet-na-2022-god.html" TargetMode="External"/><Relationship Id="rId57" Type="http://schemas.openxmlformats.org/officeDocument/2006/relationships/hyperlink" Target="https://tomsk-novosti.ru/edinoglasno-deputaty-vseh-fraktsij-podderzhali-v-pervom-chtenii-proekt-zakona-ob-oblastnom-byudzhete-na-blizhajshie-tri-goda/" TargetMode="External"/><Relationship Id="rId10" Type="http://schemas.openxmlformats.org/officeDocument/2006/relationships/hyperlink" Target="https://altapress.ru/ekonomika/story/byudzhetnikam-altayskogo-kraya-operezhayushchim-tempom-uvelichat-zarplati-no-ne-vsem-294715" TargetMode="External"/><Relationship Id="rId31" Type="http://schemas.openxmlformats.org/officeDocument/2006/relationships/hyperlink" Target="https://kpravda.ru/2021/11/02/analiticheskaya-zapiska-po-proektu-byudzheta-kurskoj-oblasti-na-2022-2024-gody/?highlight=&#1072;&#1085;&#1072;&#1083;&#1080;&#1090;&#1080;&#1095;&#1077;&#1089;&#1082;&#1072;&#1103;%20&#1079;&#1072;&#1087;&#1080;&#1089;&#1082;&#1072;" TargetMode="External"/><Relationship Id="rId44" Type="http://schemas.openxmlformats.org/officeDocument/2006/relationships/hyperlink" Target="https://ysia.ru/vyshli-na-novuyu-planku-prinyat-gosudarstvennyj-byudzhet-yakutii-na-2022-god/" TargetMode="External"/><Relationship Id="rId52" Type="http://schemas.openxmlformats.org/officeDocument/2006/relationships/hyperlink" Target="https://tv2.today/" TargetMode="External"/><Relationship Id="rId60" Type="http://schemas.openxmlformats.org/officeDocument/2006/relationships/hyperlink" Target="https://www.krassever.ru/article/v-novom-byudzhete-zametno-vyrastet-podderzhka-rayonov" TargetMode="External"/><Relationship Id="rId65" Type="http://schemas.openxmlformats.org/officeDocument/2006/relationships/hyperlink" Target="https://zab.ru/articles/7128" TargetMode="External"/><Relationship Id="rId73" Type="http://schemas.openxmlformats.org/officeDocument/2006/relationships/hyperlink" Target="https://www.msk.kp.ru/daily/28342/4488453/" TargetMode="External"/><Relationship Id="rId78" Type="http://schemas.openxmlformats.org/officeDocument/2006/relationships/hyperlink" Target="https://urbaneconomics.ru/centr-obshchestvennyh-svyazey/news/stabilnost-byudzheta-moskvy-obespechivaetsya-vysokoy-stepenyu" TargetMode="External"/><Relationship Id="rId81" Type="http://schemas.openxmlformats.org/officeDocument/2006/relationships/hyperlink" Target="https://www.ural56.ru/news/671883/" TargetMode="External"/><Relationship Id="rId86" Type="http://schemas.openxmlformats.org/officeDocument/2006/relationships/hyperlink" Target="https://udmpravda.ru/2021/10/28/proekt-byudzheta-udmurtii-na-2022-god-predstavilo-ministerstvo-finansov/" TargetMode="External"/><Relationship Id="rId4" Type="http://schemas.openxmlformats.org/officeDocument/2006/relationships/hyperlink" Target="https://www.teleport2001.ru/news/2021-11-08/137863-o-proekte-oblastnogo-byudzheta-na-sleduyuschiy-god-rasskazali-amurchanam.html" TargetMode="External"/><Relationship Id="rId9" Type="http://schemas.openxmlformats.org/officeDocument/2006/relationships/hyperlink" Target="https://klops.ru/news/2021-10-28/242708-akademiya-basketbola-i-sotsialnye-vyplaty-na-chto-napravyat-regionalnyy-byudzhet-v-2022-2024-godah" TargetMode="External"/><Relationship Id="rId13" Type="http://schemas.openxmlformats.org/officeDocument/2006/relationships/hyperlink" Target="https://novvedomosti.ru/images/media/208-81-issue.pdf" TargetMode="External"/><Relationship Id="rId18" Type="http://schemas.openxmlformats.org/officeDocument/2006/relationships/hyperlink" Target="https://www.dp.ru/a/2021/09/22/Bjudzhetnij_optimizm" TargetMode="External"/><Relationship Id="rId39" Type="http://schemas.openxmlformats.org/officeDocument/2006/relationships/hyperlink" Target="https://dostup1.ru/finance/Alexey-Texler-Kazhdyy-punkt-byudzheta-2022-napravlen-na-rost-blagopoluchiya-yuzhnouraltsev_142967.html" TargetMode="External"/><Relationship Id="rId34" Type="http://schemas.openxmlformats.org/officeDocument/2006/relationships/hyperlink" Target="https://rg.ru/2021/10/15/reg-sibfo/dohody-biudzheta-krasnoiarskogo-kraia-vpervye-prevysiat-300-mlrd-rublej.html" TargetMode="External"/><Relationship Id="rId50" Type="http://schemas.openxmlformats.org/officeDocument/2006/relationships/hyperlink" Target="https://www.siapress.ru/news_ugra/109879-byudget-yugri-na-sleduyushchiy-god-prinyat-rasskazivaem-o-nem-samoe-vagnoe" TargetMode="External"/><Relationship Id="rId55" Type="http://schemas.openxmlformats.org/officeDocument/2006/relationships/hyperlink" Target="https://www.riatomsk.ru/article/20211029/oblduma-byudzhet-tomskoj-oblasti-2022-god/" TargetMode="External"/><Relationship Id="rId76" Type="http://schemas.openxmlformats.org/officeDocument/2006/relationships/hyperlink" Target="https://tass.ru/ekonomika/12640915" TargetMode="External"/><Relationship Id="rId7" Type="http://schemas.openxmlformats.org/officeDocument/2006/relationships/hyperlink" Target="http://sovch.chuvashia.com/?p=243465" TargetMode="External"/><Relationship Id="rId71" Type="http://schemas.openxmlformats.org/officeDocument/2006/relationships/hyperlink" Target="https://volga37.ru/stanislav-voskresenskij-o-bjudzhete-regiona-vypolnit-vse-predvybornye-obeshhanija-i-podderzhat-municipalitety-v-reshenii-samyh-ostryh-voprosov-kotorye-stavjat-zhiteli/" TargetMode="External"/><Relationship Id="rId92" Type="http://schemas.openxmlformats.org/officeDocument/2006/relationships/printerSettings" Target="../printerSettings/printerSettings9.bin"/><Relationship Id="rId2" Type="http://schemas.openxmlformats.org/officeDocument/2006/relationships/hyperlink" Target="https://www.infpol.ru/235906-kakie-dokhody-i-raskhody-byudzheta-buryatii-budut-v-2022-godu/" TargetMode="External"/><Relationship Id="rId29" Type="http://schemas.openxmlformats.org/officeDocument/2006/relationships/hyperlink" Target="https://birskpress.ru/articles/ekonomika/2021-11-25/dengi-na-podderzhku-semey-obrazovaniya-sela-2595710" TargetMode="External"/><Relationship Id="rId24" Type="http://schemas.openxmlformats.org/officeDocument/2006/relationships/hyperlink" Target="https://birskpress.ru/news/ekonomika/2021-11-23/otkuda-vzyat-na-chto-potratit-2593766" TargetMode="External"/><Relationship Id="rId40" Type="http://schemas.openxmlformats.org/officeDocument/2006/relationships/hyperlink" Target="https://sovetskaya-adygeya.ru/index.php/23370-byudzhet-adygei-na-2022-god-sokhranit-sotsialnuyu-napravlennost" TargetMode="External"/><Relationship Id="rId45" Type="http://schemas.openxmlformats.org/officeDocument/2006/relationships/hyperlink" Target="https://stapravda.ru/20211126/byudzhet_stavropolya2022_adresovan_lyudyam_176978.html" TargetMode="External"/><Relationship Id="rId66" Type="http://schemas.openxmlformats.org/officeDocument/2006/relationships/hyperlink" Target="https://1yar.tv/article/glavnyy-finansovyy-dokument-yaroslavskoy-oblasti-prognoziruetsya-bezdeficitnym/" TargetMode="External"/><Relationship Id="rId87" Type="http://schemas.openxmlformats.org/officeDocument/2006/relationships/hyperlink" Target="https://udmpravda.ru/2021/11/03/gossovet-udmurtii-prinyal-k-rassmotreniyu-proekt-respublikanskogo-byudzheta-na-2022-god/" TargetMode="External"/><Relationship Id="rId61" Type="http://schemas.openxmlformats.org/officeDocument/2006/relationships/hyperlink" Target="https://vologdaregion.ru/news/2021/11/17/83-8-milliarda-rubley-sostavyat-sobstvennye-dohody-byudzheta-vologodskoy-oblasti-na-2022-y-god" TargetMode="External"/><Relationship Id="rId82" Type="http://schemas.openxmlformats.org/officeDocument/2006/relationships/hyperlink" Target="https://ntr.city/news/economy/100758/" TargetMode="External"/><Relationship Id="rId19" Type="http://schemas.openxmlformats.org/officeDocument/2006/relationships/hyperlink" Target="https://www.rbc.ru/spb_sz/28/10/2021/617ab48e9a79478bfb6d120a"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youtu.be/n_wTid0_PgE" TargetMode="External"/><Relationship Id="rId13" Type="http://schemas.openxmlformats.org/officeDocument/2006/relationships/hyperlink" Target="http://www.adygtv.ru/programs/radio-inoveshchanie/transmission/?year=2021&amp;month=12" TargetMode="External"/><Relationship Id="rId18" Type="http://schemas.openxmlformats.org/officeDocument/2006/relationships/hyperlink" Target="https://stv24.tv/programmy/parlamentskij-vestnik-bolshe-poloviny-kraevogo-byudzheta-napravyat-na-soczialnuyu-sferu/" TargetMode="External"/><Relationship Id="rId3" Type="http://schemas.openxmlformats.org/officeDocument/2006/relationships/hyperlink" Target="https://katun24.ru/projects/otkrytoe-pravitelstvo/668879" TargetMode="External"/><Relationship Id="rId7" Type="http://schemas.openxmlformats.org/officeDocument/2006/relationships/hyperlink" Target="https://ugra-tv.ru/programs/informatsionno-analiticheskie-programmy/archive/regionalnyy-byudzhet/" TargetMode="External"/><Relationship Id="rId12" Type="http://schemas.openxmlformats.org/officeDocument/2006/relationships/hyperlink" Target="https://vesti-kaliningrad.ru/parlamentskie-vesti-18-11-21-kropotkin-byudzhet/" TargetMode="External"/><Relationship Id="rId17" Type="http://schemas.openxmlformats.org/officeDocument/2006/relationships/hyperlink" Target="https://stavropolye.tv/news/157483/" TargetMode="External"/><Relationship Id="rId2" Type="http://schemas.openxmlformats.org/officeDocument/2006/relationships/hyperlink" Target="https://tomsk-time.ru/projects/pervyj-o-glavnom/9188-pervyj-o-glavnom-aleksandr-fedenev.html" TargetMode="External"/><Relationship Id="rId16" Type="http://schemas.openxmlformats.org/officeDocument/2006/relationships/hyperlink" Target="https://stv24.tv/programmy/pryamoj-efir-byudzheta-stavropolskogo-kraya-na-2022-god/" TargetMode="External"/><Relationship Id="rId1" Type="http://schemas.openxmlformats.org/officeDocument/2006/relationships/hyperlink" Target="https://vestiprim.ru/news/ptrnews/115528-intervju-s-veroj-scherbinoj-predsedatelem-pravitelstva-primorskogo-kraja.html" TargetMode="External"/><Relationship Id="rId6" Type="http://schemas.openxmlformats.org/officeDocument/2006/relationships/hyperlink" Target="https://komiinform.ru/news/225451/" TargetMode="External"/><Relationship Id="rId11" Type="http://schemas.openxmlformats.org/officeDocument/2006/relationships/hyperlink" Target="https://yadi.sk/d/kUnTpVLLyimwWg" TargetMode="External"/><Relationship Id="rId5" Type="http://schemas.openxmlformats.org/officeDocument/2006/relationships/hyperlink" Target="https://vesti-lipetsk.ru/peredachi/rossiya-24/intervyu/vesti-intervyu-vyacheslav-weglevatyh1/" TargetMode="External"/><Relationship Id="rId15" Type="http://schemas.openxmlformats.org/officeDocument/2006/relationships/hyperlink" Target="https://radiokp.ru/stavropolskiy-kray/podcast/klyuchevye-resheniya-stavropolskiy-kray/494369" TargetMode="External"/><Relationship Id="rId10" Type="http://schemas.openxmlformats.org/officeDocument/2006/relationships/hyperlink" Target="https://youtu.be/kpjejBp-XcA" TargetMode="External"/><Relationship Id="rId19" Type="http://schemas.openxmlformats.org/officeDocument/2006/relationships/hyperlink" Target="https://www.youtube.com/watch?v=DpMn5o1mTH4&amp;t=549s" TargetMode="External"/><Relationship Id="rId4" Type="http://schemas.openxmlformats.org/officeDocument/2006/relationships/hyperlink" Target="https://youtu.be/bb3_tUp04wc" TargetMode="External"/><Relationship Id="rId9" Type="http://schemas.openxmlformats.org/officeDocument/2006/relationships/hyperlink" Target="https://eanews.ru/news/byudzhet-budet-defitsitnym-i-napryazhennym-obsuzhdayem-finansovyy-plan-bashkirii-do-2024-goda_15-11-2021" TargetMode="External"/><Relationship Id="rId14" Type="http://schemas.openxmlformats.org/officeDocument/2006/relationships/hyperlink" Target="http://www.adygtv.ru/programs/radio-inoveshchanie/transmission/" TargetMode="External"/></Relationships>
</file>

<file path=xl/worksheets/_rels/sheet15.xml.rels><?xml version="1.0" encoding="UTF-8" standalone="yes"?>
<Relationships xmlns="http://schemas.openxmlformats.org/package/2006/relationships"><Relationship Id="rId117" Type="http://schemas.openxmlformats.org/officeDocument/2006/relationships/hyperlink" Target="http://minfin09.ru/%d0%b1%d1%8e%d0%b4%d0%b6%d0%b5%d1%82-%d0%b4%d0%bb%d1%8f-%d0%b3%d1%80%d0%b0%d0%b6%d0%b4%d0%b0%d0%bd/" TargetMode="External"/><Relationship Id="rId21" Type="http://schemas.openxmlformats.org/officeDocument/2006/relationships/hyperlink" Target="http://budget.lenobl.ru/" TargetMode="External"/><Relationship Id="rId42" Type="http://schemas.openxmlformats.org/officeDocument/2006/relationships/hyperlink" Target="http://feaweb.yamalfin.ru/" TargetMode="External"/><Relationship Id="rId63" Type="http://schemas.openxmlformats.org/officeDocument/2006/relationships/hyperlink" Target="http://minfin.alania.gov.ru/" TargetMode="External"/><Relationship Id="rId84" Type="http://schemas.openxmlformats.org/officeDocument/2006/relationships/hyperlink" Target="http://ob.minfin.donland.ru:8088/" TargetMode="External"/><Relationship Id="rId138" Type="http://schemas.openxmlformats.org/officeDocument/2006/relationships/hyperlink" Target="https://egov-buryatia.ru/minfin/activities/directions/byudzhet-dlya-grazhdan/" TargetMode="External"/><Relationship Id="rId107" Type="http://schemas.openxmlformats.org/officeDocument/2006/relationships/hyperlink" Target="http://www.finsmol.ru/open" TargetMode="External"/><Relationship Id="rId11" Type="http://schemas.openxmlformats.org/officeDocument/2006/relationships/hyperlink" Target="http://bryanskoblfin.ru/open/Menu/Page/93" TargetMode="External"/><Relationship Id="rId32" Type="http://schemas.openxmlformats.org/officeDocument/2006/relationships/hyperlink" Target="http://openbudsk.ru/" TargetMode="External"/><Relationship Id="rId53" Type="http://schemas.openxmlformats.org/officeDocument/2006/relationships/hyperlink" Target="http://open.minfin74.ru/" TargetMode="External"/><Relationship Id="rId74" Type="http://schemas.openxmlformats.org/officeDocument/2006/relationships/hyperlink" Target="https://minfin.kamgov.ru/" TargetMode="External"/><Relationship Id="rId128" Type="http://schemas.openxmlformats.org/officeDocument/2006/relationships/hyperlink" Target="http://open.minfin74.ru/documenty/broshura" TargetMode="External"/><Relationship Id="rId5" Type="http://schemas.openxmlformats.org/officeDocument/2006/relationships/hyperlink" Target="http://ufin48.ru/Menu/Page/1" TargetMode="External"/><Relationship Id="rId90" Type="http://schemas.openxmlformats.org/officeDocument/2006/relationships/hyperlink" Target="http://depfin.adm44.ru/Budget/budgrag/" TargetMode="External"/><Relationship Id="rId95" Type="http://schemas.openxmlformats.org/officeDocument/2006/relationships/hyperlink" Target="https://fincom.gov.spb.ru/materials/presentations/budget-for-citizens/1" TargetMode="External"/><Relationship Id="rId22" Type="http://schemas.openxmlformats.org/officeDocument/2006/relationships/hyperlink" Target="http://portal.novkfo.ru/Menu/Page/1" TargetMode="External"/><Relationship Id="rId27" Type="http://schemas.openxmlformats.org/officeDocument/2006/relationships/hyperlink" Target="http://dfei.adm-nao.ru/" TargetMode="External"/><Relationship Id="rId43" Type="http://schemas.openxmlformats.org/officeDocument/2006/relationships/hyperlink" Target="https://r-19.ru/authorities/ministry-of-finance-of-the-republic-of-khakassia/common/gosudarstvennye-finansy-respubliki-khakasiya/" TargetMode="External"/><Relationship Id="rId48" Type="http://schemas.openxmlformats.org/officeDocument/2006/relationships/hyperlink" Target="http://openbudget.mfnso.ru/" TargetMode="External"/><Relationship Id="rId64" Type="http://schemas.openxmlformats.org/officeDocument/2006/relationships/hyperlink" Target="http://&#1086;&#1073;&#1095;&#1088;.&#1088;&#1092;/" TargetMode="External"/><Relationship Id="rId69" Type="http://schemas.openxmlformats.org/officeDocument/2006/relationships/hyperlink" Target="https://minfin.rtyva.ru/" TargetMode="External"/><Relationship Id="rId113" Type="http://schemas.openxmlformats.org/officeDocument/2006/relationships/hyperlink" Target="http://minfin.kalmregion.ru/deyatelnost/byudzhet-dlya-grazhdan/" TargetMode="External"/><Relationship Id="rId118" Type="http://schemas.openxmlformats.org/officeDocument/2006/relationships/hyperlink" Target="http://minfin.alania.gov.ru/activity/budgetforcitizen" TargetMode="External"/><Relationship Id="rId134" Type="http://schemas.openxmlformats.org/officeDocument/2006/relationships/hyperlink" Target="https://minfin.alregn.ru/books/?curPos=0" TargetMode="External"/><Relationship Id="rId139" Type="http://schemas.openxmlformats.org/officeDocument/2006/relationships/hyperlink" Target="http://budget.sakha.gov.ru/ebudget/Menu/Page/248" TargetMode="External"/><Relationship Id="rId80" Type="http://schemas.openxmlformats.org/officeDocument/2006/relationships/hyperlink" Target="http://mari-el.gov.ru/minfin/Pages/main.aspx" TargetMode="External"/><Relationship Id="rId85" Type="http://schemas.openxmlformats.org/officeDocument/2006/relationships/hyperlink" Target="http://minfin.khabkrai.ru/portal/Menu/Page/671;" TargetMode="External"/><Relationship Id="rId12" Type="http://schemas.openxmlformats.org/officeDocument/2006/relationships/hyperlink" Target="https://www.govvrn.ru/organizacia/-/~/id/844246" TargetMode="External"/><Relationship Id="rId17" Type="http://schemas.openxmlformats.org/officeDocument/2006/relationships/hyperlink" Target="http://budget.karelia.ru/" TargetMode="External"/><Relationship Id="rId33" Type="http://schemas.openxmlformats.org/officeDocument/2006/relationships/hyperlink" Target="https://minfin.bashkortostan.ru/" TargetMode="External"/><Relationship Id="rId38" Type="http://schemas.openxmlformats.org/officeDocument/2006/relationships/hyperlink" Target="http://ufo.ulntc.ru:8080/" TargetMode="External"/><Relationship Id="rId59" Type="http://schemas.openxmlformats.org/officeDocument/2006/relationships/hyperlink" Target="http://budget.minfin-samara.ru/" TargetMode="External"/><Relationship Id="rId103" Type="http://schemas.openxmlformats.org/officeDocument/2006/relationships/hyperlink" Target="http://df.ivanovoobl.ru/regionalnye-finansy/byudzhet-dlya-grazhdan/" TargetMode="External"/><Relationship Id="rId108" Type="http://schemas.openxmlformats.org/officeDocument/2006/relationships/hyperlink" Target="https://budget.lenobl.ru/budget/people/" TargetMode="External"/><Relationship Id="rId124" Type="http://schemas.openxmlformats.org/officeDocument/2006/relationships/hyperlink" Target="https://budget.minfin-samara.ru/" TargetMode="External"/><Relationship Id="rId129" Type="http://schemas.openxmlformats.org/officeDocument/2006/relationships/hyperlink" Target="https://depfin.admhmao.ru/budget/" TargetMode="External"/><Relationship Id="rId54" Type="http://schemas.openxmlformats.org/officeDocument/2006/relationships/hyperlink" Target="https://dvinaland.ru/budget" TargetMode="External"/><Relationship Id="rId70" Type="http://schemas.openxmlformats.org/officeDocument/2006/relationships/hyperlink" Target="https://depfin.tomsk.gov.ru/" TargetMode="External"/><Relationship Id="rId75" Type="http://schemas.openxmlformats.org/officeDocument/2006/relationships/hyperlink" Target="http://openbudget.sakhminfin.ru/Menu/Page/272" TargetMode="External"/><Relationship Id="rId91" Type="http://schemas.openxmlformats.org/officeDocument/2006/relationships/hyperlink" Target="https://ufin48.ru/Menu/Page/30" TargetMode="External"/><Relationship Id="rId96" Type="http://schemas.openxmlformats.org/officeDocument/2006/relationships/hyperlink" Target="https://openbudget23region.ru/byudzhet-dlya-grazhdan/byudzhet-dlya-grazhdan-2021" TargetMode="External"/><Relationship Id="rId140" Type="http://schemas.openxmlformats.org/officeDocument/2006/relationships/hyperlink" Target="https://&#1086;&#1090;&#1082;&#1088;&#1099;&#1090;&#1099;&#1081;&#1073;&#1102;&#1076;&#1078;&#1077;&#1090;.&#1079;&#1072;&#1073;&#1072;&#1081;&#1082;&#1072;&#1083;&#1100;&#1089;&#1082;&#1080;&#1081;&#1082;&#1088;&#1072;&#1081;.&#1088;&#1092;/portal/Show/Category/6?ItemId=28" TargetMode="External"/><Relationship Id="rId145" Type="http://schemas.openxmlformats.org/officeDocument/2006/relationships/hyperlink" Target="https://www.eao.ru/vlast--1/deyatelnost/otkrytye-dannye/otkrytyy-byudzhet/" TargetMode="External"/><Relationship Id="rId1" Type="http://schemas.openxmlformats.org/officeDocument/2006/relationships/hyperlink" Target="http://beldepfin.ru/+Q8:Q17E3Q8:QQ8:Q13" TargetMode="External"/><Relationship Id="rId6" Type="http://schemas.openxmlformats.org/officeDocument/2006/relationships/hyperlink" Target="http://budget.mosreg.ru/" TargetMode="External"/><Relationship Id="rId23" Type="http://schemas.openxmlformats.org/officeDocument/2006/relationships/hyperlink" Target="http://minfin.kalmregion.ru/" TargetMode="External"/><Relationship Id="rId28" Type="http://schemas.openxmlformats.org/officeDocument/2006/relationships/hyperlink" Target="http://budget.mos.ru/" TargetMode="External"/><Relationship Id="rId49" Type="http://schemas.openxmlformats.org/officeDocument/2006/relationships/hyperlink" Target="http://budget.omsk.ifinmon.ru/" TargetMode="External"/><Relationship Id="rId114" Type="http://schemas.openxmlformats.org/officeDocument/2006/relationships/hyperlink" Target="https://minfin.astrobl.ru/site-page/byudzhet-dlya-grazhdan" TargetMode="External"/><Relationship Id="rId119" Type="http://schemas.openxmlformats.org/officeDocument/2006/relationships/hyperlink" Target="https://minfin.tatarstan.ru/budget.html" TargetMode="External"/><Relationship Id="rId44" Type="http://schemas.openxmlformats.org/officeDocument/2006/relationships/hyperlink" Target="http://fin22.ru/" TargetMode="External"/><Relationship Id="rId60" Type="http://schemas.openxmlformats.org/officeDocument/2006/relationships/hyperlink" Target="https://minfin.khabkrai.ru/portal/Menu/Page/1" TargetMode="External"/><Relationship Id="rId65" Type="http://schemas.openxmlformats.org/officeDocument/2006/relationships/hyperlink" Target="http://minfin.tatarstan.ru/" TargetMode="External"/><Relationship Id="rId81" Type="http://schemas.openxmlformats.org/officeDocument/2006/relationships/hyperlink" Target="https://minfin.saratov.gov.ru/budget/" TargetMode="External"/><Relationship Id="rId86" Type="http://schemas.openxmlformats.org/officeDocument/2006/relationships/hyperlink" Target="https://adm.rkursk.ru/index.php?id=693" TargetMode="External"/><Relationship Id="rId130" Type="http://schemas.openxmlformats.org/officeDocument/2006/relationships/hyperlink" Target="https://fea.yamalfin.ru/bdg/o-razdele" TargetMode="External"/><Relationship Id="rId135" Type="http://schemas.openxmlformats.org/officeDocument/2006/relationships/hyperlink" Target="http://minfin.krskstate.ru/openbudget/book" TargetMode="External"/><Relationship Id="rId13" Type="http://schemas.openxmlformats.org/officeDocument/2006/relationships/hyperlink" Target="https://minfin-rzn.ru/portal/Menu/Page/1" TargetMode="External"/><Relationship Id="rId18" Type="http://schemas.openxmlformats.org/officeDocument/2006/relationships/hyperlink" Target="http://minfin.rkomi.ru/" TargetMode="External"/><Relationship Id="rId39" Type="http://schemas.openxmlformats.org/officeDocument/2006/relationships/hyperlink" Target="http://www.finupr.kurganobl.ru/" TargetMode="External"/><Relationship Id="rId109" Type="http://schemas.openxmlformats.org/officeDocument/2006/relationships/hyperlink" Target="https://b4u.gov-murman.ru/" TargetMode="External"/><Relationship Id="rId34" Type="http://schemas.openxmlformats.org/officeDocument/2006/relationships/hyperlink" Target="http://www.mfur.ru/" TargetMode="External"/><Relationship Id="rId50" Type="http://schemas.openxmlformats.org/officeDocument/2006/relationships/hyperlink" Target="http://ebudget.primorsky.ru/Menu/Page/341" TargetMode="External"/><Relationship Id="rId55" Type="http://schemas.openxmlformats.org/officeDocument/2006/relationships/hyperlink" Target="http://bks.pskov.ru/ebudget/Menu/Page/1" TargetMode="External"/><Relationship Id="rId76" Type="http://schemas.openxmlformats.org/officeDocument/2006/relationships/hyperlink" Target="http://ob.fin.amurobl.ru/" TargetMode="External"/><Relationship Id="rId97" Type="http://schemas.openxmlformats.org/officeDocument/2006/relationships/hyperlink" Target="https://openbudsk.ru/budget18-citizen" TargetMode="External"/><Relationship Id="rId104" Type="http://schemas.openxmlformats.org/officeDocument/2006/relationships/hyperlink" Target="http://admoblkaluga.ru/main/work/finances/open-budget/" TargetMode="External"/><Relationship Id="rId120" Type="http://schemas.openxmlformats.org/officeDocument/2006/relationships/hyperlink" Target="https://budget.cap.ru/Menu/Page/176" TargetMode="External"/><Relationship Id="rId125" Type="http://schemas.openxmlformats.org/officeDocument/2006/relationships/hyperlink" Target="http://www.finupr.kurganobl.ru/index.php?test=budjetgrd" TargetMode="External"/><Relationship Id="rId141" Type="http://schemas.openxmlformats.org/officeDocument/2006/relationships/hyperlink" Target="https://minfin.kamgov.ru/budzet-dla-grazdan" TargetMode="External"/><Relationship Id="rId146" Type="http://schemas.openxmlformats.org/officeDocument/2006/relationships/hyperlink" Target="http://chaogov.ru/otkrytyy-byudzhet/byudzhet-dlya-grazhdan/" TargetMode="External"/><Relationship Id="rId7" Type="http://schemas.openxmlformats.org/officeDocument/2006/relationships/hyperlink" Target="http://fin.tmbreg.ru/" TargetMode="External"/><Relationship Id="rId71" Type="http://schemas.openxmlformats.org/officeDocument/2006/relationships/hyperlink" Target="https://egov-buryatia.ru/minfin/" TargetMode="External"/><Relationship Id="rId92" Type="http://schemas.openxmlformats.org/officeDocument/2006/relationships/hyperlink" Target="https://budget.mosreg.ru/byudzhet-dlya-grazhdan/" TargetMode="External"/><Relationship Id="rId2" Type="http://schemas.openxmlformats.org/officeDocument/2006/relationships/hyperlink" Target="https://dtf.avo.ru/" TargetMode="External"/><Relationship Id="rId29" Type="http://schemas.openxmlformats.org/officeDocument/2006/relationships/hyperlink" Target="https://minfin.astrobl.ru/" TargetMode="External"/><Relationship Id="rId24" Type="http://schemas.openxmlformats.org/officeDocument/2006/relationships/hyperlink" Target="http://pravitelstvo.kbr.ru/oigv/minfin/" TargetMode="External"/><Relationship Id="rId40" Type="http://schemas.openxmlformats.org/officeDocument/2006/relationships/hyperlink" Target="https://admtyumen.ru/ogv_ru/finance/finance/bugjet.htm" TargetMode="External"/><Relationship Id="rId45" Type="http://schemas.openxmlformats.org/officeDocument/2006/relationships/hyperlink" Target="http://minfin.krskstate.ru/" TargetMode="External"/><Relationship Id="rId66" Type="http://schemas.openxmlformats.org/officeDocument/2006/relationships/hyperlink" Target="https://budget.cap.ru/Menu/Page/1" TargetMode="External"/><Relationship Id="rId87" Type="http://schemas.openxmlformats.org/officeDocument/2006/relationships/hyperlink" Target="http://beldepfin.ru/deyatelnost/byudzhet-dlya-grazhdan/" TargetMode="External"/><Relationship Id="rId110" Type="http://schemas.openxmlformats.org/officeDocument/2006/relationships/hyperlink" Target="http://portal.novkfo.ru/Menu/Page/48" TargetMode="External"/><Relationship Id="rId115" Type="http://schemas.openxmlformats.org/officeDocument/2006/relationships/hyperlink" Target="http://ob.minfin.donland.ru:8088/bfp" TargetMode="External"/><Relationship Id="rId131" Type="http://schemas.openxmlformats.org/officeDocument/2006/relationships/hyperlink" Target="https://minfin-altai.ru/deyatelnost/byudzhet-dlya-grazhdan/" TargetMode="External"/><Relationship Id="rId136" Type="http://schemas.openxmlformats.org/officeDocument/2006/relationships/hyperlink" Target="https://www.ofukem.ru/activity/budget-citizens/" TargetMode="External"/><Relationship Id="rId61" Type="http://schemas.openxmlformats.org/officeDocument/2006/relationships/hyperlink" Target="https://openbudget23region.ru/" TargetMode="External"/><Relationship Id="rId82" Type="http://schemas.openxmlformats.org/officeDocument/2006/relationships/hyperlink" Target="https://openbudget.49gov.ru/" TargetMode="External"/><Relationship Id="rId19" Type="http://schemas.openxmlformats.org/officeDocument/2006/relationships/hyperlink" Target="http://df.gov35.ru/" TargetMode="External"/><Relationship Id="rId14" Type="http://schemas.openxmlformats.org/officeDocument/2006/relationships/hyperlink" Target="http://portal.tverfin.ru/portal/Menu/Page/1" TargetMode="External"/><Relationship Id="rId30" Type="http://schemas.openxmlformats.org/officeDocument/2006/relationships/hyperlink" Target="https://b4u.gov-murman.ru/" TargetMode="External"/><Relationship Id="rId35" Type="http://schemas.openxmlformats.org/officeDocument/2006/relationships/hyperlink" Target="http://www.minfin.kirov.ru/" TargetMode="External"/><Relationship Id="rId56" Type="http://schemas.openxmlformats.org/officeDocument/2006/relationships/hyperlink" Target="http://budget.rk.ifinmon.ru/" TargetMode="External"/><Relationship Id="rId77" Type="http://schemas.openxmlformats.org/officeDocument/2006/relationships/hyperlink" Target="http://mfin.permkrai.ru/" TargetMode="External"/><Relationship Id="rId100" Type="http://schemas.openxmlformats.org/officeDocument/2006/relationships/hyperlink" Target="https://bryanskoblfin.ru/open/Show/Category/134?ItemId=183" TargetMode="External"/><Relationship Id="rId105" Type="http://schemas.openxmlformats.org/officeDocument/2006/relationships/hyperlink" Target="http://depfin.orel-region.ru:8096/ebudget/Menu/Page/29" TargetMode="External"/><Relationship Id="rId126" Type="http://schemas.openxmlformats.org/officeDocument/2006/relationships/hyperlink" Target="https://minfin.midural.ru/document/category/88" TargetMode="External"/><Relationship Id="rId147" Type="http://schemas.openxmlformats.org/officeDocument/2006/relationships/printerSettings" Target="../printerSettings/printerSettings10.bin"/><Relationship Id="rId8" Type="http://schemas.openxmlformats.org/officeDocument/2006/relationships/hyperlink" Target="http://www.finsmol.ru/start" TargetMode="External"/><Relationship Id="rId51" Type="http://schemas.openxmlformats.org/officeDocument/2006/relationships/hyperlink" Target="http://chaogov.ru/vlast/organy-vlasti/depfin/" TargetMode="External"/><Relationship Id="rId72" Type="http://schemas.openxmlformats.org/officeDocument/2006/relationships/hyperlink" Target="http://budget.sakha.gov.ru/ebudget/Menu/Page/215" TargetMode="External"/><Relationship Id="rId93" Type="http://schemas.openxmlformats.org/officeDocument/2006/relationships/hyperlink" Target="https://dfto.ru/byudzhet-dlya-grazhdan/klyuchevye-napravleniya-byudzhetnoj-i-nalogovoj-politiki" TargetMode="External"/><Relationship Id="rId98" Type="http://schemas.openxmlformats.org/officeDocument/2006/relationships/hyperlink" Target="https://minfin.bashkortostan.ru/activity/2982/" TargetMode="External"/><Relationship Id="rId121" Type="http://schemas.openxmlformats.org/officeDocument/2006/relationships/hyperlink" Target="https://mfin.permkrai.ru/execution/ponbudget/2020/" TargetMode="External"/><Relationship Id="rId142" Type="http://schemas.openxmlformats.org/officeDocument/2006/relationships/hyperlink" Target="https://ebudget.primorsky.ru/Show/Category/17?ItemId=427" TargetMode="External"/><Relationship Id="rId3" Type="http://schemas.openxmlformats.org/officeDocument/2006/relationships/hyperlink" Target="http://adm.rkursk.ru/index.php?id=37" TargetMode="External"/><Relationship Id="rId25" Type="http://schemas.openxmlformats.org/officeDocument/2006/relationships/hyperlink" Target="http://www.minfinrm.ru/" TargetMode="External"/><Relationship Id="rId46" Type="http://schemas.openxmlformats.org/officeDocument/2006/relationships/hyperlink" Target="http://openbudget.gfu.ru/" TargetMode="External"/><Relationship Id="rId67" Type="http://schemas.openxmlformats.org/officeDocument/2006/relationships/hyperlink" Target="https://minfin.midural.ru/" TargetMode="External"/><Relationship Id="rId116" Type="http://schemas.openxmlformats.org/officeDocument/2006/relationships/hyperlink" Target="https://minfin.kbr.ru/activity/byudzhet/" TargetMode="External"/><Relationship Id="rId137" Type="http://schemas.openxmlformats.org/officeDocument/2006/relationships/hyperlink" Target="http://openbudget.gfu.ru/openbudget/bg/broshyury/regionalnyy-uroven/" TargetMode="External"/><Relationship Id="rId20" Type="http://schemas.openxmlformats.org/officeDocument/2006/relationships/hyperlink" Target="https://minfin39.ru/" TargetMode="External"/><Relationship Id="rId41" Type="http://schemas.openxmlformats.org/officeDocument/2006/relationships/hyperlink" Target="https://depfin.admhmao.ru/" TargetMode="External"/><Relationship Id="rId62" Type="http://schemas.openxmlformats.org/officeDocument/2006/relationships/hyperlink" Target="http://minfinrd.ru/" TargetMode="External"/><Relationship Id="rId83" Type="http://schemas.openxmlformats.org/officeDocument/2006/relationships/hyperlink" Target="https://www.eao.ru/isp-vlast/departament-finansov-pravitelstva-evreyskoy-avtonomnoy-oblasti/" TargetMode="External"/><Relationship Id="rId88" Type="http://schemas.openxmlformats.org/officeDocument/2006/relationships/hyperlink" Target="http://budget76.ru/bdg/" TargetMode="External"/><Relationship Id="rId111" Type="http://schemas.openxmlformats.org/officeDocument/2006/relationships/hyperlink" Target="http://bks.pskov.ru/ebudget/Menu/Page/227" TargetMode="External"/><Relationship Id="rId132" Type="http://schemas.openxmlformats.org/officeDocument/2006/relationships/hyperlink" Target="https://minfin.rtyva.ru/topic/707/" TargetMode="External"/><Relationship Id="rId15" Type="http://schemas.openxmlformats.org/officeDocument/2006/relationships/hyperlink" Target="http://dfto.ru/" TargetMode="External"/><Relationship Id="rId36" Type="http://schemas.openxmlformats.org/officeDocument/2006/relationships/hyperlink" Target="http://mf.nnov.ru:8025/" TargetMode="External"/><Relationship Id="rId57" Type="http://schemas.openxmlformats.org/officeDocument/2006/relationships/hyperlink" Target="http://www.ob.sev.gov.ru/" TargetMode="External"/><Relationship Id="rId106" Type="http://schemas.openxmlformats.org/officeDocument/2006/relationships/hyperlink" Target="https://minfin-rzn.ru/portal/Menu/Page/119" TargetMode="External"/><Relationship Id="rId127" Type="http://schemas.openxmlformats.org/officeDocument/2006/relationships/hyperlink" Target="https://admtyumen.ru/ogv_ru/finance/finance/citizens_budget.htm" TargetMode="External"/><Relationship Id="rId10" Type="http://schemas.openxmlformats.org/officeDocument/2006/relationships/hyperlink" Target="http://admoblkaluga.ru/sub/finan/" TargetMode="External"/><Relationship Id="rId31" Type="http://schemas.openxmlformats.org/officeDocument/2006/relationships/hyperlink" Target="https://mfri.ru/" TargetMode="External"/><Relationship Id="rId52" Type="http://schemas.openxmlformats.org/officeDocument/2006/relationships/hyperlink" Target="http://minfin09.ru/" TargetMode="External"/><Relationship Id="rId73" Type="http://schemas.openxmlformats.org/officeDocument/2006/relationships/hyperlink" Target="http://&#1086;&#1090;&#1082;&#1088;&#1099;&#1090;&#1099;&#1081;&#1073;&#1102;&#1076;&#1078;&#1077;&#1090;.&#1079;&#1072;&#1073;&#1072;&#1081;&#1082;&#1072;&#1083;&#1100;&#1089;&#1082;&#1080;&#1081;&#1082;&#1088;&#1072;&#1081;.&#1088;&#1092;/portal/Menu/Page/1" TargetMode="External"/><Relationship Id="rId78" Type="http://schemas.openxmlformats.org/officeDocument/2006/relationships/hyperlink" Target="https://fincom.gov.spb.ru/" TargetMode="External"/><Relationship Id="rId94" Type="http://schemas.openxmlformats.org/officeDocument/2006/relationships/hyperlink" Target="https://minfin39.ru/citizens/budget/" TargetMode="External"/><Relationship Id="rId99" Type="http://schemas.openxmlformats.org/officeDocument/2006/relationships/hyperlink" Target="http://ob.fin.amurobl.ru/dokumenty/byudzhet_dlya_grazhdan/" TargetMode="External"/><Relationship Id="rId101" Type="http://schemas.openxmlformats.org/officeDocument/2006/relationships/hyperlink" Target="https://dtf.avo.ru/budzet-dla-grazdan" TargetMode="External"/><Relationship Id="rId122" Type="http://schemas.openxmlformats.org/officeDocument/2006/relationships/hyperlink" Target="https://www.minfin.kirov.ru/otkrytyy-byudzhet/dlya-grazhdan/budget-dlya-grazhdan/" TargetMode="External"/><Relationship Id="rId143" Type="http://schemas.openxmlformats.org/officeDocument/2006/relationships/hyperlink" Target="https://openbudget.49gov.ru/dokumenty" TargetMode="External"/><Relationship Id="rId4" Type="http://schemas.openxmlformats.org/officeDocument/2006/relationships/hyperlink" Target="http://depfin.adm44.ru/index.aspx" TargetMode="External"/><Relationship Id="rId9" Type="http://schemas.openxmlformats.org/officeDocument/2006/relationships/hyperlink" Target="http://df.ivanovoobl.ru/" TargetMode="External"/><Relationship Id="rId26" Type="http://schemas.openxmlformats.org/officeDocument/2006/relationships/hyperlink" Target="http://www.minfin01-maykop.ru/Menu/Page/1" TargetMode="External"/><Relationship Id="rId47" Type="http://schemas.openxmlformats.org/officeDocument/2006/relationships/hyperlink" Target="https://www.ofukem.ru/" TargetMode="External"/><Relationship Id="rId68" Type="http://schemas.openxmlformats.org/officeDocument/2006/relationships/hyperlink" Target="https://minfin-altai.ru/" TargetMode="External"/><Relationship Id="rId89" Type="http://schemas.openxmlformats.org/officeDocument/2006/relationships/hyperlink" Target="https://fin.tmbreg.ru/7812.html" TargetMode="External"/><Relationship Id="rId112" Type="http://schemas.openxmlformats.org/officeDocument/2006/relationships/hyperlink" Target="http://www.minfin01-maykop.ru/Show/Category/13?ItemId=145" TargetMode="External"/><Relationship Id="rId133" Type="http://schemas.openxmlformats.org/officeDocument/2006/relationships/hyperlink" Target="https://r-19.ru/authorities/ministry-of-finance-of-the-republic-of-khakassia/common/5310/" TargetMode="External"/><Relationship Id="rId16" Type="http://schemas.openxmlformats.org/officeDocument/2006/relationships/hyperlink" Target="http://budget76.ru/" TargetMode="External"/><Relationship Id="rId37" Type="http://schemas.openxmlformats.org/officeDocument/2006/relationships/hyperlink" Target="http://finance.pnzreg.ru/" TargetMode="External"/><Relationship Id="rId58" Type="http://schemas.openxmlformats.org/officeDocument/2006/relationships/hyperlink" Target="http://budget.orb.ru/" TargetMode="External"/><Relationship Id="rId79" Type="http://schemas.openxmlformats.org/officeDocument/2006/relationships/hyperlink" Target="http://portal-ob.volgafin.ru/" TargetMode="External"/><Relationship Id="rId102" Type="http://schemas.openxmlformats.org/officeDocument/2006/relationships/hyperlink" Target="https://www.govvrn.ru/budzet-dla-grazdan" TargetMode="External"/><Relationship Id="rId123" Type="http://schemas.openxmlformats.org/officeDocument/2006/relationships/hyperlink" Target="https://finance.pnzreg.ru/docs/bpo/otkrbudpo/" TargetMode="External"/><Relationship Id="rId144" Type="http://schemas.openxmlformats.org/officeDocument/2006/relationships/hyperlink" Target="https://openbudget.sakhminfin.ru/Menu/Page/444"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old.mari-el.gov.ru/minfin/Pages/202404091235.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hyperlink" Target="http://budget.karelia.ru/vazhno-znat/broshyury-byudzhet-dlya-grazhdan/2021-god" TargetMode="External"/><Relationship Id="rId117" Type="http://schemas.openxmlformats.org/officeDocument/2006/relationships/hyperlink" Target="https://minfin.khabkrai.ru/portal/Menu/Page/922" TargetMode="External"/><Relationship Id="rId21" Type="http://schemas.openxmlformats.org/officeDocument/2006/relationships/hyperlink" Target="http://www.yarregion.ru/depts/depfin/tmpPages/docs.aspx" TargetMode="External"/><Relationship Id="rId42" Type="http://schemas.openxmlformats.org/officeDocument/2006/relationships/hyperlink" Target="http://budget.rk.ifinmon.ru/dokumenty/byudzhet-dlya-grazhdan" TargetMode="External"/><Relationship Id="rId47" Type="http://schemas.openxmlformats.org/officeDocument/2006/relationships/hyperlink" Target="https://volgafin.volgograd.ru/" TargetMode="External"/><Relationship Id="rId63" Type="http://schemas.openxmlformats.org/officeDocument/2006/relationships/hyperlink" Target="http://mari-el.gov.ru/minfin/Pages/budget_citizens.aspx" TargetMode="External"/><Relationship Id="rId68" Type="http://schemas.openxmlformats.org/officeDocument/2006/relationships/hyperlink" Target="https://mfin.permkrai.ru/execution/ponbudget/2020/" TargetMode="External"/><Relationship Id="rId84" Type="http://schemas.openxmlformats.org/officeDocument/2006/relationships/hyperlink" Target="https://minfin.midural.ru/document/category/88" TargetMode="External"/><Relationship Id="rId89" Type="http://schemas.openxmlformats.org/officeDocument/2006/relationships/hyperlink" Target="https://www.yamalfin.ru/index.php?option=com_content&amp;view=article&amp;id=3846:-----------26112020--125--q----2021------2022--2023-q&amp;catid=82:2013-12-25-04-30-29" TargetMode="External"/><Relationship Id="rId112" Type="http://schemas.openxmlformats.org/officeDocument/2006/relationships/hyperlink" Target="https://www.kamgov.ru/minfin/budzet-dla-grazdan" TargetMode="External"/><Relationship Id="rId16" Type="http://schemas.openxmlformats.org/officeDocument/2006/relationships/hyperlink" Target="http://www.finsmol.ru/open/nJvSD8Sj" TargetMode="External"/><Relationship Id="rId107" Type="http://schemas.openxmlformats.org/officeDocument/2006/relationships/hyperlink" Target="https://minfin.sakha.gov.ru/bjudzhet-dlja-grazhdan/elektronnyj-bjudzhet-dlja-grazhdan" TargetMode="External"/><Relationship Id="rId11" Type="http://schemas.openxmlformats.org/officeDocument/2006/relationships/hyperlink" Target="http://ufin48.ru/Show/Category/39?ItemId=30" TargetMode="External"/><Relationship Id="rId32" Type="http://schemas.openxmlformats.org/officeDocument/2006/relationships/hyperlink" Target="https://minfin.gov-murman.ru/open-budget/public_budget/" TargetMode="External"/><Relationship Id="rId37" Type="http://schemas.openxmlformats.org/officeDocument/2006/relationships/hyperlink" Target="https://budget.gov.spb.ru/" TargetMode="External"/><Relationship Id="rId53" Type="http://schemas.openxmlformats.org/officeDocument/2006/relationships/hyperlink" Target="http://portal.minfinrd.ru/Show/Category/21?ItemId=96" TargetMode="External"/><Relationship Id="rId58" Type="http://schemas.openxmlformats.org/officeDocument/2006/relationships/hyperlink" Target="http://minfin.alania.gov.ru/activity/budgetforcitizen" TargetMode="External"/><Relationship Id="rId74" Type="http://schemas.openxmlformats.org/officeDocument/2006/relationships/hyperlink" Target="http://mf.nnov.ru:8025/files/broshura/BDG_zakon_21-23.pdf" TargetMode="External"/><Relationship Id="rId79" Type="http://schemas.openxmlformats.org/officeDocument/2006/relationships/hyperlink" Target="https://minfin.saratov.gov.ru/budget/budget-dlya-grazdan/buklety-o-byudzhete/oblastnoj-byudzhet" TargetMode="External"/><Relationship Id="rId102" Type="http://schemas.openxmlformats.org/officeDocument/2006/relationships/hyperlink" Target="http://budget.omsk.ifinmon.ru/napravleniya/formirovanie-byudzheta/book/broshyury-byudzhet-dlya-grazhdan-k-proektu-zakona-o-byudzhete-i-k-prinyatomu-zakonu-o-byudzhete" TargetMode="External"/><Relationship Id="rId123" Type="http://schemas.openxmlformats.org/officeDocument/2006/relationships/hyperlink" Target="http://depfin.orel-region.ru:8096/ebudget/Menu/Page/30" TargetMode="External"/><Relationship Id="rId5" Type="http://schemas.openxmlformats.org/officeDocument/2006/relationships/hyperlink" Target="https://www.govvrn.ru/budzet-dla-grazdan" TargetMode="External"/><Relationship Id="rId90" Type="http://schemas.openxmlformats.org/officeDocument/2006/relationships/hyperlink" Target="https://fea.yamalfin.ru/bdg/zakon-o-byudzhete/osnovnye-kharakteristiki-byudzheta" TargetMode="External"/><Relationship Id="rId95" Type="http://schemas.openxmlformats.org/officeDocument/2006/relationships/hyperlink" Target="http://www.minfin.krskstate.ru/openbudget/law/zakon21" TargetMode="External"/><Relationship Id="rId22" Type="http://schemas.openxmlformats.org/officeDocument/2006/relationships/hyperlink" Target="http://budget76.ru/bdg/2021-god/k-zakonu-o-byudzhete" TargetMode="External"/><Relationship Id="rId27" Type="http://schemas.openxmlformats.org/officeDocument/2006/relationships/hyperlink" Target="https://df.gov35.ru/otkrytyy-byudzhet/byudzhet-dlya-grazhdan/zakon-o-byudzhete-na-tekushchiy-god-i-planovyy-period/zakon-o-byudzhete-na-2021-2023-gg/" TargetMode="External"/><Relationship Id="rId43" Type="http://schemas.openxmlformats.org/officeDocument/2006/relationships/hyperlink" Target="https://openbudget23region.ru/byudzhet-dlya-grazhdan/byudzhet-dlya-grazhdan-2021" TargetMode="External"/><Relationship Id="rId48" Type="http://schemas.openxmlformats.org/officeDocument/2006/relationships/hyperlink" Target="https://minfin.donland.ru/documents/other/57907/" TargetMode="External"/><Relationship Id="rId64" Type="http://schemas.openxmlformats.org/officeDocument/2006/relationships/hyperlink" Target="http://mari-el.gov.ru/minfin/DocLib52/202103311737.pdf" TargetMode="External"/><Relationship Id="rId69" Type="http://schemas.openxmlformats.org/officeDocument/2006/relationships/hyperlink" Target="http://budget.permkrai.ru/budget/indicators2018" TargetMode="External"/><Relationship Id="rId113" Type="http://schemas.openxmlformats.org/officeDocument/2006/relationships/hyperlink" Target="http://openbudget.kamgov.ru/Dashboard" TargetMode="External"/><Relationship Id="rId118" Type="http://schemas.openxmlformats.org/officeDocument/2006/relationships/hyperlink" Target="https://openbudget.49gov.ru/" TargetMode="External"/><Relationship Id="rId80" Type="http://schemas.openxmlformats.org/officeDocument/2006/relationships/hyperlink" Target="https://minfin.saratov.gov.ru/budget/analitika/osnovnye-parametry-byudzheta/osnovnye-kharakteristiki" TargetMode="External"/><Relationship Id="rId85" Type="http://schemas.openxmlformats.org/officeDocument/2006/relationships/hyperlink" Target="https://admtyumen.ru/ogv_ru/finance/finance/more.htm?id=11884206@cmsArticle" TargetMode="External"/><Relationship Id="rId12" Type="http://schemas.openxmlformats.org/officeDocument/2006/relationships/hyperlink" Target="https://budget.mosreg.ru/byudzhet-dlya-grazhdan/zakon-o-byudzhete-mo/" TargetMode="External"/><Relationship Id="rId17" Type="http://schemas.openxmlformats.org/officeDocument/2006/relationships/hyperlink" Target="http://fin.tmbreg.ru/7812.html" TargetMode="External"/><Relationship Id="rId33" Type="http://schemas.openxmlformats.org/officeDocument/2006/relationships/hyperlink" Target="http://portal.novkfo.ru/Menu/Page/48" TargetMode="External"/><Relationship Id="rId38" Type="http://schemas.openxmlformats.org/officeDocument/2006/relationships/hyperlink" Target="http://dfei.adm-nao.ru/byudzhet-dlya-grazhdan/" TargetMode="External"/><Relationship Id="rId59" Type="http://schemas.openxmlformats.org/officeDocument/2006/relationships/hyperlink" Target="http://forcitizens.ru/fb/fb-svod" TargetMode="External"/><Relationship Id="rId103" Type="http://schemas.openxmlformats.org/officeDocument/2006/relationships/hyperlink" Target="http://budget.omsk.ifinmon.ru/napravleniya/formirovanie-byudzheta/osnovnye-kharakteristiki-byudzheta" TargetMode="External"/><Relationship Id="rId108" Type="http://schemas.openxmlformats.org/officeDocument/2006/relationships/hyperlink" Target="http://budget.sakha.gov.ru/ebudget/Menu/Page/346" TargetMode="External"/><Relationship Id="rId124" Type="http://schemas.openxmlformats.org/officeDocument/2006/relationships/hyperlink" Target="http://depfin.orel-region.ru:8096/ebudget/Menu/Page/60" TargetMode="External"/><Relationship Id="rId54" Type="http://schemas.openxmlformats.org/officeDocument/2006/relationships/hyperlink" Target="https://minfin-rzn.ru/portal/Menu/Page/119" TargetMode="External"/><Relationship Id="rId70" Type="http://schemas.openxmlformats.org/officeDocument/2006/relationships/hyperlink" Target="http://www.minfin.kirov.ru/otkrytyy-byudzhet/dlya-grazhdan/budget-dlya-grazhdan/" TargetMode="External"/><Relationship Id="rId75" Type="http://schemas.openxmlformats.org/officeDocument/2006/relationships/hyperlink" Target="https://mf.orb.ru/activity/923/" TargetMode="External"/><Relationship Id="rId91" Type="http://schemas.openxmlformats.org/officeDocument/2006/relationships/hyperlink" Target="https://www.minfin-altai.ru/deyatelnost/byudzhet-dlya-grazhdan/2021-2023.php" TargetMode="External"/><Relationship Id="rId96" Type="http://schemas.openxmlformats.org/officeDocument/2006/relationships/hyperlink" Target="http://openbudget.gfu.ru/openbudget/bg/" TargetMode="External"/><Relationship Id="rId1" Type="http://schemas.openxmlformats.org/officeDocument/2006/relationships/hyperlink" Target="http://bryanskoblfin.ru/open/Menu/Page/138" TargetMode="External"/><Relationship Id="rId6" Type="http://schemas.openxmlformats.org/officeDocument/2006/relationships/hyperlink" Target="http://df.ivanovoobl.ru/regionalnye-finansy/byudzhet-dlya-grazhdan/" TargetMode="External"/><Relationship Id="rId23" Type="http://schemas.openxmlformats.org/officeDocument/2006/relationships/hyperlink" Target="http://budget.mos.ru/citizen" TargetMode="External"/><Relationship Id="rId28" Type="http://schemas.openxmlformats.org/officeDocument/2006/relationships/hyperlink" Target="https://minfin39.ru/citizens/budget/" TargetMode="External"/><Relationship Id="rId49" Type="http://schemas.openxmlformats.org/officeDocument/2006/relationships/hyperlink" Target="http://ob.minfin.donland.ru:8088/bfp" TargetMode="External"/><Relationship Id="rId114" Type="http://schemas.openxmlformats.org/officeDocument/2006/relationships/hyperlink" Target="http://openbudget.kamgov.ru/Dashboard" TargetMode="External"/><Relationship Id="rId119" Type="http://schemas.openxmlformats.org/officeDocument/2006/relationships/hyperlink" Target="https://minfin.49gov.ru/activities/budget/regional_budget/" TargetMode="External"/><Relationship Id="rId44" Type="http://schemas.openxmlformats.org/officeDocument/2006/relationships/hyperlink" Target="https://minfin.astrobl.ru/site-page/byudzhet-dlya-grazhdan" TargetMode="External"/><Relationship Id="rId60" Type="http://schemas.openxmlformats.org/officeDocument/2006/relationships/hyperlink" Target="http://nvuw4ztjnzrwq4rooj2q.cmle.ru/otkrytyj-byudzhet" TargetMode="External"/><Relationship Id="rId65" Type="http://schemas.openxmlformats.org/officeDocument/2006/relationships/hyperlink" Target="https://www.minfinrm.ru/budget%20for%20citizens/budget-2021/index.php" TargetMode="External"/><Relationship Id="rId81" Type="http://schemas.openxmlformats.org/officeDocument/2006/relationships/hyperlink" Target="http://ufo.ulntc.ru:8080/byudzhet-dlya-grazhdan/broshyura-byudzhet-dlya-grazhdan/2021-god/624-k-utverzhdjonnomu-zakonu-o-byudzhete-na-2021-god-i-na-planovyj-period-2022-i-2023-godov" TargetMode="External"/><Relationship Id="rId86" Type="http://schemas.openxmlformats.org/officeDocument/2006/relationships/hyperlink" Target="https://www.minfin74.ru/mBudget/budget-citizens/" TargetMode="External"/><Relationship Id="rId4" Type="http://schemas.openxmlformats.org/officeDocument/2006/relationships/hyperlink" Target="http://dtf.avo.ru/budzet-dla-grazdan" TargetMode="External"/><Relationship Id="rId9" Type="http://schemas.openxmlformats.org/officeDocument/2006/relationships/hyperlink" Target="http://beldepfin.ru/media/site_platform_media/2021/3/15/broshyura2021.pdf" TargetMode="External"/><Relationship Id="rId13" Type="http://schemas.openxmlformats.org/officeDocument/2006/relationships/hyperlink" Target="https://orel-region.ru/index.php?head=180&amp;part=108&amp;unit=13" TargetMode="External"/><Relationship Id="rId18" Type="http://schemas.openxmlformats.org/officeDocument/2006/relationships/hyperlink" Target="http://portal.tverfin.ru/portal/Menu/Page/243" TargetMode="External"/><Relationship Id="rId39" Type="http://schemas.openxmlformats.org/officeDocument/2006/relationships/hyperlink" Target="http://www.minfin01-maykop.ru/Show/Category/13?ItemId=145" TargetMode="External"/><Relationship Id="rId109" Type="http://schemas.openxmlformats.org/officeDocument/2006/relationships/hyperlink" Target="https://minfin.75.ru/byudzhet/byudzhet-dlya-grazhdan/formirovanie-byudzheta/203775-2021" TargetMode="External"/><Relationship Id="rId34" Type="http://schemas.openxmlformats.org/officeDocument/2006/relationships/hyperlink" Target="https://minfin.novreg.ru/byudzhet-dlya-grazhdan.html" TargetMode="External"/><Relationship Id="rId50" Type="http://schemas.openxmlformats.org/officeDocument/2006/relationships/hyperlink" Target="http://ob.minfin.donland.ru:8088/budget/232427338" TargetMode="External"/><Relationship Id="rId55" Type="http://schemas.openxmlformats.org/officeDocument/2006/relationships/hyperlink" Target="https://mfri.ru/index.php/open-budget/byudzhet-dlya-grazhdan" TargetMode="External"/><Relationship Id="rId76" Type="http://schemas.openxmlformats.org/officeDocument/2006/relationships/hyperlink" Target="http://budget.orb.ru/bs/book/abyudzhet-dlya-grazhdan-po-zakonu-o-byudzhete-orenburgskoj-oblasti-na-2021-2023-gody-rasshirennaya-versiya" TargetMode="External"/><Relationship Id="rId97" Type="http://schemas.openxmlformats.org/officeDocument/2006/relationships/hyperlink" Target="http://openbudget.gfu.ru/budget/osnovnye-pokazateli-byudzheta/" TargetMode="External"/><Relationship Id="rId104" Type="http://schemas.openxmlformats.org/officeDocument/2006/relationships/hyperlink" Target="https://depfin.tomsk.gov.ru/bjudzhet-dlja-grazhdan-na-osnove-zakona-ob-oblastnom-bjudzhete" TargetMode="External"/><Relationship Id="rId120" Type="http://schemas.openxmlformats.org/officeDocument/2006/relationships/hyperlink" Target="https://openbudget.sakhminfin.ru/Menu/Page/585" TargetMode="External"/><Relationship Id="rId7" Type="http://schemas.openxmlformats.org/officeDocument/2006/relationships/hyperlink" Target="http://admoblkaluga.ru/main/work/finances/open-budget/" TargetMode="External"/><Relationship Id="rId71" Type="http://schemas.openxmlformats.org/officeDocument/2006/relationships/hyperlink" Target="http://mf.nnov.ru/index.php?option=com_k2&amp;view=item&amp;id=1599:byudzhet-dlya-grazhdan-po-proektu-oblastnogo-byudzheta-i-po-prinyatomu-byudzhetu&amp;Itemid=553" TargetMode="External"/><Relationship Id="rId92" Type="http://schemas.openxmlformats.org/officeDocument/2006/relationships/hyperlink" Target="https://r-19.ru/authorities/ministry-of-finance-of-the-republic-of-khakassia/common/7734/110497.html" TargetMode="External"/><Relationship Id="rId2" Type="http://schemas.openxmlformats.org/officeDocument/2006/relationships/hyperlink" Target="https://bryanskoblfin.ru/Show/Category/34?ItemId=7" TargetMode="External"/><Relationship Id="rId29" Type="http://schemas.openxmlformats.org/officeDocument/2006/relationships/hyperlink" Target="https://budget.lenobl.ru/budget/people/" TargetMode="External"/><Relationship Id="rId24" Type="http://schemas.openxmlformats.org/officeDocument/2006/relationships/hyperlink" Target="https://budget.mos.ru/project_summary_2021_2023" TargetMode="External"/><Relationship Id="rId40" Type="http://schemas.openxmlformats.org/officeDocument/2006/relationships/hyperlink" Target="http://minfin.kalmregion.ru/deyatelnost/byudzhet-dlya-grazhdan/byudzhet-dlya-grazhdan-k-zakonu-o-respublikanskom-byudzhete/" TargetMode="External"/><Relationship Id="rId45" Type="http://schemas.openxmlformats.org/officeDocument/2006/relationships/hyperlink" Target="http://portal-ob.volgafin.ru/kratko_o_byudzhete/budget_cifry" TargetMode="External"/><Relationship Id="rId66" Type="http://schemas.openxmlformats.org/officeDocument/2006/relationships/hyperlink" Target="https://minfin.tatarstan.ru/budget.html" TargetMode="External"/><Relationship Id="rId87" Type="http://schemas.openxmlformats.org/officeDocument/2006/relationships/hyperlink" Target="http://open.minfin74.ru/documenty/broshura" TargetMode="External"/><Relationship Id="rId110" Type="http://schemas.openxmlformats.org/officeDocument/2006/relationships/hyperlink" Target="https://&#1086;&#1090;&#1082;&#1088;&#1099;&#1090;&#1099;&#1081;&#1073;&#1102;&#1076;&#1078;&#1077;&#1090;.&#1079;&#1072;&#1073;&#1072;&#1081;&#1082;&#1072;&#1083;&#1100;&#1089;&#1082;&#1080;&#1081;&#1082;&#1088;&#1072;&#1081;.&#1088;&#1092;/portal/Show/Category/6?ItemId=28" TargetMode="External"/><Relationship Id="rId115" Type="http://schemas.openxmlformats.org/officeDocument/2006/relationships/hyperlink" Target="https://minfin.khabkrai.ru/portal/Show/Category/124?page=1&amp;ItemId=526" TargetMode="External"/><Relationship Id="rId61" Type="http://schemas.openxmlformats.org/officeDocument/2006/relationships/hyperlink" Target="https://openbudsk.ru/budget18-citizen" TargetMode="External"/><Relationship Id="rId82" Type="http://schemas.openxmlformats.org/officeDocument/2006/relationships/hyperlink" Target="http://ufo.ulntc.ru:8080/analitika/osnovnye-parametry-byudzheta/osnovnye-parametry-byudzheta" TargetMode="External"/><Relationship Id="rId19" Type="http://schemas.openxmlformats.org/officeDocument/2006/relationships/hyperlink" Target="http://portal.tverfin.ru/portal/Menu/Page/287" TargetMode="External"/><Relationship Id="rId14" Type="http://schemas.openxmlformats.org/officeDocument/2006/relationships/hyperlink" Target="http://minfin.ryazangov.ru/activities/budget/budget_open/otkrytyy-byudzhet/" TargetMode="External"/><Relationship Id="rId30" Type="http://schemas.openxmlformats.org/officeDocument/2006/relationships/hyperlink" Target="http://budget.lenobl.ru/budget/num/region/current/" TargetMode="External"/><Relationship Id="rId35" Type="http://schemas.openxmlformats.org/officeDocument/2006/relationships/hyperlink" Target="http://bks.pskov.ru/ebudget/Menu/Page/227" TargetMode="External"/><Relationship Id="rId56" Type="http://schemas.openxmlformats.org/officeDocument/2006/relationships/hyperlink" Target="http://pravitelstvo.kbr.ru/oigv/minfin/byudzhet_dlya_grazhdan.php" TargetMode="External"/><Relationship Id="rId77" Type="http://schemas.openxmlformats.org/officeDocument/2006/relationships/hyperlink" Target="http://finance.pnzreg.ru/docs/bpo/otkrbudpo/" TargetMode="External"/><Relationship Id="rId100" Type="http://schemas.openxmlformats.org/officeDocument/2006/relationships/hyperlink" Target="https://openbudget.mfnso.ru/budget-dlya-grazhdans/2021-god/byudzhet-dlya-grazhdan-na-osnove-zakona-o-byudzhete-novosibirskoj-oblasti-na-2021-god-i-planovyj-period-2022-i-2023-godov" TargetMode="External"/><Relationship Id="rId105" Type="http://schemas.openxmlformats.org/officeDocument/2006/relationships/hyperlink" Target="http://egov-buryatia.ru/minfin/activities/directions/byudzhet-dlya-grazhdan/" TargetMode="External"/><Relationship Id="rId8" Type="http://schemas.openxmlformats.org/officeDocument/2006/relationships/hyperlink" Target="http://depfin.adm44.ru/Budget/budgrag/index.aspx" TargetMode="External"/><Relationship Id="rId51" Type="http://schemas.openxmlformats.org/officeDocument/2006/relationships/hyperlink" Target="https://ob.sev.gov.ru/byudzhet-dlya-grazhdan/budget-g-sevastopol/osnovnye-parametry-byudzheta" TargetMode="External"/><Relationship Id="rId72" Type="http://schemas.openxmlformats.org/officeDocument/2006/relationships/hyperlink" Target="http://mf.nnov.ru:8025/broshyura" TargetMode="External"/><Relationship Id="rId93" Type="http://schemas.openxmlformats.org/officeDocument/2006/relationships/hyperlink" Target="https://minfin.alregn.ru/files/bud_book-2021.pdf" TargetMode="External"/><Relationship Id="rId98" Type="http://schemas.openxmlformats.org/officeDocument/2006/relationships/hyperlink" Target="https://www.ofukem.ru/activity/budget-citizens/" TargetMode="External"/><Relationship Id="rId121" Type="http://schemas.openxmlformats.org/officeDocument/2006/relationships/hyperlink" Target="https://openbudget.sakhminfin.ru/sandbox/pdfflip/pdf/%D0%91%D1%8E%D0%B4%D0%B6%D0%B5%D1%82%20%D0%B4%D0%BB%D1%8F%20%D0%B3%D1%80%D0%B0%D0%B6%D0%B4%D0%B0%D0%BD%20%D0%BA%20%D0%B7%D0%B0%D0%BA%D0%BE%D0%BD%D1%83%202021-2023%2094-%D0%97%D0%9E.pdf" TargetMode="External"/><Relationship Id="rId3" Type="http://schemas.openxmlformats.org/officeDocument/2006/relationships/hyperlink" Target="http://beldepfin.ru/deyatelnost/byudzhet-dlya-grazhdan/" TargetMode="External"/><Relationship Id="rId25" Type="http://schemas.openxmlformats.org/officeDocument/2006/relationships/hyperlink" Target="https://dfto.ru/razdel/zakon-o-budgete/osnovnye-pokazateli-byudzheta" TargetMode="External"/><Relationship Id="rId46" Type="http://schemas.openxmlformats.org/officeDocument/2006/relationships/hyperlink" Target="http://portal-ob.volgafin.ru/analitika/byudzhet_dlya_grazhdan" TargetMode="External"/><Relationship Id="rId67" Type="http://schemas.openxmlformats.org/officeDocument/2006/relationships/hyperlink" Target="https://www.mfur.ru/budget%20for%20citizens/2021-god.php" TargetMode="External"/><Relationship Id="rId116" Type="http://schemas.openxmlformats.org/officeDocument/2006/relationships/hyperlink" Target="http://ob.fin.amurobl.ru/dokumenty/byudzhet_dlya_grazhdan/2021" TargetMode="External"/><Relationship Id="rId20" Type="http://schemas.openxmlformats.org/officeDocument/2006/relationships/hyperlink" Target="https://dfto.ru/index.php/byudzhet-dlya-grazhdan/zakon-o-byudzhete" TargetMode="External"/><Relationship Id="rId41" Type="http://schemas.openxmlformats.org/officeDocument/2006/relationships/hyperlink" Target="http://budget.rk.ifinmon.ru/byudzhet-dlya-grazhdan/byudzhet-respubliki-krym/osnovnye-kharakteristiki-byudzheta-respubliki-krym" TargetMode="External"/><Relationship Id="rId62" Type="http://schemas.openxmlformats.org/officeDocument/2006/relationships/hyperlink" Target="https://minfin.bashkortostan.ru/documents/other/330201/" TargetMode="External"/><Relationship Id="rId83" Type="http://schemas.openxmlformats.org/officeDocument/2006/relationships/hyperlink" Target="http://www.finupr.kurganobl.ru/index.php?test=budjetgrd" TargetMode="External"/><Relationship Id="rId88" Type="http://schemas.openxmlformats.org/officeDocument/2006/relationships/hyperlink" Target="https://depfin.admhmao.ru/budget/law/4937634/zakon-o-byudzhete-khanty-mansiyskogo-avtonomnogo-okruga-yugry-na-2021-god-i-na-planovyy-period-2022-" TargetMode="External"/><Relationship Id="rId111" Type="http://schemas.openxmlformats.org/officeDocument/2006/relationships/hyperlink" Target="http://&#1095;&#1091;&#1082;&#1086;&#1090;&#1082;&#1072;.&#1088;&#1092;/otkrytyy-byudzhet/byudzhet-dlya-grazhdan/byudzhet-dlya-grazhdan-2021-god/pervonachalnyy-byudzhet/" TargetMode="External"/><Relationship Id="rId15" Type="http://schemas.openxmlformats.org/officeDocument/2006/relationships/hyperlink" Target="https://minfin-rzn.ru/portal/Menu/Page/4" TargetMode="External"/><Relationship Id="rId36" Type="http://schemas.openxmlformats.org/officeDocument/2006/relationships/hyperlink" Target="https://fincom.gov.spb.ru/budget/info/acts/1" TargetMode="External"/><Relationship Id="rId57" Type="http://schemas.openxmlformats.org/officeDocument/2006/relationships/hyperlink" Target="http://minfin09.ru/%D0%B1%D1%8E%D0%B4%D0%B6%D0%B5%D1%82-%D0%B4%D0%BB%D1%8F-%D0%B3%D1%80%D0%B0%D0%B6%D0%B4%D0%B0%D0%BD/" TargetMode="External"/><Relationship Id="rId106" Type="http://schemas.openxmlformats.org/officeDocument/2006/relationships/hyperlink" Target="http://budget.sakha.gov.ru/ebudget/Menu/Page/248" TargetMode="External"/><Relationship Id="rId10" Type="http://schemas.openxmlformats.org/officeDocument/2006/relationships/hyperlink" Target="http://adm.rkursk.ru/index.php?id=693&amp;mat_id=114739" TargetMode="External"/><Relationship Id="rId31" Type="http://schemas.openxmlformats.org/officeDocument/2006/relationships/hyperlink" Target="https://b4u.gov-murman.ru/budget_guides/" TargetMode="External"/><Relationship Id="rId52" Type="http://schemas.openxmlformats.org/officeDocument/2006/relationships/hyperlink" Target="http://minfinrd.ru/deyatelnost/byudzhet-dlya-grazhdan" TargetMode="External"/><Relationship Id="rId73" Type="http://schemas.openxmlformats.org/officeDocument/2006/relationships/hyperlink" Target="http://mf.nnov.ru:8025/analitika/zakon-o-byudzhete/osnovnye-parametry-oblastnogo-byudzheta" TargetMode="External"/><Relationship Id="rId78" Type="http://schemas.openxmlformats.org/officeDocument/2006/relationships/hyperlink" Target="http://budget.minfin-samara.ru/razdely/parametri-budzheta/osnovnie-harakteristiki-budzheta/" TargetMode="External"/><Relationship Id="rId94" Type="http://schemas.openxmlformats.org/officeDocument/2006/relationships/hyperlink" Target="https://minfin.alregn.ru/files/bud_book-2021-1.pdf" TargetMode="External"/><Relationship Id="rId99" Type="http://schemas.openxmlformats.org/officeDocument/2006/relationships/hyperlink" Target="http://mfnso.nso.ru/page/3777" TargetMode="External"/><Relationship Id="rId101" Type="http://schemas.openxmlformats.org/officeDocument/2006/relationships/hyperlink" Target="http://mf.omskportal.ru/oiv/mf/otrasl/otkrbudg/obl-budget/2021-2023/1" TargetMode="External"/><Relationship Id="rId122" Type="http://schemas.openxmlformats.org/officeDocument/2006/relationships/hyperlink" Target="http://www.eao.ru/vlast--1/deyatelnost/otkrytye-dannye/otkrytyy-byudzhet/"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kommersant.ru/doc/4752204" TargetMode="External"/><Relationship Id="rId13" Type="http://schemas.openxmlformats.org/officeDocument/2006/relationships/hyperlink" Target="https://www.4vsar.ru/articles/sobesednik/141446.html" TargetMode="External"/><Relationship Id="rId3" Type="http://schemas.openxmlformats.org/officeDocument/2006/relationships/hyperlink" Target="https://kpravda.ru/2021/03/25/finansovyj-god-budet-neprostym/?highlight=&#1060;&#1080;&#1085;&#1072;&#1085;&#1089;&#1086;&#1074;&#1099;&#1081;%20&#1075;&#1086;&#1076;%20&#1073;&#1091;&#1076;&#1077;&#1090;%20&#1085;&#1077;&#1087;&#1088;&#1086;&#1089;&#1090;&#1099;&#1084;" TargetMode="External"/><Relationship Id="rId7" Type="http://schemas.openxmlformats.org/officeDocument/2006/relationships/hyperlink" Target="https://susanin.news/interview/byudzhet-v-poiskakh-balansa/" TargetMode="External"/><Relationship Id="rId12" Type="http://schemas.openxmlformats.org/officeDocument/2006/relationships/hyperlink" Target="https://disk.yandex.ru/i/WkrAzLLZmYp9ew" TargetMode="External"/><Relationship Id="rId17" Type="http://schemas.openxmlformats.org/officeDocument/2006/relationships/hyperlink" Target="https://www.altairegion22.ru/info/mass-media/line02/magazine/self-government/msu12_2020.pdf" TargetMode="External"/><Relationship Id="rId2" Type="http://schemas.openxmlformats.org/officeDocument/2006/relationships/hyperlink" Target="https://riakursk.ru/obem-dokhodov-byudzheta-kurskoy-oblasti-v-2021-godu-sostavil-635-mlrd-rublyay/" TargetMode="External"/><Relationship Id="rId16" Type="http://schemas.openxmlformats.org/officeDocument/2006/relationships/hyperlink" Target="https://disk.yandex.ru/d/S9g2PY7FZV8tjQ" TargetMode="External"/><Relationship Id="rId1" Type="http://schemas.openxmlformats.org/officeDocument/2006/relationships/hyperlink" Target="https://kuban.tpprf.ru/download.php?GET=khDrd06IErXeHjsJegiZa4k%2BsGvK%2B%2BGDjxD%2BEF%2BOv55hYWFhYWFhYWFhYWFhYWFhCclWSOlL" TargetMode="External"/><Relationship Id="rId6" Type="http://schemas.openxmlformats.org/officeDocument/2006/relationships/hyperlink" Target="https://kuban.tpprf.ru/ru/news/394252/" TargetMode="External"/><Relationship Id="rId11" Type="http://schemas.openxmlformats.org/officeDocument/2006/relationships/hyperlink" Target="https://ugra-news.ru/article/na_podderzhku_biznes_v_2021_godu_v_yugre_napravyat_1_2_mlrd_rubley/" TargetMode="External"/><Relationship Id="rId5" Type="http://schemas.openxmlformats.org/officeDocument/2006/relationships/hyperlink" Target="https://regionorel.ru/upload/iblock/c2f/c2ff8b47c6329abebe222cfe5246ff0c.pdf" TargetMode="External"/><Relationship Id="rId15" Type="http://schemas.openxmlformats.org/officeDocument/2006/relationships/hyperlink" Target="https://disk.yandex.ru/d/tjJ-f-Wtwh0GaA" TargetMode="External"/><Relationship Id="rId10" Type="http://schemas.openxmlformats.org/officeDocument/2006/relationships/hyperlink" Target="https://disk.yandex.ru/d/feniys-MYCVj_Q" TargetMode="External"/><Relationship Id="rId4" Type="http://schemas.openxmlformats.org/officeDocument/2006/relationships/hyperlink" Target="https://disk.yandex.ru/i/z6Fi9wPExYY7rA" TargetMode="External"/><Relationship Id="rId9" Type="http://schemas.openxmlformats.org/officeDocument/2006/relationships/hyperlink" Target="https://disk.yandex.ru/i/kv8yVi9b-ZF9yA" TargetMode="External"/><Relationship Id="rId14" Type="http://schemas.openxmlformats.org/officeDocument/2006/relationships/hyperlink" Target="https://skr.su/news/post/153330/"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1yar.tv/article/v-temu-aleksandr-goncharov-o-parametrah-regionalnogo-byudjeta/" TargetMode="External"/><Relationship Id="rId3" Type="http://schemas.openxmlformats.org/officeDocument/2006/relationships/hyperlink" Target="https://www.youtube.com/watch?v=Ea9H9KO_dyU" TargetMode="External"/><Relationship Id="rId7" Type="http://schemas.openxmlformats.org/officeDocument/2006/relationships/hyperlink" Target="https://skr.su/news/post/148588/?section=otv" TargetMode="External"/><Relationship Id="rId2" Type="http://schemas.openxmlformats.org/officeDocument/2006/relationships/hyperlink" Target="https://youtu.be/97lOe0hz50E" TargetMode="External"/><Relationship Id="rId1" Type="http://schemas.openxmlformats.org/officeDocument/2006/relationships/hyperlink" Target="https://disk.yandex.ru/d/AD0HSEGOGpxQSw" TargetMode="External"/><Relationship Id="rId6" Type="http://schemas.openxmlformats.org/officeDocument/2006/relationships/hyperlink" Target="https://katun24.ru/projects/otkrytoe-pravitelstvo/629574" TargetMode="External"/><Relationship Id="rId5" Type="http://schemas.openxmlformats.org/officeDocument/2006/relationships/hyperlink" Target="https://minfin-altai.ru/deyatelnost/byudzhet-dlya-grazhdan/2021-2023.php" TargetMode="External"/><Relationship Id="rId4" Type="http://schemas.openxmlformats.org/officeDocument/2006/relationships/hyperlink" Target="https://youtu.be/S9rIOR6bvVs"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budget.sakha.gov.ru/ebudget/Menu/Page/248" TargetMode="External"/><Relationship Id="rId13" Type="http://schemas.openxmlformats.org/officeDocument/2006/relationships/hyperlink" Target="http://mari-el.gov.ru/minfin/Pages/budget_spending.aspx" TargetMode="External"/><Relationship Id="rId18" Type="http://schemas.openxmlformats.org/officeDocument/2006/relationships/hyperlink" Target="http://ufo.ulntc.ru:8080/analitika/ispolnenie-byudzheta/osnovnye-kharakteristiki" TargetMode="External"/><Relationship Id="rId26" Type="http://schemas.openxmlformats.org/officeDocument/2006/relationships/hyperlink" Target="https://ebudget.primorsky.ru/Show/Category/17?ItemId=427" TargetMode="External"/><Relationship Id="rId3" Type="http://schemas.openxmlformats.org/officeDocument/2006/relationships/hyperlink" Target="https://www.tverfin.ru/" TargetMode="External"/><Relationship Id="rId21" Type="http://schemas.openxmlformats.org/officeDocument/2006/relationships/hyperlink" Target="http://budget.omsk.ifinmon.ru/index.php/napravleniya/ispolnenie-byudzheta/osnovnye-kharakteristiki-ispolneniya-byudzheta" TargetMode="External"/><Relationship Id="rId7" Type="http://schemas.openxmlformats.org/officeDocument/2006/relationships/hyperlink" Target="http://portal-ob.volgafin.ru/analitika/ispolnenie_budgeta" TargetMode="External"/><Relationship Id="rId12" Type="http://schemas.openxmlformats.org/officeDocument/2006/relationships/hyperlink" Target="https://beldepfin.ru/deyatelnost/byudzhet-dlya-grazhdan/" TargetMode="External"/><Relationship Id="rId17" Type="http://schemas.openxmlformats.org/officeDocument/2006/relationships/hyperlink" Target="http://budget.orb.ru/isp/svod" TargetMode="External"/><Relationship Id="rId25" Type="http://schemas.openxmlformats.org/officeDocument/2006/relationships/hyperlink" Target="https://minfin.49gov.ru/press/news/?id_4=62211" TargetMode="External"/><Relationship Id="rId2" Type="http://schemas.openxmlformats.org/officeDocument/2006/relationships/hyperlink" Target="http://www.finsmol.ru/open/nJkSD8Sj" TargetMode="External"/><Relationship Id="rId16" Type="http://schemas.openxmlformats.org/officeDocument/2006/relationships/hyperlink" Target="http://depfin.orel-region.ru:8096/ebudget/Menu/Page/61" TargetMode="External"/><Relationship Id="rId20" Type="http://schemas.openxmlformats.org/officeDocument/2006/relationships/hyperlink" Target="http://mf.omskportal.ru/oiv/mf/otrasl/otkrbudg/ispolnenie/2020/04" TargetMode="External"/><Relationship Id="rId1" Type="http://schemas.openxmlformats.org/officeDocument/2006/relationships/hyperlink" Target="https://minfin.midural.ru/document/category/88" TargetMode="External"/><Relationship Id="rId6" Type="http://schemas.openxmlformats.org/officeDocument/2006/relationships/hyperlink" Target="http://bks.pskov.ru/ebudget/Show/Category/4?ItemId=262" TargetMode="External"/><Relationship Id="rId11" Type="http://schemas.openxmlformats.org/officeDocument/2006/relationships/hyperlink" Target="http://www.eao.ru/vlast--1/deyatelnost/otkrytye-dannye/otkrytyy-byudzhet/" TargetMode="External"/><Relationship Id="rId24" Type="http://schemas.openxmlformats.org/officeDocument/2006/relationships/hyperlink" Target="https://budget.govrb.ru/ebudget/Menu/Page/109" TargetMode="External"/><Relationship Id="rId5" Type="http://schemas.openxmlformats.org/officeDocument/2006/relationships/hyperlink" Target="https://minfin.novreg.ru/2020-god-9.html" TargetMode="External"/><Relationship Id="rId15" Type="http://schemas.openxmlformats.org/officeDocument/2006/relationships/hyperlink" Target="https://budget.cap.ru/Menu/Page/950" TargetMode="External"/><Relationship Id="rId23" Type="http://schemas.openxmlformats.org/officeDocument/2006/relationships/hyperlink" Target="https://budget.govrb.ru/ebudget/Menu/Page/110" TargetMode="External"/><Relationship Id="rId10" Type="http://schemas.openxmlformats.org/officeDocument/2006/relationships/hyperlink" Target="http://openbudget.kamgov.ru/Dashboard" TargetMode="External"/><Relationship Id="rId19" Type="http://schemas.openxmlformats.org/officeDocument/2006/relationships/hyperlink" Target="https://openbudget.mfnso.ru/analitika/ispolnenie-budgeta/ispolnenie-byudzheta-novosibirskoj-oblasti" TargetMode="External"/><Relationship Id="rId4" Type="http://schemas.openxmlformats.org/officeDocument/2006/relationships/hyperlink" Target="https://budget.mos.ru/citizen" TargetMode="External"/><Relationship Id="rId9" Type="http://schemas.openxmlformats.org/officeDocument/2006/relationships/hyperlink" Target="https://budget.govrb.ru/ebudget/Show/Category/15?ItemId=233" TargetMode="External"/><Relationship Id="rId14" Type="http://schemas.openxmlformats.org/officeDocument/2006/relationships/hyperlink" Target="https://minfin.tatarstan.ru/budget.html" TargetMode="External"/><Relationship Id="rId22" Type="http://schemas.openxmlformats.org/officeDocument/2006/relationships/hyperlink" Target="http://ebudget.primorsky.ru/Menu/Page/348" TargetMode="External"/><Relationship Id="rId27"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3" Type="http://schemas.openxmlformats.org/officeDocument/2006/relationships/hyperlink" Target="http://df.ivanovoobl.ru/regionalnye-finansy/publichnye-slushaniya/informatsiya-o-provedenii-publichnykh-slushaniy/" TargetMode="External"/><Relationship Id="rId18" Type="http://schemas.openxmlformats.org/officeDocument/2006/relationships/hyperlink" Target="http://www.kamgov.ru/minfin;" TargetMode="External"/><Relationship Id="rId26" Type="http://schemas.openxmlformats.org/officeDocument/2006/relationships/hyperlink" Target="http://df.ivanovoobl.ru/regionalnye-finansy/publichnye-slushaniya/informatsiya-o-provedenii-publichnykh-slushaniy/" TargetMode="External"/><Relationship Id="rId21" Type="http://schemas.openxmlformats.org/officeDocument/2006/relationships/hyperlink" Target="http://df.ivanovoobl.ru/regionalnye-finansy/publichnye-slushaniya/informatsiya-o-provedenii-publichnykh-slushaniy/" TargetMode="External"/><Relationship Id="rId34" Type="http://schemas.openxmlformats.org/officeDocument/2006/relationships/hyperlink" Target="http://df.ivanovoobl.ru/regionalnye-finansy/publichnye-slushaniya/informatsiya-o-provedenii-publichnykh-slushaniy/" TargetMode="External"/><Relationship Id="rId7" Type="http://schemas.openxmlformats.org/officeDocument/2006/relationships/hyperlink" Target="http://df.ivanovoobl.ru/regionalnye-finansy/publichnye-slushaniya/informatsiya-o-provedenii-publichnykh-slushaniy/" TargetMode="External"/><Relationship Id="rId12" Type="http://schemas.openxmlformats.org/officeDocument/2006/relationships/hyperlink" Target="http://df.ivanovoobl.ru/regionalnye-finansy/publichnye-slushaniya/informatsiya-o-provedenii-publichnykh-slushaniy/" TargetMode="External"/><Relationship Id="rId17" Type="http://schemas.openxmlformats.org/officeDocument/2006/relationships/hyperlink" Target="http://df.ivanovoobl.ru/regionalnye-finansy/publichnye-slushaniya/informatsiya-o-provedenii-publichnykh-slushaniy/" TargetMode="External"/><Relationship Id="rId25" Type="http://schemas.openxmlformats.org/officeDocument/2006/relationships/hyperlink" Target="https://depfin.admtyumen.ru/OIGV/depfin/actions/blog.htm" TargetMode="External"/><Relationship Id="rId33" Type="http://schemas.openxmlformats.org/officeDocument/2006/relationships/hyperlink" Target="http://df.ivanovoobl.ru/regionalnye-finansy/publichnye-slushaniya/informatsiya-o-provedenii-publichnykh-slushaniy/" TargetMode="External"/><Relationship Id="rId38" Type="http://schemas.openxmlformats.org/officeDocument/2006/relationships/printerSettings" Target="../printerSettings/printerSettings4.bin"/><Relationship Id="rId2" Type="http://schemas.openxmlformats.org/officeDocument/2006/relationships/hyperlink" Target="http://df.ivanovoobl.ru/regionalnye-finansy/publichnye-slushaniya/informatsiya-o-provedenii-publichnykh-slushaniy/" TargetMode="External"/><Relationship Id="rId16" Type="http://schemas.openxmlformats.org/officeDocument/2006/relationships/hyperlink" Target="http://df.ivanovoobl.ru/regionalnye-finansy/publichnye-slushaniya/informatsiya-o-provedenii-publichnykh-slushaniy/" TargetMode="External"/><Relationship Id="rId20" Type="http://schemas.openxmlformats.org/officeDocument/2006/relationships/hyperlink" Target="http://mari-el.gov.ru/minfin/Pages/allnews.aspx" TargetMode="External"/><Relationship Id="rId29" Type="http://schemas.openxmlformats.org/officeDocument/2006/relationships/hyperlink" Target="http://df.ivanovoobl.ru/regionalnye-finansy/publichnye-slushaniya/informatsiya-o-provedenii-publichnykh-slushaniy/" TargetMode="External"/><Relationship Id="rId1" Type="http://schemas.openxmlformats.org/officeDocument/2006/relationships/hyperlink" Target="http://df.ivanovoobl.ru/regionalnye-finansy/publichnye-slushaniya/informatsiya-o-provedenii-publichnykh-slushaniy/" TargetMode="External"/><Relationship Id="rId6" Type="http://schemas.openxmlformats.org/officeDocument/2006/relationships/hyperlink" Target="http://df.ivanovoobl.ru/regionalnye-finansy/publichnye-slushaniya/informatsiya-o-provedenii-publichnykh-slushaniy/" TargetMode="External"/><Relationship Id="rId11" Type="http://schemas.openxmlformats.org/officeDocument/2006/relationships/hyperlink" Target="http://df.ivanovoobl.ru/regionalnye-finansy/publichnye-slushaniya/informatsiya-o-provedenii-publichnykh-slushaniy/" TargetMode="External"/><Relationship Id="rId24" Type="http://schemas.openxmlformats.org/officeDocument/2006/relationships/hyperlink" Target="http://df.ivanovoobl.ru/regionalnye-finansy/publichnye-slushaniya/informatsiya-o-provedenii-publichnykh-slushaniy/" TargetMode="External"/><Relationship Id="rId32" Type="http://schemas.openxmlformats.org/officeDocument/2006/relationships/hyperlink" Target="http://df.ivanovoobl.ru/regionalnye-finansy/publichnye-slushaniya/informatsiya-o-provedenii-publichnykh-slushaniy/" TargetMode="External"/><Relationship Id="rId37" Type="http://schemas.openxmlformats.org/officeDocument/2006/relationships/hyperlink" Target="https://www.primorsky.ru/news/237226/" TargetMode="External"/><Relationship Id="rId5" Type="http://schemas.openxmlformats.org/officeDocument/2006/relationships/hyperlink" Target="http://df.ivanovoobl.ru/regionalnye-finansy/publichnye-slushaniya/informatsiya-o-provedenii-publichnykh-slushaniy/" TargetMode="External"/><Relationship Id="rId15" Type="http://schemas.openxmlformats.org/officeDocument/2006/relationships/hyperlink" Target="http://df.ivanovoobl.ru/regionalnye-finansy/publichnye-slushaniya/informatsiya-o-provedenii-publichnykh-slushaniy/" TargetMode="External"/><Relationship Id="rId23" Type="http://schemas.openxmlformats.org/officeDocument/2006/relationships/hyperlink" Target="http://df.ivanovoobl.ru/regionalnye-finansy/publichnye-slushaniya/informatsiya-o-provedenii-publichnykh-slushaniy/" TargetMode="External"/><Relationship Id="rId28" Type="http://schemas.openxmlformats.org/officeDocument/2006/relationships/hyperlink" Target="http://df.ivanovoobl.ru/regionalnye-finansy/publichnye-slushaniya/informatsiya-o-provedenii-publichnykh-slushaniy/" TargetMode="External"/><Relationship Id="rId36" Type="http://schemas.openxmlformats.org/officeDocument/2006/relationships/hyperlink" Target="https://ebudget.primorsky.ru/Show/Content/3453?ParentItemId=387" TargetMode="External"/><Relationship Id="rId10" Type="http://schemas.openxmlformats.org/officeDocument/2006/relationships/hyperlink" Target="http://df.ivanovoobl.ru/regionalnye-finansy/publichnye-slushaniya/informatsiya-o-provedenii-publichnykh-slushaniy/" TargetMode="External"/><Relationship Id="rId19" Type="http://schemas.openxmlformats.org/officeDocument/2006/relationships/hyperlink" Target="http://df.ivanovoobl.ru/regionalnye-finansy/publichnye-slushaniya/informatsiya-o-provedenii-publichnykh-slushaniy/" TargetMode="External"/><Relationship Id="rId31" Type="http://schemas.openxmlformats.org/officeDocument/2006/relationships/hyperlink" Target="http://df.ivanovoobl.ru/regionalnye-finansy/publichnye-slushaniya/informatsiya-o-provedenii-publichnykh-slushaniy/" TargetMode="External"/><Relationship Id="rId4" Type="http://schemas.openxmlformats.org/officeDocument/2006/relationships/hyperlink" Target="http://df.ivanovoobl.ru/regionalnye-finansy/publichnye-slushaniya/informatsiya-o-provedenii-publichnykh-slushaniy/" TargetMode="External"/><Relationship Id="rId9" Type="http://schemas.openxmlformats.org/officeDocument/2006/relationships/hyperlink" Target="http://df.ivanovoobl.ru/regionalnye-finansy/publichnye-slushaniya/informatsiya-o-provedenii-publichnykh-slushaniy/" TargetMode="External"/><Relationship Id="rId14" Type="http://schemas.openxmlformats.org/officeDocument/2006/relationships/hyperlink" Target="http://df.ivanovoobl.ru/regionalnye-finansy/publichnye-slushaniya/informatsiya-o-provedenii-publichnykh-slushaniy/" TargetMode="External"/><Relationship Id="rId22" Type="http://schemas.openxmlformats.org/officeDocument/2006/relationships/hyperlink" Target="http://df.ivanovoobl.ru/regionalnye-finansy/publichnye-slushaniya/informatsiya-o-provedenii-publichnykh-slushaniy/" TargetMode="External"/><Relationship Id="rId27" Type="http://schemas.openxmlformats.org/officeDocument/2006/relationships/hyperlink" Target="http://df.ivanovoobl.ru/regionalnye-finansy/publichnye-slushaniya/informatsiya-o-provedenii-publichnykh-slushaniy/" TargetMode="External"/><Relationship Id="rId30" Type="http://schemas.openxmlformats.org/officeDocument/2006/relationships/hyperlink" Target="http://df.ivanovoobl.ru/regionalnye-finansy/publichnye-slushaniya/informatsiya-o-provedenii-publichnykh-slushaniy/" TargetMode="External"/><Relationship Id="rId35" Type="http://schemas.openxmlformats.org/officeDocument/2006/relationships/hyperlink" Target="http://minfin.kirov.ru/novosti-i-anonsy/byudzhet/11913/" TargetMode="External"/><Relationship Id="rId8" Type="http://schemas.openxmlformats.org/officeDocument/2006/relationships/hyperlink" Target="http://df.ivanovoobl.ru/regionalnye-finansy/publichnye-slushaniya/informatsiya-o-provedenii-publichnykh-slushaniy/" TargetMode="External"/><Relationship Id="rId3" Type="http://schemas.openxmlformats.org/officeDocument/2006/relationships/hyperlink" Target="http://df.ivanovoobl.ru/regionalnye-finansy/publichnye-slushaniya/informatsiya-o-provedenii-publichnykh-slushaniy/"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ufa.rbc.ru/ufa/01/02/2021/60143b5f9a7947696ebd2905" TargetMode="External"/><Relationship Id="rId18" Type="http://schemas.openxmlformats.org/officeDocument/2006/relationships/hyperlink" Target="https://kubnews.ru/vlast/2021/03/18/deputaty-zsk-obsudili-ispolnenie-dokhodnoy-chasti-byudzheta-krasnodarskogo-kraya-v-2020-godu/" TargetMode="External"/><Relationship Id="rId26" Type="http://schemas.openxmlformats.org/officeDocument/2006/relationships/hyperlink" Target="http://www.oblgazeta.ru/pressreleases/33731/" TargetMode="External"/><Relationship Id="rId39" Type="http://schemas.openxmlformats.org/officeDocument/2006/relationships/hyperlink" Target="https://www.raexpert.ru/releases/2021/feb19e/" TargetMode="External"/><Relationship Id="rId21" Type="http://schemas.openxmlformats.org/officeDocument/2006/relationships/hyperlink" Target="https://www.infpol.ru/231362-ob-ispolnenii-respublikanskogo-byudzheta-za-2020-god/" TargetMode="External"/><Relationship Id="rId34" Type="http://schemas.openxmlformats.org/officeDocument/2006/relationships/hyperlink" Target="https://toz.su/news/borba_s_virusom_stoit_milliardy_rubley/" TargetMode="External"/><Relationship Id="rId42" Type="http://schemas.openxmlformats.org/officeDocument/2006/relationships/hyperlink" Target="https://vladivostok.bezformata.com/listnews/primorya-v-2020-godu-ispolnen/95190005/" TargetMode="External"/><Relationship Id="rId47" Type="http://schemas.openxmlformats.org/officeDocument/2006/relationships/hyperlink" Target="https://www.gorodche.ru/bank/news/145723/" TargetMode="External"/><Relationship Id="rId50" Type="http://schemas.openxmlformats.org/officeDocument/2006/relationships/hyperlink" Target="https://op11.rkomi.ru/node/598" TargetMode="External"/><Relationship Id="rId55" Type="http://schemas.openxmlformats.org/officeDocument/2006/relationships/hyperlink" Target="https://sevastopol.su/news/pravitelstvo-sevastopolya-otchitalos-za-dengi-kovidnogo-goda" TargetMode="External"/><Relationship Id="rId7" Type="http://schemas.openxmlformats.org/officeDocument/2006/relationships/hyperlink" Target="https://gorodn.ru/razdel/vlast/novosti_vlasti/35071/?utm_source=yxnews&amp;utm_medium=desktop&amp;utm_referrer=https%3A%2F%2Fyandex.ru%2Fnews%2Fsearch%3Ftext%3D" TargetMode="External"/><Relationship Id="rId2" Type="http://schemas.openxmlformats.org/officeDocument/2006/relationships/hyperlink" Target="https://susanin.news/" TargetMode="External"/><Relationship Id="rId16" Type="http://schemas.openxmlformats.org/officeDocument/2006/relationships/hyperlink" Target="http://sovch.chuvashia.com/?p=239024" TargetMode="External"/><Relationship Id="rId29" Type="http://schemas.openxmlformats.org/officeDocument/2006/relationships/hyperlink" Target="https://www.ural56.ru/news/661734/" TargetMode="External"/><Relationship Id="rId11" Type="http://schemas.openxmlformats.org/officeDocument/2006/relationships/hyperlink" Target="https://crimea-news.com/economy/2021/06/28/809616.html" TargetMode="External"/><Relationship Id="rId24" Type="http://schemas.openxmlformats.org/officeDocument/2006/relationships/hyperlink" Target="https://yakutia-daily.ru/ministerstvo-finansov-yakutii-predstavilo-otchet-ob-ispolnenii-byudzheta-za-2020-god/" TargetMode="External"/><Relationship Id="rId32" Type="http://schemas.openxmlformats.org/officeDocument/2006/relationships/hyperlink" Target="https://ircity.ru/news/57038/" TargetMode="External"/><Relationship Id="rId37" Type="http://schemas.openxmlformats.org/officeDocument/2006/relationships/hyperlink" Target="https://yarnovosti.com/news/byudjet-yaroslavskoy-oblasti-nedopoluchil-v-proshlom-godu-pyat-s-polovinoy-milliardov/" TargetMode="External"/><Relationship Id="rId40" Type="http://schemas.openxmlformats.org/officeDocument/2006/relationships/hyperlink" Target="https://yarnovosti.com/news/kak-sumeli-adresnaya-investicionnaya-programma-yaroslavskoy-oblasti-vypolnena-na-93-procenta/" TargetMode="External"/><Relationship Id="rId45" Type="http://schemas.openxmlformats.org/officeDocument/2006/relationships/hyperlink" Target="https://vologdaregion.ru/news/2021/3/3/vologodskoy-oblasti-udalos-uderzhat-i-uluchshit-ekonomicheskie-pozicii-nesmotrya-na-pandemiyu" TargetMode="External"/><Relationship Id="rId53" Type="http://schemas.openxmlformats.org/officeDocument/2006/relationships/hyperlink" Target="https://lenoblast.bezformata.com/listnews/byudzhet-2020-ispolnen-dostoyno/94996861/" TargetMode="External"/><Relationship Id="rId58" Type="http://schemas.openxmlformats.org/officeDocument/2006/relationships/hyperlink" Target="https://skr.su/news/post/157686/" TargetMode="External"/><Relationship Id="rId5" Type="http://schemas.openxmlformats.org/officeDocument/2006/relationships/hyperlink" Target="https://zemlya-chita.ru/debet-s-kreditom" TargetMode="External"/><Relationship Id="rId19" Type="http://schemas.openxmlformats.org/officeDocument/2006/relationships/hyperlink" Target="https://kpravda.ru/2021/06/07/v-byudzhet-kurskoj-oblasti-postupilo-70-milliardov-rublej/" TargetMode="External"/><Relationship Id="rId4" Type="http://schemas.openxmlformats.org/officeDocument/2006/relationships/hyperlink" Target="https://plus.rbc.ru/news/60ec1ce17a8aa964a96e4396?fbclid=IwAR15t6-cEaH-xgRTw1i2pY8GuUnZGqkMvmTthoYg5X9tFvHUjA5Yw4fJnpU?fbclid=IwAR15t6-cEaH-xgRTw1i2pY8GuUnZGqkMvmTthoYg5X9tFvHUjA5Yw4fJnpU" TargetMode="External"/><Relationship Id="rId9" Type="http://schemas.openxmlformats.org/officeDocument/2006/relationships/hyperlink" Target="http://www.nia-rf.ru/news/society/72103?utm_source=yxnews&amp;utm_medium=desktop&amp;utm_referrer=https%3A%2F%2Fyandex.ru%2Fnews%2Fsearch%3Ftext%3D" TargetMode="External"/><Relationship Id="rId14" Type="http://schemas.openxmlformats.org/officeDocument/2006/relationships/hyperlink" Target="https://ogni-agideli.ru/articles/ekonomika/2021-07-12/ob-ispolnenii-byudzheta-respubliki-bashkortostan-za-2020-god-2403927" TargetMode="External"/><Relationship Id="rId22" Type="http://schemas.openxmlformats.org/officeDocument/2006/relationships/hyperlink" Target="http://omskregion.info/news/94010-omskoy_oblasti_udalos_izbejat_sereznx_poter_vadim_/" TargetMode="External"/><Relationship Id="rId27" Type="http://schemas.openxmlformats.org/officeDocument/2006/relationships/hyperlink" Target="http://&#1089;&#1074;&#1077;.&#1088;&#1092;/news/12416" TargetMode="External"/><Relationship Id="rId30" Type="http://schemas.openxmlformats.org/officeDocument/2006/relationships/hyperlink" Target="https://snews.ru/news/publichnye-slushaniya-po-ispolneniyu-byudzheta-2020-goda-proshli-v-zakonodatelnom-sobranii" TargetMode="External"/><Relationship Id="rId35" Type="http://schemas.openxmlformats.org/officeDocument/2006/relationships/hyperlink" Target="https://www.riatomsk.ru/article/20210701/byudzhet-tomskoj-oblasti-2020-goda-ispolnen-s-deficitom-v-10-mlrd-rub/" TargetMode="External"/><Relationship Id="rId43" Type="http://schemas.openxmlformats.org/officeDocument/2006/relationships/hyperlink" Target="http://sportprimorye.ru/main_news/mainnewsbig/32075-sport-norma-zhizni-v-2020-godu-nacproektom-ohvacheno-vse-primore.html" TargetMode="External"/><Relationship Id="rId48" Type="http://schemas.openxmlformats.org/officeDocument/2006/relationships/hyperlink" Target="http://respublika11.ru/2021/05/05/v-rezhime-ekonomii/" TargetMode="External"/><Relationship Id="rId56" Type="http://schemas.openxmlformats.org/officeDocument/2006/relationships/hyperlink" Target="https://obyektiv.press/node/121900" TargetMode="External"/><Relationship Id="rId8" Type="http://schemas.openxmlformats.org/officeDocument/2006/relationships/hyperlink" Target="http://www.vestnikdona.ru/news/poitogam2020godaraskhodyoblastnogobyudzhetavyroslipochtina34mlrdrubleyposravneniyuspredydushchimgodo/" TargetMode="External"/><Relationship Id="rId51" Type="http://schemas.openxmlformats.org/officeDocument/2006/relationships/hyperlink" Target="https://minfin-altai.ru/deyatelnost/byudzhet-dlya-grazhdan/2020-2022.php" TargetMode="External"/><Relationship Id="rId3" Type="http://schemas.openxmlformats.org/officeDocument/2006/relationships/hyperlink" Target="https://susanin.news/interview/byudzhet-v-poiskakh-balansa/?sphrase_id=618477" TargetMode="External"/><Relationship Id="rId12" Type="http://schemas.openxmlformats.org/officeDocument/2006/relationships/hyperlink" Target="https://bashgazet.ru/articles/br-normativ-kho-u-i-akttary/2021-07-09/zakon-proekty-araldy-2401129" TargetMode="External"/><Relationship Id="rId17" Type="http://schemas.openxmlformats.org/officeDocument/2006/relationships/hyperlink" Target="https://kuban.rbc.ru/krasnodar/05/02/2021/60180def9a7947df471deb23" TargetMode="External"/><Relationship Id="rId25" Type="http://schemas.openxmlformats.org/officeDocument/2006/relationships/hyperlink" Target="https://www.yktimes.ru/%d0%bd%d0%be%d0%b2%d0%be%d1%81%d1%82%d0%b8/utverzhden-otchet-ob-ispolnenii-gosbyudzheta-rs-ya-za-2020-god/" TargetMode="External"/><Relationship Id="rId33" Type="http://schemas.openxmlformats.org/officeDocument/2006/relationships/hyperlink" Target="https://toz.su/news/defitsit_byudzheta_sokratili_v_dva_raza/" TargetMode="External"/><Relationship Id="rId38" Type="http://schemas.openxmlformats.org/officeDocument/2006/relationships/hyperlink" Target="https://yarnovosti.com/news/stabilno-doljny-yaroslavskaya-oblast-v-seredine-reytinga-cfo-po-deficitu-byudjeta/" TargetMode="External"/><Relationship Id="rId46" Type="http://schemas.openxmlformats.org/officeDocument/2006/relationships/hyperlink" Target="https://www.krassever.ru/article/raskhody-byudzheta-vpervyye-prevysili-100-milliardov" TargetMode="External"/><Relationship Id="rId59" Type="http://schemas.openxmlformats.org/officeDocument/2006/relationships/printerSettings" Target="../printerSettings/printerSettings5.bin"/><Relationship Id="rId20" Type="http://schemas.openxmlformats.org/officeDocument/2006/relationships/hyperlink" Target="https://kpravda.ru/2021/06/17/finansisty-otchitalis-ob-ispolnenii-byudzheta/" TargetMode="External"/><Relationship Id="rId41" Type="http://schemas.openxmlformats.org/officeDocument/2006/relationships/hyperlink" Target="https://yarnovosti.com/news/v-yaroslavskoy-oblasti-na-adresnuyu-investicionnuyu-programmu-potratili-shest-milliardov" TargetMode="External"/><Relationship Id="rId54" Type="http://schemas.openxmlformats.org/officeDocument/2006/relationships/hyperlink" Target="https://sevzakon.ru/view/pressa/gazeta/20213/n24_2127-_subbota/" TargetMode="External"/><Relationship Id="rId1" Type="http://schemas.openxmlformats.org/officeDocument/2006/relationships/hyperlink" Target="https://ugra-news.ru/article/yugra_sokhranyaet_finansovuyu_stabilnost/" TargetMode="External"/><Relationship Id="rId6" Type="http://schemas.openxmlformats.org/officeDocument/2006/relationships/hyperlink" Target="http://kvadrat-ugra.ru/gazeta/page/2/" TargetMode="External"/><Relationship Id="rId15" Type="http://schemas.openxmlformats.org/officeDocument/2006/relationships/hyperlink" Target="http://ufa-news.net/society/2021/01/27/256594.html" TargetMode="External"/><Relationship Id="rId23" Type="http://schemas.openxmlformats.org/officeDocument/2006/relationships/hyperlink" Target="https://omskgazzeta.ru/rubrika/economy/na-borbu-s-koronavirusom-iz-bjudzheta-omskoj-oblasti-v-proshlom-godu-napravili-6-5-mlrd-rublej/?utm_source=yxnews&amp;utm_medium=desktop&amp;utm_referrer=https%3A%2F%2Fyandex.ru%2Fnews%2Fsearch%3Ftext%3D" TargetMode="External"/><Relationship Id="rId28" Type="http://schemas.openxmlformats.org/officeDocument/2006/relationships/hyperlink" Target="https://orenburg.bezformata.com/listnews/konsolidirovannogo-i-oblastnogo-byudzhetov/91206081/" TargetMode="External"/><Relationship Id="rId36" Type="http://schemas.openxmlformats.org/officeDocument/2006/relationships/hyperlink" Target="https://www.raexpert.ru/releases/2021/jul26b/" TargetMode="External"/><Relationship Id="rId49" Type="http://schemas.openxmlformats.org/officeDocument/2006/relationships/hyperlink" Target="https://komionline.ru/news/sem-proektov-v-komi-pokazali-nizkij-uroven-ispolneniya-v-2020-godu" TargetMode="External"/><Relationship Id="rId57" Type="http://schemas.openxmlformats.org/officeDocument/2006/relationships/hyperlink" Target="https://crimeapress.info/pravitelstvo-sevastopolja-predstavilo-otchet-ob-ispolnenii-bjudzheta-za-proshlyj-god/?utm_source=yxnews&amp;utm_medium=desktop" TargetMode="External"/><Relationship Id="rId10" Type="http://schemas.openxmlformats.org/officeDocument/2006/relationships/hyperlink" Target="https://gazetacrimea.ru/news/v-proshlom-godu-krim-potratil-na-socia/" TargetMode="External"/><Relationship Id="rId31" Type="http://schemas.openxmlformats.org/officeDocument/2006/relationships/hyperlink" Target="https://i38.ru/pervaya-ekonomika/deputati-predlagaiut-odobrit-proekt-zakona-ob-ispolnenii-biudzheta-irkutskoy-oblasti-v-2020-godu" TargetMode="External"/><Relationship Id="rId44" Type="http://schemas.openxmlformats.org/officeDocument/2006/relationships/hyperlink" Target="https://vologda.mk.ru/economics/2021/02/09/byudzhetnaya-sistema-regiona-vyderzhala-negativnye-posledstviya-pandemii-ob-etom-svidetelstvuyut-itogi-ispolneniya-byudzheta-za-2020-god.html" TargetMode="External"/><Relationship Id="rId52" Type="http://schemas.openxmlformats.org/officeDocument/2006/relationships/hyperlink" Target="https://www.kommersant.ru/doc/48289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80E68-C06E-D84B-A4F7-59631CD00100}">
  <dimension ref="A1:P97"/>
  <sheetViews>
    <sheetView workbookViewId="0">
      <pane ySplit="5" topLeftCell="A6" activePane="bottomLeft" state="frozen"/>
      <selection pane="bottomLeft" activeCell="A3" sqref="A3"/>
    </sheetView>
  </sheetViews>
  <sheetFormatPr baseColWidth="10" defaultColWidth="9.1640625" defaultRowHeight="15"/>
  <cols>
    <col min="1" max="1" width="24.5" style="49" customWidth="1"/>
    <col min="2" max="2" width="12.5" style="49" customWidth="1"/>
    <col min="3" max="3" width="9.5" style="49" customWidth="1"/>
    <col min="4" max="4" width="13.33203125" style="49" customWidth="1"/>
    <col min="5" max="5" width="15.5" style="49" customWidth="1"/>
    <col min="6" max="6" width="14.5" style="49" customWidth="1"/>
    <col min="7" max="7" width="13" style="49" customWidth="1"/>
    <col min="8" max="8" width="14.5" style="49" customWidth="1"/>
    <col min="9" max="10" width="13.5" style="49" customWidth="1"/>
    <col min="11" max="11" width="12.5" style="49" customWidth="1"/>
    <col min="12" max="12" width="16.83203125" style="49" customWidth="1"/>
    <col min="13" max="14" width="15.5" style="49" customWidth="1"/>
    <col min="15" max="15" width="23.83203125" style="49" customWidth="1"/>
    <col min="16" max="16" width="17.1640625" style="49" customWidth="1"/>
    <col min="17" max="16384" width="9.1640625" style="49"/>
  </cols>
  <sheetData>
    <row r="1" spans="1:16" s="52" customFormat="1" ht="20" customHeight="1">
      <c r="A1" s="50" t="s">
        <v>3003</v>
      </c>
      <c r="B1" s="51"/>
      <c r="C1" s="51"/>
      <c r="D1" s="51"/>
      <c r="E1" s="51"/>
      <c r="F1" s="97"/>
      <c r="G1" s="97"/>
      <c r="H1" s="97"/>
      <c r="I1" s="97"/>
      <c r="J1" s="97"/>
      <c r="K1" s="97"/>
      <c r="L1" s="97"/>
      <c r="M1" s="97"/>
      <c r="N1" s="97"/>
      <c r="O1" s="97"/>
      <c r="P1" s="97"/>
    </row>
    <row r="2" spans="1:16" ht="15" customHeight="1">
      <c r="A2" s="53" t="s">
        <v>2953</v>
      </c>
      <c r="B2" s="54"/>
      <c r="C2" s="55"/>
      <c r="D2" s="55"/>
      <c r="E2" s="56"/>
      <c r="F2" s="96"/>
      <c r="G2" s="96"/>
      <c r="H2" s="96"/>
      <c r="I2" s="96"/>
      <c r="J2" s="96"/>
      <c r="K2" s="96"/>
      <c r="L2" s="96"/>
      <c r="M2" s="96"/>
      <c r="N2" s="96"/>
      <c r="O2" s="96"/>
      <c r="P2" s="96"/>
    </row>
    <row r="3" spans="1:16" ht="159" customHeight="1">
      <c r="A3" s="362" t="s">
        <v>113</v>
      </c>
      <c r="B3" s="179" t="s">
        <v>115</v>
      </c>
      <c r="C3" s="252" t="s">
        <v>116</v>
      </c>
      <c r="D3" s="180" t="s">
        <v>1587</v>
      </c>
      <c r="E3" s="180" t="s">
        <v>1588</v>
      </c>
      <c r="F3" s="180" t="s">
        <v>1589</v>
      </c>
      <c r="G3" s="180" t="s">
        <v>1590</v>
      </c>
      <c r="H3" s="180" t="s">
        <v>1591</v>
      </c>
      <c r="I3" s="180" t="s">
        <v>1592</v>
      </c>
      <c r="J3" s="180" t="s">
        <v>1593</v>
      </c>
      <c r="K3" s="180" t="s">
        <v>1594</v>
      </c>
      <c r="L3" s="253" t="s">
        <v>1595</v>
      </c>
      <c r="M3" s="253" t="s">
        <v>1596</v>
      </c>
      <c r="N3" s="253" t="s">
        <v>1597</v>
      </c>
      <c r="O3" s="361" t="s">
        <v>1598</v>
      </c>
      <c r="P3" s="180" t="s">
        <v>1599</v>
      </c>
    </row>
    <row r="4" spans="1:16" ht="16" customHeight="1">
      <c r="A4" s="58" t="s">
        <v>89</v>
      </c>
      <c r="B4" s="59" t="s">
        <v>114</v>
      </c>
      <c r="C4" s="59" t="s">
        <v>90</v>
      </c>
      <c r="D4" s="60" t="s">
        <v>90</v>
      </c>
      <c r="E4" s="61" t="s">
        <v>90</v>
      </c>
      <c r="F4" s="61" t="s">
        <v>90</v>
      </c>
      <c r="G4" s="61" t="s">
        <v>90</v>
      </c>
      <c r="H4" s="61" t="s">
        <v>90</v>
      </c>
      <c r="I4" s="60" t="s">
        <v>90</v>
      </c>
      <c r="J4" s="60" t="s">
        <v>90</v>
      </c>
      <c r="K4" s="60" t="s">
        <v>90</v>
      </c>
      <c r="L4" s="60" t="s">
        <v>90</v>
      </c>
      <c r="M4" s="60" t="s">
        <v>90</v>
      </c>
      <c r="N4" s="60" t="s">
        <v>90</v>
      </c>
      <c r="O4" s="60" t="s">
        <v>90</v>
      </c>
      <c r="P4" s="61" t="s">
        <v>90</v>
      </c>
    </row>
    <row r="5" spans="1:16" s="65" customFormat="1" ht="15" customHeight="1">
      <c r="A5" s="62" t="s">
        <v>99</v>
      </c>
      <c r="B5" s="63"/>
      <c r="C5" s="64">
        <f>SUM(D5:P5)</f>
        <v>21</v>
      </c>
      <c r="D5" s="363">
        <v>1</v>
      </c>
      <c r="E5" s="359">
        <v>2</v>
      </c>
      <c r="F5" s="359">
        <v>2</v>
      </c>
      <c r="G5" s="359">
        <v>1</v>
      </c>
      <c r="H5" s="359">
        <v>1</v>
      </c>
      <c r="I5" s="359">
        <v>2</v>
      </c>
      <c r="J5" s="359">
        <v>2</v>
      </c>
      <c r="K5" s="359">
        <v>1</v>
      </c>
      <c r="L5" s="359">
        <v>1</v>
      </c>
      <c r="M5" s="359">
        <v>2</v>
      </c>
      <c r="N5" s="359">
        <v>2</v>
      </c>
      <c r="O5" s="359">
        <v>2</v>
      </c>
      <c r="P5" s="359">
        <v>2</v>
      </c>
    </row>
    <row r="6" spans="1:16" s="65" customFormat="1" ht="15" customHeight="1">
      <c r="A6" s="181" t="s">
        <v>2954</v>
      </c>
      <c r="B6" s="63"/>
      <c r="C6" s="64"/>
      <c r="D6" s="363"/>
      <c r="E6" s="359"/>
      <c r="F6" s="359"/>
      <c r="G6" s="359"/>
      <c r="H6" s="359"/>
      <c r="I6" s="359"/>
      <c r="J6" s="359"/>
      <c r="K6" s="359"/>
      <c r="L6" s="359"/>
      <c r="M6" s="359"/>
      <c r="N6" s="359"/>
      <c r="O6" s="359"/>
      <c r="P6" s="359"/>
    </row>
    <row r="7" spans="1:16" ht="16" customHeight="1">
      <c r="A7" s="68" t="s">
        <v>44</v>
      </c>
      <c r="B7" s="69">
        <f>C7/$C$5*100</f>
        <v>95.238095238095227</v>
      </c>
      <c r="C7" s="69">
        <f>SUM(D7:P7)</f>
        <v>20</v>
      </c>
      <c r="D7" s="70">
        <f>'6.1'!E77</f>
        <v>1</v>
      </c>
      <c r="E7" s="42">
        <f>'6.2'!C57</f>
        <v>1</v>
      </c>
      <c r="F7" s="71">
        <f>'6.3'!C55</f>
        <v>2</v>
      </c>
      <c r="G7" s="7">
        <f>'6.4'!E74</f>
        <v>1</v>
      </c>
      <c r="H7" s="7">
        <f>'6.5'!E53</f>
        <v>1</v>
      </c>
      <c r="I7" s="42">
        <f>'6.6'!C78</f>
        <v>2</v>
      </c>
      <c r="J7" s="42">
        <f>'6.7'!C56</f>
        <v>2</v>
      </c>
      <c r="K7" s="42">
        <f>'6.8'!C77</f>
        <v>1</v>
      </c>
      <c r="L7" s="7">
        <f>'6.9'!E53</f>
        <v>1</v>
      </c>
      <c r="M7" s="71">
        <f>'6.10'!C83</f>
        <v>2</v>
      </c>
      <c r="N7" s="71">
        <f>'6.11'!C60</f>
        <v>2</v>
      </c>
      <c r="O7" s="71">
        <f>'6.12'!C54</f>
        <v>2</v>
      </c>
      <c r="P7" s="71">
        <f>'6.13'!C54</f>
        <v>2</v>
      </c>
    </row>
    <row r="8" spans="1:16" ht="16" customHeight="1">
      <c r="A8" s="68" t="s">
        <v>86</v>
      </c>
      <c r="B8" s="69">
        <f>C8/$C$5*100</f>
        <v>95.238095238095227</v>
      </c>
      <c r="C8" s="69">
        <f>SUM(D8:P8)</f>
        <v>20</v>
      </c>
      <c r="D8" s="70">
        <f>'6.1'!E144</f>
        <v>1</v>
      </c>
      <c r="E8" s="42">
        <f>'6.2'!C103</f>
        <v>2</v>
      </c>
      <c r="F8" s="71">
        <f>'6.3'!C100</f>
        <v>2</v>
      </c>
      <c r="G8" s="7">
        <f>'6.4'!E138</f>
        <v>1</v>
      </c>
      <c r="H8" s="7">
        <f>'6.5'!E96</f>
        <v>1</v>
      </c>
      <c r="I8" s="42">
        <f>'6.6'!C142</f>
        <v>2</v>
      </c>
      <c r="J8" s="42">
        <f>'6.7'!C104</f>
        <v>1</v>
      </c>
      <c r="K8" s="42">
        <f>'6.8'!C143</f>
        <v>1</v>
      </c>
      <c r="L8" s="7">
        <f>'6.9'!E96</f>
        <v>1</v>
      </c>
      <c r="M8" s="71">
        <f>'6.10'!C160</f>
        <v>2</v>
      </c>
      <c r="N8" s="71">
        <f>'6.11'!C108</f>
        <v>2</v>
      </c>
      <c r="O8" s="71">
        <f>'6.12'!C97</f>
        <v>2</v>
      </c>
      <c r="P8" s="71">
        <f>'6.13'!C97</f>
        <v>2</v>
      </c>
    </row>
    <row r="9" spans="1:16" ht="16" customHeight="1">
      <c r="A9" s="68" t="s">
        <v>32</v>
      </c>
      <c r="B9" s="69">
        <f>C9/$C$5*100</f>
        <v>90.476190476190482</v>
      </c>
      <c r="C9" s="69">
        <f>SUM(D9:P9)</f>
        <v>19</v>
      </c>
      <c r="D9" s="70">
        <f>'6.1'!E54</f>
        <v>1</v>
      </c>
      <c r="E9" s="42">
        <f>'6.2'!C41</f>
        <v>2</v>
      </c>
      <c r="F9" s="71">
        <f>'6.3'!C39</f>
        <v>2</v>
      </c>
      <c r="G9" s="7">
        <f>'6.4'!E51</f>
        <v>1</v>
      </c>
      <c r="H9" s="7">
        <f>'6.5'!E38</f>
        <v>1</v>
      </c>
      <c r="I9" s="42">
        <f>'6.6'!C55</f>
        <v>2</v>
      </c>
      <c r="J9" s="42">
        <f>'6.7'!C40</f>
        <v>2</v>
      </c>
      <c r="K9" s="42">
        <f>'6.8'!C53</f>
        <v>1</v>
      </c>
      <c r="L9" s="7">
        <f>'6.9'!E38</f>
        <v>1</v>
      </c>
      <c r="M9" s="71">
        <f>'6.10'!C67</f>
        <v>2</v>
      </c>
      <c r="N9" s="71">
        <f>'6.11'!C44</f>
        <v>2</v>
      </c>
      <c r="O9" s="71">
        <f>'6.12'!C39</f>
        <v>2</v>
      </c>
      <c r="P9" s="71">
        <f>'6.13'!C39</f>
        <v>0</v>
      </c>
    </row>
    <row r="10" spans="1:16" ht="16" customHeight="1">
      <c r="A10" s="68" t="s">
        <v>65</v>
      </c>
      <c r="B10" s="69">
        <f>C10/$C$5*100</f>
        <v>80.952380952380949</v>
      </c>
      <c r="C10" s="69">
        <f>SUM(D10:P10)</f>
        <v>17</v>
      </c>
      <c r="D10" s="70">
        <f>'6.1'!E105</f>
        <v>1</v>
      </c>
      <c r="E10" s="42">
        <f>'6.2'!C81</f>
        <v>1</v>
      </c>
      <c r="F10" s="71">
        <f>'6.3'!C77</f>
        <v>0</v>
      </c>
      <c r="G10" s="7">
        <f>'6.4'!E101</f>
        <v>1</v>
      </c>
      <c r="H10" s="7">
        <f>'6.5'!E74</f>
        <v>1</v>
      </c>
      <c r="I10" s="42">
        <f>'6.6'!C107</f>
        <v>2</v>
      </c>
      <c r="J10" s="42">
        <f>'6.7'!C79</f>
        <v>2</v>
      </c>
      <c r="K10" s="42">
        <f>'6.8'!C106</f>
        <v>1</v>
      </c>
      <c r="L10" s="7">
        <f>'6.9'!E74</f>
        <v>1</v>
      </c>
      <c r="M10" s="71">
        <f>'6.10'!C119</f>
        <v>2</v>
      </c>
      <c r="N10" s="71">
        <f>'6.11'!C85</f>
        <v>1</v>
      </c>
      <c r="O10" s="71">
        <f>'6.12'!C75</f>
        <v>2</v>
      </c>
      <c r="P10" s="71">
        <f>'6.13'!C75</f>
        <v>2</v>
      </c>
    </row>
    <row r="11" spans="1:16" ht="16" customHeight="1">
      <c r="A11" s="68" t="s">
        <v>74</v>
      </c>
      <c r="B11" s="69">
        <f>C11/$C$5*100</f>
        <v>80.952380952380949</v>
      </c>
      <c r="C11" s="69">
        <f>SUM(D11:P11)</f>
        <v>17</v>
      </c>
      <c r="D11" s="70">
        <f>'6.1'!E114</f>
        <v>1</v>
      </c>
      <c r="E11" s="42">
        <f>'6.2'!C88</f>
        <v>0</v>
      </c>
      <c r="F11" s="71">
        <f>'6.3'!C84</f>
        <v>0</v>
      </c>
      <c r="G11" s="7">
        <f>'6.4'!E108</f>
        <v>1</v>
      </c>
      <c r="H11" s="7">
        <f>'6.5'!E81</f>
        <v>1</v>
      </c>
      <c r="I11" s="42">
        <f>'6.6'!C115</f>
        <v>2</v>
      </c>
      <c r="J11" s="42">
        <f>'6.7'!C88</f>
        <v>2</v>
      </c>
      <c r="K11" s="42">
        <f>'6.8'!C115</f>
        <v>1</v>
      </c>
      <c r="L11" s="7">
        <f>'6.9'!E81</f>
        <v>1</v>
      </c>
      <c r="M11" s="71">
        <f>'6.10'!C130</f>
        <v>2</v>
      </c>
      <c r="N11" s="71">
        <f>'6.11'!C92</f>
        <v>2</v>
      </c>
      <c r="O11" s="71">
        <f>'6.12'!C82</f>
        <v>2</v>
      </c>
      <c r="P11" s="71">
        <f>'6.13'!C82</f>
        <v>2</v>
      </c>
    </row>
    <row r="12" spans="1:16" ht="16" customHeight="1">
      <c r="A12" s="182" t="s">
        <v>2955</v>
      </c>
      <c r="B12" s="69"/>
      <c r="C12" s="69"/>
      <c r="D12" s="70"/>
      <c r="E12" s="42"/>
      <c r="F12" s="71"/>
      <c r="G12" s="7"/>
      <c r="H12" s="7"/>
      <c r="I12" s="42"/>
      <c r="J12" s="42"/>
      <c r="K12" s="42"/>
      <c r="L12" s="7"/>
      <c r="M12" s="71"/>
      <c r="N12" s="71"/>
      <c r="O12" s="71"/>
      <c r="P12" s="71"/>
    </row>
    <row r="13" spans="1:16" ht="16" customHeight="1">
      <c r="A13" s="68" t="s">
        <v>24</v>
      </c>
      <c r="B13" s="69">
        <f t="shared" ref="B13:B29" si="0">C13/$C$5*100</f>
        <v>76.19047619047619</v>
      </c>
      <c r="C13" s="69">
        <f t="shared" ref="C13:C29" si="1">SUM(D13:P13)</f>
        <v>16</v>
      </c>
      <c r="D13" s="70">
        <f>'6.1'!E40</f>
        <v>1</v>
      </c>
      <c r="E13" s="42">
        <f>'6.2'!C33</f>
        <v>0</v>
      </c>
      <c r="F13" s="71">
        <f>'6.3'!C31</f>
        <v>1</v>
      </c>
      <c r="G13" s="7">
        <f>'6.4'!E38</f>
        <v>1</v>
      </c>
      <c r="H13" s="7">
        <f>'6.5'!E30</f>
        <v>1</v>
      </c>
      <c r="I13" s="42">
        <f>'6.6'!C44</f>
        <v>2</v>
      </c>
      <c r="J13" s="42">
        <f>'6.7'!C31</f>
        <v>2</v>
      </c>
      <c r="K13" s="42">
        <f>'6.8'!C38</f>
        <v>1</v>
      </c>
      <c r="L13" s="7">
        <f>'6.9'!E30</f>
        <v>1</v>
      </c>
      <c r="M13" s="71">
        <f>'6.10'!C53</f>
        <v>2</v>
      </c>
      <c r="N13" s="71">
        <f>'6.11'!C31</f>
        <v>2</v>
      </c>
      <c r="O13" s="71">
        <f>'6.12'!C31</f>
        <v>2</v>
      </c>
      <c r="P13" s="71">
        <f>'6.13'!C31</f>
        <v>0</v>
      </c>
    </row>
    <row r="14" spans="1:16" ht="16" customHeight="1">
      <c r="A14" s="68" t="s">
        <v>46</v>
      </c>
      <c r="B14" s="69">
        <f t="shared" si="0"/>
        <v>76.19047619047619</v>
      </c>
      <c r="C14" s="69">
        <f t="shared" si="1"/>
        <v>16</v>
      </c>
      <c r="D14" s="70">
        <f>'6.1'!E79</f>
        <v>1</v>
      </c>
      <c r="E14" s="42">
        <f>'6.2'!C59</f>
        <v>1</v>
      </c>
      <c r="F14" s="71">
        <f>'6.3'!C58</f>
        <v>0</v>
      </c>
      <c r="G14" s="7">
        <f>'6.4'!E76</f>
        <v>1</v>
      </c>
      <c r="H14" s="7">
        <f>'6.5'!E55</f>
        <v>1</v>
      </c>
      <c r="I14" s="42">
        <f>'6.6'!C81</f>
        <v>2</v>
      </c>
      <c r="J14" s="42">
        <f>'6.7'!C60</f>
        <v>0</v>
      </c>
      <c r="K14" s="42">
        <f>'6.8'!C79</f>
        <v>1</v>
      </c>
      <c r="L14" s="7">
        <f>'6.9'!E55</f>
        <v>1</v>
      </c>
      <c r="M14" s="71">
        <f>'6.10'!C87</f>
        <v>2</v>
      </c>
      <c r="N14" s="71">
        <f>'6.11'!C65</f>
        <v>2</v>
      </c>
      <c r="O14" s="71">
        <f>'6.12'!C56</f>
        <v>2</v>
      </c>
      <c r="P14" s="71">
        <f>'6.13'!C56</f>
        <v>2</v>
      </c>
    </row>
    <row r="15" spans="1:16" s="72" customFormat="1" ht="16" customHeight="1">
      <c r="A15" s="68" t="s">
        <v>82</v>
      </c>
      <c r="B15" s="69">
        <f t="shared" si="0"/>
        <v>76.19047619047619</v>
      </c>
      <c r="C15" s="69">
        <f t="shared" si="1"/>
        <v>16</v>
      </c>
      <c r="D15" s="70">
        <f>'6.1'!E137</f>
        <v>1</v>
      </c>
      <c r="E15" s="42">
        <f>'6.2'!C99</f>
        <v>0</v>
      </c>
      <c r="F15" s="71">
        <f>'6.3'!C96</f>
        <v>1</v>
      </c>
      <c r="G15" s="7">
        <f>'6.4'!E131</f>
        <v>1</v>
      </c>
      <c r="H15" s="7">
        <f>'6.5'!E92</f>
        <v>1</v>
      </c>
      <c r="I15" s="42">
        <f>'6.6'!C134</f>
        <v>2</v>
      </c>
      <c r="J15" s="42">
        <f>'6.7'!C100</f>
        <v>1</v>
      </c>
      <c r="K15" s="42">
        <f>'6.8'!C138</f>
        <v>1</v>
      </c>
      <c r="L15" s="7">
        <f>'6.9'!E92</f>
        <v>1</v>
      </c>
      <c r="M15" s="71">
        <f>'6.10'!C153</f>
        <v>2</v>
      </c>
      <c r="N15" s="71">
        <f>'6.11'!C104</f>
        <v>1</v>
      </c>
      <c r="O15" s="71">
        <f>'6.12'!C93</f>
        <v>2</v>
      </c>
      <c r="P15" s="71">
        <f>'6.13'!C93</f>
        <v>2</v>
      </c>
    </row>
    <row r="16" spans="1:16" ht="16" customHeight="1">
      <c r="A16" s="68" t="s">
        <v>23</v>
      </c>
      <c r="B16" s="69">
        <f t="shared" si="0"/>
        <v>71.428571428571431</v>
      </c>
      <c r="C16" s="69">
        <f t="shared" si="1"/>
        <v>15</v>
      </c>
      <c r="D16" s="70">
        <f>'6.1'!E39</f>
        <v>1</v>
      </c>
      <c r="E16" s="42">
        <f>'6.2'!C31</f>
        <v>2</v>
      </c>
      <c r="F16" s="71">
        <f>'6.3'!C30</f>
        <v>0</v>
      </c>
      <c r="G16" s="7">
        <f>'6.4'!E36</f>
        <v>1</v>
      </c>
      <c r="H16" s="7">
        <f>'6.5'!E29</f>
        <v>1</v>
      </c>
      <c r="I16" s="42">
        <f>'6.6'!C39</f>
        <v>2</v>
      </c>
      <c r="J16" s="42">
        <f>'6.7'!C30</f>
        <v>0</v>
      </c>
      <c r="K16" s="42">
        <f>'6.8'!C37</f>
        <v>1</v>
      </c>
      <c r="L16" s="7">
        <f>'6.9'!E29</f>
        <v>1</v>
      </c>
      <c r="M16" s="71">
        <f>'6.10'!C46</f>
        <v>2</v>
      </c>
      <c r="N16" s="71">
        <f>'6.11'!C30</f>
        <v>0</v>
      </c>
      <c r="O16" s="71">
        <f>'6.12'!C30</f>
        <v>2</v>
      </c>
      <c r="P16" s="71">
        <f>'6.13'!C30</f>
        <v>2</v>
      </c>
    </row>
    <row r="17" spans="1:16" ht="16" customHeight="1">
      <c r="A17" s="68" t="s">
        <v>34</v>
      </c>
      <c r="B17" s="69">
        <f t="shared" si="0"/>
        <v>71.428571428571431</v>
      </c>
      <c r="C17" s="69">
        <f t="shared" si="1"/>
        <v>15</v>
      </c>
      <c r="D17" s="70">
        <f>'6.1'!E58</f>
        <v>1</v>
      </c>
      <c r="E17" s="42">
        <f>'6.2'!C45</f>
        <v>1</v>
      </c>
      <c r="F17" s="71">
        <f>'6.3'!C43</f>
        <v>1</v>
      </c>
      <c r="G17" s="7">
        <f>'6.4'!E55</f>
        <v>1</v>
      </c>
      <c r="H17" s="7">
        <f>'6.5'!E41</f>
        <v>1</v>
      </c>
      <c r="I17" s="42">
        <f>'6.6'!C60</f>
        <v>2</v>
      </c>
      <c r="J17" s="42">
        <f>'6.7'!C44</f>
        <v>0</v>
      </c>
      <c r="K17" s="42">
        <f>'6.8'!C58</f>
        <v>1</v>
      </c>
      <c r="L17" s="7">
        <f>'6.9'!E41</f>
        <v>1</v>
      </c>
      <c r="M17" s="71">
        <f>'6.10'!C71</f>
        <v>1</v>
      </c>
      <c r="N17" s="71">
        <f>'6.11'!C48</f>
        <v>1</v>
      </c>
      <c r="O17" s="71">
        <f>'6.12'!C42</f>
        <v>2</v>
      </c>
      <c r="P17" s="71">
        <f>'6.13'!C42</f>
        <v>2</v>
      </c>
    </row>
    <row r="18" spans="1:16" ht="16" customHeight="1">
      <c r="A18" s="68" t="s">
        <v>50</v>
      </c>
      <c r="B18" s="69">
        <f t="shared" si="0"/>
        <v>71.428571428571431</v>
      </c>
      <c r="C18" s="69">
        <f t="shared" si="1"/>
        <v>15</v>
      </c>
      <c r="D18" s="70">
        <f>'6.1'!E83</f>
        <v>1</v>
      </c>
      <c r="E18" s="42">
        <f>'6.2'!C63</f>
        <v>2</v>
      </c>
      <c r="F18" s="71">
        <f>'6.3'!C62</f>
        <v>0</v>
      </c>
      <c r="G18" s="7">
        <f>'6.4'!E80</f>
        <v>1</v>
      </c>
      <c r="H18" s="7">
        <f>'6.5'!E59</f>
        <v>1</v>
      </c>
      <c r="I18" s="42">
        <f>'6.6'!C88</f>
        <v>2</v>
      </c>
      <c r="J18" s="42">
        <f>'6.7'!C64</f>
        <v>0</v>
      </c>
      <c r="K18" s="42">
        <f>'6.8'!C83</f>
        <v>1</v>
      </c>
      <c r="L18" s="7">
        <f>'6.9'!E59</f>
        <v>1</v>
      </c>
      <c r="M18" s="71">
        <f>'6.10'!C97</f>
        <v>2</v>
      </c>
      <c r="N18" s="71">
        <f>'6.11'!C70</f>
        <v>0</v>
      </c>
      <c r="O18" s="71">
        <f>'6.12'!C60</f>
        <v>2</v>
      </c>
      <c r="P18" s="71">
        <f>'6.13'!C60</f>
        <v>2</v>
      </c>
    </row>
    <row r="19" spans="1:16" s="72" customFormat="1" ht="16" customHeight="1">
      <c r="A19" s="68" t="s">
        <v>68</v>
      </c>
      <c r="B19" s="69">
        <f t="shared" si="0"/>
        <v>71.428571428571431</v>
      </c>
      <c r="C19" s="69">
        <f t="shared" si="1"/>
        <v>15</v>
      </c>
      <c r="D19" s="70">
        <f>'6.1'!E109</f>
        <v>1</v>
      </c>
      <c r="E19" s="42">
        <f>'6.2'!C84</f>
        <v>1</v>
      </c>
      <c r="F19" s="71">
        <f>'6.3'!C80</f>
        <v>1</v>
      </c>
      <c r="G19" s="7">
        <f>'6.4'!E104</f>
        <v>1</v>
      </c>
      <c r="H19" s="7">
        <f>'6.5'!E77</f>
        <v>1</v>
      </c>
      <c r="I19" s="42">
        <f>'6.6'!C111</f>
        <v>1</v>
      </c>
      <c r="J19" s="42">
        <f>'6.7'!C83</f>
        <v>1</v>
      </c>
      <c r="K19" s="42">
        <f>'6.8'!C110</f>
        <v>1</v>
      </c>
      <c r="L19" s="7">
        <f>'6.9'!E77</f>
        <v>1</v>
      </c>
      <c r="M19" s="71">
        <f>'6.10'!C124</f>
        <v>1</v>
      </c>
      <c r="N19" s="71">
        <f>'6.11'!C88</f>
        <v>1</v>
      </c>
      <c r="O19" s="71">
        <f>'6.12'!C78</f>
        <v>2</v>
      </c>
      <c r="P19" s="71">
        <f>'6.13'!C78</f>
        <v>2</v>
      </c>
    </row>
    <row r="20" spans="1:16" ht="16" customHeight="1">
      <c r="A20" s="68" t="s">
        <v>77</v>
      </c>
      <c r="B20" s="69">
        <f t="shared" si="0"/>
        <v>71.428571428571431</v>
      </c>
      <c r="C20" s="69">
        <f t="shared" si="1"/>
        <v>15</v>
      </c>
      <c r="D20" s="70">
        <f>'6.1'!E122</f>
        <v>1</v>
      </c>
      <c r="E20" s="42">
        <f>'6.2'!C92</f>
        <v>1</v>
      </c>
      <c r="F20" s="71">
        <f>'6.3'!C88</f>
        <v>0</v>
      </c>
      <c r="G20" s="7">
        <f>'6.4'!E115</f>
        <v>1</v>
      </c>
      <c r="H20" s="7">
        <f>'6.5'!E85</f>
        <v>1</v>
      </c>
      <c r="I20" s="42">
        <f>'6.6'!C124</f>
        <v>2</v>
      </c>
      <c r="J20" s="42">
        <f>'6.7'!C93</f>
        <v>0</v>
      </c>
      <c r="K20" s="42">
        <f>'6.8'!C124</f>
        <v>1</v>
      </c>
      <c r="L20" s="7">
        <f>'6.9'!E85</f>
        <v>1</v>
      </c>
      <c r="M20" s="71">
        <f>'6.10'!C139</f>
        <v>2</v>
      </c>
      <c r="N20" s="71">
        <f>'6.11'!C97</f>
        <v>1</v>
      </c>
      <c r="O20" s="71">
        <f>'6.12'!C86</f>
        <v>2</v>
      </c>
      <c r="P20" s="71">
        <f>'6.13'!C86</f>
        <v>2</v>
      </c>
    </row>
    <row r="21" spans="1:16" ht="16" customHeight="1">
      <c r="A21" s="68" t="s">
        <v>17</v>
      </c>
      <c r="B21" s="69">
        <f t="shared" si="0"/>
        <v>66.666666666666657</v>
      </c>
      <c r="C21" s="69">
        <f t="shared" si="1"/>
        <v>14</v>
      </c>
      <c r="D21" s="7">
        <f>'6.1'!E31</f>
        <v>1</v>
      </c>
      <c r="E21" s="42">
        <f>'6.2'!C25</f>
        <v>0</v>
      </c>
      <c r="F21" s="71">
        <f>'6.3'!C24</f>
        <v>1</v>
      </c>
      <c r="G21" s="7">
        <f>'6.4'!E28</f>
        <v>1</v>
      </c>
      <c r="H21" s="7">
        <f>'6.5'!E23</f>
        <v>1</v>
      </c>
      <c r="I21" s="42">
        <f>'6.6'!C26</f>
        <v>2</v>
      </c>
      <c r="J21" s="42">
        <f>'6.7'!C24</f>
        <v>0</v>
      </c>
      <c r="K21" s="42">
        <f>'6.8'!C28</f>
        <v>1</v>
      </c>
      <c r="L21" s="7">
        <f>'6.9'!E23</f>
        <v>1</v>
      </c>
      <c r="M21" s="71">
        <f>'6.10'!C28</f>
        <v>2</v>
      </c>
      <c r="N21" s="71">
        <f>'6.11'!C24</f>
        <v>0</v>
      </c>
      <c r="O21" s="71">
        <f>'6.12'!C24</f>
        <v>2</v>
      </c>
      <c r="P21" s="71">
        <f>'6.13'!C24</f>
        <v>2</v>
      </c>
    </row>
    <row r="22" spans="1:16" ht="16" customHeight="1">
      <c r="A22" s="68" t="s">
        <v>51</v>
      </c>
      <c r="B22" s="69">
        <f t="shared" si="0"/>
        <v>66.666666666666657</v>
      </c>
      <c r="C22" s="69">
        <f t="shared" si="1"/>
        <v>14</v>
      </c>
      <c r="D22" s="70">
        <f>'6.1'!E84</f>
        <v>1</v>
      </c>
      <c r="E22" s="42">
        <f>'6.2'!C65</f>
        <v>0</v>
      </c>
      <c r="F22" s="71">
        <f>'6.3'!C63</f>
        <v>1</v>
      </c>
      <c r="G22" s="7">
        <f>'6.4'!E81</f>
        <v>1</v>
      </c>
      <c r="H22" s="7">
        <f>'6.5'!E60</f>
        <v>1</v>
      </c>
      <c r="I22" s="42">
        <f>'6.6'!C91</f>
        <v>1</v>
      </c>
      <c r="J22" s="42">
        <f>'6.7'!C65</f>
        <v>1</v>
      </c>
      <c r="K22" s="42">
        <f>'6.8'!C84</f>
        <v>1</v>
      </c>
      <c r="L22" s="7">
        <f>'6.9'!E60</f>
        <v>1</v>
      </c>
      <c r="M22" s="71">
        <f>'6.10'!C101</f>
        <v>2</v>
      </c>
      <c r="N22" s="71">
        <f>'6.11'!C71</f>
        <v>0</v>
      </c>
      <c r="O22" s="71">
        <f>'6.12'!C61</f>
        <v>2</v>
      </c>
      <c r="P22" s="71">
        <f>'6.13'!C61</f>
        <v>2</v>
      </c>
    </row>
    <row r="23" spans="1:16" ht="16" customHeight="1">
      <c r="A23" s="68" t="s">
        <v>55</v>
      </c>
      <c r="B23" s="69">
        <f t="shared" si="0"/>
        <v>66.666666666666657</v>
      </c>
      <c r="C23" s="69">
        <f t="shared" si="1"/>
        <v>14</v>
      </c>
      <c r="D23" s="70">
        <f>'6.1'!E91</f>
        <v>1</v>
      </c>
      <c r="E23" s="42">
        <f>'6.2'!C69</f>
        <v>1</v>
      </c>
      <c r="F23" s="71">
        <f>'6.3'!C67</f>
        <v>0</v>
      </c>
      <c r="G23" s="7">
        <f>'6.4'!E87</f>
        <v>1</v>
      </c>
      <c r="H23" s="7">
        <f>'6.5'!E64</f>
        <v>1</v>
      </c>
      <c r="I23" s="42">
        <f>'6.6'!C95</f>
        <v>2</v>
      </c>
      <c r="J23" s="42">
        <f>'6.7'!C69</f>
        <v>0</v>
      </c>
      <c r="K23" s="42">
        <f>'6.8'!C91</f>
        <v>1</v>
      </c>
      <c r="L23" s="7">
        <f>'6.9'!E64</f>
        <v>1</v>
      </c>
      <c r="M23" s="71">
        <f>'6.10'!C106</f>
        <v>2</v>
      </c>
      <c r="N23" s="71">
        <f>'6.11'!C75</f>
        <v>0</v>
      </c>
      <c r="O23" s="71">
        <f>'6.12'!C65</f>
        <v>2</v>
      </c>
      <c r="P23" s="71">
        <f>'6.13'!C65</f>
        <v>2</v>
      </c>
    </row>
    <row r="24" spans="1:16" ht="16" customHeight="1">
      <c r="A24" s="68" t="s">
        <v>72</v>
      </c>
      <c r="B24" s="69">
        <f t="shared" si="0"/>
        <v>66.666666666666657</v>
      </c>
      <c r="C24" s="69">
        <f t="shared" si="1"/>
        <v>14</v>
      </c>
      <c r="D24" s="70">
        <f>'6.1'!E112</f>
        <v>1</v>
      </c>
      <c r="E24" s="42">
        <f>'6.2'!C87</f>
        <v>1</v>
      </c>
      <c r="F24" s="71">
        <f>'6.3'!C83</f>
        <v>1</v>
      </c>
      <c r="G24" s="7">
        <f>'6.4'!E107</f>
        <v>1</v>
      </c>
      <c r="H24" s="7">
        <f>'6.5'!E80</f>
        <v>1</v>
      </c>
      <c r="I24" s="42">
        <f>'6.6'!C114</f>
        <v>0</v>
      </c>
      <c r="J24" s="42">
        <f>'6.7'!C86</f>
        <v>2</v>
      </c>
      <c r="K24" s="42">
        <f>'6.8'!C113</f>
        <v>1</v>
      </c>
      <c r="L24" s="7">
        <f>'6.9'!E80</f>
        <v>1</v>
      </c>
      <c r="M24" s="71">
        <f>'6.10'!C127</f>
        <v>2</v>
      </c>
      <c r="N24" s="71">
        <f>'6.11'!C91</f>
        <v>1</v>
      </c>
      <c r="O24" s="71">
        <f>'6.12'!C81</f>
        <v>0</v>
      </c>
      <c r="P24" s="71">
        <f>'6.13'!C81</f>
        <v>2</v>
      </c>
    </row>
    <row r="25" spans="1:16" ht="16" customHeight="1">
      <c r="A25" s="68" t="s">
        <v>83</v>
      </c>
      <c r="B25" s="69">
        <f t="shared" si="0"/>
        <v>66.666666666666657</v>
      </c>
      <c r="C25" s="69">
        <f t="shared" si="1"/>
        <v>14</v>
      </c>
      <c r="D25" s="70">
        <f>'6.1'!E138</f>
        <v>1</v>
      </c>
      <c r="E25" s="42">
        <f>'6.2'!C100</f>
        <v>0</v>
      </c>
      <c r="F25" s="71">
        <f>'6.3'!C97</f>
        <v>0</v>
      </c>
      <c r="G25" s="7">
        <f>'6.4'!E133</f>
        <v>1</v>
      </c>
      <c r="H25" s="7">
        <f>'6.5'!E93</f>
        <v>1</v>
      </c>
      <c r="I25" s="42">
        <f>'6.6'!C136</f>
        <v>2</v>
      </c>
      <c r="J25" s="42">
        <f>'6.7'!C101</f>
        <v>0</v>
      </c>
      <c r="K25" s="42">
        <f>'6.8'!C139</f>
        <v>1</v>
      </c>
      <c r="L25" s="7">
        <f>'6.9'!E93</f>
        <v>1</v>
      </c>
      <c r="M25" s="71">
        <f>'6.10'!C155</f>
        <v>2</v>
      </c>
      <c r="N25" s="71">
        <f>'6.11'!C105</f>
        <v>1</v>
      </c>
      <c r="O25" s="71">
        <f>'6.12'!C94</f>
        <v>2</v>
      </c>
      <c r="P25" s="71">
        <f>'6.13'!C94</f>
        <v>2</v>
      </c>
    </row>
    <row r="26" spans="1:16" ht="16" customHeight="1">
      <c r="A26" s="68" t="s">
        <v>8</v>
      </c>
      <c r="B26" s="69">
        <f t="shared" si="0"/>
        <v>61.904761904761905</v>
      </c>
      <c r="C26" s="69">
        <f t="shared" si="1"/>
        <v>13</v>
      </c>
      <c r="D26" s="7">
        <f>'6.1'!E16</f>
        <v>1</v>
      </c>
      <c r="E26" s="42">
        <f>'6.2'!C15</f>
        <v>2</v>
      </c>
      <c r="F26" s="71">
        <f>'6.3'!C15</f>
        <v>0</v>
      </c>
      <c r="G26" s="7">
        <f>'6.4'!E14</f>
        <v>1</v>
      </c>
      <c r="H26" s="7">
        <f>'6.5'!E14</f>
        <v>1</v>
      </c>
      <c r="I26" s="42">
        <f>'6.6'!C15</f>
        <v>2</v>
      </c>
      <c r="J26" s="42">
        <f>'6.7'!C15</f>
        <v>0</v>
      </c>
      <c r="K26" s="42">
        <f>'6.8'!C15</f>
        <v>1</v>
      </c>
      <c r="L26" s="7">
        <f>'6.9'!E14</f>
        <v>1</v>
      </c>
      <c r="M26" s="71">
        <f>'6.10'!C17</f>
        <v>2</v>
      </c>
      <c r="N26" s="71">
        <f>'6.11'!C15</f>
        <v>0</v>
      </c>
      <c r="O26" s="71">
        <f>'6.12'!C15</f>
        <v>0</v>
      </c>
      <c r="P26" s="71">
        <f>'6.13'!C15</f>
        <v>2</v>
      </c>
    </row>
    <row r="27" spans="1:16" s="72" customFormat="1" ht="16" customHeight="1">
      <c r="A27" s="68" t="s">
        <v>21</v>
      </c>
      <c r="B27" s="69">
        <f t="shared" si="0"/>
        <v>61.904761904761905</v>
      </c>
      <c r="C27" s="69">
        <f t="shared" si="1"/>
        <v>13</v>
      </c>
      <c r="D27" s="70">
        <f>'6.1'!E37</f>
        <v>1</v>
      </c>
      <c r="E27" s="42">
        <f>'6.2'!C29</f>
        <v>0</v>
      </c>
      <c r="F27" s="71">
        <f>'6.3'!C28</f>
        <v>0</v>
      </c>
      <c r="G27" s="7">
        <f>'6.4'!E34</f>
        <v>1</v>
      </c>
      <c r="H27" s="7">
        <f>'6.5'!E27</f>
        <v>1</v>
      </c>
      <c r="I27" s="42">
        <f>'6.6'!C35</f>
        <v>2</v>
      </c>
      <c r="J27" s="42">
        <f>'6.7'!C28</f>
        <v>0</v>
      </c>
      <c r="K27" s="42">
        <f>'6.8'!C35</f>
        <v>1</v>
      </c>
      <c r="L27" s="7">
        <f>'6.9'!E27</f>
        <v>1</v>
      </c>
      <c r="M27" s="71">
        <f>'6.10'!C44</f>
        <v>1</v>
      </c>
      <c r="N27" s="71">
        <f>'6.11'!C28</f>
        <v>1</v>
      </c>
      <c r="O27" s="71">
        <f>'6.12'!C28</f>
        <v>2</v>
      </c>
      <c r="P27" s="71">
        <f>'6.13'!C28</f>
        <v>2</v>
      </c>
    </row>
    <row r="28" spans="1:16" ht="16" customHeight="1">
      <c r="A28" s="68" t="s">
        <v>58</v>
      </c>
      <c r="B28" s="69">
        <f t="shared" si="0"/>
        <v>61.904761904761905</v>
      </c>
      <c r="C28" s="69">
        <f t="shared" si="1"/>
        <v>13</v>
      </c>
      <c r="D28" s="70">
        <f>'6.1'!E95</f>
        <v>1</v>
      </c>
      <c r="E28" s="42">
        <f>'6.2'!C72</f>
        <v>2</v>
      </c>
      <c r="F28" s="71">
        <f>'6.3'!C70</f>
        <v>1</v>
      </c>
      <c r="G28" s="7">
        <f>'6.4'!E92</f>
        <v>1</v>
      </c>
      <c r="H28" s="7">
        <f>'6.5'!E67</f>
        <v>1</v>
      </c>
      <c r="I28" s="42">
        <f>'6.6'!C99</f>
        <v>0</v>
      </c>
      <c r="J28" s="42">
        <f>'6.7'!C72</f>
        <v>0</v>
      </c>
      <c r="K28" s="42">
        <f>'6.8'!C96</f>
        <v>1</v>
      </c>
      <c r="L28" s="7">
        <f>'6.9'!E67</f>
        <v>1</v>
      </c>
      <c r="M28" s="71">
        <f>'6.10'!C111</f>
        <v>1</v>
      </c>
      <c r="N28" s="71">
        <f>'6.11'!C78</f>
        <v>0</v>
      </c>
      <c r="O28" s="71">
        <f>'6.12'!C68</f>
        <v>2</v>
      </c>
      <c r="P28" s="71">
        <f>'6.13'!C68</f>
        <v>2</v>
      </c>
    </row>
    <row r="29" spans="1:16" ht="16" customHeight="1">
      <c r="A29" s="68" t="s">
        <v>84</v>
      </c>
      <c r="B29" s="69">
        <f t="shared" si="0"/>
        <v>61.904761904761905</v>
      </c>
      <c r="C29" s="69">
        <f t="shared" si="1"/>
        <v>13</v>
      </c>
      <c r="D29" s="70">
        <f>'6.1'!E140</f>
        <v>1</v>
      </c>
      <c r="E29" s="42">
        <f>'6.2'!C101</f>
        <v>0</v>
      </c>
      <c r="F29" s="71">
        <f>'6.3'!C98</f>
        <v>0</v>
      </c>
      <c r="G29" s="7">
        <f>'6.4'!E134</f>
        <v>1</v>
      </c>
      <c r="H29" s="7">
        <f>'6.5'!E94</f>
        <v>1</v>
      </c>
      <c r="I29" s="42">
        <f>'6.6'!C138</f>
        <v>2</v>
      </c>
      <c r="J29" s="42">
        <f>'6.7'!C102</f>
        <v>0</v>
      </c>
      <c r="K29" s="42">
        <f>'6.8'!C140</f>
        <v>1</v>
      </c>
      <c r="L29" s="7">
        <f>'6.9'!E94</f>
        <v>1</v>
      </c>
      <c r="M29" s="71">
        <f>'6.10'!C157</f>
        <v>2</v>
      </c>
      <c r="N29" s="71">
        <f>'6.11'!C106</f>
        <v>0</v>
      </c>
      <c r="O29" s="71">
        <f>'6.12'!C95</f>
        <v>2</v>
      </c>
      <c r="P29" s="71">
        <f>'6.13'!C95</f>
        <v>2</v>
      </c>
    </row>
    <row r="30" spans="1:16" ht="16" customHeight="1">
      <c r="A30" s="182" t="s">
        <v>2956</v>
      </c>
      <c r="B30" s="69"/>
      <c r="C30" s="69"/>
      <c r="D30" s="70"/>
      <c r="E30" s="42"/>
      <c r="F30" s="71"/>
      <c r="G30" s="7"/>
      <c r="H30" s="7"/>
      <c r="I30" s="42"/>
      <c r="J30" s="42"/>
      <c r="K30" s="42"/>
      <c r="L30" s="7"/>
      <c r="M30" s="71"/>
      <c r="N30" s="71"/>
      <c r="O30" s="71"/>
      <c r="P30" s="71"/>
    </row>
    <row r="31" spans="1:16" ht="16" customHeight="1">
      <c r="A31" s="68" t="s">
        <v>534</v>
      </c>
      <c r="B31" s="69">
        <f t="shared" ref="B31:B45" si="2">C31/$C$5*100</f>
        <v>57.142857142857139</v>
      </c>
      <c r="C31" s="69">
        <f t="shared" ref="C31:C45" si="3">SUM(D31:P31)</f>
        <v>12</v>
      </c>
      <c r="D31" s="70">
        <f>'6.1'!E50</f>
        <v>1</v>
      </c>
      <c r="E31" s="42">
        <f>'6.2'!C38</f>
        <v>0</v>
      </c>
      <c r="F31" s="71">
        <f>'6.3'!C36</f>
        <v>0</v>
      </c>
      <c r="G31" s="7">
        <f>'6.4'!E47</f>
        <v>1</v>
      </c>
      <c r="H31" s="7">
        <f>'6.5'!E35</f>
        <v>0</v>
      </c>
      <c r="I31" s="42">
        <f>'6.6'!C52</f>
        <v>0</v>
      </c>
      <c r="J31" s="42">
        <f>'6.7'!C37</f>
        <v>0</v>
      </c>
      <c r="K31" s="42">
        <f>'6.8'!C47</f>
        <v>1</v>
      </c>
      <c r="L31" s="7">
        <f>'6.9'!E35</f>
        <v>1</v>
      </c>
      <c r="M31" s="71">
        <f>'6.10'!C59</f>
        <v>2</v>
      </c>
      <c r="N31" s="71">
        <f>'6.11'!C40</f>
        <v>2</v>
      </c>
      <c r="O31" s="71">
        <f>'6.12'!C36</f>
        <v>2</v>
      </c>
      <c r="P31" s="71">
        <f>'6.13'!C36</f>
        <v>2</v>
      </c>
    </row>
    <row r="32" spans="1:16" ht="16" customHeight="1">
      <c r="A32" s="68" t="s">
        <v>94</v>
      </c>
      <c r="B32" s="69">
        <f t="shared" si="2"/>
        <v>57.142857142857139</v>
      </c>
      <c r="C32" s="69">
        <f t="shared" si="3"/>
        <v>12</v>
      </c>
      <c r="D32" s="70">
        <f>'6.1'!E56</f>
        <v>1</v>
      </c>
      <c r="E32" s="42">
        <f>'6.2'!C44</f>
        <v>0</v>
      </c>
      <c r="F32" s="71">
        <f>'6.3'!C42</f>
        <v>0</v>
      </c>
      <c r="G32" s="7">
        <f>'6.4'!E53</f>
        <v>1</v>
      </c>
      <c r="H32" s="7">
        <f>'6.5'!E40</f>
        <v>1</v>
      </c>
      <c r="I32" s="42">
        <f>'6.6'!C58</f>
        <v>2</v>
      </c>
      <c r="J32" s="42">
        <f>'6.7'!C43</f>
        <v>1</v>
      </c>
      <c r="K32" s="42">
        <f>'6.8'!C55</f>
        <v>1</v>
      </c>
      <c r="L32" s="7">
        <f>'6.9'!E40</f>
        <v>1</v>
      </c>
      <c r="M32" s="71">
        <f>'6.10'!C70</f>
        <v>0</v>
      </c>
      <c r="N32" s="71">
        <f>'6.11'!C47</f>
        <v>0</v>
      </c>
      <c r="O32" s="71">
        <f>'6.12'!C41</f>
        <v>2</v>
      </c>
      <c r="P32" s="71">
        <f>'6.13'!C41</f>
        <v>2</v>
      </c>
    </row>
    <row r="33" spans="1:16" ht="16" customHeight="1">
      <c r="A33" s="68" t="s">
        <v>76</v>
      </c>
      <c r="B33" s="69">
        <f t="shared" si="2"/>
        <v>57.142857142857139</v>
      </c>
      <c r="C33" s="69">
        <f t="shared" si="3"/>
        <v>12</v>
      </c>
      <c r="D33" s="70">
        <f>'6.1'!E119</f>
        <v>1</v>
      </c>
      <c r="E33" s="42">
        <f>'6.2'!C91</f>
        <v>0</v>
      </c>
      <c r="F33" s="71">
        <f>'6.3'!C87</f>
        <v>0</v>
      </c>
      <c r="G33" s="7">
        <f>'6.4'!E112</f>
        <v>1</v>
      </c>
      <c r="H33" s="7">
        <f>'6.5'!E84</f>
        <v>0</v>
      </c>
      <c r="I33" s="42">
        <f>'6.6'!C122</f>
        <v>2</v>
      </c>
      <c r="J33" s="42">
        <f>'6.7'!C92</f>
        <v>0</v>
      </c>
      <c r="K33" s="42">
        <f>'6.8'!C121</f>
        <v>1</v>
      </c>
      <c r="L33" s="7">
        <f>'6.9'!E84</f>
        <v>1</v>
      </c>
      <c r="M33" s="71">
        <f>'6.10'!C137</f>
        <v>2</v>
      </c>
      <c r="N33" s="71">
        <f>'6.11'!C96</f>
        <v>0</v>
      </c>
      <c r="O33" s="71">
        <f>'6.12'!C85</f>
        <v>2</v>
      </c>
      <c r="P33" s="71">
        <f>'6.13'!C85</f>
        <v>2</v>
      </c>
    </row>
    <row r="34" spans="1:16" s="72" customFormat="1" ht="16" customHeight="1">
      <c r="A34" s="68" t="s">
        <v>75</v>
      </c>
      <c r="B34" s="69">
        <f t="shared" si="2"/>
        <v>52.380952380952387</v>
      </c>
      <c r="C34" s="69">
        <f t="shared" si="3"/>
        <v>11</v>
      </c>
      <c r="D34" s="70">
        <f>'6.1'!E116</f>
        <v>1</v>
      </c>
      <c r="E34" s="42">
        <f>'6.2'!C89</f>
        <v>0</v>
      </c>
      <c r="F34" s="71">
        <f>'6.3'!C85</f>
        <v>0</v>
      </c>
      <c r="G34" s="7">
        <f>'6.4'!E109</f>
        <v>1</v>
      </c>
      <c r="H34" s="7">
        <f>'6.5'!E82</f>
        <v>1</v>
      </c>
      <c r="I34" s="42">
        <f>'6.6'!C118</f>
        <v>2</v>
      </c>
      <c r="J34" s="42">
        <f>'6.7'!C90</f>
        <v>0</v>
      </c>
      <c r="K34" s="42">
        <f>'6.8'!C117</f>
        <v>1</v>
      </c>
      <c r="L34" s="7">
        <f>'6.9'!E82</f>
        <v>1</v>
      </c>
      <c r="M34" s="71">
        <f>'6.10'!C135</f>
        <v>0</v>
      </c>
      <c r="N34" s="71">
        <f>'6.11'!C94</f>
        <v>0</v>
      </c>
      <c r="O34" s="71">
        <f>'6.12'!C83</f>
        <v>2</v>
      </c>
      <c r="P34" s="71">
        <f>'6.13'!C83</f>
        <v>2</v>
      </c>
    </row>
    <row r="35" spans="1:16" s="72" customFormat="1" ht="16" customHeight="1">
      <c r="A35" s="68" t="s">
        <v>73</v>
      </c>
      <c r="B35" s="69">
        <f t="shared" si="2"/>
        <v>52.380952380952387</v>
      </c>
      <c r="C35" s="69">
        <f t="shared" si="3"/>
        <v>11</v>
      </c>
      <c r="D35" s="70">
        <f>'6.1'!E131</f>
        <v>1</v>
      </c>
      <c r="E35" s="42">
        <f>'6.2'!C97</f>
        <v>0</v>
      </c>
      <c r="F35" s="71">
        <f>'6.3'!C93</f>
        <v>2</v>
      </c>
      <c r="G35" s="7">
        <f>'6.4'!E126</f>
        <v>1</v>
      </c>
      <c r="H35" s="7">
        <f>'6.5'!E90</f>
        <v>1</v>
      </c>
      <c r="I35" s="42">
        <f>'6.6'!C132</f>
        <v>1</v>
      </c>
      <c r="J35" s="42">
        <f>'6.7'!C98</f>
        <v>0</v>
      </c>
      <c r="K35" s="42">
        <f>'6.8'!C133</f>
        <v>1</v>
      </c>
      <c r="L35" s="7">
        <f>'6.9'!E90</f>
        <v>1</v>
      </c>
      <c r="M35" s="71">
        <f>'6.10'!C151</f>
        <v>1</v>
      </c>
      <c r="N35" s="71">
        <f>'6.11'!C102</f>
        <v>0</v>
      </c>
      <c r="O35" s="71">
        <f>'6.12'!C91</f>
        <v>2</v>
      </c>
      <c r="P35" s="71">
        <f>'6.13'!C91</f>
        <v>0</v>
      </c>
    </row>
    <row r="36" spans="1:16" ht="16" customHeight="1">
      <c r="A36" s="68" t="s">
        <v>10</v>
      </c>
      <c r="B36" s="69">
        <f t="shared" si="2"/>
        <v>47.619047619047613</v>
      </c>
      <c r="C36" s="69">
        <f t="shared" si="3"/>
        <v>10</v>
      </c>
      <c r="D36" s="7">
        <f>'6.1'!E18</f>
        <v>1</v>
      </c>
      <c r="E36" s="42">
        <f>'6.2'!C18</f>
        <v>0</v>
      </c>
      <c r="F36" s="71">
        <f>'6.3'!C17</f>
        <v>1</v>
      </c>
      <c r="G36" s="7">
        <f>'6.4'!E16</f>
        <v>1</v>
      </c>
      <c r="H36" s="7">
        <f>'6.5'!E16</f>
        <v>1</v>
      </c>
      <c r="I36" s="42">
        <f>'6.6'!C18</f>
        <v>1</v>
      </c>
      <c r="J36" s="42">
        <f>'6.7'!C17</f>
        <v>0</v>
      </c>
      <c r="K36" s="42">
        <f>'6.8'!C17</f>
        <v>1</v>
      </c>
      <c r="L36" s="7">
        <f>'6.9'!E16</f>
        <v>1</v>
      </c>
      <c r="M36" s="71">
        <f>'6.10'!C21</f>
        <v>1</v>
      </c>
      <c r="N36" s="71">
        <f>'6.11'!C17</f>
        <v>0</v>
      </c>
      <c r="O36" s="71">
        <f>'6.12'!C17</f>
        <v>0</v>
      </c>
      <c r="P36" s="71">
        <f>'6.13'!C17</f>
        <v>2</v>
      </c>
    </row>
    <row r="37" spans="1:16" ht="16" customHeight="1">
      <c r="A37" s="68" t="s">
        <v>20</v>
      </c>
      <c r="B37" s="69">
        <f t="shared" si="2"/>
        <v>47.619047619047613</v>
      </c>
      <c r="C37" s="69">
        <f t="shared" si="3"/>
        <v>10</v>
      </c>
      <c r="D37" s="70">
        <f>'6.1'!E36</f>
        <v>1</v>
      </c>
      <c r="E37" s="42">
        <f>'6.2'!C28</f>
        <v>0</v>
      </c>
      <c r="F37" s="71">
        <f>'6.3'!C27</f>
        <v>0</v>
      </c>
      <c r="G37" s="7">
        <f>'6.4'!E32</f>
        <v>1</v>
      </c>
      <c r="H37" s="7">
        <f>'6.5'!E26</f>
        <v>1</v>
      </c>
      <c r="I37" s="42">
        <f>'6.6'!C34</f>
        <v>0</v>
      </c>
      <c r="J37" s="42">
        <f>'6.7'!C27</f>
        <v>0</v>
      </c>
      <c r="K37" s="42">
        <f>'6.8'!C33</f>
        <v>1</v>
      </c>
      <c r="L37" s="7">
        <f>'6.9'!E26</f>
        <v>0</v>
      </c>
      <c r="M37" s="71">
        <f>'6.10'!C42</f>
        <v>2</v>
      </c>
      <c r="N37" s="71">
        <f>'6.11'!C27</f>
        <v>0</v>
      </c>
      <c r="O37" s="71">
        <f>'6.12'!C27</f>
        <v>2</v>
      </c>
      <c r="P37" s="71">
        <f>'6.13'!C27</f>
        <v>2</v>
      </c>
    </row>
    <row r="38" spans="1:16" ht="16" customHeight="1">
      <c r="A38" s="68" t="s">
        <v>30</v>
      </c>
      <c r="B38" s="69">
        <f t="shared" si="2"/>
        <v>47.619047619047613</v>
      </c>
      <c r="C38" s="69">
        <f t="shared" si="3"/>
        <v>10</v>
      </c>
      <c r="D38" s="70">
        <f>'6.1'!E52</f>
        <v>1</v>
      </c>
      <c r="E38" s="42">
        <f>'6.2'!C39</f>
        <v>0</v>
      </c>
      <c r="F38" s="71">
        <f>'6.3'!C37</f>
        <v>0</v>
      </c>
      <c r="G38" s="7">
        <f>'6.4'!E49</f>
        <v>1</v>
      </c>
      <c r="H38" s="7">
        <f>'6.5'!E36</f>
        <v>1</v>
      </c>
      <c r="I38" s="42">
        <f>'6.6'!C53</f>
        <v>1</v>
      </c>
      <c r="J38" s="42">
        <f>'6.7'!C38</f>
        <v>0</v>
      </c>
      <c r="K38" s="42">
        <f>'6.8'!C51</f>
        <v>1</v>
      </c>
      <c r="L38" s="7">
        <f>'6.9'!E36</f>
        <v>0</v>
      </c>
      <c r="M38" s="71">
        <f>'6.10'!C65</f>
        <v>1</v>
      </c>
      <c r="N38" s="71">
        <f>'6.11'!C42</f>
        <v>0</v>
      </c>
      <c r="O38" s="71">
        <f>'6.12'!C37</f>
        <v>2</v>
      </c>
      <c r="P38" s="71">
        <f>'6.13'!C37</f>
        <v>2</v>
      </c>
    </row>
    <row r="39" spans="1:16" ht="16" customHeight="1">
      <c r="A39" s="68" t="s">
        <v>535</v>
      </c>
      <c r="B39" s="69">
        <f t="shared" si="2"/>
        <v>47.619047619047613</v>
      </c>
      <c r="C39" s="69">
        <f t="shared" si="3"/>
        <v>10</v>
      </c>
      <c r="D39" s="70">
        <f>'6.1'!E67</f>
        <v>1</v>
      </c>
      <c r="E39" s="42">
        <f>'6.2'!C49</f>
        <v>0</v>
      </c>
      <c r="F39" s="71">
        <f>'6.3'!C47</f>
        <v>0</v>
      </c>
      <c r="G39" s="7">
        <f>'6.4'!E63</f>
        <v>1</v>
      </c>
      <c r="H39" s="7">
        <f>'6.5'!E45</f>
        <v>1</v>
      </c>
      <c r="I39" s="42">
        <f>'6.6'!C67</f>
        <v>2</v>
      </c>
      <c r="J39" s="42">
        <f>'6.7'!C48</f>
        <v>1</v>
      </c>
      <c r="K39" s="42">
        <f>'6.8'!C65</f>
        <v>1</v>
      </c>
      <c r="L39" s="7">
        <f>'6.9'!E45</f>
        <v>1</v>
      </c>
      <c r="M39" s="71">
        <f>'6.10'!C75</f>
        <v>0</v>
      </c>
      <c r="N39" s="71">
        <f>'6.11'!C52</f>
        <v>0</v>
      </c>
      <c r="O39" s="71">
        <f>'6.12'!C46</f>
        <v>2</v>
      </c>
      <c r="P39" s="71">
        <f>'6.13'!C46</f>
        <v>0</v>
      </c>
    </row>
    <row r="40" spans="1:16" ht="16" customHeight="1">
      <c r="A40" s="68" t="s">
        <v>533</v>
      </c>
      <c r="B40" s="69">
        <f t="shared" si="2"/>
        <v>42.857142857142854</v>
      </c>
      <c r="C40" s="69">
        <f t="shared" si="3"/>
        <v>9</v>
      </c>
      <c r="D40" s="7">
        <f>'6.1'!E33</f>
        <v>1</v>
      </c>
      <c r="E40" s="42">
        <f>'6.2'!C26</f>
        <v>0</v>
      </c>
      <c r="F40" s="71">
        <f>'6.3'!C25</f>
        <v>0</v>
      </c>
      <c r="G40" s="7">
        <f>'6.4'!E30</f>
        <v>0</v>
      </c>
      <c r="H40" s="7">
        <f>'6.5'!E24</f>
        <v>0</v>
      </c>
      <c r="I40" s="42">
        <f>'6.6'!C32</f>
        <v>0</v>
      </c>
      <c r="J40" s="42">
        <f>'6.7'!C25</f>
        <v>0</v>
      </c>
      <c r="K40" s="42">
        <f>'6.8'!C30</f>
        <v>1</v>
      </c>
      <c r="L40" s="7">
        <f>'6.9'!E24</f>
        <v>1</v>
      </c>
      <c r="M40" s="71">
        <f>'6.10'!C33</f>
        <v>2</v>
      </c>
      <c r="N40" s="71">
        <f>'6.11'!C25</f>
        <v>0</v>
      </c>
      <c r="O40" s="71">
        <f>'6.12'!C25</f>
        <v>2</v>
      </c>
      <c r="P40" s="71">
        <f>'6.13'!C25</f>
        <v>2</v>
      </c>
    </row>
    <row r="41" spans="1:16" ht="16" customHeight="1">
      <c r="A41" s="68" t="s">
        <v>25</v>
      </c>
      <c r="B41" s="69">
        <f t="shared" si="2"/>
        <v>42.857142857142854</v>
      </c>
      <c r="C41" s="69">
        <f t="shared" si="3"/>
        <v>9</v>
      </c>
      <c r="D41" s="70">
        <f>'6.1'!E41</f>
        <v>1</v>
      </c>
      <c r="E41" s="42">
        <f>'6.2'!C34</f>
        <v>0</v>
      </c>
      <c r="F41" s="71">
        <f>'6.3'!C32</f>
        <v>0</v>
      </c>
      <c r="G41" s="7">
        <f>'6.4'!E39</f>
        <v>1</v>
      </c>
      <c r="H41" s="7">
        <f>'6.5'!E31</f>
        <v>1</v>
      </c>
      <c r="I41" s="42">
        <f>'6.6'!C46</f>
        <v>2</v>
      </c>
      <c r="J41" s="42">
        <f>'6.7'!C33</f>
        <v>0</v>
      </c>
      <c r="K41" s="42">
        <f>'6.8'!C39</f>
        <v>1</v>
      </c>
      <c r="L41" s="7">
        <f>'6.9'!E31</f>
        <v>1</v>
      </c>
      <c r="M41" s="71">
        <f>'6.10'!C55</f>
        <v>0</v>
      </c>
      <c r="N41" s="71">
        <f>'6.11'!C36</f>
        <v>0</v>
      </c>
      <c r="O41" s="71">
        <f>'6.12'!C32</f>
        <v>0</v>
      </c>
      <c r="P41" s="71">
        <f>'6.13'!C32</f>
        <v>2</v>
      </c>
    </row>
    <row r="42" spans="1:16" ht="16" customHeight="1">
      <c r="A42" s="68" t="s">
        <v>26</v>
      </c>
      <c r="B42" s="69">
        <f t="shared" si="2"/>
        <v>42.857142857142854</v>
      </c>
      <c r="C42" s="69">
        <f t="shared" si="3"/>
        <v>9</v>
      </c>
      <c r="D42" s="70">
        <f>'6.1'!E43</f>
        <v>1</v>
      </c>
      <c r="E42" s="42">
        <f>'6.2'!C35</f>
        <v>0</v>
      </c>
      <c r="F42" s="71">
        <f>'6.3'!C33</f>
        <v>0</v>
      </c>
      <c r="G42" s="7">
        <f>'6.4'!E41</f>
        <v>1</v>
      </c>
      <c r="H42" s="7">
        <f>'6.5'!E32</f>
        <v>1</v>
      </c>
      <c r="I42" s="42">
        <f>'6.6'!C49</f>
        <v>0</v>
      </c>
      <c r="J42" s="42">
        <f>'6.7'!C34</f>
        <v>0</v>
      </c>
      <c r="K42" s="42">
        <f>'6.8'!C41</f>
        <v>1</v>
      </c>
      <c r="L42" s="7">
        <f>'6.9'!E32</f>
        <v>1</v>
      </c>
      <c r="M42" s="71">
        <f>'6.10'!C56</f>
        <v>0</v>
      </c>
      <c r="N42" s="71">
        <f>'6.11'!C37</f>
        <v>0</v>
      </c>
      <c r="O42" s="71">
        <f>'6.12'!C33</f>
        <v>2</v>
      </c>
      <c r="P42" s="71">
        <f>'6.13'!C33</f>
        <v>2</v>
      </c>
    </row>
    <row r="43" spans="1:16" s="72" customFormat="1" ht="16" customHeight="1">
      <c r="A43" s="68" t="s">
        <v>37</v>
      </c>
      <c r="B43" s="69">
        <f t="shared" si="2"/>
        <v>42.857142857142854</v>
      </c>
      <c r="C43" s="69">
        <f t="shared" si="3"/>
        <v>9</v>
      </c>
      <c r="D43" s="70">
        <f>'6.1'!E64</f>
        <v>1</v>
      </c>
      <c r="E43" s="42">
        <f>'6.2'!C48</f>
        <v>0</v>
      </c>
      <c r="F43" s="71">
        <f>'6.3'!C46</f>
        <v>0</v>
      </c>
      <c r="G43" s="7">
        <f>'6.4'!E62</f>
        <v>1</v>
      </c>
      <c r="H43" s="7">
        <f>'6.5'!E44</f>
        <v>1</v>
      </c>
      <c r="I43" s="42">
        <f>'6.6'!C64</f>
        <v>2</v>
      </c>
      <c r="J43" s="42">
        <f>'6.7'!C47</f>
        <v>0</v>
      </c>
      <c r="K43" s="42">
        <f>'6.8'!C63</f>
        <v>1</v>
      </c>
      <c r="L43" s="7">
        <f>'6.9'!E44</f>
        <v>1</v>
      </c>
      <c r="M43" s="71">
        <f>'6.10'!C74</f>
        <v>0</v>
      </c>
      <c r="N43" s="71">
        <f>'6.11'!C51</f>
        <v>0</v>
      </c>
      <c r="O43" s="71">
        <f>'6.12'!C45</f>
        <v>2</v>
      </c>
      <c r="P43" s="71">
        <f>'6.13'!C45</f>
        <v>0</v>
      </c>
    </row>
    <row r="44" spans="1:16" ht="16" customHeight="1">
      <c r="A44" s="68" t="s">
        <v>80</v>
      </c>
      <c r="B44" s="69">
        <f t="shared" si="2"/>
        <v>42.857142857142854</v>
      </c>
      <c r="C44" s="69">
        <f t="shared" si="3"/>
        <v>9</v>
      </c>
      <c r="D44" s="70">
        <f>'6.1'!E128</f>
        <v>1</v>
      </c>
      <c r="E44" s="42">
        <f>'6.2'!C96</f>
        <v>0</v>
      </c>
      <c r="F44" s="71">
        <f>'6.3'!C92</f>
        <v>0</v>
      </c>
      <c r="G44" s="7">
        <f>'6.4'!E124</f>
        <v>1</v>
      </c>
      <c r="H44" s="7">
        <f>'6.5'!E89</f>
        <v>1</v>
      </c>
      <c r="I44" s="42">
        <f>'6.6'!C130</f>
        <v>2</v>
      </c>
      <c r="J44" s="42">
        <f>'6.7'!C97</f>
        <v>0</v>
      </c>
      <c r="K44" s="42">
        <f>'6.8'!C131</f>
        <v>1</v>
      </c>
      <c r="L44" s="7">
        <f>'6.9'!E89</f>
        <v>0</v>
      </c>
      <c r="M44" s="71">
        <f>'6.10'!C149</f>
        <v>2</v>
      </c>
      <c r="N44" s="71">
        <f>'6.11'!C101</f>
        <v>1</v>
      </c>
      <c r="O44" s="71">
        <f>'6.12'!C90</f>
        <v>0</v>
      </c>
      <c r="P44" s="71">
        <f>'6.13'!C90</f>
        <v>0</v>
      </c>
    </row>
    <row r="45" spans="1:16" ht="16" customHeight="1">
      <c r="A45" s="68" t="s">
        <v>59</v>
      </c>
      <c r="B45" s="69">
        <f t="shared" si="2"/>
        <v>40.476190476190474</v>
      </c>
      <c r="C45" s="69">
        <f t="shared" si="3"/>
        <v>8.5</v>
      </c>
      <c r="D45" s="70">
        <f>'6.1'!E97</f>
        <v>1</v>
      </c>
      <c r="E45" s="42">
        <f>'6.2'!C75</f>
        <v>0</v>
      </c>
      <c r="F45" s="71">
        <f>'6.3'!C71</f>
        <v>0</v>
      </c>
      <c r="G45" s="7">
        <f>'6.4'!E93</f>
        <v>1</v>
      </c>
      <c r="H45" s="7">
        <f>'6.5'!E68</f>
        <v>1</v>
      </c>
      <c r="I45" s="42">
        <f>'6.6'!C100</f>
        <v>0</v>
      </c>
      <c r="J45" s="42">
        <f>'6.7'!C73</f>
        <v>0</v>
      </c>
      <c r="K45" s="42">
        <f>'6.8'!C97</f>
        <v>1</v>
      </c>
      <c r="L45" s="7">
        <f>'6.9'!E68</f>
        <v>0.5</v>
      </c>
      <c r="M45" s="71">
        <f>'6.10'!C112</f>
        <v>0</v>
      </c>
      <c r="N45" s="71">
        <f>'6.11'!C79</f>
        <v>0</v>
      </c>
      <c r="O45" s="71">
        <f>'6.12'!C69</f>
        <v>2</v>
      </c>
      <c r="P45" s="71">
        <f>'6.13'!C69</f>
        <v>2</v>
      </c>
    </row>
    <row r="46" spans="1:16" ht="16" customHeight="1">
      <c r="A46" s="182" t="s">
        <v>2957</v>
      </c>
      <c r="B46" s="69"/>
      <c r="C46" s="69"/>
      <c r="D46" s="70"/>
      <c r="E46" s="42"/>
      <c r="F46" s="71"/>
      <c r="G46" s="7"/>
      <c r="H46" s="7"/>
      <c r="I46" s="42"/>
      <c r="J46" s="42"/>
      <c r="K46" s="42"/>
      <c r="L46" s="7"/>
      <c r="M46" s="71"/>
      <c r="N46" s="71"/>
      <c r="O46" s="71"/>
      <c r="P46" s="71"/>
    </row>
    <row r="47" spans="1:16" ht="16" customHeight="1">
      <c r="A47" s="68" t="s">
        <v>1</v>
      </c>
      <c r="B47" s="69">
        <f t="shared" ref="B47:B74" si="4">C47/$C$5*100</f>
        <v>38.095238095238095</v>
      </c>
      <c r="C47" s="69">
        <f t="shared" ref="C47:C74" si="5">SUM(D47:P47)</f>
        <v>8</v>
      </c>
      <c r="D47" s="7">
        <f>'6.1'!E7</f>
        <v>1</v>
      </c>
      <c r="E47" s="42">
        <f>'6.2'!C8</f>
        <v>0</v>
      </c>
      <c r="F47" s="71">
        <f>'6.3'!C8</f>
        <v>0</v>
      </c>
      <c r="G47" s="7">
        <f>'6.4'!E7</f>
        <v>1</v>
      </c>
      <c r="H47" s="7">
        <f>'6.5'!E7</f>
        <v>0</v>
      </c>
      <c r="I47" s="42">
        <f>'6.6'!C8</f>
        <v>0</v>
      </c>
      <c r="J47" s="42">
        <f>'6.7'!C8</f>
        <v>0</v>
      </c>
      <c r="K47" s="42">
        <f>'6.8'!C7</f>
        <v>1</v>
      </c>
      <c r="L47" s="7">
        <f>'6.9'!E7</f>
        <v>1</v>
      </c>
      <c r="M47" s="71">
        <f>'6.10'!C8</f>
        <v>0</v>
      </c>
      <c r="N47" s="71">
        <f>'6.11'!C8</f>
        <v>0</v>
      </c>
      <c r="O47" s="71">
        <f>'6.12'!C8</f>
        <v>2</v>
      </c>
      <c r="P47" s="71">
        <f>'6.13'!C8</f>
        <v>2</v>
      </c>
    </row>
    <row r="48" spans="1:16" ht="16" customHeight="1">
      <c r="A48" s="68" t="s">
        <v>62</v>
      </c>
      <c r="B48" s="69">
        <f t="shared" si="4"/>
        <v>38.095238095238095</v>
      </c>
      <c r="C48" s="69">
        <f t="shared" si="5"/>
        <v>8</v>
      </c>
      <c r="D48" s="70">
        <f>'6.1'!E101</f>
        <v>1</v>
      </c>
      <c r="E48" s="42">
        <f>'6.2'!C78</f>
        <v>0</v>
      </c>
      <c r="F48" s="71">
        <f>'6.3'!C74</f>
        <v>0</v>
      </c>
      <c r="G48" s="7">
        <f>'6.4'!E97</f>
        <v>1</v>
      </c>
      <c r="H48" s="7">
        <f>'6.5'!E71</f>
        <v>0</v>
      </c>
      <c r="I48" s="42">
        <f>'6.6'!C103</f>
        <v>2</v>
      </c>
      <c r="J48" s="42">
        <f>'6.7'!C76</f>
        <v>0</v>
      </c>
      <c r="K48" s="42">
        <f>'6.8'!C101</f>
        <v>0</v>
      </c>
      <c r="L48" s="7">
        <f>'6.9'!E71</f>
        <v>0</v>
      </c>
      <c r="M48" s="71">
        <f>'6.10'!C115</f>
        <v>0</v>
      </c>
      <c r="N48" s="71">
        <f>'6.11'!C82</f>
        <v>0</v>
      </c>
      <c r="O48" s="71">
        <f>'6.12'!C72</f>
        <v>2</v>
      </c>
      <c r="P48" s="71">
        <f>'6.13'!C72</f>
        <v>2</v>
      </c>
    </row>
    <row r="49" spans="1:16" ht="16" customHeight="1">
      <c r="A49" s="68" t="s">
        <v>64</v>
      </c>
      <c r="B49" s="69">
        <f t="shared" si="4"/>
        <v>38.095238095238095</v>
      </c>
      <c r="C49" s="69">
        <f t="shared" si="5"/>
        <v>8</v>
      </c>
      <c r="D49" s="70">
        <f>'6.1'!E103</f>
        <v>1</v>
      </c>
      <c r="E49" s="42">
        <f>'6.2'!C80</f>
        <v>1</v>
      </c>
      <c r="F49" s="71">
        <f>'6.3'!C76</f>
        <v>0</v>
      </c>
      <c r="G49" s="7">
        <f>'6.4'!E99</f>
        <v>1</v>
      </c>
      <c r="H49" s="7">
        <f>'6.5'!E73</f>
        <v>0</v>
      </c>
      <c r="I49" s="42">
        <f>'6.6'!C106</f>
        <v>1</v>
      </c>
      <c r="J49" s="42">
        <f>'6.7'!C78</f>
        <v>0</v>
      </c>
      <c r="K49" s="42">
        <f>'6.8'!C104</f>
        <v>1</v>
      </c>
      <c r="L49" s="7">
        <f>'6.9'!E73</f>
        <v>1</v>
      </c>
      <c r="M49" s="71">
        <f>'6.10'!C117</f>
        <v>2</v>
      </c>
      <c r="N49" s="71">
        <f>'6.11'!C84</f>
        <v>0</v>
      </c>
      <c r="O49" s="71">
        <f>'6.12'!C74</f>
        <v>0</v>
      </c>
      <c r="P49" s="71">
        <f>'6.13'!C74</f>
        <v>0</v>
      </c>
    </row>
    <row r="50" spans="1:16" ht="16" customHeight="1">
      <c r="A50" s="68" t="s">
        <v>78</v>
      </c>
      <c r="B50" s="69">
        <f t="shared" si="4"/>
        <v>38.095238095238095</v>
      </c>
      <c r="C50" s="69">
        <f t="shared" si="5"/>
        <v>8</v>
      </c>
      <c r="D50" s="70">
        <f>'6.1'!E125</f>
        <v>1</v>
      </c>
      <c r="E50" s="42">
        <f>'6.2'!C93</f>
        <v>0</v>
      </c>
      <c r="F50" s="71">
        <f>'6.3'!C89</f>
        <v>0</v>
      </c>
      <c r="G50" s="7">
        <f>'6.4'!E118</f>
        <v>1</v>
      </c>
      <c r="H50" s="7">
        <f>'6.5'!E86</f>
        <v>0</v>
      </c>
      <c r="I50" s="42">
        <f>'6.6'!C126</f>
        <v>2</v>
      </c>
      <c r="J50" s="42">
        <f>'6.7'!C94</f>
        <v>0</v>
      </c>
      <c r="K50" s="42">
        <f>'6.8'!C127</f>
        <v>1</v>
      </c>
      <c r="L50" s="7">
        <f>'6.9'!E86</f>
        <v>0</v>
      </c>
      <c r="M50" s="71">
        <f>'6.10'!C141</f>
        <v>2</v>
      </c>
      <c r="N50" s="71">
        <f>'6.11'!C98</f>
        <v>1</v>
      </c>
      <c r="O50" s="71">
        <f>'6.12'!C87</f>
        <v>0</v>
      </c>
      <c r="P50" s="71">
        <f>'6.13'!C87</f>
        <v>0</v>
      </c>
    </row>
    <row r="51" spans="1:16" ht="16" customHeight="1">
      <c r="A51" s="68" t="s">
        <v>69</v>
      </c>
      <c r="B51" s="69">
        <f t="shared" si="4"/>
        <v>38.095238095238095</v>
      </c>
      <c r="C51" s="69">
        <f t="shared" si="5"/>
        <v>8</v>
      </c>
      <c r="D51" s="70">
        <f>'6.1'!E127</f>
        <v>1</v>
      </c>
      <c r="E51" s="42">
        <f>'6.2'!C95</f>
        <v>0</v>
      </c>
      <c r="F51" s="71">
        <f>'6.3'!C91</f>
        <v>0</v>
      </c>
      <c r="G51" s="7">
        <f>'6.4'!E120</f>
        <v>1</v>
      </c>
      <c r="H51" s="7">
        <f>'6.5'!E88</f>
        <v>0</v>
      </c>
      <c r="I51" s="42">
        <f>'6.6'!C129</f>
        <v>1</v>
      </c>
      <c r="J51" s="42">
        <f>'6.7'!C96</f>
        <v>0</v>
      </c>
      <c r="K51" s="42">
        <f>'6.8'!C129</f>
        <v>1</v>
      </c>
      <c r="L51" s="7">
        <f>'6.9'!E88</f>
        <v>1</v>
      </c>
      <c r="M51" s="71">
        <f>'6.10'!C148</f>
        <v>1</v>
      </c>
      <c r="N51" s="71">
        <f>'6.11'!C100</f>
        <v>0</v>
      </c>
      <c r="O51" s="71">
        <f>'6.12'!C89</f>
        <v>2</v>
      </c>
      <c r="P51" s="71">
        <f>'6.13'!C89</f>
        <v>0</v>
      </c>
    </row>
    <row r="52" spans="1:16" ht="16" customHeight="1">
      <c r="A52" s="68" t="s">
        <v>5</v>
      </c>
      <c r="B52" s="69">
        <f t="shared" si="4"/>
        <v>33.333333333333329</v>
      </c>
      <c r="C52" s="69">
        <f t="shared" si="5"/>
        <v>7</v>
      </c>
      <c r="D52" s="7">
        <f>'6.1'!E13</f>
        <v>1</v>
      </c>
      <c r="E52" s="42">
        <f>'6.2'!C12</f>
        <v>0</v>
      </c>
      <c r="F52" s="71">
        <f>'6.3'!C12</f>
        <v>0</v>
      </c>
      <c r="G52" s="7">
        <f>'6.4'!E11</f>
        <v>1</v>
      </c>
      <c r="H52" s="7">
        <f>'6.5'!E11</f>
        <v>1</v>
      </c>
      <c r="I52" s="42">
        <f>'6.6'!C12</f>
        <v>0</v>
      </c>
      <c r="J52" s="42">
        <f>'6.7'!C12</f>
        <v>0</v>
      </c>
      <c r="K52" s="42">
        <f>'6.8'!C12</f>
        <v>1</v>
      </c>
      <c r="L52" s="7">
        <f>'6.9'!E11</f>
        <v>1</v>
      </c>
      <c r="M52" s="71">
        <f>'6.10'!C12</f>
        <v>2</v>
      </c>
      <c r="N52" s="71">
        <f>'6.11'!C12</f>
        <v>0</v>
      </c>
      <c r="O52" s="71">
        <f>'6.12'!C12</f>
        <v>0</v>
      </c>
      <c r="P52" s="71">
        <f>'6.13'!C12</f>
        <v>0</v>
      </c>
    </row>
    <row r="53" spans="1:16" ht="16" customHeight="1">
      <c r="A53" s="68" t="s">
        <v>9</v>
      </c>
      <c r="B53" s="69">
        <f t="shared" si="4"/>
        <v>33.333333333333329</v>
      </c>
      <c r="C53" s="69">
        <f t="shared" si="5"/>
        <v>7</v>
      </c>
      <c r="D53" s="7">
        <f>'6.1'!E17</f>
        <v>1</v>
      </c>
      <c r="E53" s="42">
        <f>'6.2'!C17</f>
        <v>0</v>
      </c>
      <c r="F53" s="71">
        <f>'6.3'!C16</f>
        <v>0</v>
      </c>
      <c r="G53" s="7">
        <f>'6.4'!E15</f>
        <v>1</v>
      </c>
      <c r="H53" s="7">
        <f>'6.5'!E15</f>
        <v>1</v>
      </c>
      <c r="I53" s="42">
        <f>'6.6'!C17</f>
        <v>0</v>
      </c>
      <c r="J53" s="42">
        <f>'6.7'!C16</f>
        <v>0</v>
      </c>
      <c r="K53" s="42">
        <f>'6.8'!C16</f>
        <v>1</v>
      </c>
      <c r="L53" s="7">
        <f>'6.9'!E15</f>
        <v>1</v>
      </c>
      <c r="M53" s="71">
        <f>'6.10'!C20</f>
        <v>1</v>
      </c>
      <c r="N53" s="71">
        <f>'6.11'!C16</f>
        <v>1</v>
      </c>
      <c r="O53" s="71">
        <f>'6.12'!C16</f>
        <v>0</v>
      </c>
      <c r="P53" s="71">
        <f>'6.13'!C16</f>
        <v>0</v>
      </c>
    </row>
    <row r="54" spans="1:16" ht="16" customHeight="1">
      <c r="A54" s="68" t="s">
        <v>14</v>
      </c>
      <c r="B54" s="69">
        <f t="shared" si="4"/>
        <v>33.333333333333329</v>
      </c>
      <c r="C54" s="69">
        <f t="shared" si="5"/>
        <v>7</v>
      </c>
      <c r="D54" s="7">
        <f>'6.1'!E26</f>
        <v>1</v>
      </c>
      <c r="E54" s="42">
        <f>'6.2'!C22</f>
        <v>0</v>
      </c>
      <c r="F54" s="71">
        <f>'6.3'!C21</f>
        <v>0</v>
      </c>
      <c r="G54" s="7">
        <f>'6.4'!E23</f>
        <v>1</v>
      </c>
      <c r="H54" s="7">
        <f>'6.5'!E20</f>
        <v>1</v>
      </c>
      <c r="I54" s="42">
        <f>'6.6'!C23</f>
        <v>0</v>
      </c>
      <c r="J54" s="42">
        <f>'6.7'!C21</f>
        <v>0</v>
      </c>
      <c r="K54" s="42">
        <f>'6.8'!C24</f>
        <v>1</v>
      </c>
      <c r="L54" s="7">
        <f>'6.9'!E20</f>
        <v>1</v>
      </c>
      <c r="M54" s="71">
        <f>'6.10'!C25</f>
        <v>0</v>
      </c>
      <c r="N54" s="71">
        <f>'6.11'!C21</f>
        <v>0</v>
      </c>
      <c r="O54" s="71">
        <f>'6.12'!C21</f>
        <v>2</v>
      </c>
      <c r="P54" s="71">
        <f>'6.13'!C21</f>
        <v>0</v>
      </c>
    </row>
    <row r="55" spans="1:16" ht="16" customHeight="1">
      <c r="A55" s="68" t="s">
        <v>15</v>
      </c>
      <c r="B55" s="69">
        <f t="shared" si="4"/>
        <v>33.333333333333329</v>
      </c>
      <c r="C55" s="69">
        <f t="shared" si="5"/>
        <v>7</v>
      </c>
      <c r="D55" s="7">
        <f>'6.1'!E27</f>
        <v>1</v>
      </c>
      <c r="E55" s="42">
        <f>'6.2'!C23</f>
        <v>0</v>
      </c>
      <c r="F55" s="71">
        <f>'6.3'!C22</f>
        <v>0</v>
      </c>
      <c r="G55" s="7">
        <f>'6.4'!E24</f>
        <v>1</v>
      </c>
      <c r="H55" s="7">
        <f>'6.5'!E21</f>
        <v>1</v>
      </c>
      <c r="I55" s="42">
        <f>'6.6'!C24</f>
        <v>0</v>
      </c>
      <c r="J55" s="42">
        <f>'6.7'!C22</f>
        <v>0</v>
      </c>
      <c r="K55" s="42">
        <f>'6.8'!C25</f>
        <v>1</v>
      </c>
      <c r="L55" s="7">
        <f>'6.9'!E21</f>
        <v>1</v>
      </c>
      <c r="M55" s="71">
        <f>'6.10'!C26</f>
        <v>0</v>
      </c>
      <c r="N55" s="71">
        <f>'6.11'!C22</f>
        <v>0</v>
      </c>
      <c r="O55" s="71">
        <f>'6.12'!C22</f>
        <v>2</v>
      </c>
      <c r="P55" s="71">
        <f>'6.13'!C22</f>
        <v>0</v>
      </c>
    </row>
    <row r="56" spans="1:16" ht="16" customHeight="1">
      <c r="A56" s="68" t="s">
        <v>16</v>
      </c>
      <c r="B56" s="69">
        <f t="shared" si="4"/>
        <v>33.333333333333329</v>
      </c>
      <c r="C56" s="69">
        <f t="shared" si="5"/>
        <v>7</v>
      </c>
      <c r="D56" s="7">
        <f>'6.1'!E29</f>
        <v>1</v>
      </c>
      <c r="E56" s="42">
        <f>'6.2'!C24</f>
        <v>0</v>
      </c>
      <c r="F56" s="71">
        <f>'6.3'!C23</f>
        <v>0</v>
      </c>
      <c r="G56" s="7">
        <f>'6.4'!E27</f>
        <v>1</v>
      </c>
      <c r="H56" s="7">
        <f>'6.5'!E22</f>
        <v>1</v>
      </c>
      <c r="I56" s="42">
        <f>'6.6'!C25</f>
        <v>0</v>
      </c>
      <c r="J56" s="42">
        <f>'6.7'!C23</f>
        <v>0</v>
      </c>
      <c r="K56" s="42">
        <f>'6.8'!C27</f>
        <v>1</v>
      </c>
      <c r="L56" s="7">
        <f>'6.9'!E22</f>
        <v>1</v>
      </c>
      <c r="M56" s="71">
        <f>'6.10'!C27</f>
        <v>0</v>
      </c>
      <c r="N56" s="71">
        <f>'6.11'!C23</f>
        <v>0</v>
      </c>
      <c r="O56" s="71">
        <f>'6.12'!C23</f>
        <v>2</v>
      </c>
      <c r="P56" s="71">
        <f>'6.13'!C23</f>
        <v>0</v>
      </c>
    </row>
    <row r="57" spans="1:16" ht="16" customHeight="1">
      <c r="A57" s="68" t="s">
        <v>41</v>
      </c>
      <c r="B57" s="69">
        <f t="shared" si="4"/>
        <v>33.333333333333329</v>
      </c>
      <c r="C57" s="69">
        <f t="shared" si="5"/>
        <v>7</v>
      </c>
      <c r="D57" s="70">
        <f>'6.1'!E72</f>
        <v>1</v>
      </c>
      <c r="E57" s="42">
        <f>'6.2'!C53</f>
        <v>0</v>
      </c>
      <c r="F57" s="71">
        <f>'6.3'!C51</f>
        <v>0</v>
      </c>
      <c r="G57" s="7">
        <f>'6.4'!E68</f>
        <v>1</v>
      </c>
      <c r="H57" s="7">
        <f>'6.5'!E49</f>
        <v>1</v>
      </c>
      <c r="I57" s="42">
        <f>'6.6'!C74</f>
        <v>0</v>
      </c>
      <c r="J57" s="42">
        <f>'6.7'!C52</f>
        <v>0</v>
      </c>
      <c r="K57" s="42">
        <f>'6.8'!C71</f>
        <v>1</v>
      </c>
      <c r="L57" s="7">
        <f>'6.9'!E49</f>
        <v>1</v>
      </c>
      <c r="M57" s="71">
        <f>'6.10'!C79</f>
        <v>0</v>
      </c>
      <c r="N57" s="71">
        <f>'6.11'!C56</f>
        <v>0</v>
      </c>
      <c r="O57" s="71">
        <f>'6.12'!C50</f>
        <v>0</v>
      </c>
      <c r="P57" s="71">
        <f>'6.13'!C50</f>
        <v>2</v>
      </c>
    </row>
    <row r="58" spans="1:16" ht="16" customHeight="1">
      <c r="A58" s="68" t="s">
        <v>54</v>
      </c>
      <c r="B58" s="69">
        <f t="shared" si="4"/>
        <v>33.333333333333329</v>
      </c>
      <c r="C58" s="69">
        <f t="shared" si="5"/>
        <v>7</v>
      </c>
      <c r="D58" s="70">
        <f>'6.1'!E88</f>
        <v>1</v>
      </c>
      <c r="E58" s="42">
        <f>'6.2'!C68</f>
        <v>0</v>
      </c>
      <c r="F58" s="71">
        <f>'6.3'!C66</f>
        <v>0</v>
      </c>
      <c r="G58" s="7">
        <f>'6.4'!E85</f>
        <v>1</v>
      </c>
      <c r="H58" s="7">
        <f>'6.5'!E63</f>
        <v>1</v>
      </c>
      <c r="I58" s="42">
        <f>'6.6'!C94</f>
        <v>0</v>
      </c>
      <c r="J58" s="42">
        <f>'6.7'!C68</f>
        <v>0</v>
      </c>
      <c r="K58" s="42">
        <f>'6.8'!C88</f>
        <v>1</v>
      </c>
      <c r="L58" s="7">
        <f>'6.9'!E63</f>
        <v>1</v>
      </c>
      <c r="M58" s="71">
        <f>'6.10'!C105</f>
        <v>0</v>
      </c>
      <c r="N58" s="71">
        <f>'6.11'!C74</f>
        <v>0</v>
      </c>
      <c r="O58" s="71">
        <f>'6.12'!C64</f>
        <v>2</v>
      </c>
      <c r="P58" s="71">
        <f>'6.13'!C64</f>
        <v>0</v>
      </c>
    </row>
    <row r="59" spans="1:16" s="72" customFormat="1" ht="16" customHeight="1">
      <c r="A59" s="68" t="s">
        <v>63</v>
      </c>
      <c r="B59" s="69">
        <f t="shared" si="4"/>
        <v>33.333333333333329</v>
      </c>
      <c r="C59" s="69">
        <f t="shared" si="5"/>
        <v>7</v>
      </c>
      <c r="D59" s="70">
        <f>'6.1'!E102</f>
        <v>1</v>
      </c>
      <c r="E59" s="42">
        <f>'6.2'!C79</f>
        <v>0</v>
      </c>
      <c r="F59" s="71">
        <f>'6.3'!C75</f>
        <v>0</v>
      </c>
      <c r="G59" s="7">
        <f>'6.4'!E98</f>
        <v>1</v>
      </c>
      <c r="H59" s="7">
        <f>'6.5'!E72</f>
        <v>1</v>
      </c>
      <c r="I59" s="42">
        <f>'6.6'!C105</f>
        <v>0</v>
      </c>
      <c r="J59" s="42">
        <f>'6.7'!C77</f>
        <v>0</v>
      </c>
      <c r="K59" s="42">
        <f>'6.8'!C103</f>
        <v>1</v>
      </c>
      <c r="L59" s="7">
        <f>'6.9'!E72</f>
        <v>1</v>
      </c>
      <c r="M59" s="71">
        <f>'6.10'!C116</f>
        <v>0</v>
      </c>
      <c r="N59" s="71">
        <f>'6.11'!C83</f>
        <v>0</v>
      </c>
      <c r="O59" s="71">
        <f>'6.12'!C73</f>
        <v>2</v>
      </c>
      <c r="P59" s="71">
        <f>'6.13'!C73</f>
        <v>0</v>
      </c>
    </row>
    <row r="60" spans="1:16" ht="16" customHeight="1">
      <c r="A60" s="68" t="s">
        <v>71</v>
      </c>
      <c r="B60" s="69">
        <f t="shared" si="4"/>
        <v>33.333333333333329</v>
      </c>
      <c r="C60" s="69">
        <f t="shared" si="5"/>
        <v>7</v>
      </c>
      <c r="D60" s="70">
        <f>'6.1'!E111</f>
        <v>1</v>
      </c>
      <c r="E60" s="42">
        <f>'6.2'!C86</f>
        <v>0</v>
      </c>
      <c r="F60" s="71">
        <f>'6.3'!C82</f>
        <v>0</v>
      </c>
      <c r="G60" s="7">
        <f>'6.4'!E106</f>
        <v>1</v>
      </c>
      <c r="H60" s="7">
        <f>'6.5'!E79</f>
        <v>1</v>
      </c>
      <c r="I60" s="42">
        <f>'6.6'!C113</f>
        <v>1</v>
      </c>
      <c r="J60" s="42">
        <f>'6.7'!C85</f>
        <v>0</v>
      </c>
      <c r="K60" s="42">
        <f>'6.8'!C112</f>
        <v>1</v>
      </c>
      <c r="L60" s="7">
        <f>'6.9'!E79</f>
        <v>1</v>
      </c>
      <c r="M60" s="71">
        <f>'6.10'!C126</f>
        <v>1</v>
      </c>
      <c r="N60" s="71">
        <f>'6.11'!C90</f>
        <v>0</v>
      </c>
      <c r="O60" s="71">
        <f>'6.12'!C80</f>
        <v>0</v>
      </c>
      <c r="P60" s="71">
        <f>'6.13'!C80</f>
        <v>0</v>
      </c>
    </row>
    <row r="61" spans="1:16" ht="16" customHeight="1">
      <c r="A61" s="68" t="s">
        <v>537</v>
      </c>
      <c r="B61" s="69">
        <f t="shared" si="4"/>
        <v>33.333333333333329</v>
      </c>
      <c r="C61" s="69">
        <f t="shared" si="5"/>
        <v>7</v>
      </c>
      <c r="D61" s="70">
        <f>'6.1'!E118</f>
        <v>1</v>
      </c>
      <c r="E61" s="42">
        <f>'6.2'!C90</f>
        <v>0</v>
      </c>
      <c r="F61" s="71">
        <f>'6.3'!C86</f>
        <v>0</v>
      </c>
      <c r="G61" s="7">
        <f>'6.4'!E111</f>
        <v>1</v>
      </c>
      <c r="H61" s="7">
        <f>'6.5'!E83</f>
        <v>1</v>
      </c>
      <c r="I61" s="42">
        <f>'6.6'!C121</f>
        <v>0</v>
      </c>
      <c r="J61" s="42">
        <f>'6.7'!C91</f>
        <v>0</v>
      </c>
      <c r="K61" s="42">
        <f>'6.8'!C120</f>
        <v>1</v>
      </c>
      <c r="L61" s="7">
        <f>'6.9'!E83</f>
        <v>1</v>
      </c>
      <c r="M61" s="71">
        <f>'6.10'!C136</f>
        <v>0</v>
      </c>
      <c r="N61" s="71">
        <f>'6.11'!C95</f>
        <v>0</v>
      </c>
      <c r="O61" s="71">
        <f>'6.12'!C84</f>
        <v>2</v>
      </c>
      <c r="P61" s="71">
        <f>'6.13'!C84</f>
        <v>0</v>
      </c>
    </row>
    <row r="62" spans="1:16" ht="16" customHeight="1">
      <c r="A62" s="68" t="s">
        <v>85</v>
      </c>
      <c r="B62" s="69">
        <f t="shared" si="4"/>
        <v>33.333333333333329</v>
      </c>
      <c r="C62" s="69">
        <f t="shared" si="5"/>
        <v>7</v>
      </c>
      <c r="D62" s="70">
        <f>'6.1'!E141</f>
        <v>1</v>
      </c>
      <c r="E62" s="42">
        <f>'6.2'!C102</f>
        <v>0</v>
      </c>
      <c r="F62" s="71">
        <f>'6.3'!C99</f>
        <v>0</v>
      </c>
      <c r="G62" s="7">
        <f>'6.4'!E136</f>
        <v>1</v>
      </c>
      <c r="H62" s="7">
        <f>'6.5'!E95</f>
        <v>1</v>
      </c>
      <c r="I62" s="42">
        <f>'6.6'!C141</f>
        <v>0</v>
      </c>
      <c r="J62" s="42">
        <f>'6.7'!C103</f>
        <v>0</v>
      </c>
      <c r="K62" s="42">
        <f>'6.8'!C142</f>
        <v>1</v>
      </c>
      <c r="L62" s="7">
        <f>'6.9'!E95</f>
        <v>1</v>
      </c>
      <c r="M62" s="71">
        <f>'6.10'!C159</f>
        <v>0</v>
      </c>
      <c r="N62" s="71">
        <f>'6.11'!C107</f>
        <v>0</v>
      </c>
      <c r="O62" s="71">
        <f>'6.12'!C96</f>
        <v>2</v>
      </c>
      <c r="P62" s="71">
        <f>'6.13'!C96</f>
        <v>0</v>
      </c>
    </row>
    <row r="63" spans="1:16" ht="16" customHeight="1">
      <c r="A63" s="68" t="s">
        <v>6</v>
      </c>
      <c r="B63" s="69">
        <f t="shared" si="4"/>
        <v>30.952380952380953</v>
      </c>
      <c r="C63" s="69">
        <f t="shared" si="5"/>
        <v>6.5</v>
      </c>
      <c r="D63" s="7">
        <f>'6.1'!E14</f>
        <v>1</v>
      </c>
      <c r="E63" s="42">
        <f>'6.2'!C13</f>
        <v>0</v>
      </c>
      <c r="F63" s="71">
        <f>'6.3'!C13</f>
        <v>0</v>
      </c>
      <c r="G63" s="7">
        <f>'6.4'!E12</f>
        <v>1</v>
      </c>
      <c r="H63" s="7">
        <f>'6.5'!E12</f>
        <v>1</v>
      </c>
      <c r="I63" s="42">
        <f>'6.6'!C13</f>
        <v>0</v>
      </c>
      <c r="J63" s="42">
        <f>'6.7'!C13</f>
        <v>0</v>
      </c>
      <c r="K63" s="42">
        <f>'6.8'!C13</f>
        <v>1</v>
      </c>
      <c r="L63" s="7">
        <f>'6.9'!E12</f>
        <v>0.5</v>
      </c>
      <c r="M63" s="71">
        <f>'6.10'!C15</f>
        <v>0</v>
      </c>
      <c r="N63" s="71">
        <f>'6.11'!C13</f>
        <v>0</v>
      </c>
      <c r="O63" s="71">
        <f>'6.12'!C13</f>
        <v>2</v>
      </c>
      <c r="P63" s="71">
        <f>'6.13'!C13</f>
        <v>0</v>
      </c>
    </row>
    <row r="64" spans="1:16" ht="16" customHeight="1">
      <c r="A64" s="68" t="s">
        <v>2</v>
      </c>
      <c r="B64" s="69">
        <f t="shared" si="4"/>
        <v>28.571428571428569</v>
      </c>
      <c r="C64" s="69">
        <f t="shared" si="5"/>
        <v>6</v>
      </c>
      <c r="D64" s="7">
        <f>'6.1'!E8</f>
        <v>0</v>
      </c>
      <c r="E64" s="42">
        <f>'6.2'!C9</f>
        <v>0</v>
      </c>
      <c r="F64" s="71">
        <f>'6.3'!C9</f>
        <v>0</v>
      </c>
      <c r="G64" s="7">
        <f>'6.4'!E8</f>
        <v>1</v>
      </c>
      <c r="H64" s="7">
        <f>'6.5'!E8</f>
        <v>1</v>
      </c>
      <c r="I64" s="42">
        <f>'6.6'!C9</f>
        <v>0</v>
      </c>
      <c r="J64" s="42">
        <f>'6.7'!C9</f>
        <v>0</v>
      </c>
      <c r="K64" s="42">
        <f>'6.8'!C8</f>
        <v>1</v>
      </c>
      <c r="L64" s="7">
        <f>'6.9'!E8</f>
        <v>1</v>
      </c>
      <c r="M64" s="71">
        <f>'6.10'!C9</f>
        <v>0</v>
      </c>
      <c r="N64" s="71">
        <f>'6.11'!C9</f>
        <v>0</v>
      </c>
      <c r="O64" s="71">
        <f>'6.12'!C9</f>
        <v>2</v>
      </c>
      <c r="P64" s="71">
        <f>'6.13'!C9</f>
        <v>0</v>
      </c>
    </row>
    <row r="65" spans="1:16" ht="16" customHeight="1">
      <c r="A65" s="68" t="s">
        <v>11</v>
      </c>
      <c r="B65" s="69">
        <f t="shared" si="4"/>
        <v>28.571428571428569</v>
      </c>
      <c r="C65" s="69">
        <f t="shared" si="5"/>
        <v>6</v>
      </c>
      <c r="D65" s="7">
        <f>'6.1'!E19</f>
        <v>1</v>
      </c>
      <c r="E65" s="42">
        <f>'6.2'!C19</f>
        <v>1</v>
      </c>
      <c r="F65" s="71">
        <f>'6.3'!C18</f>
        <v>0</v>
      </c>
      <c r="G65" s="7">
        <f>'6.4'!E17</f>
        <v>1</v>
      </c>
      <c r="H65" s="7">
        <f>'6.5'!E17</f>
        <v>0</v>
      </c>
      <c r="I65" s="42">
        <f>'6.6'!C19</f>
        <v>2</v>
      </c>
      <c r="J65" s="42">
        <f>'6.7'!C18</f>
        <v>0</v>
      </c>
      <c r="K65" s="42">
        <f>'6.8'!C18</f>
        <v>1</v>
      </c>
      <c r="L65" s="7">
        <f>'6.9'!E17</f>
        <v>0</v>
      </c>
      <c r="M65" s="71">
        <f>'6.10'!C22</f>
        <v>0</v>
      </c>
      <c r="N65" s="71">
        <f>'6.11'!C18</f>
        <v>0</v>
      </c>
      <c r="O65" s="71">
        <f>'6.12'!C18</f>
        <v>0</v>
      </c>
      <c r="P65" s="71">
        <f>'6.13'!C18</f>
        <v>0</v>
      </c>
    </row>
    <row r="66" spans="1:16" ht="16" customHeight="1">
      <c r="A66" s="68" t="s">
        <v>12</v>
      </c>
      <c r="B66" s="69">
        <f t="shared" si="4"/>
        <v>28.571428571428569</v>
      </c>
      <c r="C66" s="69">
        <f t="shared" si="5"/>
        <v>6</v>
      </c>
      <c r="D66" s="7">
        <f>'6.1'!E22</f>
        <v>1</v>
      </c>
      <c r="E66" s="42">
        <f>'6.2'!C20</f>
        <v>0</v>
      </c>
      <c r="F66" s="71">
        <f>'6.3'!C19</f>
        <v>0</v>
      </c>
      <c r="G66" s="7">
        <f>'6.4'!E19</f>
        <v>1</v>
      </c>
      <c r="H66" s="7">
        <f>'6.5'!E18</f>
        <v>1</v>
      </c>
      <c r="I66" s="42">
        <f>'6.6'!C21</f>
        <v>0</v>
      </c>
      <c r="J66" s="42">
        <f>'6.7'!C19</f>
        <v>0</v>
      </c>
      <c r="K66" s="42">
        <f>'6.8'!C20</f>
        <v>1</v>
      </c>
      <c r="L66" s="7">
        <f>'6.9'!E18</f>
        <v>0</v>
      </c>
      <c r="M66" s="71">
        <f>'6.10'!C23</f>
        <v>0</v>
      </c>
      <c r="N66" s="71">
        <f>'6.11'!C19</f>
        <v>0</v>
      </c>
      <c r="O66" s="71">
        <f>'6.12'!C19</f>
        <v>2</v>
      </c>
      <c r="P66" s="71">
        <f>'6.13'!C19</f>
        <v>0</v>
      </c>
    </row>
    <row r="67" spans="1:16" ht="16" customHeight="1">
      <c r="A67" s="68" t="s">
        <v>22</v>
      </c>
      <c r="B67" s="69">
        <f t="shared" si="4"/>
        <v>28.571428571428569</v>
      </c>
      <c r="C67" s="69">
        <f t="shared" si="5"/>
        <v>6</v>
      </c>
      <c r="D67" s="70">
        <f>'6.1'!E38</f>
        <v>1</v>
      </c>
      <c r="E67" s="42">
        <f>'6.2'!C30</f>
        <v>0</v>
      </c>
      <c r="F67" s="71">
        <f>'6.3'!C29</f>
        <v>0</v>
      </c>
      <c r="G67" s="7">
        <f>'6.4'!E35</f>
        <v>1</v>
      </c>
      <c r="H67" s="7">
        <f>'6.5'!E28</f>
        <v>1</v>
      </c>
      <c r="I67" s="42">
        <f>'6.6'!C38</f>
        <v>0</v>
      </c>
      <c r="J67" s="42">
        <f>'6.7'!C29</f>
        <v>0</v>
      </c>
      <c r="K67" s="42">
        <f>'6.8'!C36</f>
        <v>1</v>
      </c>
      <c r="L67" s="7">
        <f>'6.9'!E28</f>
        <v>1</v>
      </c>
      <c r="M67" s="71">
        <f>'6.10'!C45</f>
        <v>1</v>
      </c>
      <c r="N67" s="71">
        <f>'6.11'!C29</f>
        <v>0</v>
      </c>
      <c r="O67" s="71">
        <f>'6.12'!C29</f>
        <v>0</v>
      </c>
      <c r="P67" s="71">
        <f>'6.13'!C29</f>
        <v>0</v>
      </c>
    </row>
    <row r="68" spans="1:16" ht="16" customHeight="1">
      <c r="A68" s="68" t="s">
        <v>33</v>
      </c>
      <c r="B68" s="69">
        <f t="shared" si="4"/>
        <v>26.190476190476193</v>
      </c>
      <c r="C68" s="69">
        <f t="shared" si="5"/>
        <v>5.5</v>
      </c>
      <c r="D68" s="70">
        <f>'6.1'!E55</f>
        <v>1</v>
      </c>
      <c r="E68" s="42">
        <f>'6.2'!C43</f>
        <v>0</v>
      </c>
      <c r="F68" s="71">
        <f>'6.3'!C41</f>
        <v>0</v>
      </c>
      <c r="G68" s="7">
        <f>'6.4'!E52</f>
        <v>1</v>
      </c>
      <c r="H68" s="7">
        <f>'6.5'!E39</f>
        <v>0</v>
      </c>
      <c r="I68" s="42">
        <f>'6.6'!C57</f>
        <v>0</v>
      </c>
      <c r="J68" s="42">
        <f>'6.7'!C42</f>
        <v>0</v>
      </c>
      <c r="K68" s="42">
        <f>'6.8'!C54</f>
        <v>1</v>
      </c>
      <c r="L68" s="7">
        <f>'6.9'!E39</f>
        <v>0.5</v>
      </c>
      <c r="M68" s="71">
        <f>'6.10'!C69</f>
        <v>0</v>
      </c>
      <c r="N68" s="71">
        <f>'6.11'!C46</f>
        <v>0</v>
      </c>
      <c r="O68" s="71">
        <f>'6.12'!C40</f>
        <v>2</v>
      </c>
      <c r="P68" s="71">
        <f>'6.13'!C40</f>
        <v>0</v>
      </c>
    </row>
    <row r="69" spans="1:16" ht="16" customHeight="1">
      <c r="A69" s="68" t="s">
        <v>3</v>
      </c>
      <c r="B69" s="69">
        <f t="shared" si="4"/>
        <v>23.809523809523807</v>
      </c>
      <c r="C69" s="69">
        <f t="shared" si="5"/>
        <v>5</v>
      </c>
      <c r="D69" s="7">
        <f>'6.1'!E11</f>
        <v>1</v>
      </c>
      <c r="E69" s="42">
        <f>'6.2'!C10</f>
        <v>0</v>
      </c>
      <c r="F69" s="71">
        <f>'6.3'!C10</f>
        <v>0</v>
      </c>
      <c r="G69" s="7">
        <f>'6.4'!E9</f>
        <v>1</v>
      </c>
      <c r="H69" s="7">
        <f>'6.5'!E9</f>
        <v>0</v>
      </c>
      <c r="I69" s="42">
        <f>'6.6'!C10</f>
        <v>0</v>
      </c>
      <c r="J69" s="42">
        <f>'6.7'!C10</f>
        <v>0</v>
      </c>
      <c r="K69" s="42">
        <f>'6.8'!C10</f>
        <v>1</v>
      </c>
      <c r="L69" s="7">
        <f>'6.9'!E9</f>
        <v>0</v>
      </c>
      <c r="M69" s="71">
        <f>'6.10'!C10</f>
        <v>0</v>
      </c>
      <c r="N69" s="71">
        <f>'6.11'!C10</f>
        <v>0</v>
      </c>
      <c r="O69" s="71">
        <f>'6.12'!C10</f>
        <v>2</v>
      </c>
      <c r="P69" s="71">
        <f>'6.13'!C10</f>
        <v>0</v>
      </c>
    </row>
    <row r="70" spans="1:16" ht="16" customHeight="1">
      <c r="A70" s="68" t="s">
        <v>7</v>
      </c>
      <c r="B70" s="69">
        <f t="shared" si="4"/>
        <v>23.809523809523807</v>
      </c>
      <c r="C70" s="69">
        <f t="shared" si="5"/>
        <v>5</v>
      </c>
      <c r="D70" s="7">
        <f>'6.1'!E15</f>
        <v>1</v>
      </c>
      <c r="E70" s="42">
        <f>'6.2'!C14</f>
        <v>0</v>
      </c>
      <c r="F70" s="71">
        <f>'6.3'!C14</f>
        <v>0</v>
      </c>
      <c r="G70" s="7">
        <f>'6.4'!E13</f>
        <v>1</v>
      </c>
      <c r="H70" s="7">
        <f>'6.5'!E13</f>
        <v>1</v>
      </c>
      <c r="I70" s="42">
        <f>'6.6'!C14</f>
        <v>0</v>
      </c>
      <c r="J70" s="42">
        <f>'6.7'!C14</f>
        <v>0</v>
      </c>
      <c r="K70" s="42">
        <f>'6.8'!C14</f>
        <v>1</v>
      </c>
      <c r="L70" s="7">
        <f>'6.9'!E13</f>
        <v>1</v>
      </c>
      <c r="M70" s="71">
        <f>'6.10'!C16</f>
        <v>0</v>
      </c>
      <c r="N70" s="71">
        <f>'6.11'!C14</f>
        <v>0</v>
      </c>
      <c r="O70" s="71">
        <f>'6.12'!C14</f>
        <v>0</v>
      </c>
      <c r="P70" s="71">
        <f>'6.13'!C14</f>
        <v>0</v>
      </c>
    </row>
    <row r="71" spans="1:16" ht="16" customHeight="1">
      <c r="A71" s="68" t="s">
        <v>27</v>
      </c>
      <c r="B71" s="69">
        <f t="shared" si="4"/>
        <v>23.809523809523807</v>
      </c>
      <c r="C71" s="69">
        <f t="shared" si="5"/>
        <v>5</v>
      </c>
      <c r="D71" s="70">
        <f>'6.1'!E45</f>
        <v>0</v>
      </c>
      <c r="E71" s="42">
        <f>'6.2'!C36</f>
        <v>0</v>
      </c>
      <c r="F71" s="71">
        <f>'6.3'!C34</f>
        <v>0</v>
      </c>
      <c r="G71" s="7">
        <f>'6.4'!E43</f>
        <v>1</v>
      </c>
      <c r="H71" s="7">
        <f>'6.5'!E33</f>
        <v>1</v>
      </c>
      <c r="I71" s="42">
        <f>'6.6'!C50</f>
        <v>0</v>
      </c>
      <c r="J71" s="42">
        <f>'6.7'!C35</f>
        <v>0</v>
      </c>
      <c r="K71" s="42">
        <f>'6.8'!C43</f>
        <v>1</v>
      </c>
      <c r="L71" s="7">
        <f>'6.9'!E33</f>
        <v>1</v>
      </c>
      <c r="M71" s="71">
        <f>'6.10'!C57</f>
        <v>1</v>
      </c>
      <c r="N71" s="71">
        <f>'6.11'!C38</f>
        <v>0</v>
      </c>
      <c r="O71" s="71">
        <f>'6.12'!C34</f>
        <v>0</v>
      </c>
      <c r="P71" s="71">
        <f>'6.13'!C34</f>
        <v>0</v>
      </c>
    </row>
    <row r="72" spans="1:16" ht="16" customHeight="1">
      <c r="A72" s="68" t="s">
        <v>35</v>
      </c>
      <c r="B72" s="69">
        <f t="shared" si="4"/>
        <v>23.809523809523807</v>
      </c>
      <c r="C72" s="69">
        <f t="shared" si="5"/>
        <v>5</v>
      </c>
      <c r="D72" s="70">
        <f>'6.1'!E60</f>
        <v>0.5</v>
      </c>
      <c r="E72" s="42">
        <f>'6.2'!C46</f>
        <v>0</v>
      </c>
      <c r="F72" s="71">
        <f>'6.3'!C44</f>
        <v>0</v>
      </c>
      <c r="G72" s="7">
        <f>'6.4'!E59</f>
        <v>1</v>
      </c>
      <c r="H72" s="7">
        <f>'6.5'!E42</f>
        <v>0</v>
      </c>
      <c r="I72" s="42">
        <f>'6.6'!C62</f>
        <v>0</v>
      </c>
      <c r="J72" s="42">
        <f>'6.7'!C45</f>
        <v>0</v>
      </c>
      <c r="K72" s="42">
        <f>'6.8'!C60</f>
        <v>1</v>
      </c>
      <c r="L72" s="7">
        <f>'6.9'!E42</f>
        <v>0.5</v>
      </c>
      <c r="M72" s="71">
        <f>'6.10'!C72</f>
        <v>0</v>
      </c>
      <c r="N72" s="71">
        <f>'6.11'!C49</f>
        <v>0</v>
      </c>
      <c r="O72" s="71">
        <f>'6.12'!C43</f>
        <v>0</v>
      </c>
      <c r="P72" s="71">
        <f>'6.13'!C43</f>
        <v>2</v>
      </c>
    </row>
    <row r="73" spans="1:16" ht="16" customHeight="1">
      <c r="A73" s="68" t="s">
        <v>66</v>
      </c>
      <c r="B73" s="69">
        <f t="shared" si="4"/>
        <v>23.809523809523807</v>
      </c>
      <c r="C73" s="69">
        <f t="shared" si="5"/>
        <v>5</v>
      </c>
      <c r="D73" s="70">
        <f>'6.1'!E106</f>
        <v>1</v>
      </c>
      <c r="E73" s="42">
        <f>'6.2'!C82</f>
        <v>0</v>
      </c>
      <c r="F73" s="71">
        <f>'6.3'!C78</f>
        <v>0</v>
      </c>
      <c r="G73" s="7">
        <f>'6.4'!E102</f>
        <v>1</v>
      </c>
      <c r="H73" s="7">
        <f>'6.5'!E75</f>
        <v>0</v>
      </c>
      <c r="I73" s="42">
        <f>'6.6'!C109</f>
        <v>0</v>
      </c>
      <c r="J73" s="42">
        <f>'6.7'!C81</f>
        <v>0</v>
      </c>
      <c r="K73" s="42">
        <f>'6.8'!C107</f>
        <v>1</v>
      </c>
      <c r="L73" s="7">
        <f>'6.9'!E75</f>
        <v>0</v>
      </c>
      <c r="M73" s="71">
        <f>'6.10'!C122</f>
        <v>0</v>
      </c>
      <c r="N73" s="71">
        <f>'6.11'!C86</f>
        <v>0</v>
      </c>
      <c r="O73" s="71">
        <f>'6.12'!C76</f>
        <v>2</v>
      </c>
      <c r="P73" s="71">
        <f>'6.13'!C76</f>
        <v>0</v>
      </c>
    </row>
    <row r="74" spans="1:16" ht="16" customHeight="1">
      <c r="A74" s="68" t="s">
        <v>53</v>
      </c>
      <c r="B74" s="69">
        <f t="shared" si="4"/>
        <v>21.428571428571427</v>
      </c>
      <c r="C74" s="69">
        <f t="shared" si="5"/>
        <v>4.5</v>
      </c>
      <c r="D74" s="70">
        <f>'6.1'!E87</f>
        <v>1</v>
      </c>
      <c r="E74" s="42">
        <f>'6.2'!C67</f>
        <v>0</v>
      </c>
      <c r="F74" s="71">
        <f>'6.3'!C65</f>
        <v>0</v>
      </c>
      <c r="G74" s="7">
        <f>'6.4'!E84</f>
        <v>1</v>
      </c>
      <c r="H74" s="7">
        <f>'6.5'!E62</f>
        <v>1</v>
      </c>
      <c r="I74" s="42">
        <f>'6.6'!C93</f>
        <v>0</v>
      </c>
      <c r="J74" s="42">
        <f>'6.7'!C67</f>
        <v>0</v>
      </c>
      <c r="K74" s="42">
        <f>'6.8'!C87</f>
        <v>1</v>
      </c>
      <c r="L74" s="7">
        <f>'6.9'!E62</f>
        <v>0.5</v>
      </c>
      <c r="M74" s="71">
        <f>'6.10'!C104</f>
        <v>0</v>
      </c>
      <c r="N74" s="71">
        <f>'6.11'!C73</f>
        <v>0</v>
      </c>
      <c r="O74" s="71">
        <f>'6.12'!C63</f>
        <v>0</v>
      </c>
      <c r="P74" s="71">
        <f>'6.13'!C63</f>
        <v>0</v>
      </c>
    </row>
    <row r="75" spans="1:16" ht="16" customHeight="1">
      <c r="A75" s="182" t="s">
        <v>2958</v>
      </c>
      <c r="B75" s="69"/>
      <c r="C75" s="69"/>
      <c r="D75" s="70"/>
      <c r="E75" s="42"/>
      <c r="F75" s="71"/>
      <c r="G75" s="7"/>
      <c r="H75" s="7"/>
      <c r="I75" s="42"/>
      <c r="J75" s="42"/>
      <c r="K75" s="42"/>
      <c r="L75" s="7"/>
      <c r="M75" s="71"/>
      <c r="N75" s="71"/>
      <c r="O75" s="71"/>
      <c r="P75" s="71"/>
    </row>
    <row r="76" spans="1:16" ht="16" customHeight="1">
      <c r="A76" s="68" t="s">
        <v>4</v>
      </c>
      <c r="B76" s="69">
        <f t="shared" ref="B76:B95" si="6">C76/$C$5*100</f>
        <v>19.047619047619047</v>
      </c>
      <c r="C76" s="69">
        <f t="shared" ref="C76:C95" si="7">SUM(D76:P76)</f>
        <v>4</v>
      </c>
      <c r="D76" s="7">
        <f>'6.1'!E12</f>
        <v>0</v>
      </c>
      <c r="E76" s="42">
        <f>'6.2'!C11</f>
        <v>0</v>
      </c>
      <c r="F76" s="71">
        <f>'6.3'!C11</f>
        <v>0</v>
      </c>
      <c r="G76" s="7">
        <f>'6.4'!E10</f>
        <v>1</v>
      </c>
      <c r="H76" s="7">
        <f>'6.5'!E10</f>
        <v>1</v>
      </c>
      <c r="I76" s="42">
        <f>'6.6'!C11</f>
        <v>0</v>
      </c>
      <c r="J76" s="42">
        <f>'6.7'!C11</f>
        <v>0</v>
      </c>
      <c r="K76" s="42">
        <f>'6.8'!C11</f>
        <v>1</v>
      </c>
      <c r="L76" s="7">
        <f>'6.9'!E10</f>
        <v>1</v>
      </c>
      <c r="M76" s="71">
        <f>'6.10'!C11</f>
        <v>0</v>
      </c>
      <c r="N76" s="71">
        <f>'6.11'!C11</f>
        <v>0</v>
      </c>
      <c r="O76" s="71">
        <f>'6.12'!C11</f>
        <v>0</v>
      </c>
      <c r="P76" s="71">
        <f>'6.13'!C11</f>
        <v>0</v>
      </c>
    </row>
    <row r="77" spans="1:16" ht="16" customHeight="1">
      <c r="A77" s="68" t="s">
        <v>36</v>
      </c>
      <c r="B77" s="69">
        <f t="shared" si="6"/>
        <v>19.047619047619047</v>
      </c>
      <c r="C77" s="69">
        <f t="shared" si="7"/>
        <v>4</v>
      </c>
      <c r="D77" s="70">
        <f>'6.1'!E61</f>
        <v>1</v>
      </c>
      <c r="E77" s="42">
        <f>'6.2'!C47</f>
        <v>0</v>
      </c>
      <c r="F77" s="71">
        <f>'6.3'!C45</f>
        <v>0</v>
      </c>
      <c r="G77" s="7">
        <f>'6.4'!E60</f>
        <v>1</v>
      </c>
      <c r="H77" s="7">
        <f>'6.5'!E43</f>
        <v>1</v>
      </c>
      <c r="I77" s="42">
        <f>'6.6'!C63</f>
        <v>0</v>
      </c>
      <c r="J77" s="42">
        <f>'6.7'!C46</f>
        <v>0</v>
      </c>
      <c r="K77" s="42">
        <f>'6.8'!C61</f>
        <v>1</v>
      </c>
      <c r="L77" s="7">
        <f>'6.9'!E43</f>
        <v>0</v>
      </c>
      <c r="M77" s="71">
        <f>'6.10'!C73</f>
        <v>0</v>
      </c>
      <c r="N77" s="71">
        <f>'6.11'!C50</f>
        <v>0</v>
      </c>
      <c r="O77" s="71">
        <f>'6.12'!C44</f>
        <v>0</v>
      </c>
      <c r="P77" s="71">
        <f>'6.13'!C44</f>
        <v>0</v>
      </c>
    </row>
    <row r="78" spans="1:16" ht="16" customHeight="1">
      <c r="A78" s="68" t="s">
        <v>57</v>
      </c>
      <c r="B78" s="69">
        <f t="shared" si="6"/>
        <v>19.047619047619047</v>
      </c>
      <c r="C78" s="69">
        <f t="shared" si="7"/>
        <v>4</v>
      </c>
      <c r="D78" s="70">
        <f>'6.1'!E94</f>
        <v>1</v>
      </c>
      <c r="E78" s="42">
        <f>'6.2'!C71</f>
        <v>0</v>
      </c>
      <c r="F78" s="71">
        <f>'6.3'!C69</f>
        <v>0</v>
      </c>
      <c r="G78" s="7">
        <f>'6.4'!E91</f>
        <v>1</v>
      </c>
      <c r="H78" s="7">
        <f>'6.5'!E66</f>
        <v>0</v>
      </c>
      <c r="I78" s="42">
        <f>'6.6'!C98</f>
        <v>0</v>
      </c>
      <c r="J78" s="42">
        <f>'6.7'!C71</f>
        <v>0</v>
      </c>
      <c r="K78" s="42">
        <f>'6.8'!C95</f>
        <v>0</v>
      </c>
      <c r="L78" s="7">
        <f>'6.9'!E66</f>
        <v>0</v>
      </c>
      <c r="M78" s="71">
        <f>'6.10'!C110</f>
        <v>0</v>
      </c>
      <c r="N78" s="71">
        <f>'6.11'!C77</f>
        <v>0</v>
      </c>
      <c r="O78" s="71">
        <f>'6.12'!C67</f>
        <v>2</v>
      </c>
      <c r="P78" s="71">
        <f>'6.13'!C67</f>
        <v>0</v>
      </c>
    </row>
    <row r="79" spans="1:16" ht="16" customHeight="1">
      <c r="A79" s="68" t="s">
        <v>81</v>
      </c>
      <c r="B79" s="69">
        <f t="shared" si="6"/>
        <v>19.047619047619047</v>
      </c>
      <c r="C79" s="69">
        <f t="shared" si="7"/>
        <v>4</v>
      </c>
      <c r="D79" s="70">
        <f>'6.1'!E134</f>
        <v>1</v>
      </c>
      <c r="E79" s="42">
        <f>'6.2'!C98</f>
        <v>0</v>
      </c>
      <c r="F79" s="71">
        <f>'6.3'!C95</f>
        <v>0</v>
      </c>
      <c r="G79" s="7">
        <f>'6.4'!E128</f>
        <v>1</v>
      </c>
      <c r="H79" s="7">
        <f>'6.5'!E91</f>
        <v>0</v>
      </c>
      <c r="I79" s="42">
        <f>'6.6'!C133</f>
        <v>0</v>
      </c>
      <c r="J79" s="42">
        <f>'6.7'!C99</f>
        <v>0</v>
      </c>
      <c r="K79" s="42">
        <f>'6.8'!C135</f>
        <v>0</v>
      </c>
      <c r="L79" s="7">
        <f>'6.9'!E91</f>
        <v>0</v>
      </c>
      <c r="M79" s="71">
        <f>'6.10'!C152</f>
        <v>0</v>
      </c>
      <c r="N79" s="71">
        <f>'6.11'!C103</f>
        <v>0</v>
      </c>
      <c r="O79" s="71">
        <f>'6.12'!C92</f>
        <v>2</v>
      </c>
      <c r="P79" s="71">
        <f>'6.13'!C92</f>
        <v>0</v>
      </c>
    </row>
    <row r="80" spans="1:16" ht="16" customHeight="1">
      <c r="A80" s="68" t="s">
        <v>39</v>
      </c>
      <c r="B80" s="69">
        <f t="shared" si="6"/>
        <v>14.285714285714285</v>
      </c>
      <c r="C80" s="69">
        <f t="shared" si="7"/>
        <v>3</v>
      </c>
      <c r="D80" s="70">
        <f>'6.1'!E69</f>
        <v>1</v>
      </c>
      <c r="E80" s="42">
        <f>'6.2'!C51</f>
        <v>0</v>
      </c>
      <c r="F80" s="71">
        <f>'6.3'!C49</f>
        <v>0</v>
      </c>
      <c r="G80" s="7">
        <f>'6.4'!E65</f>
        <v>0</v>
      </c>
      <c r="H80" s="7">
        <f>'6.5'!E47</f>
        <v>0</v>
      </c>
      <c r="I80" s="42">
        <f>'6.6'!C72</f>
        <v>0</v>
      </c>
      <c r="J80" s="42">
        <f>'6.7'!C50</f>
        <v>0</v>
      </c>
      <c r="K80" s="42">
        <f>'6.8'!C68</f>
        <v>0</v>
      </c>
      <c r="L80" s="7">
        <f>'6.9'!E47</f>
        <v>0</v>
      </c>
      <c r="M80" s="71">
        <f>'6.10'!C77</f>
        <v>0</v>
      </c>
      <c r="N80" s="71">
        <f>'6.11'!C54</f>
        <v>0</v>
      </c>
      <c r="O80" s="71">
        <f>'6.12'!C48</f>
        <v>2</v>
      </c>
      <c r="P80" s="71">
        <f>'6.13'!C48</f>
        <v>0</v>
      </c>
    </row>
    <row r="81" spans="1:16" ht="16" customHeight="1">
      <c r="A81" s="68" t="s">
        <v>42</v>
      </c>
      <c r="B81" s="69">
        <f t="shared" si="6"/>
        <v>14.285714285714285</v>
      </c>
      <c r="C81" s="69">
        <f t="shared" si="7"/>
        <v>3</v>
      </c>
      <c r="D81" s="70">
        <f>'6.1'!E73</f>
        <v>1</v>
      </c>
      <c r="E81" s="42">
        <f>'6.2'!C54</f>
        <v>0</v>
      </c>
      <c r="F81" s="71">
        <f>'6.3'!C52</f>
        <v>0</v>
      </c>
      <c r="G81" s="7">
        <f>'6.4'!E69</f>
        <v>0</v>
      </c>
      <c r="H81" s="7">
        <f>'6.5'!E50</f>
        <v>0</v>
      </c>
      <c r="I81" s="42">
        <f>'6.6'!C75</f>
        <v>0</v>
      </c>
      <c r="J81" s="42">
        <f>'6.7'!C53</f>
        <v>0</v>
      </c>
      <c r="K81" s="42">
        <f>'6.8'!C72</f>
        <v>0</v>
      </c>
      <c r="L81" s="7">
        <f>'6.9'!E50</f>
        <v>0</v>
      </c>
      <c r="M81" s="71">
        <f>'6.10'!C80</f>
        <v>0</v>
      </c>
      <c r="N81" s="71">
        <f>'6.11'!C57</f>
        <v>0</v>
      </c>
      <c r="O81" s="71">
        <f>'6.12'!C51</f>
        <v>2</v>
      </c>
      <c r="P81" s="71">
        <f>'6.13'!C51</f>
        <v>0</v>
      </c>
    </row>
    <row r="82" spans="1:16" ht="16" customHeight="1">
      <c r="A82" s="68" t="s">
        <v>49</v>
      </c>
      <c r="B82" s="69">
        <f t="shared" si="6"/>
        <v>14.285714285714285</v>
      </c>
      <c r="C82" s="69">
        <f t="shared" si="7"/>
        <v>3</v>
      </c>
      <c r="D82" s="70">
        <f>'6.1'!E82</f>
        <v>1</v>
      </c>
      <c r="E82" s="42">
        <f>'6.2'!C62</f>
        <v>0</v>
      </c>
      <c r="F82" s="71">
        <f>'6.3'!C61</f>
        <v>0</v>
      </c>
      <c r="G82" s="7">
        <f>'6.4'!E79</f>
        <v>1</v>
      </c>
      <c r="H82" s="7">
        <f>'6.5'!E58</f>
        <v>0</v>
      </c>
      <c r="I82" s="42">
        <f>'6.6'!C87</f>
        <v>0</v>
      </c>
      <c r="J82" s="42">
        <f>'6.7'!C63</f>
        <v>0</v>
      </c>
      <c r="K82" s="42">
        <f>'6.8'!C82</f>
        <v>1</v>
      </c>
      <c r="L82" s="7">
        <f>'6.9'!E58</f>
        <v>0</v>
      </c>
      <c r="M82" s="71">
        <f>'6.10'!C96</f>
        <v>0</v>
      </c>
      <c r="N82" s="71">
        <f>'6.11'!C69</f>
        <v>0</v>
      </c>
      <c r="O82" s="71">
        <f>'6.12'!C59</f>
        <v>0</v>
      </c>
      <c r="P82" s="71">
        <f>'6.13'!C59</f>
        <v>0</v>
      </c>
    </row>
    <row r="83" spans="1:16" ht="16" customHeight="1">
      <c r="A83" s="68" t="s">
        <v>52</v>
      </c>
      <c r="B83" s="69">
        <f t="shared" si="6"/>
        <v>14.285714285714285</v>
      </c>
      <c r="C83" s="69">
        <f t="shared" si="7"/>
        <v>3</v>
      </c>
      <c r="D83" s="70">
        <f>'6.1'!E85</f>
        <v>0</v>
      </c>
      <c r="E83" s="42">
        <f>'6.2'!C66</f>
        <v>0</v>
      </c>
      <c r="F83" s="71">
        <f>'6.3'!C64</f>
        <v>0</v>
      </c>
      <c r="G83" s="7">
        <f>'6.4'!E82</f>
        <v>0</v>
      </c>
      <c r="H83" s="7">
        <f>'6.5'!E61</f>
        <v>0</v>
      </c>
      <c r="I83" s="42">
        <f>'6.6'!C92</f>
        <v>0</v>
      </c>
      <c r="J83" s="42">
        <f>'6.7'!C66</f>
        <v>0</v>
      </c>
      <c r="K83" s="42">
        <f>'6.8'!C85</f>
        <v>1</v>
      </c>
      <c r="L83" s="7">
        <f>'6.9'!E61</f>
        <v>0</v>
      </c>
      <c r="M83" s="71">
        <f>'6.10'!C103</f>
        <v>0</v>
      </c>
      <c r="N83" s="71">
        <f>'6.11'!C72</f>
        <v>0</v>
      </c>
      <c r="O83" s="71">
        <f>'6.12'!C62</f>
        <v>2</v>
      </c>
      <c r="P83" s="71">
        <f>'6.13'!C62</f>
        <v>0</v>
      </c>
    </row>
    <row r="84" spans="1:16" ht="16" customHeight="1">
      <c r="A84" s="68" t="s">
        <v>56</v>
      </c>
      <c r="B84" s="69">
        <f t="shared" si="6"/>
        <v>14.285714285714285</v>
      </c>
      <c r="C84" s="69">
        <f t="shared" si="7"/>
        <v>3</v>
      </c>
      <c r="D84" s="70">
        <f>'6.1'!E93</f>
        <v>1</v>
      </c>
      <c r="E84" s="42">
        <f>'6.2'!C70</f>
        <v>0</v>
      </c>
      <c r="F84" s="71">
        <f>'6.3'!C68</f>
        <v>0</v>
      </c>
      <c r="G84" s="7">
        <f>'6.4'!E90</f>
        <v>1</v>
      </c>
      <c r="H84" s="7">
        <f>'6.5'!E65</f>
        <v>1</v>
      </c>
      <c r="I84" s="42">
        <f>'6.6'!C97</f>
        <v>0</v>
      </c>
      <c r="J84" s="42">
        <f>'6.7'!C70</f>
        <v>0</v>
      </c>
      <c r="K84" s="42">
        <f>'6.8'!C94</f>
        <v>0</v>
      </c>
      <c r="L84" s="7">
        <f>'6.9'!E65</f>
        <v>0</v>
      </c>
      <c r="M84" s="71">
        <f>'6.10'!C109</f>
        <v>0</v>
      </c>
      <c r="N84" s="71">
        <f>'6.11'!C76</f>
        <v>0</v>
      </c>
      <c r="O84" s="71">
        <f>'6.12'!C66</f>
        <v>0</v>
      </c>
      <c r="P84" s="71">
        <f>'6.13'!C66</f>
        <v>0</v>
      </c>
    </row>
    <row r="85" spans="1:16" ht="16" customHeight="1">
      <c r="A85" s="68" t="s">
        <v>61</v>
      </c>
      <c r="B85" s="69">
        <f t="shared" si="6"/>
        <v>14.285714285714285</v>
      </c>
      <c r="C85" s="69">
        <f t="shared" si="7"/>
        <v>3</v>
      </c>
      <c r="D85" s="70">
        <f>'6.1'!E100</f>
        <v>1</v>
      </c>
      <c r="E85" s="42">
        <f>'6.2'!C77</f>
        <v>0</v>
      </c>
      <c r="F85" s="71">
        <f>'6.3'!C73</f>
        <v>0</v>
      </c>
      <c r="G85" s="7">
        <f>'6.4'!E96</f>
        <v>1</v>
      </c>
      <c r="H85" s="7">
        <f>'6.5'!E70</f>
        <v>0</v>
      </c>
      <c r="I85" s="42">
        <f>'6.6'!C102</f>
        <v>0</v>
      </c>
      <c r="J85" s="42">
        <f>'6.7'!C75</f>
        <v>0</v>
      </c>
      <c r="K85" s="42">
        <f>'6.8'!C100</f>
        <v>1</v>
      </c>
      <c r="L85" s="7">
        <f>'6.9'!E70</f>
        <v>0</v>
      </c>
      <c r="M85" s="71">
        <f>'6.10'!C114</f>
        <v>0</v>
      </c>
      <c r="N85" s="71">
        <f>'6.11'!C81</f>
        <v>0</v>
      </c>
      <c r="O85" s="71">
        <f>'6.12'!C71</f>
        <v>0</v>
      </c>
      <c r="P85" s="71">
        <f>'6.13'!C71</f>
        <v>0</v>
      </c>
    </row>
    <row r="86" spans="1:16" ht="16" customHeight="1">
      <c r="A86" s="68" t="s">
        <v>70</v>
      </c>
      <c r="B86" s="69">
        <f t="shared" si="6"/>
        <v>14.285714285714285</v>
      </c>
      <c r="C86" s="69">
        <f t="shared" si="7"/>
        <v>3</v>
      </c>
      <c r="D86" s="70">
        <f>'6.1'!E110</f>
        <v>0</v>
      </c>
      <c r="E86" s="42">
        <f>'6.2'!C85</f>
        <v>0</v>
      </c>
      <c r="F86" s="71">
        <f>'6.3'!C81</f>
        <v>0</v>
      </c>
      <c r="G86" s="7">
        <f>'6.4'!E105</f>
        <v>1</v>
      </c>
      <c r="H86" s="7">
        <f>'6.5'!E78</f>
        <v>0</v>
      </c>
      <c r="I86" s="42">
        <f>'6.6'!C112</f>
        <v>0</v>
      </c>
      <c r="J86" s="42">
        <f>'6.7'!C84</f>
        <v>0</v>
      </c>
      <c r="K86" s="42">
        <f>'6.8'!C111</f>
        <v>1</v>
      </c>
      <c r="L86" s="7">
        <f>'6.9'!E78</f>
        <v>1</v>
      </c>
      <c r="M86" s="71">
        <f>'6.10'!C125</f>
        <v>0</v>
      </c>
      <c r="N86" s="71">
        <f>'6.11'!C89</f>
        <v>0</v>
      </c>
      <c r="O86" s="71">
        <f>'6.12'!C79</f>
        <v>0</v>
      </c>
      <c r="P86" s="71">
        <f>'6.13'!C79</f>
        <v>0</v>
      </c>
    </row>
    <row r="87" spans="1:16" ht="16" customHeight="1">
      <c r="A87" s="68" t="s">
        <v>47</v>
      </c>
      <c r="B87" s="69">
        <f t="shared" si="6"/>
        <v>11.904761904761903</v>
      </c>
      <c r="C87" s="69">
        <f t="shared" si="7"/>
        <v>2.5</v>
      </c>
      <c r="D87" s="70">
        <f>'6.1'!E80</f>
        <v>0.5</v>
      </c>
      <c r="E87" s="42">
        <f>'6.2'!C60</f>
        <v>0</v>
      </c>
      <c r="F87" s="71">
        <f>'6.3'!C59</f>
        <v>0</v>
      </c>
      <c r="G87" s="7">
        <f>'6.4'!E77</f>
        <v>1</v>
      </c>
      <c r="H87" s="7">
        <f>'6.5'!E56</f>
        <v>0</v>
      </c>
      <c r="I87" s="42">
        <f>'6.6'!C85</f>
        <v>0</v>
      </c>
      <c r="J87" s="42">
        <f>'6.7'!C61</f>
        <v>0</v>
      </c>
      <c r="K87" s="42">
        <f>'6.8'!C80</f>
        <v>1</v>
      </c>
      <c r="L87" s="7">
        <f>'6.9'!E56</f>
        <v>0</v>
      </c>
      <c r="M87" s="71">
        <f>'6.10'!C94</f>
        <v>0</v>
      </c>
      <c r="N87" s="71">
        <f>'6.11'!C67</f>
        <v>0</v>
      </c>
      <c r="O87" s="71">
        <f>'6.12'!C57</f>
        <v>0</v>
      </c>
      <c r="P87" s="71">
        <f>'6.13'!C57</f>
        <v>0</v>
      </c>
    </row>
    <row r="88" spans="1:16" ht="16" customHeight="1">
      <c r="A88" s="68" t="s">
        <v>40</v>
      </c>
      <c r="B88" s="69">
        <f t="shared" si="6"/>
        <v>9.5238095238095237</v>
      </c>
      <c r="C88" s="69">
        <f t="shared" si="7"/>
        <v>2</v>
      </c>
      <c r="D88" s="70">
        <f>'6.1'!E71</f>
        <v>1</v>
      </c>
      <c r="E88" s="42">
        <f>'6.2'!C52</f>
        <v>0</v>
      </c>
      <c r="F88" s="71">
        <f>'6.3'!C50</f>
        <v>0</v>
      </c>
      <c r="G88" s="7">
        <f>'6.4'!E67</f>
        <v>1</v>
      </c>
      <c r="H88" s="7">
        <f>'6.5'!E48</f>
        <v>0</v>
      </c>
      <c r="I88" s="42">
        <f>'6.6'!C73</f>
        <v>0</v>
      </c>
      <c r="J88" s="42">
        <f>'6.7'!C51</f>
        <v>0</v>
      </c>
      <c r="K88" s="42">
        <f>'6.8'!C70</f>
        <v>0</v>
      </c>
      <c r="L88" s="7">
        <f>'6.9'!E48</f>
        <v>0</v>
      </c>
      <c r="M88" s="71">
        <f>'6.10'!C78</f>
        <v>0</v>
      </c>
      <c r="N88" s="71">
        <f>'6.11'!C55</f>
        <v>0</v>
      </c>
      <c r="O88" s="71">
        <f>'6.12'!C49</f>
        <v>0</v>
      </c>
      <c r="P88" s="71">
        <f>'6.13'!C49</f>
        <v>0</v>
      </c>
    </row>
    <row r="89" spans="1:16" ht="16" customHeight="1">
      <c r="A89" s="68" t="s">
        <v>91</v>
      </c>
      <c r="B89" s="69">
        <f t="shared" si="6"/>
        <v>9.5238095238095237</v>
      </c>
      <c r="C89" s="69">
        <f t="shared" si="7"/>
        <v>2</v>
      </c>
      <c r="D89" s="70">
        <f>'6.1'!E74</f>
        <v>0</v>
      </c>
      <c r="E89" s="42">
        <f>'6.2'!C55</f>
        <v>0</v>
      </c>
      <c r="F89" s="71">
        <f>'6.3'!C53</f>
        <v>0</v>
      </c>
      <c r="G89" s="7">
        <f>'6.4'!E70</f>
        <v>0</v>
      </c>
      <c r="H89" s="7">
        <f>'6.5'!E51</f>
        <v>0</v>
      </c>
      <c r="I89" s="42">
        <f>'6.6'!C76</f>
        <v>0</v>
      </c>
      <c r="J89" s="42">
        <f>'6.7'!C54</f>
        <v>0</v>
      </c>
      <c r="K89" s="42">
        <f>'6.8'!C73</f>
        <v>0</v>
      </c>
      <c r="L89" s="7">
        <f>'6.9'!E51</f>
        <v>0</v>
      </c>
      <c r="M89" s="71">
        <f>'6.10'!C81</f>
        <v>0</v>
      </c>
      <c r="N89" s="71">
        <f>'6.11'!C58</f>
        <v>0</v>
      </c>
      <c r="O89" s="71">
        <f>'6.12'!C52</f>
        <v>2</v>
      </c>
      <c r="P89" s="71">
        <f>'6.13'!C52</f>
        <v>0</v>
      </c>
    </row>
    <row r="90" spans="1:16" ht="16" customHeight="1">
      <c r="A90" s="68" t="s">
        <v>48</v>
      </c>
      <c r="B90" s="69">
        <f t="shared" si="6"/>
        <v>9.5238095238095237</v>
      </c>
      <c r="C90" s="69">
        <f t="shared" si="7"/>
        <v>2</v>
      </c>
      <c r="D90" s="70">
        <f>'6.1'!E81</f>
        <v>1</v>
      </c>
      <c r="E90" s="42">
        <f>'6.2'!C61</f>
        <v>0</v>
      </c>
      <c r="F90" s="71">
        <f>'6.3'!C60</f>
        <v>0</v>
      </c>
      <c r="G90" s="7">
        <f>'6.4'!E78</f>
        <v>1</v>
      </c>
      <c r="H90" s="7">
        <f>'6.5'!E57</f>
        <v>0</v>
      </c>
      <c r="I90" s="42">
        <f>'6.6'!C86</f>
        <v>0</v>
      </c>
      <c r="J90" s="42">
        <f>'6.7'!C62</f>
        <v>0</v>
      </c>
      <c r="K90" s="42">
        <f>'6.8'!C81</f>
        <v>0</v>
      </c>
      <c r="L90" s="7">
        <f>'6.9'!E57</f>
        <v>0</v>
      </c>
      <c r="M90" s="71">
        <f>'6.10'!C95</f>
        <v>0</v>
      </c>
      <c r="N90" s="71">
        <f>'6.11'!C68</f>
        <v>0</v>
      </c>
      <c r="O90" s="71">
        <f>'6.12'!C58</f>
        <v>0</v>
      </c>
      <c r="P90" s="71">
        <f>'6.13'!C58</f>
        <v>0</v>
      </c>
    </row>
    <row r="91" spans="1:16" ht="16" customHeight="1">
      <c r="A91" s="68" t="s">
        <v>88</v>
      </c>
      <c r="B91" s="69">
        <f t="shared" si="6"/>
        <v>9.5238095238095237</v>
      </c>
      <c r="C91" s="69">
        <f t="shared" si="7"/>
        <v>2</v>
      </c>
      <c r="D91" s="70">
        <f>'6.1'!E146</f>
        <v>1</v>
      </c>
      <c r="E91" s="42">
        <f>'6.2'!C106</f>
        <v>0</v>
      </c>
      <c r="F91" s="71">
        <f>'6.3'!C103</f>
        <v>0</v>
      </c>
      <c r="G91" s="7">
        <f>'6.4'!E142</f>
        <v>1</v>
      </c>
      <c r="H91" s="7">
        <f>'6.5'!E98</f>
        <v>0</v>
      </c>
      <c r="I91" s="42">
        <f>'6.6'!C145</f>
        <v>0</v>
      </c>
      <c r="J91" s="42">
        <f>'6.7'!C106</f>
        <v>0</v>
      </c>
      <c r="K91" s="42">
        <f>'6.8'!C148</f>
        <v>0</v>
      </c>
      <c r="L91" s="7">
        <f>'6.9'!E98</f>
        <v>0</v>
      </c>
      <c r="M91" s="71">
        <f>'6.10'!C163</f>
        <v>0</v>
      </c>
      <c r="N91" s="71">
        <f>'6.11'!C111</f>
        <v>0</v>
      </c>
      <c r="O91" s="71">
        <f>'6.12'!C99</f>
        <v>0</v>
      </c>
      <c r="P91" s="71">
        <f>'6.13'!C99</f>
        <v>0</v>
      </c>
    </row>
    <row r="92" spans="1:16" ht="16" customHeight="1">
      <c r="A92" s="68" t="s">
        <v>13</v>
      </c>
      <c r="B92" s="69">
        <f t="shared" si="6"/>
        <v>4.7619047619047619</v>
      </c>
      <c r="C92" s="69">
        <f t="shared" si="7"/>
        <v>1</v>
      </c>
      <c r="D92" s="7">
        <f>'6.1'!E25</f>
        <v>1</v>
      </c>
      <c r="E92" s="42">
        <f>'6.2'!C21</f>
        <v>0</v>
      </c>
      <c r="F92" s="71">
        <f>'6.3'!C20</f>
        <v>0</v>
      </c>
      <c r="G92" s="7">
        <f>'6.4'!E22</f>
        <v>0</v>
      </c>
      <c r="H92" s="7">
        <f>'6.5'!E19</f>
        <v>0</v>
      </c>
      <c r="I92" s="42">
        <f>'6.6'!C22</f>
        <v>0</v>
      </c>
      <c r="J92" s="42">
        <f>'6.7'!C20</f>
        <v>0</v>
      </c>
      <c r="K92" s="42">
        <f>'6.8'!C23</f>
        <v>0</v>
      </c>
      <c r="L92" s="7">
        <f>'6.9'!E19</f>
        <v>0</v>
      </c>
      <c r="M92" s="71">
        <f>'6.10'!C24</f>
        <v>0</v>
      </c>
      <c r="N92" s="71">
        <f>'6.11'!C20</f>
        <v>0</v>
      </c>
      <c r="O92" s="71">
        <f>'6.12'!C20</f>
        <v>0</v>
      </c>
      <c r="P92" s="71">
        <f>'6.13'!C20</f>
        <v>0</v>
      </c>
    </row>
    <row r="93" spans="1:16" ht="16" customHeight="1">
      <c r="A93" s="68" t="s">
        <v>28</v>
      </c>
      <c r="B93" s="69">
        <f t="shared" si="6"/>
        <v>4.7619047619047619</v>
      </c>
      <c r="C93" s="69">
        <f t="shared" si="7"/>
        <v>1</v>
      </c>
      <c r="D93" s="70">
        <f>'6.1'!E48</f>
        <v>0</v>
      </c>
      <c r="E93" s="42">
        <f>'6.2'!C37</f>
        <v>0</v>
      </c>
      <c r="F93" s="71">
        <f>'6.3'!C35</f>
        <v>0</v>
      </c>
      <c r="G93" s="7">
        <f>'6.4'!E45</f>
        <v>1</v>
      </c>
      <c r="H93" s="7">
        <f>'6.5'!E34</f>
        <v>0</v>
      </c>
      <c r="I93" s="42">
        <f>'6.6'!C51</f>
        <v>0</v>
      </c>
      <c r="J93" s="42">
        <f>'6.7'!C36</f>
        <v>0</v>
      </c>
      <c r="K93" s="42">
        <f>'6.8'!C45</f>
        <v>0</v>
      </c>
      <c r="L93" s="7">
        <f>'6.9'!E34</f>
        <v>0</v>
      </c>
      <c r="M93" s="71">
        <f>'6.10'!C58</f>
        <v>0</v>
      </c>
      <c r="N93" s="71">
        <f>'6.11'!C39</f>
        <v>0</v>
      </c>
      <c r="O93" s="71">
        <f>'6.12'!C35</f>
        <v>0</v>
      </c>
      <c r="P93" s="71">
        <f>'6.13'!C35</f>
        <v>0</v>
      </c>
    </row>
    <row r="94" spans="1:16" ht="16" customHeight="1">
      <c r="A94" s="68" t="s">
        <v>43</v>
      </c>
      <c r="B94" s="69">
        <f t="shared" si="6"/>
        <v>0</v>
      </c>
      <c r="C94" s="69">
        <f t="shared" si="7"/>
        <v>0</v>
      </c>
      <c r="D94" s="70">
        <f>'6.1'!E75</f>
        <v>0</v>
      </c>
      <c r="E94" s="42">
        <f>'6.2'!C56</f>
        <v>0</v>
      </c>
      <c r="F94" s="71">
        <f>'6.3'!C54</f>
        <v>0</v>
      </c>
      <c r="G94" s="7">
        <f>'6.4'!E71</f>
        <v>0</v>
      </c>
      <c r="H94" s="7">
        <f>'6.5'!E52</f>
        <v>0</v>
      </c>
      <c r="I94" s="42">
        <f>'6.6'!C77</f>
        <v>0</v>
      </c>
      <c r="J94" s="42">
        <f>'6.7'!C55</f>
        <v>0</v>
      </c>
      <c r="K94" s="42">
        <f>'6.8'!C74</f>
        <v>0</v>
      </c>
      <c r="L94" s="7">
        <f>'6.9'!E52</f>
        <v>0</v>
      </c>
      <c r="M94" s="71">
        <f>'6.10'!C82</f>
        <v>0</v>
      </c>
      <c r="N94" s="71">
        <f>'6.11'!C59</f>
        <v>0</v>
      </c>
      <c r="O94" s="71">
        <f>'6.12'!C53</f>
        <v>0</v>
      </c>
      <c r="P94" s="71">
        <f>'6.13'!C53</f>
        <v>0</v>
      </c>
    </row>
    <row r="95" spans="1:16" ht="16" customHeight="1">
      <c r="A95" s="68" t="s">
        <v>87</v>
      </c>
      <c r="B95" s="69">
        <f t="shared" si="6"/>
        <v>0</v>
      </c>
      <c r="C95" s="69">
        <f t="shared" si="7"/>
        <v>0</v>
      </c>
      <c r="D95" s="70">
        <f>'6.1'!E145</f>
        <v>0</v>
      </c>
      <c r="E95" s="42">
        <f>'6.2'!C105</f>
        <v>0</v>
      </c>
      <c r="F95" s="71">
        <f>'6.3'!C102</f>
        <v>0</v>
      </c>
      <c r="G95" s="7">
        <f>'6.4'!E141</f>
        <v>0</v>
      </c>
      <c r="H95" s="7">
        <f>'6.5'!E97</f>
        <v>0</v>
      </c>
      <c r="I95" s="42">
        <f>'6.6'!C144</f>
        <v>0</v>
      </c>
      <c r="J95" s="42">
        <f>'6.7'!C105</f>
        <v>0</v>
      </c>
      <c r="K95" s="42">
        <f>'6.8'!C147</f>
        <v>0</v>
      </c>
      <c r="L95" s="7">
        <f>'6.9'!E97</f>
        <v>0</v>
      </c>
      <c r="M95" s="71">
        <f>'6.10'!C162</f>
        <v>0</v>
      </c>
      <c r="N95" s="71">
        <f>'6.11'!C110</f>
        <v>0</v>
      </c>
      <c r="O95" s="71">
        <f>'6.12'!C98</f>
        <v>0</v>
      </c>
      <c r="P95" s="71">
        <f>'6.13'!C98</f>
        <v>0</v>
      </c>
    </row>
    <row r="96" spans="1:16">
      <c r="A96" s="46"/>
      <c r="C96" s="1"/>
    </row>
    <row r="97" spans="3:3">
      <c r="C97" s="11"/>
    </row>
  </sheetData>
  <sortState xmlns:xlrd2="http://schemas.microsoft.com/office/spreadsheetml/2017/richdata2" ref="A7:P95">
    <sortCondition descending="1" ref="B7:B95"/>
  </sortState>
  <pageMargins left="0.45" right="0.45" top="0.75" bottom="0.75" header="0.3" footer="0.3"/>
  <pageSetup paperSize="9" scale="75" orientation="landscape" horizontalDpi="300" verticalDpi="0" copies="0" r:id="rId1"/>
  <headerFooter>
    <oddFooter>&amp;C&amp;"Calibri,обычный"&amp;K000000&amp;A&amp;R&amp;"Calibri,обычный"&amp;K000000&amp;P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0F2F4"/>
  </sheetPr>
  <dimension ref="A1:L179"/>
  <sheetViews>
    <sheetView zoomScaleNormal="100" workbookViewId="0">
      <pane ySplit="7" topLeftCell="A8" activePane="bottomLeft" state="frozen"/>
      <selection pane="bottomLeft" activeCell="A3" sqref="A3:A6"/>
    </sheetView>
  </sheetViews>
  <sheetFormatPr baseColWidth="10" defaultColWidth="9.1640625" defaultRowHeight="12"/>
  <cols>
    <col min="1" max="1" width="22.83203125" style="44" customWidth="1"/>
    <col min="2" max="2" width="35.6640625" style="292" customWidth="1"/>
    <col min="3" max="3" width="9.6640625" style="312" customWidth="1"/>
    <col min="4" max="4" width="11.33203125" style="304" customWidth="1"/>
    <col min="5" max="5" width="11.83203125" style="305" customWidth="1"/>
    <col min="6" max="6" width="12.1640625" style="311" customWidth="1"/>
    <col min="7" max="7" width="12.83203125" style="311" customWidth="1"/>
    <col min="8" max="8" width="14.1640625" style="313" customWidth="1"/>
    <col min="9" max="9" width="11.6640625" style="313" customWidth="1"/>
    <col min="10" max="10" width="13.1640625" style="311" customWidth="1"/>
    <col min="11" max="11" width="16.83203125" style="311" customWidth="1"/>
    <col min="12" max="12" width="9.1640625" style="158"/>
    <col min="13" max="16384" width="9.1640625" style="44"/>
  </cols>
  <sheetData>
    <row r="1" spans="1:12" ht="20" customHeight="1">
      <c r="A1" s="99" t="s">
        <v>921</v>
      </c>
      <c r="B1" s="99"/>
      <c r="C1" s="99"/>
      <c r="D1" s="99"/>
      <c r="E1" s="293"/>
      <c r="F1" s="293"/>
      <c r="G1" s="293"/>
      <c r="H1" s="99"/>
      <c r="I1" s="99"/>
      <c r="J1" s="293"/>
      <c r="K1" s="294"/>
    </row>
    <row r="2" spans="1:12" ht="15" customHeight="1">
      <c r="A2" s="30" t="s">
        <v>2935</v>
      </c>
      <c r="B2" s="30"/>
      <c r="C2" s="30"/>
      <c r="D2" s="30"/>
      <c r="E2" s="187"/>
      <c r="F2" s="187"/>
      <c r="G2" s="187"/>
      <c r="H2" s="30"/>
      <c r="I2" s="30"/>
      <c r="J2" s="187"/>
      <c r="K2" s="216"/>
    </row>
    <row r="3" spans="1:12" ht="56" customHeight="1">
      <c r="A3" s="610" t="s">
        <v>121</v>
      </c>
      <c r="B3" s="431" t="s">
        <v>874</v>
      </c>
      <c r="C3" s="360" t="s">
        <v>613</v>
      </c>
      <c r="D3" s="587" t="s">
        <v>259</v>
      </c>
      <c r="E3" s="611" t="s">
        <v>748</v>
      </c>
      <c r="F3" s="611"/>
      <c r="G3" s="611"/>
      <c r="H3" s="611"/>
      <c r="I3" s="611"/>
      <c r="J3" s="611"/>
      <c r="K3" s="593" t="s">
        <v>334</v>
      </c>
    </row>
    <row r="4" spans="1:12" ht="28" customHeight="1">
      <c r="A4" s="610"/>
      <c r="B4" s="255" t="str">
        <f>'Методика (раздел 6)'!B59</f>
        <v>Да, выходило в эфир несколько (две и более) аналитических программ</v>
      </c>
      <c r="C4" s="591" t="s">
        <v>96</v>
      </c>
      <c r="D4" s="587"/>
      <c r="E4" s="592" t="s">
        <v>124</v>
      </c>
      <c r="F4" s="592" t="s">
        <v>744</v>
      </c>
      <c r="G4" s="592" t="s">
        <v>745</v>
      </c>
      <c r="H4" s="588" t="s">
        <v>746</v>
      </c>
      <c r="I4" s="588" t="s">
        <v>747</v>
      </c>
      <c r="J4" s="592" t="s">
        <v>125</v>
      </c>
      <c r="K4" s="593"/>
    </row>
    <row r="5" spans="1:12" ht="28" customHeight="1">
      <c r="A5" s="610"/>
      <c r="B5" s="255" t="str">
        <f>'Методика (раздел 6)'!B60</f>
        <v>Да, выходила в эфир одна аналитическая программа</v>
      </c>
      <c r="C5" s="591"/>
      <c r="D5" s="587"/>
      <c r="E5" s="592"/>
      <c r="F5" s="592"/>
      <c r="G5" s="592"/>
      <c r="H5" s="588"/>
      <c r="I5" s="588"/>
      <c r="J5" s="592"/>
      <c r="K5" s="593"/>
    </row>
    <row r="6" spans="1:12" ht="28" customHeight="1">
      <c r="A6" s="610"/>
      <c r="B6" s="255" t="str">
        <f>'Методика (раздел 6)'!B61</f>
        <v>Нет, аналитические программы не выходили в эфир или сведения об этом отсутствуют</v>
      </c>
      <c r="C6" s="591"/>
      <c r="D6" s="587"/>
      <c r="E6" s="592"/>
      <c r="F6" s="592"/>
      <c r="G6" s="592"/>
      <c r="H6" s="588"/>
      <c r="I6" s="588"/>
      <c r="J6" s="592"/>
      <c r="K6" s="593"/>
    </row>
    <row r="7" spans="1:12" s="296" customFormat="1" ht="15" customHeight="1">
      <c r="A7" s="432" t="s">
        <v>0</v>
      </c>
      <c r="B7" s="433"/>
      <c r="C7" s="405"/>
      <c r="D7" s="258"/>
      <c r="E7" s="434"/>
      <c r="F7" s="406"/>
      <c r="G7" s="406"/>
      <c r="H7" s="405"/>
      <c r="I7" s="405"/>
      <c r="J7" s="406"/>
      <c r="K7" s="406"/>
      <c r="L7" s="295"/>
    </row>
    <row r="8" spans="1:12" ht="15" customHeight="1">
      <c r="A8" s="435" t="s">
        <v>1</v>
      </c>
      <c r="B8" s="436" t="s">
        <v>723</v>
      </c>
      <c r="C8" s="263">
        <f>IF(B8=$B$4,2,IF(B8=$B$5,1,0))</f>
        <v>0</v>
      </c>
      <c r="D8" s="264" t="s">
        <v>284</v>
      </c>
      <c r="E8" s="265" t="s">
        <v>130</v>
      </c>
      <c r="F8" s="266" t="s">
        <v>120</v>
      </c>
      <c r="G8" s="266" t="s">
        <v>120</v>
      </c>
      <c r="H8" s="437" t="s">
        <v>120</v>
      </c>
      <c r="I8" s="437" t="s">
        <v>120</v>
      </c>
      <c r="J8" s="266" t="s">
        <v>120</v>
      </c>
      <c r="K8" s="266" t="s">
        <v>120</v>
      </c>
    </row>
    <row r="9" spans="1:12" ht="15" customHeight="1">
      <c r="A9" s="435" t="s">
        <v>2</v>
      </c>
      <c r="B9" s="436" t="s">
        <v>723</v>
      </c>
      <c r="C9" s="263">
        <f t="shared" ref="C9:C76" si="0">IF(B9=$B$4,2,IF(B9=$B$5,1,0))</f>
        <v>0</v>
      </c>
      <c r="D9" s="264" t="s">
        <v>284</v>
      </c>
      <c r="E9" s="265" t="s">
        <v>130</v>
      </c>
      <c r="F9" s="266" t="s">
        <v>120</v>
      </c>
      <c r="G9" s="266" t="s">
        <v>120</v>
      </c>
      <c r="H9" s="437" t="s">
        <v>120</v>
      </c>
      <c r="I9" s="437" t="s">
        <v>120</v>
      </c>
      <c r="J9" s="266" t="s">
        <v>120</v>
      </c>
      <c r="K9" s="266" t="s">
        <v>120</v>
      </c>
    </row>
    <row r="10" spans="1:12" ht="15" customHeight="1">
      <c r="A10" s="436" t="s">
        <v>3</v>
      </c>
      <c r="B10" s="436" t="s">
        <v>723</v>
      </c>
      <c r="C10" s="263">
        <f t="shared" si="0"/>
        <v>0</v>
      </c>
      <c r="D10" s="264" t="s">
        <v>284</v>
      </c>
      <c r="E10" s="265" t="s">
        <v>130</v>
      </c>
      <c r="F10" s="266" t="s">
        <v>120</v>
      </c>
      <c r="G10" s="266" t="s">
        <v>120</v>
      </c>
      <c r="H10" s="437" t="s">
        <v>120</v>
      </c>
      <c r="I10" s="437" t="s">
        <v>120</v>
      </c>
      <c r="J10" s="266" t="s">
        <v>120</v>
      </c>
      <c r="K10" s="266" t="s">
        <v>120</v>
      </c>
    </row>
    <row r="11" spans="1:12" ht="15" customHeight="1">
      <c r="A11" s="436" t="s">
        <v>4</v>
      </c>
      <c r="B11" s="438" t="s">
        <v>723</v>
      </c>
      <c r="C11" s="263">
        <f t="shared" si="0"/>
        <v>0</v>
      </c>
      <c r="D11" s="264" t="s">
        <v>284</v>
      </c>
      <c r="E11" s="265" t="s">
        <v>130</v>
      </c>
      <c r="F11" s="266" t="s">
        <v>120</v>
      </c>
      <c r="G11" s="266" t="s">
        <v>120</v>
      </c>
      <c r="H11" s="437" t="s">
        <v>120</v>
      </c>
      <c r="I11" s="437" t="s">
        <v>120</v>
      </c>
      <c r="J11" s="266" t="s">
        <v>120</v>
      </c>
      <c r="K11" s="266" t="s">
        <v>120</v>
      </c>
    </row>
    <row r="12" spans="1:12" ht="15" customHeight="1">
      <c r="A12" s="436" t="s">
        <v>5</v>
      </c>
      <c r="B12" s="438" t="s">
        <v>723</v>
      </c>
      <c r="C12" s="263">
        <f t="shared" si="0"/>
        <v>0</v>
      </c>
      <c r="D12" s="264" t="s">
        <v>284</v>
      </c>
      <c r="E12" s="265" t="s">
        <v>130</v>
      </c>
      <c r="F12" s="266" t="s">
        <v>120</v>
      </c>
      <c r="G12" s="266" t="s">
        <v>120</v>
      </c>
      <c r="H12" s="437" t="s">
        <v>120</v>
      </c>
      <c r="I12" s="437" t="s">
        <v>120</v>
      </c>
      <c r="J12" s="266" t="s">
        <v>120</v>
      </c>
      <c r="K12" s="266" t="s">
        <v>120</v>
      </c>
    </row>
    <row r="13" spans="1:12" ht="15" customHeight="1">
      <c r="A13" s="435" t="s">
        <v>6</v>
      </c>
      <c r="B13" s="438" t="s">
        <v>723</v>
      </c>
      <c r="C13" s="263">
        <f t="shared" si="0"/>
        <v>0</v>
      </c>
      <c r="D13" s="264" t="s">
        <v>284</v>
      </c>
      <c r="E13" s="265" t="s">
        <v>130</v>
      </c>
      <c r="F13" s="266" t="s">
        <v>120</v>
      </c>
      <c r="G13" s="266" t="s">
        <v>120</v>
      </c>
      <c r="H13" s="437" t="s">
        <v>120</v>
      </c>
      <c r="I13" s="437" t="s">
        <v>120</v>
      </c>
      <c r="J13" s="266" t="s">
        <v>120</v>
      </c>
      <c r="K13" s="266" t="s">
        <v>120</v>
      </c>
    </row>
    <row r="14" spans="1:12" ht="15" customHeight="1">
      <c r="A14" s="436" t="s">
        <v>7</v>
      </c>
      <c r="B14" s="438" t="s">
        <v>723</v>
      </c>
      <c r="C14" s="263">
        <f t="shared" si="0"/>
        <v>0</v>
      </c>
      <c r="D14" s="264" t="s">
        <v>284</v>
      </c>
      <c r="E14" s="265" t="s">
        <v>130</v>
      </c>
      <c r="F14" s="266" t="s">
        <v>120</v>
      </c>
      <c r="G14" s="266" t="s">
        <v>120</v>
      </c>
      <c r="H14" s="437" t="s">
        <v>120</v>
      </c>
      <c r="I14" s="437" t="s">
        <v>120</v>
      </c>
      <c r="J14" s="266" t="s">
        <v>120</v>
      </c>
      <c r="K14" s="266" t="s">
        <v>120</v>
      </c>
    </row>
    <row r="15" spans="1:12" ht="15" customHeight="1">
      <c r="A15" s="435" t="s">
        <v>8</v>
      </c>
      <c r="B15" s="438" t="s">
        <v>723</v>
      </c>
      <c r="C15" s="263">
        <f t="shared" si="0"/>
        <v>0</v>
      </c>
      <c r="D15" s="264" t="s">
        <v>284</v>
      </c>
      <c r="E15" s="265" t="s">
        <v>130</v>
      </c>
      <c r="F15" s="266" t="s">
        <v>120</v>
      </c>
      <c r="G15" s="266" t="s">
        <v>120</v>
      </c>
      <c r="H15" s="437" t="s">
        <v>120</v>
      </c>
      <c r="I15" s="437" t="s">
        <v>120</v>
      </c>
      <c r="J15" s="266" t="s">
        <v>120</v>
      </c>
      <c r="K15" s="266" t="s">
        <v>120</v>
      </c>
    </row>
    <row r="16" spans="1:12" ht="15" customHeight="1">
      <c r="A16" s="435" t="s">
        <v>9</v>
      </c>
      <c r="B16" s="438" t="s">
        <v>723</v>
      </c>
      <c r="C16" s="263">
        <f t="shared" si="0"/>
        <v>0</v>
      </c>
      <c r="D16" s="264" t="s">
        <v>284</v>
      </c>
      <c r="E16" s="265" t="s">
        <v>130</v>
      </c>
      <c r="F16" s="266" t="s">
        <v>120</v>
      </c>
      <c r="G16" s="266" t="s">
        <v>120</v>
      </c>
      <c r="H16" s="437" t="s">
        <v>120</v>
      </c>
      <c r="I16" s="437" t="s">
        <v>120</v>
      </c>
      <c r="J16" s="266" t="s">
        <v>120</v>
      </c>
      <c r="K16" s="266" t="s">
        <v>120</v>
      </c>
    </row>
    <row r="17" spans="1:12" ht="15" customHeight="1">
      <c r="A17" s="436" t="s">
        <v>315</v>
      </c>
      <c r="B17" s="438" t="s">
        <v>723</v>
      </c>
      <c r="C17" s="263">
        <f t="shared" si="0"/>
        <v>0</v>
      </c>
      <c r="D17" s="284" t="s">
        <v>2862</v>
      </c>
      <c r="E17" s="273" t="s">
        <v>287</v>
      </c>
      <c r="F17" s="266" t="s">
        <v>120</v>
      </c>
      <c r="G17" s="266" t="s">
        <v>120</v>
      </c>
      <c r="H17" s="437" t="s">
        <v>120</v>
      </c>
      <c r="I17" s="437" t="s">
        <v>120</v>
      </c>
      <c r="J17" s="266" t="s">
        <v>120</v>
      </c>
      <c r="K17" s="266" t="s">
        <v>120</v>
      </c>
    </row>
    <row r="18" spans="1:12" ht="15" customHeight="1">
      <c r="A18" s="435" t="s">
        <v>11</v>
      </c>
      <c r="B18" s="438" t="s">
        <v>723</v>
      </c>
      <c r="C18" s="263">
        <f t="shared" si="0"/>
        <v>0</v>
      </c>
      <c r="D18" s="284" t="s">
        <v>2863</v>
      </c>
      <c r="E18" s="273" t="s">
        <v>1560</v>
      </c>
      <c r="F18" s="266" t="s">
        <v>120</v>
      </c>
      <c r="G18" s="266" t="s">
        <v>120</v>
      </c>
      <c r="H18" s="437" t="s">
        <v>120</v>
      </c>
      <c r="I18" s="437" t="s">
        <v>120</v>
      </c>
      <c r="J18" s="266" t="s">
        <v>120</v>
      </c>
      <c r="K18" s="266" t="s">
        <v>120</v>
      </c>
    </row>
    <row r="19" spans="1:12" ht="15" customHeight="1">
      <c r="A19" s="436" t="s">
        <v>12</v>
      </c>
      <c r="B19" s="438" t="s">
        <v>723</v>
      </c>
      <c r="C19" s="263">
        <f t="shared" si="0"/>
        <v>0</v>
      </c>
      <c r="D19" s="264" t="s">
        <v>284</v>
      </c>
      <c r="E19" s="265" t="s">
        <v>130</v>
      </c>
      <c r="F19" s="266" t="s">
        <v>120</v>
      </c>
      <c r="G19" s="266" t="s">
        <v>120</v>
      </c>
      <c r="H19" s="437" t="s">
        <v>120</v>
      </c>
      <c r="I19" s="437" t="s">
        <v>120</v>
      </c>
      <c r="J19" s="266" t="s">
        <v>120</v>
      </c>
      <c r="K19" s="266" t="s">
        <v>120</v>
      </c>
    </row>
    <row r="20" spans="1:12" ht="15" customHeight="1">
      <c r="A20" s="436" t="s">
        <v>13</v>
      </c>
      <c r="B20" s="438" t="s">
        <v>723</v>
      </c>
      <c r="C20" s="263">
        <f t="shared" si="0"/>
        <v>0</v>
      </c>
      <c r="D20" s="264" t="s">
        <v>284</v>
      </c>
      <c r="E20" s="265" t="s">
        <v>130</v>
      </c>
      <c r="F20" s="266" t="s">
        <v>120</v>
      </c>
      <c r="G20" s="266" t="s">
        <v>120</v>
      </c>
      <c r="H20" s="437" t="s">
        <v>120</v>
      </c>
      <c r="I20" s="437" t="s">
        <v>120</v>
      </c>
      <c r="J20" s="266" t="s">
        <v>120</v>
      </c>
      <c r="K20" s="266" t="s">
        <v>120</v>
      </c>
    </row>
    <row r="21" spans="1:12" ht="15" customHeight="1">
      <c r="A21" s="436" t="s">
        <v>14</v>
      </c>
      <c r="B21" s="438" t="s">
        <v>723</v>
      </c>
      <c r="C21" s="263">
        <f t="shared" si="0"/>
        <v>0</v>
      </c>
      <c r="D21" s="264" t="s">
        <v>284</v>
      </c>
      <c r="E21" s="265" t="s">
        <v>130</v>
      </c>
      <c r="F21" s="266" t="s">
        <v>120</v>
      </c>
      <c r="G21" s="266" t="s">
        <v>120</v>
      </c>
      <c r="H21" s="437" t="s">
        <v>120</v>
      </c>
      <c r="I21" s="437" t="s">
        <v>120</v>
      </c>
      <c r="J21" s="266" t="s">
        <v>120</v>
      </c>
      <c r="K21" s="266" t="s">
        <v>120</v>
      </c>
    </row>
    <row r="22" spans="1:12" ht="15" customHeight="1">
      <c r="A22" s="435" t="s">
        <v>15</v>
      </c>
      <c r="B22" s="438" t="s">
        <v>723</v>
      </c>
      <c r="C22" s="263">
        <f t="shared" si="0"/>
        <v>0</v>
      </c>
      <c r="D22" s="264" t="s">
        <v>284</v>
      </c>
      <c r="E22" s="265" t="s">
        <v>130</v>
      </c>
      <c r="F22" s="266" t="s">
        <v>120</v>
      </c>
      <c r="G22" s="266" t="s">
        <v>120</v>
      </c>
      <c r="H22" s="437" t="s">
        <v>120</v>
      </c>
      <c r="I22" s="437" t="s">
        <v>120</v>
      </c>
      <c r="J22" s="266" t="s">
        <v>120</v>
      </c>
      <c r="K22" s="266" t="s">
        <v>120</v>
      </c>
    </row>
    <row r="23" spans="1:12" ht="15" customHeight="1">
      <c r="A23" s="435" t="s">
        <v>16</v>
      </c>
      <c r="B23" s="438" t="s">
        <v>723</v>
      </c>
      <c r="C23" s="263">
        <f t="shared" si="0"/>
        <v>0</v>
      </c>
      <c r="D23" s="264" t="s">
        <v>284</v>
      </c>
      <c r="E23" s="265" t="s">
        <v>130</v>
      </c>
      <c r="F23" s="266" t="s">
        <v>120</v>
      </c>
      <c r="G23" s="266" t="s">
        <v>120</v>
      </c>
      <c r="H23" s="437" t="s">
        <v>120</v>
      </c>
      <c r="I23" s="437" t="s">
        <v>120</v>
      </c>
      <c r="J23" s="266" t="s">
        <v>120</v>
      </c>
      <c r="K23" s="266" t="s">
        <v>120</v>
      </c>
    </row>
    <row r="24" spans="1:12" ht="15" customHeight="1">
      <c r="A24" s="435" t="s">
        <v>17</v>
      </c>
      <c r="B24" s="438" t="s">
        <v>723</v>
      </c>
      <c r="C24" s="263">
        <f t="shared" si="0"/>
        <v>0</v>
      </c>
      <c r="D24" s="264" t="s">
        <v>2878</v>
      </c>
      <c r="E24" s="273" t="s">
        <v>1538</v>
      </c>
      <c r="F24" s="266" t="s">
        <v>120</v>
      </c>
      <c r="G24" s="266" t="s">
        <v>120</v>
      </c>
      <c r="H24" s="437" t="s">
        <v>120</v>
      </c>
      <c r="I24" s="437" t="s">
        <v>120</v>
      </c>
      <c r="J24" s="266" t="s">
        <v>120</v>
      </c>
      <c r="K24" s="265" t="s">
        <v>2938</v>
      </c>
      <c r="L24" s="158" t="s">
        <v>120</v>
      </c>
    </row>
    <row r="25" spans="1:12" ht="15" customHeight="1">
      <c r="A25" s="436" t="s">
        <v>533</v>
      </c>
      <c r="B25" s="438" t="s">
        <v>723</v>
      </c>
      <c r="C25" s="263">
        <f t="shared" si="0"/>
        <v>0</v>
      </c>
      <c r="D25" s="264" t="s">
        <v>284</v>
      </c>
      <c r="E25" s="265" t="s">
        <v>130</v>
      </c>
      <c r="F25" s="266" t="s">
        <v>120</v>
      </c>
      <c r="G25" s="266" t="s">
        <v>120</v>
      </c>
      <c r="H25" s="437" t="s">
        <v>120</v>
      </c>
      <c r="I25" s="437" t="s">
        <v>120</v>
      </c>
      <c r="J25" s="266" t="s">
        <v>120</v>
      </c>
      <c r="K25" s="266" t="s">
        <v>120</v>
      </c>
    </row>
    <row r="26" spans="1:12" s="296" customFormat="1" ht="15" customHeight="1">
      <c r="A26" s="432" t="s">
        <v>19</v>
      </c>
      <c r="B26" s="439"/>
      <c r="C26" s="258"/>
      <c r="D26" s="276"/>
      <c r="E26" s="260"/>
      <c r="F26" s="260"/>
      <c r="G26" s="260"/>
      <c r="H26" s="440"/>
      <c r="I26" s="440"/>
      <c r="J26" s="279"/>
      <c r="K26" s="279"/>
      <c r="L26" s="295"/>
    </row>
    <row r="27" spans="1:12" ht="15" customHeight="1">
      <c r="A27" s="435" t="s">
        <v>20</v>
      </c>
      <c r="B27" s="438" t="s">
        <v>723</v>
      </c>
      <c r="C27" s="263">
        <f t="shared" si="0"/>
        <v>0</v>
      </c>
      <c r="D27" s="264" t="s">
        <v>284</v>
      </c>
      <c r="E27" s="265" t="s">
        <v>130</v>
      </c>
      <c r="F27" s="266" t="s">
        <v>120</v>
      </c>
      <c r="G27" s="266" t="s">
        <v>120</v>
      </c>
      <c r="H27" s="437" t="s">
        <v>120</v>
      </c>
      <c r="I27" s="437" t="s">
        <v>120</v>
      </c>
      <c r="J27" s="266" t="s">
        <v>120</v>
      </c>
      <c r="K27" s="266" t="s">
        <v>120</v>
      </c>
    </row>
    <row r="28" spans="1:12" ht="15" customHeight="1">
      <c r="A28" s="435" t="s">
        <v>21</v>
      </c>
      <c r="B28" s="438" t="s">
        <v>723</v>
      </c>
      <c r="C28" s="263">
        <f t="shared" si="0"/>
        <v>0</v>
      </c>
      <c r="D28" s="284" t="s">
        <v>2868</v>
      </c>
      <c r="E28" s="265" t="s">
        <v>286</v>
      </c>
      <c r="F28" s="266" t="s">
        <v>120</v>
      </c>
      <c r="G28" s="266" t="s">
        <v>120</v>
      </c>
      <c r="H28" s="437" t="s">
        <v>120</v>
      </c>
      <c r="I28" s="437" t="s">
        <v>120</v>
      </c>
      <c r="J28" s="266" t="s">
        <v>120</v>
      </c>
      <c r="K28" s="265" t="s">
        <v>1573</v>
      </c>
      <c r="L28" s="158" t="s">
        <v>120</v>
      </c>
    </row>
    <row r="29" spans="1:12" ht="15" customHeight="1">
      <c r="A29" s="435" t="s">
        <v>22</v>
      </c>
      <c r="B29" s="438" t="s">
        <v>723</v>
      </c>
      <c r="C29" s="263">
        <f t="shared" si="0"/>
        <v>0</v>
      </c>
      <c r="D29" s="264" t="s">
        <v>284</v>
      </c>
      <c r="E29" s="265" t="s">
        <v>130</v>
      </c>
      <c r="F29" s="266" t="s">
        <v>120</v>
      </c>
      <c r="G29" s="266" t="s">
        <v>120</v>
      </c>
      <c r="H29" s="437" t="s">
        <v>120</v>
      </c>
      <c r="I29" s="437" t="s">
        <v>120</v>
      </c>
      <c r="J29" s="266" t="s">
        <v>120</v>
      </c>
      <c r="K29" s="266" t="s">
        <v>120</v>
      </c>
    </row>
    <row r="30" spans="1:12" ht="15" customHeight="1">
      <c r="A30" s="436" t="s">
        <v>23</v>
      </c>
      <c r="B30" s="438" t="s">
        <v>723</v>
      </c>
      <c r="C30" s="263">
        <f t="shared" si="0"/>
        <v>0</v>
      </c>
      <c r="D30" s="284" t="s">
        <v>2868</v>
      </c>
      <c r="E30" s="265" t="s">
        <v>504</v>
      </c>
      <c r="F30" s="266" t="s">
        <v>120</v>
      </c>
      <c r="G30" s="266" t="s">
        <v>120</v>
      </c>
      <c r="H30" s="437" t="s">
        <v>120</v>
      </c>
      <c r="I30" s="437" t="s">
        <v>120</v>
      </c>
      <c r="J30" s="266" t="s">
        <v>120</v>
      </c>
      <c r="K30" s="266" t="s">
        <v>120</v>
      </c>
    </row>
    <row r="31" spans="1:12" ht="15" customHeight="1">
      <c r="A31" s="435" t="s">
        <v>24</v>
      </c>
      <c r="B31" s="438" t="s">
        <v>721</v>
      </c>
      <c r="C31" s="263">
        <f t="shared" si="0"/>
        <v>2</v>
      </c>
      <c r="D31" s="284" t="s">
        <v>2877</v>
      </c>
      <c r="E31" s="265" t="s">
        <v>1546</v>
      </c>
      <c r="F31" s="273" t="s">
        <v>1547</v>
      </c>
      <c r="G31" s="273" t="s">
        <v>1543</v>
      </c>
      <c r="H31" s="441" t="s">
        <v>2900</v>
      </c>
      <c r="I31" s="441" t="s">
        <v>1544</v>
      </c>
      <c r="J31" s="265" t="s">
        <v>820</v>
      </c>
      <c r="K31" s="266" t="s">
        <v>120</v>
      </c>
    </row>
    <row r="32" spans="1:12" ht="15" customHeight="1">
      <c r="A32" s="437" t="s">
        <v>120</v>
      </c>
      <c r="B32" s="442" t="s">
        <v>120</v>
      </c>
      <c r="C32" s="443" t="s">
        <v>120</v>
      </c>
      <c r="D32" s="437" t="s">
        <v>120</v>
      </c>
      <c r="E32" s="265" t="s">
        <v>1548</v>
      </c>
      <c r="F32" s="273" t="s">
        <v>1549</v>
      </c>
      <c r="G32" s="273" t="s">
        <v>1543</v>
      </c>
      <c r="H32" s="441" t="s">
        <v>2900</v>
      </c>
      <c r="I32" s="441" t="s">
        <v>1545</v>
      </c>
      <c r="J32" s="265" t="s">
        <v>820</v>
      </c>
      <c r="K32" s="266" t="s">
        <v>120</v>
      </c>
    </row>
    <row r="33" spans="1:12" s="296" customFormat="1" ht="15" customHeight="1">
      <c r="A33" s="435" t="s">
        <v>25</v>
      </c>
      <c r="B33" s="438" t="s">
        <v>723</v>
      </c>
      <c r="C33" s="263">
        <f t="shared" si="0"/>
        <v>0</v>
      </c>
      <c r="D33" s="264" t="s">
        <v>284</v>
      </c>
      <c r="E33" s="265" t="s">
        <v>130</v>
      </c>
      <c r="F33" s="266" t="s">
        <v>120</v>
      </c>
      <c r="G33" s="266" t="s">
        <v>120</v>
      </c>
      <c r="H33" s="437" t="s">
        <v>120</v>
      </c>
      <c r="I33" s="437" t="s">
        <v>120</v>
      </c>
      <c r="J33" s="266" t="s">
        <v>120</v>
      </c>
      <c r="K33" s="266" t="s">
        <v>120</v>
      </c>
      <c r="L33" s="295"/>
    </row>
    <row r="34" spans="1:12" ht="15" customHeight="1">
      <c r="A34" s="436" t="s">
        <v>26</v>
      </c>
      <c r="B34" s="438" t="s">
        <v>723</v>
      </c>
      <c r="C34" s="263">
        <f t="shared" si="0"/>
        <v>0</v>
      </c>
      <c r="D34" s="264" t="s">
        <v>284</v>
      </c>
      <c r="E34" s="265" t="s">
        <v>130</v>
      </c>
      <c r="F34" s="266" t="s">
        <v>120</v>
      </c>
      <c r="G34" s="266" t="s">
        <v>120</v>
      </c>
      <c r="H34" s="437" t="s">
        <v>120</v>
      </c>
      <c r="I34" s="437" t="s">
        <v>120</v>
      </c>
      <c r="J34" s="266" t="s">
        <v>120</v>
      </c>
      <c r="K34" s="266" t="s">
        <v>120</v>
      </c>
    </row>
    <row r="35" spans="1:12" ht="15" customHeight="1">
      <c r="A35" s="435" t="s">
        <v>27</v>
      </c>
      <c r="B35" s="438" t="s">
        <v>723</v>
      </c>
      <c r="C35" s="263">
        <f t="shared" si="0"/>
        <v>0</v>
      </c>
      <c r="D35" s="264" t="s">
        <v>284</v>
      </c>
      <c r="E35" s="265" t="s">
        <v>130</v>
      </c>
      <c r="F35" s="266" t="s">
        <v>120</v>
      </c>
      <c r="G35" s="266" t="s">
        <v>120</v>
      </c>
      <c r="H35" s="437" t="s">
        <v>120</v>
      </c>
      <c r="I35" s="437" t="s">
        <v>120</v>
      </c>
      <c r="J35" s="266" t="s">
        <v>120</v>
      </c>
      <c r="K35" s="266" t="s">
        <v>120</v>
      </c>
    </row>
    <row r="36" spans="1:12" ht="15" customHeight="1">
      <c r="A36" s="436" t="s">
        <v>28</v>
      </c>
      <c r="B36" s="438" t="s">
        <v>723</v>
      </c>
      <c r="C36" s="263">
        <f t="shared" si="0"/>
        <v>0</v>
      </c>
      <c r="D36" s="264" t="s">
        <v>284</v>
      </c>
      <c r="E36" s="265" t="s">
        <v>130</v>
      </c>
      <c r="F36" s="266" t="s">
        <v>120</v>
      </c>
      <c r="G36" s="266" t="s">
        <v>120</v>
      </c>
      <c r="H36" s="437" t="s">
        <v>120</v>
      </c>
      <c r="I36" s="437" t="s">
        <v>120</v>
      </c>
      <c r="J36" s="266" t="s">
        <v>120</v>
      </c>
      <c r="K36" s="266" t="s">
        <v>120</v>
      </c>
    </row>
    <row r="37" spans="1:12" ht="15" customHeight="1">
      <c r="A37" s="436" t="s">
        <v>534</v>
      </c>
      <c r="B37" s="438" t="s">
        <v>723</v>
      </c>
      <c r="C37" s="263">
        <f t="shared" si="0"/>
        <v>0</v>
      </c>
      <c r="D37" s="264" t="s">
        <v>284</v>
      </c>
      <c r="E37" s="265" t="s">
        <v>130</v>
      </c>
      <c r="F37" s="266" t="s">
        <v>120</v>
      </c>
      <c r="G37" s="266" t="s">
        <v>120</v>
      </c>
      <c r="H37" s="437" t="s">
        <v>120</v>
      </c>
      <c r="I37" s="437" t="s">
        <v>120</v>
      </c>
      <c r="J37" s="266" t="s">
        <v>120</v>
      </c>
      <c r="K37" s="266" t="s">
        <v>120</v>
      </c>
    </row>
    <row r="38" spans="1:12" ht="15" customHeight="1">
      <c r="A38" s="436" t="s">
        <v>30</v>
      </c>
      <c r="B38" s="438" t="s">
        <v>723</v>
      </c>
      <c r="C38" s="263">
        <f t="shared" si="0"/>
        <v>0</v>
      </c>
      <c r="D38" s="284" t="s">
        <v>2876</v>
      </c>
      <c r="E38" s="265" t="s">
        <v>1568</v>
      </c>
      <c r="F38" s="266" t="s">
        <v>120</v>
      </c>
      <c r="G38" s="266" t="s">
        <v>120</v>
      </c>
      <c r="H38" s="437" t="s">
        <v>120</v>
      </c>
      <c r="I38" s="437" t="s">
        <v>120</v>
      </c>
      <c r="J38" s="266" t="s">
        <v>120</v>
      </c>
      <c r="K38" s="266" t="s">
        <v>120</v>
      </c>
    </row>
    <row r="39" spans="1:12" s="296" customFormat="1" ht="15" customHeight="1">
      <c r="A39" s="432" t="s">
        <v>31</v>
      </c>
      <c r="B39" s="439"/>
      <c r="C39" s="258"/>
      <c r="D39" s="276"/>
      <c r="E39" s="260"/>
      <c r="F39" s="260"/>
      <c r="G39" s="260"/>
      <c r="H39" s="432"/>
      <c r="I39" s="432"/>
      <c r="J39" s="260"/>
      <c r="K39" s="260"/>
      <c r="L39" s="295"/>
    </row>
    <row r="40" spans="1:12" ht="15" customHeight="1">
      <c r="A40" s="436" t="s">
        <v>32</v>
      </c>
      <c r="B40" s="438" t="s">
        <v>721</v>
      </c>
      <c r="C40" s="263">
        <f t="shared" si="0"/>
        <v>2</v>
      </c>
      <c r="D40" s="284" t="s">
        <v>2873</v>
      </c>
      <c r="E40" s="265" t="s">
        <v>833</v>
      </c>
      <c r="F40" s="265" t="s">
        <v>1583</v>
      </c>
      <c r="G40" s="273" t="s">
        <v>831</v>
      </c>
      <c r="H40" s="441" t="s">
        <v>2899</v>
      </c>
      <c r="I40" s="282">
        <v>44406</v>
      </c>
      <c r="J40" s="271" t="s">
        <v>1584</v>
      </c>
      <c r="K40" s="266" t="s">
        <v>120</v>
      </c>
    </row>
    <row r="41" spans="1:12" ht="15" customHeight="1">
      <c r="A41" s="437" t="s">
        <v>120</v>
      </c>
      <c r="B41" s="442" t="s">
        <v>120</v>
      </c>
      <c r="C41" s="443" t="s">
        <v>120</v>
      </c>
      <c r="D41" s="437" t="s">
        <v>120</v>
      </c>
      <c r="E41" s="265" t="s">
        <v>833</v>
      </c>
      <c r="F41" s="273" t="s">
        <v>1585</v>
      </c>
      <c r="G41" s="273" t="s">
        <v>831</v>
      </c>
      <c r="H41" s="441" t="s">
        <v>2898</v>
      </c>
      <c r="I41" s="282">
        <v>44407</v>
      </c>
      <c r="J41" s="271" t="s">
        <v>1584</v>
      </c>
      <c r="K41" s="266" t="s">
        <v>120</v>
      </c>
    </row>
    <row r="42" spans="1:12" ht="15" customHeight="1">
      <c r="A42" s="436" t="s">
        <v>33</v>
      </c>
      <c r="B42" s="438" t="s">
        <v>723</v>
      </c>
      <c r="C42" s="263">
        <f t="shared" si="0"/>
        <v>0</v>
      </c>
      <c r="D42" s="264" t="s">
        <v>284</v>
      </c>
      <c r="E42" s="265" t="s">
        <v>130</v>
      </c>
      <c r="F42" s="266" t="s">
        <v>120</v>
      </c>
      <c r="G42" s="266" t="s">
        <v>120</v>
      </c>
      <c r="H42" s="437" t="s">
        <v>120</v>
      </c>
      <c r="I42" s="437" t="s">
        <v>120</v>
      </c>
      <c r="J42" s="266" t="s">
        <v>120</v>
      </c>
      <c r="K42" s="266" t="s">
        <v>120</v>
      </c>
    </row>
    <row r="43" spans="1:12" ht="15" customHeight="1">
      <c r="A43" s="436" t="s">
        <v>94</v>
      </c>
      <c r="B43" s="438" t="s">
        <v>722</v>
      </c>
      <c r="C43" s="263">
        <f t="shared" si="0"/>
        <v>1</v>
      </c>
      <c r="D43" s="284" t="s">
        <v>2875</v>
      </c>
      <c r="E43" s="265" t="s">
        <v>1569</v>
      </c>
      <c r="F43" s="273" t="s">
        <v>1570</v>
      </c>
      <c r="G43" s="273" t="s">
        <v>1571</v>
      </c>
      <c r="H43" s="441" t="s">
        <v>2897</v>
      </c>
      <c r="I43" s="282">
        <v>44199</v>
      </c>
      <c r="J43" s="271" t="s">
        <v>1572</v>
      </c>
      <c r="K43" s="266" t="s">
        <v>120</v>
      </c>
    </row>
    <row r="44" spans="1:12" ht="15" customHeight="1">
      <c r="A44" s="436" t="s">
        <v>34</v>
      </c>
      <c r="B44" s="438" t="s">
        <v>723</v>
      </c>
      <c r="C44" s="263">
        <f t="shared" si="0"/>
        <v>0</v>
      </c>
      <c r="D44" s="284" t="s">
        <v>2874</v>
      </c>
      <c r="E44" s="265" t="s">
        <v>504</v>
      </c>
      <c r="F44" s="266" t="s">
        <v>120</v>
      </c>
      <c r="G44" s="266" t="s">
        <v>120</v>
      </c>
      <c r="H44" s="437" t="s">
        <v>120</v>
      </c>
      <c r="I44" s="437" t="s">
        <v>120</v>
      </c>
      <c r="J44" s="266" t="s">
        <v>120</v>
      </c>
      <c r="K44" s="266" t="s">
        <v>120</v>
      </c>
    </row>
    <row r="45" spans="1:12" ht="15" customHeight="1">
      <c r="A45" s="435" t="s">
        <v>35</v>
      </c>
      <c r="B45" s="438" t="s">
        <v>723</v>
      </c>
      <c r="C45" s="263">
        <f t="shared" si="0"/>
        <v>0</v>
      </c>
      <c r="D45" s="264" t="s">
        <v>284</v>
      </c>
      <c r="E45" s="265" t="s">
        <v>130</v>
      </c>
      <c r="F45" s="266" t="s">
        <v>120</v>
      </c>
      <c r="G45" s="266" t="s">
        <v>120</v>
      </c>
      <c r="H45" s="437" t="s">
        <v>120</v>
      </c>
      <c r="I45" s="437" t="s">
        <v>120</v>
      </c>
      <c r="J45" s="266" t="s">
        <v>120</v>
      </c>
      <c r="K45" s="266" t="s">
        <v>120</v>
      </c>
    </row>
    <row r="46" spans="1:12" ht="15" customHeight="1">
      <c r="A46" s="436" t="s">
        <v>36</v>
      </c>
      <c r="B46" s="438" t="s">
        <v>723</v>
      </c>
      <c r="C46" s="263">
        <f t="shared" si="0"/>
        <v>0</v>
      </c>
      <c r="D46" s="264" t="s">
        <v>284</v>
      </c>
      <c r="E46" s="265" t="s">
        <v>130</v>
      </c>
      <c r="F46" s="266" t="s">
        <v>120</v>
      </c>
      <c r="G46" s="266" t="s">
        <v>120</v>
      </c>
      <c r="H46" s="437" t="s">
        <v>120</v>
      </c>
      <c r="I46" s="437" t="s">
        <v>120</v>
      </c>
      <c r="J46" s="266" t="s">
        <v>120</v>
      </c>
      <c r="K46" s="266" t="s">
        <v>120</v>
      </c>
    </row>
    <row r="47" spans="1:12" ht="15" customHeight="1">
      <c r="A47" s="435" t="s">
        <v>37</v>
      </c>
      <c r="B47" s="438" t="s">
        <v>723</v>
      </c>
      <c r="C47" s="263">
        <f t="shared" si="0"/>
        <v>0</v>
      </c>
      <c r="D47" s="264" t="s">
        <v>2862</v>
      </c>
      <c r="E47" s="265" t="s">
        <v>504</v>
      </c>
      <c r="F47" s="266" t="s">
        <v>120</v>
      </c>
      <c r="G47" s="266" t="s">
        <v>120</v>
      </c>
      <c r="H47" s="437" t="s">
        <v>120</v>
      </c>
      <c r="I47" s="437" t="s">
        <v>120</v>
      </c>
      <c r="J47" s="266" t="s">
        <v>120</v>
      </c>
      <c r="K47" s="266" t="s">
        <v>120</v>
      </c>
    </row>
    <row r="48" spans="1:12" ht="15" customHeight="1">
      <c r="A48" s="435" t="s">
        <v>535</v>
      </c>
      <c r="B48" s="438" t="s">
        <v>722</v>
      </c>
      <c r="C48" s="263">
        <f t="shared" si="0"/>
        <v>1</v>
      </c>
      <c r="D48" s="284" t="s">
        <v>2873</v>
      </c>
      <c r="E48" s="265" t="s">
        <v>1579</v>
      </c>
      <c r="F48" s="265" t="s">
        <v>1533</v>
      </c>
      <c r="G48" s="265" t="s">
        <v>1580</v>
      </c>
      <c r="H48" s="289" t="s">
        <v>2896</v>
      </c>
      <c r="I48" s="264">
        <v>44376</v>
      </c>
      <c r="J48" s="265" t="s">
        <v>1581</v>
      </c>
      <c r="K48" s="266" t="s">
        <v>120</v>
      </c>
    </row>
    <row r="49" spans="1:12" s="296" customFormat="1" ht="15" customHeight="1">
      <c r="A49" s="432" t="s">
        <v>38</v>
      </c>
      <c r="B49" s="439"/>
      <c r="C49" s="258"/>
      <c r="D49" s="276"/>
      <c r="E49" s="260"/>
      <c r="F49" s="260"/>
      <c r="G49" s="260"/>
      <c r="H49" s="432"/>
      <c r="I49" s="432"/>
      <c r="J49" s="260"/>
      <c r="K49" s="260"/>
      <c r="L49" s="295"/>
    </row>
    <row r="50" spans="1:12" ht="15" customHeight="1">
      <c r="A50" s="436" t="s">
        <v>39</v>
      </c>
      <c r="B50" s="438" t="s">
        <v>723</v>
      </c>
      <c r="C50" s="263">
        <f t="shared" si="0"/>
        <v>0</v>
      </c>
      <c r="D50" s="264" t="s">
        <v>284</v>
      </c>
      <c r="E50" s="265" t="s">
        <v>130</v>
      </c>
      <c r="F50" s="266" t="s">
        <v>120</v>
      </c>
      <c r="G50" s="266" t="s">
        <v>120</v>
      </c>
      <c r="H50" s="437" t="s">
        <v>120</v>
      </c>
      <c r="I50" s="437" t="s">
        <v>120</v>
      </c>
      <c r="J50" s="266" t="s">
        <v>120</v>
      </c>
      <c r="K50" s="266" t="s">
        <v>120</v>
      </c>
    </row>
    <row r="51" spans="1:12" ht="15" customHeight="1">
      <c r="A51" s="435" t="s">
        <v>40</v>
      </c>
      <c r="B51" s="438" t="s">
        <v>723</v>
      </c>
      <c r="C51" s="263">
        <f t="shared" si="0"/>
        <v>0</v>
      </c>
      <c r="D51" s="264" t="s">
        <v>284</v>
      </c>
      <c r="E51" s="265" t="s">
        <v>130</v>
      </c>
      <c r="F51" s="266" t="s">
        <v>120</v>
      </c>
      <c r="G51" s="266" t="s">
        <v>120</v>
      </c>
      <c r="H51" s="437" t="s">
        <v>120</v>
      </c>
      <c r="I51" s="437" t="s">
        <v>120</v>
      </c>
      <c r="J51" s="266" t="s">
        <v>120</v>
      </c>
      <c r="K51" s="266" t="s">
        <v>120</v>
      </c>
    </row>
    <row r="52" spans="1:12" ht="15" customHeight="1">
      <c r="A52" s="435" t="s">
        <v>41</v>
      </c>
      <c r="B52" s="438" t="s">
        <v>723</v>
      </c>
      <c r="C52" s="263">
        <f t="shared" si="0"/>
        <v>0</v>
      </c>
      <c r="D52" s="264" t="s">
        <v>284</v>
      </c>
      <c r="E52" s="265" t="s">
        <v>130</v>
      </c>
      <c r="F52" s="266" t="s">
        <v>120</v>
      </c>
      <c r="G52" s="266" t="s">
        <v>120</v>
      </c>
      <c r="H52" s="437" t="s">
        <v>120</v>
      </c>
      <c r="I52" s="437" t="s">
        <v>120</v>
      </c>
      <c r="J52" s="266" t="s">
        <v>120</v>
      </c>
      <c r="K52" s="266" t="s">
        <v>120</v>
      </c>
    </row>
    <row r="53" spans="1:12" ht="15" customHeight="1">
      <c r="A53" s="435" t="s">
        <v>42</v>
      </c>
      <c r="B53" s="438" t="s">
        <v>723</v>
      </c>
      <c r="C53" s="263">
        <f t="shared" si="0"/>
        <v>0</v>
      </c>
      <c r="D53" s="264" t="s">
        <v>284</v>
      </c>
      <c r="E53" s="265" t="s">
        <v>130</v>
      </c>
      <c r="F53" s="266" t="s">
        <v>120</v>
      </c>
      <c r="G53" s="266" t="s">
        <v>120</v>
      </c>
      <c r="H53" s="437" t="s">
        <v>120</v>
      </c>
      <c r="I53" s="437" t="s">
        <v>120</v>
      </c>
      <c r="J53" s="266" t="s">
        <v>120</v>
      </c>
      <c r="K53" s="266" t="s">
        <v>120</v>
      </c>
    </row>
    <row r="54" spans="1:12" ht="15" customHeight="1">
      <c r="A54" s="436" t="s">
        <v>91</v>
      </c>
      <c r="B54" s="438" t="s">
        <v>723</v>
      </c>
      <c r="C54" s="263">
        <f t="shared" si="0"/>
        <v>0</v>
      </c>
      <c r="D54" s="264" t="s">
        <v>284</v>
      </c>
      <c r="E54" s="265" t="s">
        <v>130</v>
      </c>
      <c r="F54" s="266" t="s">
        <v>120</v>
      </c>
      <c r="G54" s="266" t="s">
        <v>120</v>
      </c>
      <c r="H54" s="437" t="s">
        <v>120</v>
      </c>
      <c r="I54" s="437" t="s">
        <v>120</v>
      </c>
      <c r="J54" s="266" t="s">
        <v>120</v>
      </c>
      <c r="K54" s="266" t="s">
        <v>120</v>
      </c>
    </row>
    <row r="55" spans="1:12" ht="15" customHeight="1">
      <c r="A55" s="435" t="s">
        <v>43</v>
      </c>
      <c r="B55" s="438" t="s">
        <v>723</v>
      </c>
      <c r="C55" s="263">
        <f t="shared" si="0"/>
        <v>0</v>
      </c>
      <c r="D55" s="264" t="s">
        <v>284</v>
      </c>
      <c r="E55" s="265" t="s">
        <v>130</v>
      </c>
      <c r="F55" s="266" t="s">
        <v>120</v>
      </c>
      <c r="G55" s="266" t="s">
        <v>120</v>
      </c>
      <c r="H55" s="437" t="s">
        <v>120</v>
      </c>
      <c r="I55" s="437" t="s">
        <v>120</v>
      </c>
      <c r="J55" s="266" t="s">
        <v>120</v>
      </c>
      <c r="K55" s="266" t="s">
        <v>120</v>
      </c>
    </row>
    <row r="56" spans="1:12" ht="15" customHeight="1">
      <c r="A56" s="436" t="s">
        <v>44</v>
      </c>
      <c r="B56" s="438" t="s">
        <v>721</v>
      </c>
      <c r="C56" s="263">
        <f t="shared" si="0"/>
        <v>2</v>
      </c>
      <c r="D56" s="284" t="s">
        <v>2872</v>
      </c>
      <c r="E56" s="265" t="s">
        <v>1556</v>
      </c>
      <c r="F56" s="273" t="s">
        <v>1558</v>
      </c>
      <c r="G56" s="273" t="s">
        <v>1554</v>
      </c>
      <c r="H56" s="441" t="s">
        <v>2895</v>
      </c>
      <c r="I56" s="282">
        <v>44335</v>
      </c>
      <c r="J56" s="444" t="s">
        <v>1550</v>
      </c>
      <c r="K56" s="265" t="s">
        <v>1559</v>
      </c>
      <c r="L56" s="158" t="s">
        <v>120</v>
      </c>
    </row>
    <row r="57" spans="1:12" ht="15" customHeight="1">
      <c r="A57" s="437" t="s">
        <v>120</v>
      </c>
      <c r="B57" s="442" t="s">
        <v>120</v>
      </c>
      <c r="C57" s="443" t="s">
        <v>120</v>
      </c>
      <c r="D57" s="437" t="s">
        <v>120</v>
      </c>
      <c r="E57" s="273" t="s">
        <v>1556</v>
      </c>
      <c r="F57" s="273" t="s">
        <v>1557</v>
      </c>
      <c r="G57" s="273" t="s">
        <v>1551</v>
      </c>
      <c r="H57" s="441" t="s">
        <v>2894</v>
      </c>
      <c r="I57" s="282">
        <v>44336</v>
      </c>
      <c r="J57" s="445" t="s">
        <v>1552</v>
      </c>
      <c r="K57" s="266" t="s">
        <v>120</v>
      </c>
    </row>
    <row r="58" spans="1:12" ht="15" customHeight="1">
      <c r="A58" s="437" t="s">
        <v>120</v>
      </c>
      <c r="B58" s="442" t="s">
        <v>120</v>
      </c>
      <c r="C58" s="443" t="s">
        <v>120</v>
      </c>
      <c r="D58" s="437" t="s">
        <v>120</v>
      </c>
      <c r="E58" s="265" t="s">
        <v>829</v>
      </c>
      <c r="F58" s="273" t="s">
        <v>1555</v>
      </c>
      <c r="G58" s="273" t="s">
        <v>1554</v>
      </c>
      <c r="H58" s="441" t="s">
        <v>2893</v>
      </c>
      <c r="I58" s="282">
        <v>44342</v>
      </c>
      <c r="J58" s="445" t="s">
        <v>1553</v>
      </c>
      <c r="K58" s="266" t="s">
        <v>120</v>
      </c>
    </row>
    <row r="59" spans="1:12" s="296" customFormat="1" ht="15" customHeight="1">
      <c r="A59" s="432" t="s">
        <v>45</v>
      </c>
      <c r="B59" s="439"/>
      <c r="C59" s="258"/>
      <c r="D59" s="276"/>
      <c r="E59" s="260"/>
      <c r="F59" s="260"/>
      <c r="G59" s="260"/>
      <c r="H59" s="440"/>
      <c r="I59" s="440"/>
      <c r="J59" s="279"/>
      <c r="K59" s="279"/>
      <c r="L59" s="295"/>
    </row>
    <row r="60" spans="1:12" ht="15" customHeight="1">
      <c r="A60" s="436" t="s">
        <v>46</v>
      </c>
      <c r="B60" s="438" t="s">
        <v>723</v>
      </c>
      <c r="C60" s="263">
        <f t="shared" si="0"/>
        <v>0</v>
      </c>
      <c r="D60" s="284" t="s">
        <v>2870</v>
      </c>
      <c r="E60" s="265" t="s">
        <v>504</v>
      </c>
      <c r="F60" s="266" t="s">
        <v>120</v>
      </c>
      <c r="G60" s="266" t="s">
        <v>120</v>
      </c>
      <c r="H60" s="437" t="s">
        <v>120</v>
      </c>
      <c r="I60" s="437" t="s">
        <v>120</v>
      </c>
      <c r="J60" s="266" t="s">
        <v>120</v>
      </c>
      <c r="K60" s="266" t="s">
        <v>120</v>
      </c>
    </row>
    <row r="61" spans="1:12" ht="15" customHeight="1">
      <c r="A61" s="435" t="s">
        <v>47</v>
      </c>
      <c r="B61" s="438" t="s">
        <v>723</v>
      </c>
      <c r="C61" s="263">
        <f t="shared" si="0"/>
        <v>0</v>
      </c>
      <c r="D61" s="264" t="s">
        <v>284</v>
      </c>
      <c r="E61" s="265" t="s">
        <v>130</v>
      </c>
      <c r="F61" s="266" t="s">
        <v>120</v>
      </c>
      <c r="G61" s="266" t="s">
        <v>120</v>
      </c>
      <c r="H61" s="437" t="s">
        <v>120</v>
      </c>
      <c r="I61" s="437" t="s">
        <v>120</v>
      </c>
      <c r="J61" s="266" t="s">
        <v>120</v>
      </c>
      <c r="K61" s="266" t="s">
        <v>120</v>
      </c>
    </row>
    <row r="62" spans="1:12" ht="15" customHeight="1">
      <c r="A62" s="436" t="s">
        <v>48</v>
      </c>
      <c r="B62" s="438" t="s">
        <v>723</v>
      </c>
      <c r="C62" s="263">
        <f t="shared" si="0"/>
        <v>0</v>
      </c>
      <c r="D62" s="264" t="s">
        <v>284</v>
      </c>
      <c r="E62" s="265" t="s">
        <v>130</v>
      </c>
      <c r="F62" s="266" t="s">
        <v>120</v>
      </c>
      <c r="G62" s="266" t="s">
        <v>120</v>
      </c>
      <c r="H62" s="437" t="s">
        <v>120</v>
      </c>
      <c r="I62" s="437" t="s">
        <v>120</v>
      </c>
      <c r="J62" s="266" t="s">
        <v>120</v>
      </c>
      <c r="K62" s="266" t="s">
        <v>120</v>
      </c>
    </row>
    <row r="63" spans="1:12" ht="15" customHeight="1">
      <c r="A63" s="436" t="s">
        <v>49</v>
      </c>
      <c r="B63" s="438" t="s">
        <v>723</v>
      </c>
      <c r="C63" s="263">
        <f t="shared" si="0"/>
        <v>0</v>
      </c>
      <c r="D63" s="264" t="s">
        <v>284</v>
      </c>
      <c r="E63" s="265" t="s">
        <v>130</v>
      </c>
      <c r="F63" s="266" t="s">
        <v>120</v>
      </c>
      <c r="G63" s="266" t="s">
        <v>120</v>
      </c>
      <c r="H63" s="437" t="s">
        <v>120</v>
      </c>
      <c r="I63" s="437" t="s">
        <v>120</v>
      </c>
      <c r="J63" s="266" t="s">
        <v>120</v>
      </c>
      <c r="K63" s="266" t="s">
        <v>120</v>
      </c>
    </row>
    <row r="64" spans="1:12" ht="15" customHeight="1">
      <c r="A64" s="436" t="s">
        <v>50</v>
      </c>
      <c r="B64" s="438" t="s">
        <v>723</v>
      </c>
      <c r="C64" s="263">
        <f t="shared" si="0"/>
        <v>0</v>
      </c>
      <c r="D64" s="284" t="s">
        <v>2871</v>
      </c>
      <c r="E64" s="273" t="s">
        <v>1567</v>
      </c>
      <c r="F64" s="266" t="s">
        <v>120</v>
      </c>
      <c r="G64" s="266" t="s">
        <v>120</v>
      </c>
      <c r="H64" s="437" t="s">
        <v>120</v>
      </c>
      <c r="I64" s="437" t="s">
        <v>120</v>
      </c>
      <c r="J64" s="266" t="s">
        <v>120</v>
      </c>
      <c r="K64" s="266" t="s">
        <v>120</v>
      </c>
    </row>
    <row r="65" spans="1:12" ht="15" customHeight="1">
      <c r="A65" s="436" t="s">
        <v>51</v>
      </c>
      <c r="B65" s="446" t="s">
        <v>722</v>
      </c>
      <c r="C65" s="263">
        <f t="shared" si="0"/>
        <v>1</v>
      </c>
      <c r="D65" s="264" t="s">
        <v>2870</v>
      </c>
      <c r="E65" s="273" t="s">
        <v>1537</v>
      </c>
      <c r="F65" s="273" t="s">
        <v>1535</v>
      </c>
      <c r="G65" s="273" t="s">
        <v>773</v>
      </c>
      <c r="H65" s="441" t="s">
        <v>2892</v>
      </c>
      <c r="I65" s="282">
        <v>44385</v>
      </c>
      <c r="J65" s="271" t="s">
        <v>1536</v>
      </c>
      <c r="K65" s="266" t="s">
        <v>120</v>
      </c>
    </row>
    <row r="66" spans="1:12" ht="15" customHeight="1">
      <c r="A66" s="435" t="s">
        <v>52</v>
      </c>
      <c r="B66" s="438" t="s">
        <v>723</v>
      </c>
      <c r="C66" s="263">
        <f t="shared" si="0"/>
        <v>0</v>
      </c>
      <c r="D66" s="264" t="s">
        <v>284</v>
      </c>
      <c r="E66" s="265" t="s">
        <v>130</v>
      </c>
      <c r="F66" s="266" t="s">
        <v>120</v>
      </c>
      <c r="G66" s="266" t="s">
        <v>120</v>
      </c>
      <c r="H66" s="437" t="s">
        <v>120</v>
      </c>
      <c r="I66" s="437" t="s">
        <v>120</v>
      </c>
      <c r="J66" s="266" t="s">
        <v>120</v>
      </c>
      <c r="K66" s="266" t="s">
        <v>120</v>
      </c>
    </row>
    <row r="67" spans="1:12" ht="15" customHeight="1">
      <c r="A67" s="435" t="s">
        <v>53</v>
      </c>
      <c r="B67" s="438" t="s">
        <v>723</v>
      </c>
      <c r="C67" s="263">
        <f t="shared" si="0"/>
        <v>0</v>
      </c>
      <c r="D67" s="264" t="s">
        <v>284</v>
      </c>
      <c r="E67" s="265" t="s">
        <v>130</v>
      </c>
      <c r="F67" s="266" t="s">
        <v>120</v>
      </c>
      <c r="G67" s="266" t="s">
        <v>120</v>
      </c>
      <c r="H67" s="437" t="s">
        <v>120</v>
      </c>
      <c r="I67" s="437" t="s">
        <v>120</v>
      </c>
      <c r="J67" s="266" t="s">
        <v>120</v>
      </c>
      <c r="K67" s="266" t="s">
        <v>120</v>
      </c>
    </row>
    <row r="68" spans="1:12" ht="15" customHeight="1">
      <c r="A68" s="435" t="s">
        <v>54</v>
      </c>
      <c r="B68" s="438" t="s">
        <v>723</v>
      </c>
      <c r="C68" s="263">
        <f t="shared" si="0"/>
        <v>0</v>
      </c>
      <c r="D68" s="264" t="s">
        <v>284</v>
      </c>
      <c r="E68" s="265" t="s">
        <v>130</v>
      </c>
      <c r="F68" s="266" t="s">
        <v>120</v>
      </c>
      <c r="G68" s="266" t="s">
        <v>120</v>
      </c>
      <c r="H68" s="437" t="s">
        <v>120</v>
      </c>
      <c r="I68" s="437" t="s">
        <v>120</v>
      </c>
      <c r="J68" s="266" t="s">
        <v>120</v>
      </c>
      <c r="K68" s="266" t="s">
        <v>120</v>
      </c>
    </row>
    <row r="69" spans="1:12" ht="15" customHeight="1">
      <c r="A69" s="435" t="s">
        <v>55</v>
      </c>
      <c r="B69" s="438" t="s">
        <v>723</v>
      </c>
      <c r="C69" s="263">
        <f t="shared" si="0"/>
        <v>0</v>
      </c>
      <c r="D69" s="264" t="s">
        <v>284</v>
      </c>
      <c r="E69" s="265" t="s">
        <v>130</v>
      </c>
      <c r="F69" s="266" t="s">
        <v>120</v>
      </c>
      <c r="G69" s="266" t="s">
        <v>120</v>
      </c>
      <c r="H69" s="437" t="s">
        <v>120</v>
      </c>
      <c r="I69" s="437" t="s">
        <v>120</v>
      </c>
      <c r="J69" s="266" t="s">
        <v>120</v>
      </c>
      <c r="K69" s="266" t="s">
        <v>120</v>
      </c>
    </row>
    <row r="70" spans="1:12" ht="15" customHeight="1">
      <c r="A70" s="435" t="s">
        <v>56</v>
      </c>
      <c r="B70" s="438" t="s">
        <v>723</v>
      </c>
      <c r="C70" s="263">
        <f t="shared" si="0"/>
        <v>0</v>
      </c>
      <c r="D70" s="264" t="s">
        <v>284</v>
      </c>
      <c r="E70" s="265" t="s">
        <v>130</v>
      </c>
      <c r="F70" s="266" t="s">
        <v>120</v>
      </c>
      <c r="G70" s="266" t="s">
        <v>120</v>
      </c>
      <c r="H70" s="437" t="s">
        <v>120</v>
      </c>
      <c r="I70" s="437" t="s">
        <v>120</v>
      </c>
      <c r="J70" s="266" t="s">
        <v>120</v>
      </c>
      <c r="K70" s="266" t="s">
        <v>120</v>
      </c>
    </row>
    <row r="71" spans="1:12" ht="15" customHeight="1">
      <c r="A71" s="436" t="s">
        <v>57</v>
      </c>
      <c r="B71" s="438" t="s">
        <v>723</v>
      </c>
      <c r="C71" s="263">
        <f t="shared" si="0"/>
        <v>0</v>
      </c>
      <c r="D71" s="264" t="s">
        <v>284</v>
      </c>
      <c r="E71" s="265" t="s">
        <v>130</v>
      </c>
      <c r="F71" s="266" t="s">
        <v>120</v>
      </c>
      <c r="G71" s="266" t="s">
        <v>120</v>
      </c>
      <c r="H71" s="437" t="s">
        <v>120</v>
      </c>
      <c r="I71" s="437" t="s">
        <v>120</v>
      </c>
      <c r="J71" s="266" t="s">
        <v>120</v>
      </c>
      <c r="K71" s="266" t="s">
        <v>120</v>
      </c>
    </row>
    <row r="72" spans="1:12" ht="15" customHeight="1">
      <c r="A72" s="436" t="s">
        <v>58</v>
      </c>
      <c r="B72" s="438" t="s">
        <v>723</v>
      </c>
      <c r="C72" s="263">
        <f t="shared" si="0"/>
        <v>0</v>
      </c>
      <c r="D72" s="264" t="s">
        <v>284</v>
      </c>
      <c r="E72" s="265" t="s">
        <v>130</v>
      </c>
      <c r="F72" s="266" t="s">
        <v>120</v>
      </c>
      <c r="G72" s="266" t="s">
        <v>120</v>
      </c>
      <c r="H72" s="437" t="s">
        <v>120</v>
      </c>
      <c r="I72" s="437" t="s">
        <v>120</v>
      </c>
      <c r="J72" s="266" t="s">
        <v>120</v>
      </c>
      <c r="K72" s="266" t="s">
        <v>120</v>
      </c>
    </row>
    <row r="73" spans="1:12" ht="15" customHeight="1">
      <c r="A73" s="435" t="s">
        <v>59</v>
      </c>
      <c r="B73" s="438" t="s">
        <v>723</v>
      </c>
      <c r="C73" s="263">
        <f t="shared" si="0"/>
        <v>0</v>
      </c>
      <c r="D73" s="264" t="s">
        <v>284</v>
      </c>
      <c r="E73" s="265" t="s">
        <v>130</v>
      </c>
      <c r="F73" s="266" t="s">
        <v>120</v>
      </c>
      <c r="G73" s="266" t="s">
        <v>120</v>
      </c>
      <c r="H73" s="437" t="s">
        <v>120</v>
      </c>
      <c r="I73" s="437" t="s">
        <v>120</v>
      </c>
      <c r="J73" s="266" t="s">
        <v>120</v>
      </c>
      <c r="K73" s="266" t="s">
        <v>120</v>
      </c>
    </row>
    <row r="74" spans="1:12" s="296" customFormat="1" ht="15" customHeight="1">
      <c r="A74" s="432" t="s">
        <v>60</v>
      </c>
      <c r="B74" s="439"/>
      <c r="C74" s="258"/>
      <c r="D74" s="276"/>
      <c r="E74" s="260"/>
      <c r="F74" s="260"/>
      <c r="G74" s="260"/>
      <c r="H74" s="440"/>
      <c r="I74" s="440"/>
      <c r="J74" s="279"/>
      <c r="K74" s="279"/>
      <c r="L74" s="295"/>
    </row>
    <row r="75" spans="1:12" ht="15" customHeight="1">
      <c r="A75" s="435" t="s">
        <v>61</v>
      </c>
      <c r="B75" s="438" t="s">
        <v>723</v>
      </c>
      <c r="C75" s="263">
        <f t="shared" si="0"/>
        <v>0</v>
      </c>
      <c r="D75" s="264" t="s">
        <v>284</v>
      </c>
      <c r="E75" s="265" t="s">
        <v>130</v>
      </c>
      <c r="F75" s="266" t="s">
        <v>120</v>
      </c>
      <c r="G75" s="266" t="s">
        <v>120</v>
      </c>
      <c r="H75" s="437" t="s">
        <v>120</v>
      </c>
      <c r="I75" s="437" t="s">
        <v>120</v>
      </c>
      <c r="J75" s="266" t="s">
        <v>120</v>
      </c>
      <c r="K75" s="266" t="s">
        <v>120</v>
      </c>
    </row>
    <row r="76" spans="1:12" ht="15" customHeight="1">
      <c r="A76" s="435" t="s">
        <v>62</v>
      </c>
      <c r="B76" s="438" t="s">
        <v>723</v>
      </c>
      <c r="C76" s="263">
        <f t="shared" si="0"/>
        <v>0</v>
      </c>
      <c r="D76" s="264" t="s">
        <v>284</v>
      </c>
      <c r="E76" s="265" t="s">
        <v>130</v>
      </c>
      <c r="F76" s="266" t="s">
        <v>120</v>
      </c>
      <c r="G76" s="266" t="s">
        <v>120</v>
      </c>
      <c r="H76" s="437" t="s">
        <v>120</v>
      </c>
      <c r="I76" s="437" t="s">
        <v>120</v>
      </c>
      <c r="J76" s="266" t="s">
        <v>120</v>
      </c>
      <c r="K76" s="266" t="s">
        <v>120</v>
      </c>
    </row>
    <row r="77" spans="1:12" ht="15" customHeight="1">
      <c r="A77" s="436" t="s">
        <v>63</v>
      </c>
      <c r="B77" s="438" t="s">
        <v>723</v>
      </c>
      <c r="C77" s="263">
        <f t="shared" ref="C77:C106" si="1">IF(B77=$B$4,2,IF(B77=$B$5,1,0))</f>
        <v>0</v>
      </c>
      <c r="D77" s="264" t="s">
        <v>284</v>
      </c>
      <c r="E77" s="265" t="s">
        <v>130</v>
      </c>
      <c r="F77" s="266" t="s">
        <v>120</v>
      </c>
      <c r="G77" s="266" t="s">
        <v>120</v>
      </c>
      <c r="H77" s="437" t="s">
        <v>120</v>
      </c>
      <c r="I77" s="437" t="s">
        <v>120</v>
      </c>
      <c r="J77" s="266" t="s">
        <v>120</v>
      </c>
      <c r="K77" s="266" t="s">
        <v>120</v>
      </c>
    </row>
    <row r="78" spans="1:12" ht="15" customHeight="1">
      <c r="A78" s="436" t="s">
        <v>64</v>
      </c>
      <c r="B78" s="438" t="s">
        <v>723</v>
      </c>
      <c r="C78" s="263">
        <f t="shared" si="1"/>
        <v>0</v>
      </c>
      <c r="D78" s="264" t="s">
        <v>284</v>
      </c>
      <c r="E78" s="265" t="s">
        <v>130</v>
      </c>
      <c r="F78" s="266" t="s">
        <v>120</v>
      </c>
      <c r="G78" s="266" t="s">
        <v>120</v>
      </c>
      <c r="H78" s="437" t="s">
        <v>120</v>
      </c>
      <c r="I78" s="437" t="s">
        <v>120</v>
      </c>
      <c r="J78" s="266" t="s">
        <v>120</v>
      </c>
      <c r="K78" s="266" t="s">
        <v>120</v>
      </c>
    </row>
    <row r="79" spans="1:12" ht="15" customHeight="1">
      <c r="A79" s="435" t="s">
        <v>65</v>
      </c>
      <c r="B79" s="438" t="s">
        <v>721</v>
      </c>
      <c r="C79" s="263">
        <f t="shared" si="1"/>
        <v>2</v>
      </c>
      <c r="D79" s="284" t="s">
        <v>2869</v>
      </c>
      <c r="E79" s="265" t="s">
        <v>829</v>
      </c>
      <c r="F79" s="273" t="s">
        <v>1561</v>
      </c>
      <c r="G79" s="273" t="s">
        <v>1562</v>
      </c>
      <c r="H79" s="441" t="s">
        <v>2891</v>
      </c>
      <c r="I79" s="282">
        <v>44359</v>
      </c>
      <c r="J79" s="265" t="s">
        <v>1563</v>
      </c>
      <c r="K79" s="266" t="s">
        <v>120</v>
      </c>
    </row>
    <row r="80" spans="1:12" ht="15" customHeight="1">
      <c r="A80" s="437" t="s">
        <v>120</v>
      </c>
      <c r="B80" s="442" t="s">
        <v>120</v>
      </c>
      <c r="C80" s="443" t="s">
        <v>120</v>
      </c>
      <c r="D80" s="437" t="s">
        <v>120</v>
      </c>
      <c r="E80" s="265" t="s">
        <v>829</v>
      </c>
      <c r="F80" s="273" t="s">
        <v>1564</v>
      </c>
      <c r="G80" s="273" t="s">
        <v>1565</v>
      </c>
      <c r="H80" s="441" t="s">
        <v>2890</v>
      </c>
      <c r="I80" s="282">
        <v>44385</v>
      </c>
      <c r="J80" s="265" t="s">
        <v>1566</v>
      </c>
      <c r="K80" s="266" t="s">
        <v>120</v>
      </c>
    </row>
    <row r="81" spans="1:12" ht="15" customHeight="1">
      <c r="A81" s="436" t="s">
        <v>66</v>
      </c>
      <c r="B81" s="438" t="s">
        <v>723</v>
      </c>
      <c r="C81" s="263">
        <f t="shared" si="1"/>
        <v>0</v>
      </c>
      <c r="D81" s="264" t="s">
        <v>284</v>
      </c>
      <c r="E81" s="265" t="s">
        <v>130</v>
      </c>
      <c r="F81" s="266" t="s">
        <v>120</v>
      </c>
      <c r="G81" s="266" t="s">
        <v>120</v>
      </c>
      <c r="H81" s="437" t="s">
        <v>120</v>
      </c>
      <c r="I81" s="437" t="s">
        <v>120</v>
      </c>
      <c r="J81" s="266" t="s">
        <v>120</v>
      </c>
      <c r="K81" s="266" t="s">
        <v>120</v>
      </c>
    </row>
    <row r="82" spans="1:12" s="296" customFormat="1" ht="15" customHeight="1">
      <c r="A82" s="432" t="s">
        <v>67</v>
      </c>
      <c r="B82" s="439"/>
      <c r="C82" s="258"/>
      <c r="D82" s="276"/>
      <c r="E82" s="260"/>
      <c r="F82" s="260"/>
      <c r="G82" s="260"/>
      <c r="H82" s="440"/>
      <c r="I82" s="440"/>
      <c r="J82" s="279"/>
      <c r="K82" s="279"/>
      <c r="L82" s="295"/>
    </row>
    <row r="83" spans="1:12" ht="15" customHeight="1">
      <c r="A83" s="436" t="s">
        <v>68</v>
      </c>
      <c r="B83" s="438" t="s">
        <v>722</v>
      </c>
      <c r="C83" s="263">
        <f t="shared" si="1"/>
        <v>1</v>
      </c>
      <c r="D83" s="284" t="s">
        <v>2868</v>
      </c>
      <c r="E83" s="265" t="s">
        <v>749</v>
      </c>
      <c r="F83" s="275" t="s">
        <v>1574</v>
      </c>
      <c r="G83" s="275" t="s">
        <v>743</v>
      </c>
      <c r="H83" s="410" t="s">
        <v>2889</v>
      </c>
      <c r="I83" s="284">
        <v>44337</v>
      </c>
      <c r="J83" s="265" t="s">
        <v>305</v>
      </c>
      <c r="K83" s="266" t="s">
        <v>120</v>
      </c>
    </row>
    <row r="84" spans="1:12" ht="15" customHeight="1">
      <c r="A84" s="435" t="s">
        <v>70</v>
      </c>
      <c r="B84" s="438" t="s">
        <v>723</v>
      </c>
      <c r="C84" s="263">
        <f t="shared" si="1"/>
        <v>0</v>
      </c>
      <c r="D84" s="264" t="s">
        <v>284</v>
      </c>
      <c r="E84" s="265" t="s">
        <v>130</v>
      </c>
      <c r="F84" s="266" t="s">
        <v>120</v>
      </c>
      <c r="G84" s="266" t="s">
        <v>120</v>
      </c>
      <c r="H84" s="437" t="s">
        <v>120</v>
      </c>
      <c r="I84" s="437" t="s">
        <v>120</v>
      </c>
      <c r="J84" s="266" t="s">
        <v>120</v>
      </c>
      <c r="K84" s="266" t="s">
        <v>120</v>
      </c>
    </row>
    <row r="85" spans="1:12" ht="15" customHeight="1">
      <c r="A85" s="435" t="s">
        <v>71</v>
      </c>
      <c r="B85" s="438" t="s">
        <v>723</v>
      </c>
      <c r="C85" s="263">
        <f t="shared" si="1"/>
        <v>0</v>
      </c>
      <c r="D85" s="264" t="s">
        <v>284</v>
      </c>
      <c r="E85" s="265" t="s">
        <v>130</v>
      </c>
      <c r="F85" s="266" t="s">
        <v>120</v>
      </c>
      <c r="G85" s="266" t="s">
        <v>120</v>
      </c>
      <c r="H85" s="437" t="s">
        <v>120</v>
      </c>
      <c r="I85" s="437" t="s">
        <v>120</v>
      </c>
      <c r="J85" s="266" t="s">
        <v>120</v>
      </c>
      <c r="K85" s="266" t="s">
        <v>120</v>
      </c>
    </row>
    <row r="86" spans="1:12" ht="15" customHeight="1">
      <c r="A86" s="436" t="s">
        <v>72</v>
      </c>
      <c r="B86" s="438" t="s">
        <v>721</v>
      </c>
      <c r="C86" s="263">
        <f t="shared" si="1"/>
        <v>2</v>
      </c>
      <c r="D86" s="284" t="s">
        <v>2867</v>
      </c>
      <c r="E86" s="265" t="s">
        <v>822</v>
      </c>
      <c r="F86" s="275" t="s">
        <v>821</v>
      </c>
      <c r="G86" s="275" t="s">
        <v>823</v>
      </c>
      <c r="H86" s="410" t="s">
        <v>1822</v>
      </c>
      <c r="I86" s="284">
        <v>44351</v>
      </c>
      <c r="J86" s="271" t="s">
        <v>1539</v>
      </c>
      <c r="K86" s="266" t="s">
        <v>120</v>
      </c>
    </row>
    <row r="87" spans="1:12" ht="15" customHeight="1">
      <c r="A87" s="437" t="s">
        <v>120</v>
      </c>
      <c r="B87" s="442" t="s">
        <v>120</v>
      </c>
      <c r="C87" s="443" t="s">
        <v>120</v>
      </c>
      <c r="D87" s="437" t="s">
        <v>120</v>
      </c>
      <c r="E87" s="265" t="s">
        <v>1540</v>
      </c>
      <c r="F87" s="275" t="s">
        <v>1541</v>
      </c>
      <c r="G87" s="275" t="s">
        <v>823</v>
      </c>
      <c r="H87" s="410" t="s">
        <v>2887</v>
      </c>
      <c r="I87" s="284">
        <v>44236</v>
      </c>
      <c r="J87" s="271" t="s">
        <v>1542</v>
      </c>
      <c r="K87" s="266" t="s">
        <v>120</v>
      </c>
    </row>
    <row r="88" spans="1:12" ht="15" customHeight="1">
      <c r="A88" s="435" t="s">
        <v>74</v>
      </c>
      <c r="B88" s="438" t="s">
        <v>721</v>
      </c>
      <c r="C88" s="263">
        <f t="shared" si="1"/>
        <v>2</v>
      </c>
      <c r="D88" s="284" t="s">
        <v>2866</v>
      </c>
      <c r="E88" s="265" t="s">
        <v>1528</v>
      </c>
      <c r="F88" s="273" t="s">
        <v>1533</v>
      </c>
      <c r="G88" s="273" t="s">
        <v>1529</v>
      </c>
      <c r="H88" s="410" t="s">
        <v>2811</v>
      </c>
      <c r="I88" s="282">
        <v>44378</v>
      </c>
      <c r="J88" s="444" t="s">
        <v>1530</v>
      </c>
      <c r="K88" s="266" t="s">
        <v>120</v>
      </c>
    </row>
    <row r="89" spans="1:12" ht="15" customHeight="1">
      <c r="A89" s="437" t="s">
        <v>120</v>
      </c>
      <c r="B89" s="442" t="s">
        <v>120</v>
      </c>
      <c r="C89" s="443" t="s">
        <v>120</v>
      </c>
      <c r="D89" s="437" t="s">
        <v>120</v>
      </c>
      <c r="E89" s="265" t="s">
        <v>1528</v>
      </c>
      <c r="F89" s="273" t="s">
        <v>1534</v>
      </c>
      <c r="G89" s="273" t="s">
        <v>1531</v>
      </c>
      <c r="H89" s="410" t="s">
        <v>2888</v>
      </c>
      <c r="I89" s="282">
        <v>44378</v>
      </c>
      <c r="J89" s="444" t="s">
        <v>1532</v>
      </c>
      <c r="K89" s="266" t="s">
        <v>120</v>
      </c>
    </row>
    <row r="90" spans="1:12" ht="15" customHeight="1">
      <c r="A90" s="436" t="s">
        <v>75</v>
      </c>
      <c r="B90" s="438" t="s">
        <v>723</v>
      </c>
      <c r="C90" s="263">
        <f t="shared" si="1"/>
        <v>0</v>
      </c>
      <c r="D90" s="264" t="s">
        <v>284</v>
      </c>
      <c r="E90" s="265" t="s">
        <v>130</v>
      </c>
      <c r="F90" s="266" t="s">
        <v>120</v>
      </c>
      <c r="G90" s="266" t="s">
        <v>120</v>
      </c>
      <c r="H90" s="437" t="s">
        <v>120</v>
      </c>
      <c r="I90" s="437" t="s">
        <v>120</v>
      </c>
      <c r="J90" s="266" t="s">
        <v>120</v>
      </c>
      <c r="K90" s="266" t="s">
        <v>120</v>
      </c>
    </row>
    <row r="91" spans="1:12" ht="15" customHeight="1">
      <c r="A91" s="436" t="s">
        <v>537</v>
      </c>
      <c r="B91" s="438" t="s">
        <v>723</v>
      </c>
      <c r="C91" s="263">
        <f t="shared" si="1"/>
        <v>0</v>
      </c>
      <c r="D91" s="264" t="s">
        <v>284</v>
      </c>
      <c r="E91" s="265" t="s">
        <v>130</v>
      </c>
      <c r="F91" s="266" t="s">
        <v>120</v>
      </c>
      <c r="G91" s="266" t="s">
        <v>120</v>
      </c>
      <c r="H91" s="437" t="s">
        <v>120</v>
      </c>
      <c r="I91" s="437" t="s">
        <v>120</v>
      </c>
      <c r="J91" s="266" t="s">
        <v>120</v>
      </c>
      <c r="K91" s="266" t="s">
        <v>120</v>
      </c>
    </row>
    <row r="92" spans="1:12" ht="15" customHeight="1">
      <c r="A92" s="436" t="s">
        <v>76</v>
      </c>
      <c r="B92" s="438" t="s">
        <v>723</v>
      </c>
      <c r="C92" s="263">
        <f t="shared" si="1"/>
        <v>0</v>
      </c>
      <c r="D92" s="264" t="s">
        <v>284</v>
      </c>
      <c r="E92" s="265" t="s">
        <v>130</v>
      </c>
      <c r="F92" s="266" t="s">
        <v>120</v>
      </c>
      <c r="G92" s="266" t="s">
        <v>120</v>
      </c>
      <c r="H92" s="437" t="s">
        <v>120</v>
      </c>
      <c r="I92" s="437" t="s">
        <v>120</v>
      </c>
      <c r="J92" s="266" t="s">
        <v>120</v>
      </c>
      <c r="K92" s="266" t="s">
        <v>120</v>
      </c>
    </row>
    <row r="93" spans="1:12" ht="15" customHeight="1">
      <c r="A93" s="436" t="s">
        <v>77</v>
      </c>
      <c r="B93" s="438" t="s">
        <v>723</v>
      </c>
      <c r="C93" s="263">
        <f t="shared" si="1"/>
        <v>0</v>
      </c>
      <c r="D93" s="264" t="s">
        <v>284</v>
      </c>
      <c r="E93" s="265" t="s">
        <v>130</v>
      </c>
      <c r="F93" s="266" t="s">
        <v>120</v>
      </c>
      <c r="G93" s="266" t="s">
        <v>120</v>
      </c>
      <c r="H93" s="437" t="s">
        <v>120</v>
      </c>
      <c r="I93" s="437" t="s">
        <v>120</v>
      </c>
      <c r="J93" s="266" t="s">
        <v>120</v>
      </c>
      <c r="K93" s="266" t="s">
        <v>120</v>
      </c>
    </row>
    <row r="94" spans="1:12" ht="15" customHeight="1">
      <c r="A94" s="435" t="s">
        <v>78</v>
      </c>
      <c r="B94" s="438" t="s">
        <v>723</v>
      </c>
      <c r="C94" s="263">
        <f t="shared" si="1"/>
        <v>0</v>
      </c>
      <c r="D94" s="264" t="s">
        <v>284</v>
      </c>
      <c r="E94" s="265" t="s">
        <v>130</v>
      </c>
      <c r="F94" s="266" t="s">
        <v>120</v>
      </c>
      <c r="G94" s="266" t="s">
        <v>120</v>
      </c>
      <c r="H94" s="437" t="s">
        <v>120</v>
      </c>
      <c r="I94" s="437" t="s">
        <v>120</v>
      </c>
      <c r="J94" s="266" t="s">
        <v>120</v>
      </c>
      <c r="K94" s="266" t="s">
        <v>120</v>
      </c>
    </row>
    <row r="95" spans="1:12" s="296" customFormat="1" ht="15" customHeight="1">
      <c r="A95" s="432" t="s">
        <v>79</v>
      </c>
      <c r="B95" s="439"/>
      <c r="C95" s="258"/>
      <c r="D95" s="276"/>
      <c r="E95" s="260"/>
      <c r="F95" s="260"/>
      <c r="G95" s="260"/>
      <c r="H95" s="440"/>
      <c r="I95" s="440"/>
      <c r="J95" s="279"/>
      <c r="K95" s="279"/>
      <c r="L95" s="295"/>
    </row>
    <row r="96" spans="1:12" s="296" customFormat="1" ht="15" customHeight="1">
      <c r="A96" s="435" t="s">
        <v>69</v>
      </c>
      <c r="B96" s="438" t="s">
        <v>723</v>
      </c>
      <c r="C96" s="263">
        <f t="shared" si="1"/>
        <v>0</v>
      </c>
      <c r="D96" s="264" t="s">
        <v>284</v>
      </c>
      <c r="E96" s="265" t="s">
        <v>130</v>
      </c>
      <c r="F96" s="266" t="s">
        <v>120</v>
      </c>
      <c r="G96" s="266" t="s">
        <v>120</v>
      </c>
      <c r="H96" s="437" t="s">
        <v>120</v>
      </c>
      <c r="I96" s="437" t="s">
        <v>120</v>
      </c>
      <c r="J96" s="266" t="s">
        <v>120</v>
      </c>
      <c r="K96" s="266" t="s">
        <v>120</v>
      </c>
      <c r="L96" s="295"/>
    </row>
    <row r="97" spans="1:12" ht="15" customHeight="1">
      <c r="A97" s="436" t="s">
        <v>80</v>
      </c>
      <c r="B97" s="438" t="s">
        <v>723</v>
      </c>
      <c r="C97" s="263">
        <f t="shared" si="1"/>
        <v>0</v>
      </c>
      <c r="D97" s="284" t="s">
        <v>2462</v>
      </c>
      <c r="E97" s="265" t="s">
        <v>1582</v>
      </c>
      <c r="F97" s="266" t="s">
        <v>120</v>
      </c>
      <c r="G97" s="266" t="s">
        <v>120</v>
      </c>
      <c r="H97" s="437" t="s">
        <v>120</v>
      </c>
      <c r="I97" s="437" t="s">
        <v>120</v>
      </c>
      <c r="J97" s="266" t="s">
        <v>120</v>
      </c>
      <c r="K97" s="266" t="s">
        <v>120</v>
      </c>
    </row>
    <row r="98" spans="1:12" ht="15" customHeight="1">
      <c r="A98" s="435" t="s">
        <v>73</v>
      </c>
      <c r="B98" s="438" t="s">
        <v>723</v>
      </c>
      <c r="C98" s="263">
        <f t="shared" si="1"/>
        <v>0</v>
      </c>
      <c r="D98" s="284" t="s">
        <v>2865</v>
      </c>
      <c r="E98" s="265" t="s">
        <v>504</v>
      </c>
      <c r="F98" s="266" t="s">
        <v>120</v>
      </c>
      <c r="G98" s="266" t="s">
        <v>120</v>
      </c>
      <c r="H98" s="437" t="s">
        <v>120</v>
      </c>
      <c r="I98" s="437" t="s">
        <v>120</v>
      </c>
      <c r="J98" s="266" t="s">
        <v>120</v>
      </c>
      <c r="K98" s="266" t="s">
        <v>120</v>
      </c>
    </row>
    <row r="99" spans="1:12" ht="15" customHeight="1">
      <c r="A99" s="436" t="s">
        <v>81</v>
      </c>
      <c r="B99" s="438" t="s">
        <v>723</v>
      </c>
      <c r="C99" s="263">
        <f t="shared" si="1"/>
        <v>0</v>
      </c>
      <c r="D99" s="264" t="s">
        <v>284</v>
      </c>
      <c r="E99" s="265" t="s">
        <v>130</v>
      </c>
      <c r="F99" s="266" t="s">
        <v>120</v>
      </c>
      <c r="G99" s="266" t="s">
        <v>120</v>
      </c>
      <c r="H99" s="437" t="s">
        <v>120</v>
      </c>
      <c r="I99" s="437" t="s">
        <v>120</v>
      </c>
      <c r="J99" s="266" t="s">
        <v>120</v>
      </c>
      <c r="K99" s="266" t="s">
        <v>120</v>
      </c>
    </row>
    <row r="100" spans="1:12" ht="15" customHeight="1">
      <c r="A100" s="436" t="s">
        <v>82</v>
      </c>
      <c r="B100" s="438" t="s">
        <v>722</v>
      </c>
      <c r="C100" s="263">
        <f t="shared" si="1"/>
        <v>1</v>
      </c>
      <c r="D100" s="284" t="s">
        <v>2864</v>
      </c>
      <c r="E100" s="265" t="s">
        <v>1577</v>
      </c>
      <c r="F100" s="265" t="s">
        <v>1575</v>
      </c>
      <c r="G100" s="273" t="s">
        <v>1578</v>
      </c>
      <c r="H100" s="441" t="s">
        <v>2886</v>
      </c>
      <c r="I100" s="282">
        <v>44384</v>
      </c>
      <c r="J100" s="271" t="s">
        <v>1576</v>
      </c>
      <c r="K100" s="266" t="s">
        <v>120</v>
      </c>
    </row>
    <row r="101" spans="1:12" ht="15" customHeight="1">
      <c r="A101" s="435" t="s">
        <v>83</v>
      </c>
      <c r="B101" s="438" t="s">
        <v>723</v>
      </c>
      <c r="C101" s="263">
        <f t="shared" si="1"/>
        <v>0</v>
      </c>
      <c r="D101" s="264" t="s">
        <v>284</v>
      </c>
      <c r="E101" s="265" t="s">
        <v>130</v>
      </c>
      <c r="F101" s="266" t="s">
        <v>120</v>
      </c>
      <c r="G101" s="266" t="s">
        <v>120</v>
      </c>
      <c r="H101" s="437" t="s">
        <v>120</v>
      </c>
      <c r="I101" s="437" t="s">
        <v>120</v>
      </c>
      <c r="J101" s="266" t="s">
        <v>120</v>
      </c>
      <c r="K101" s="266" t="s">
        <v>120</v>
      </c>
    </row>
    <row r="102" spans="1:12" ht="15" customHeight="1">
      <c r="A102" s="436" t="s">
        <v>84</v>
      </c>
      <c r="B102" s="438" t="s">
        <v>723</v>
      </c>
      <c r="C102" s="263">
        <f t="shared" si="1"/>
        <v>0</v>
      </c>
      <c r="D102" s="264" t="s">
        <v>284</v>
      </c>
      <c r="E102" s="265" t="s">
        <v>130</v>
      </c>
      <c r="F102" s="266" t="s">
        <v>120</v>
      </c>
      <c r="G102" s="266" t="s">
        <v>120</v>
      </c>
      <c r="H102" s="437" t="s">
        <v>120</v>
      </c>
      <c r="I102" s="437" t="s">
        <v>120</v>
      </c>
      <c r="J102" s="266" t="s">
        <v>120</v>
      </c>
      <c r="K102" s="266" t="s">
        <v>120</v>
      </c>
    </row>
    <row r="103" spans="1:12" ht="15" customHeight="1">
      <c r="A103" s="435" t="s">
        <v>85</v>
      </c>
      <c r="B103" s="438" t="s">
        <v>723</v>
      </c>
      <c r="C103" s="263">
        <f t="shared" si="1"/>
        <v>0</v>
      </c>
      <c r="D103" s="264" t="s">
        <v>284</v>
      </c>
      <c r="E103" s="265" t="s">
        <v>130</v>
      </c>
      <c r="F103" s="266" t="s">
        <v>120</v>
      </c>
      <c r="G103" s="266" t="s">
        <v>120</v>
      </c>
      <c r="H103" s="437" t="s">
        <v>120</v>
      </c>
      <c r="I103" s="437" t="s">
        <v>120</v>
      </c>
      <c r="J103" s="266" t="s">
        <v>120</v>
      </c>
      <c r="K103" s="266" t="s">
        <v>120</v>
      </c>
    </row>
    <row r="104" spans="1:12" ht="15" customHeight="1">
      <c r="A104" s="435" t="s">
        <v>86</v>
      </c>
      <c r="B104" s="438" t="s">
        <v>722</v>
      </c>
      <c r="C104" s="263">
        <f t="shared" si="1"/>
        <v>1</v>
      </c>
      <c r="D104" s="282" t="s">
        <v>2875</v>
      </c>
      <c r="E104" s="273" t="s">
        <v>2988</v>
      </c>
      <c r="F104" s="273" t="s">
        <v>849</v>
      </c>
      <c r="G104" s="273" t="s">
        <v>850</v>
      </c>
      <c r="H104" s="441" t="s">
        <v>1793</v>
      </c>
      <c r="I104" s="282">
        <v>44385</v>
      </c>
      <c r="J104" s="273" t="s">
        <v>820</v>
      </c>
      <c r="K104" s="273" t="s">
        <v>120</v>
      </c>
      <c r="L104" s="158" t="s">
        <v>120</v>
      </c>
    </row>
    <row r="105" spans="1:12" ht="15" customHeight="1">
      <c r="A105" s="436" t="s">
        <v>87</v>
      </c>
      <c r="B105" s="438" t="s">
        <v>723</v>
      </c>
      <c r="C105" s="263">
        <f t="shared" si="1"/>
        <v>0</v>
      </c>
      <c r="D105" s="264" t="s">
        <v>284</v>
      </c>
      <c r="E105" s="265" t="s">
        <v>130</v>
      </c>
      <c r="F105" s="266" t="s">
        <v>120</v>
      </c>
      <c r="G105" s="266" t="s">
        <v>120</v>
      </c>
      <c r="H105" s="437" t="s">
        <v>120</v>
      </c>
      <c r="I105" s="437" t="s">
        <v>120</v>
      </c>
      <c r="J105" s="266" t="s">
        <v>120</v>
      </c>
      <c r="K105" s="266" t="s">
        <v>120</v>
      </c>
    </row>
    <row r="106" spans="1:12" ht="15" customHeight="1">
      <c r="A106" s="435" t="s">
        <v>88</v>
      </c>
      <c r="B106" s="438" t="s">
        <v>723</v>
      </c>
      <c r="C106" s="263">
        <f t="shared" si="1"/>
        <v>0</v>
      </c>
      <c r="D106" s="264" t="s">
        <v>284</v>
      </c>
      <c r="E106" s="265" t="s">
        <v>130</v>
      </c>
      <c r="F106" s="266" t="s">
        <v>120</v>
      </c>
      <c r="G106" s="266" t="s">
        <v>120</v>
      </c>
      <c r="H106" s="437" t="s">
        <v>120</v>
      </c>
      <c r="I106" s="437" t="s">
        <v>120</v>
      </c>
      <c r="J106" s="266" t="s">
        <v>120</v>
      </c>
      <c r="K106" s="266" t="s">
        <v>120</v>
      </c>
    </row>
    <row r="107" spans="1:12" ht="15" customHeight="1">
      <c r="A107" s="30" t="s">
        <v>875</v>
      </c>
      <c r="B107" s="297"/>
      <c r="C107" s="298"/>
      <c r="D107" s="299"/>
      <c r="E107" s="300"/>
      <c r="F107" s="217"/>
      <c r="G107" s="217"/>
      <c r="H107" s="301"/>
      <c r="I107" s="301"/>
      <c r="J107" s="217"/>
      <c r="K107" s="217"/>
    </row>
    <row r="108" spans="1:12">
      <c r="A108" s="302"/>
      <c r="C108" s="303"/>
      <c r="F108" s="241"/>
      <c r="G108" s="241"/>
      <c r="H108" s="306"/>
      <c r="I108" s="306"/>
      <c r="J108" s="241"/>
      <c r="K108" s="241"/>
    </row>
    <row r="109" spans="1:12">
      <c r="A109" s="302"/>
      <c r="C109" s="303"/>
      <c r="F109" s="241"/>
      <c r="G109" s="241"/>
      <c r="H109" s="306"/>
      <c r="I109" s="306"/>
      <c r="J109" s="241"/>
      <c r="K109" s="241"/>
    </row>
    <row r="110" spans="1:12">
      <c r="A110" s="307"/>
      <c r="C110" s="303"/>
      <c r="F110" s="241"/>
      <c r="G110" s="241"/>
      <c r="H110" s="306"/>
      <c r="I110" s="306"/>
      <c r="J110" s="241"/>
      <c r="K110" s="241"/>
    </row>
    <row r="111" spans="1:12">
      <c r="A111" s="307"/>
      <c r="C111" s="303"/>
      <c r="F111" s="241"/>
      <c r="G111" s="241"/>
      <c r="H111" s="306"/>
      <c r="I111" s="306"/>
      <c r="J111" s="241"/>
      <c r="K111" s="241"/>
    </row>
    <row r="112" spans="1:12">
      <c r="A112" s="307"/>
      <c r="C112" s="303"/>
      <c r="F112" s="241"/>
      <c r="G112" s="241"/>
      <c r="H112" s="306"/>
      <c r="I112" s="306"/>
      <c r="J112" s="241"/>
      <c r="K112" s="241"/>
    </row>
    <row r="113" spans="1:11">
      <c r="A113" s="308"/>
      <c r="B113" s="309"/>
      <c r="C113" s="307"/>
      <c r="D113" s="292"/>
      <c r="E113" s="310"/>
      <c r="F113" s="241"/>
      <c r="G113" s="241"/>
      <c r="H113" s="307"/>
      <c r="I113" s="307"/>
      <c r="J113" s="241"/>
      <c r="K113" s="241"/>
    </row>
    <row r="114" spans="1:11">
      <c r="A114" s="307"/>
      <c r="C114" s="307"/>
      <c r="D114" s="292"/>
      <c r="E114" s="310"/>
      <c r="F114" s="241"/>
      <c r="G114" s="241"/>
      <c r="H114" s="307"/>
      <c r="I114" s="307"/>
      <c r="J114" s="241"/>
      <c r="K114" s="241"/>
    </row>
    <row r="115" spans="1:11">
      <c r="A115" s="307"/>
      <c r="C115" s="307"/>
      <c r="D115" s="292"/>
      <c r="E115" s="310"/>
      <c r="F115" s="241"/>
      <c r="G115" s="241"/>
      <c r="H115" s="307"/>
      <c r="I115" s="307"/>
      <c r="J115" s="241"/>
      <c r="K115" s="241"/>
    </row>
    <row r="116" spans="1:11">
      <c r="A116" s="307"/>
      <c r="C116" s="307"/>
      <c r="D116" s="292"/>
      <c r="E116" s="310"/>
      <c r="F116" s="241"/>
      <c r="G116" s="241"/>
      <c r="H116" s="307"/>
      <c r="I116" s="307"/>
      <c r="J116" s="241"/>
      <c r="K116" s="241"/>
    </row>
    <row r="117" spans="1:11">
      <c r="A117" s="308"/>
      <c r="B117" s="309"/>
      <c r="C117" s="307"/>
      <c r="D117" s="292"/>
      <c r="E117" s="310"/>
      <c r="F117" s="241"/>
      <c r="G117" s="241"/>
      <c r="H117" s="307"/>
      <c r="I117" s="307"/>
      <c r="J117" s="241"/>
      <c r="K117" s="241"/>
    </row>
    <row r="118" spans="1:11">
      <c r="A118" s="307"/>
      <c r="C118" s="307"/>
      <c r="D118" s="292"/>
      <c r="E118" s="310"/>
      <c r="F118" s="241"/>
      <c r="G118" s="241"/>
      <c r="H118" s="307"/>
      <c r="I118" s="307"/>
      <c r="J118" s="241"/>
      <c r="K118" s="241"/>
    </row>
    <row r="119" spans="1:11">
      <c r="A119" s="307"/>
      <c r="C119" s="307"/>
      <c r="D119" s="292"/>
      <c r="E119" s="310"/>
      <c r="F119" s="241"/>
      <c r="G119" s="241"/>
      <c r="H119" s="307"/>
      <c r="I119" s="307"/>
      <c r="J119" s="241"/>
      <c r="K119" s="241"/>
    </row>
    <row r="120" spans="1:11">
      <c r="A120" s="308"/>
      <c r="B120" s="309"/>
      <c r="C120" s="307"/>
      <c r="D120" s="292"/>
      <c r="E120" s="310"/>
      <c r="F120" s="241"/>
      <c r="G120" s="241"/>
      <c r="H120" s="307"/>
      <c r="I120" s="307"/>
      <c r="J120" s="241"/>
      <c r="K120" s="241"/>
    </row>
    <row r="121" spans="1:11">
      <c r="A121" s="307"/>
      <c r="C121" s="307"/>
      <c r="D121" s="292"/>
      <c r="E121" s="310"/>
      <c r="F121" s="241"/>
      <c r="G121" s="241"/>
      <c r="H121" s="307"/>
      <c r="I121" s="307"/>
      <c r="J121" s="241"/>
      <c r="K121" s="241"/>
    </row>
    <row r="122" spans="1:11">
      <c r="A122" s="307"/>
      <c r="C122" s="307"/>
      <c r="D122" s="292"/>
      <c r="E122" s="310"/>
      <c r="F122" s="241"/>
      <c r="G122" s="241"/>
      <c r="H122" s="307"/>
      <c r="I122" s="307"/>
      <c r="J122" s="241"/>
      <c r="K122" s="241"/>
    </row>
    <row r="123" spans="1:11">
      <c r="A123" s="307"/>
      <c r="C123" s="307"/>
      <c r="D123" s="292"/>
      <c r="E123" s="310"/>
      <c r="F123" s="241"/>
      <c r="G123" s="241"/>
      <c r="H123" s="307"/>
      <c r="I123" s="307"/>
      <c r="J123" s="241"/>
      <c r="K123" s="241"/>
    </row>
    <row r="124" spans="1:11">
      <c r="A124" s="308"/>
      <c r="B124" s="309"/>
      <c r="C124" s="307"/>
      <c r="D124" s="292"/>
      <c r="E124" s="310"/>
      <c r="F124" s="241"/>
      <c r="G124" s="241"/>
      <c r="H124" s="307"/>
      <c r="I124" s="307"/>
      <c r="J124" s="241"/>
      <c r="K124" s="241"/>
    </row>
    <row r="125" spans="1:11">
      <c r="A125" s="307"/>
      <c r="C125" s="307"/>
      <c r="D125" s="292"/>
      <c r="E125" s="310"/>
      <c r="F125" s="241"/>
      <c r="G125" s="241"/>
      <c r="H125" s="307"/>
      <c r="I125" s="307"/>
      <c r="J125" s="241"/>
      <c r="K125" s="241"/>
    </row>
    <row r="126" spans="1:11">
      <c r="A126" s="307"/>
      <c r="C126" s="307"/>
      <c r="D126" s="292"/>
      <c r="E126" s="310"/>
      <c r="F126" s="241"/>
      <c r="G126" s="241"/>
      <c r="H126" s="307"/>
      <c r="I126" s="307"/>
      <c r="J126" s="241"/>
      <c r="K126" s="241"/>
    </row>
    <row r="127" spans="1:11">
      <c r="A127" s="308"/>
      <c r="B127" s="309"/>
      <c r="C127" s="307"/>
      <c r="D127" s="292"/>
      <c r="E127" s="310"/>
      <c r="F127" s="241"/>
      <c r="G127" s="241"/>
      <c r="H127" s="307"/>
      <c r="I127" s="307"/>
      <c r="J127" s="241"/>
      <c r="K127" s="241"/>
    </row>
    <row r="128" spans="1:11">
      <c r="A128" s="307"/>
      <c r="C128" s="307"/>
      <c r="D128" s="292"/>
      <c r="E128" s="310"/>
      <c r="F128" s="241"/>
      <c r="G128" s="241"/>
      <c r="H128" s="307"/>
      <c r="I128" s="307"/>
      <c r="J128" s="241"/>
      <c r="K128" s="241"/>
    </row>
    <row r="129" spans="1:11">
      <c r="A129" s="307"/>
      <c r="C129" s="307"/>
      <c r="D129" s="292"/>
      <c r="E129" s="310"/>
      <c r="F129" s="241"/>
      <c r="G129" s="241"/>
      <c r="H129" s="307"/>
      <c r="I129" s="307"/>
      <c r="J129" s="241"/>
      <c r="K129" s="241"/>
    </row>
    <row r="130" spans="1:11">
      <c r="A130" s="307"/>
      <c r="C130" s="307"/>
      <c r="D130" s="292"/>
      <c r="E130" s="310"/>
      <c r="F130" s="241"/>
      <c r="G130" s="241"/>
      <c r="H130" s="307"/>
      <c r="I130" s="307"/>
      <c r="J130" s="241"/>
      <c r="K130" s="241"/>
    </row>
    <row r="131" spans="1:11">
      <c r="A131" s="308"/>
      <c r="B131" s="309"/>
      <c r="C131" s="307"/>
      <c r="D131" s="292"/>
      <c r="E131" s="310"/>
      <c r="F131" s="241"/>
      <c r="G131" s="241"/>
      <c r="H131" s="307"/>
      <c r="I131" s="307"/>
      <c r="J131" s="241"/>
      <c r="K131" s="241"/>
    </row>
    <row r="132" spans="1:11">
      <c r="A132" s="307"/>
      <c r="C132" s="307"/>
      <c r="D132" s="292"/>
      <c r="E132" s="310"/>
      <c r="F132" s="241"/>
      <c r="G132" s="241"/>
      <c r="H132" s="307"/>
      <c r="I132" s="307"/>
      <c r="J132" s="241"/>
      <c r="K132" s="241"/>
    </row>
    <row r="133" spans="1:11">
      <c r="A133" s="307"/>
      <c r="C133" s="307"/>
      <c r="D133" s="292"/>
      <c r="E133" s="310"/>
      <c r="F133" s="241"/>
      <c r="G133" s="241"/>
      <c r="H133" s="307"/>
      <c r="I133" s="307"/>
      <c r="J133" s="241"/>
      <c r="K133" s="241"/>
    </row>
    <row r="134" spans="1:11">
      <c r="A134" s="307"/>
      <c r="C134" s="307"/>
      <c r="D134" s="292"/>
      <c r="E134" s="310"/>
      <c r="F134" s="241"/>
      <c r="G134" s="241"/>
      <c r="H134" s="307"/>
      <c r="I134" s="307"/>
      <c r="J134" s="241"/>
      <c r="K134" s="241"/>
    </row>
    <row r="135" spans="1:11">
      <c r="A135" s="307"/>
      <c r="C135" s="307"/>
      <c r="D135" s="292"/>
      <c r="E135" s="310"/>
      <c r="F135" s="241"/>
      <c r="G135" s="241"/>
      <c r="H135" s="307"/>
      <c r="I135" s="307"/>
      <c r="J135" s="241"/>
      <c r="K135" s="241"/>
    </row>
    <row r="136" spans="1:11">
      <c r="A136" s="307"/>
      <c r="C136" s="307"/>
      <c r="D136" s="292"/>
      <c r="E136" s="310"/>
      <c r="F136" s="241"/>
      <c r="G136" s="241"/>
      <c r="H136" s="307"/>
      <c r="I136" s="307"/>
      <c r="J136" s="241"/>
      <c r="K136" s="241"/>
    </row>
    <row r="137" spans="1:11">
      <c r="A137" s="307"/>
      <c r="C137" s="307"/>
      <c r="D137" s="292"/>
      <c r="E137" s="310"/>
      <c r="F137" s="241"/>
      <c r="G137" s="241"/>
      <c r="H137" s="307"/>
      <c r="I137" s="307"/>
      <c r="J137" s="241"/>
      <c r="K137" s="241"/>
    </row>
    <row r="138" spans="1:11">
      <c r="A138" s="307"/>
      <c r="C138" s="307"/>
      <c r="D138" s="292"/>
      <c r="E138" s="310"/>
      <c r="F138" s="241"/>
      <c r="G138" s="241"/>
      <c r="H138" s="307"/>
      <c r="I138" s="307"/>
      <c r="J138" s="241"/>
      <c r="K138" s="241"/>
    </row>
    <row r="139" spans="1:11">
      <c r="A139" s="307"/>
      <c r="C139" s="307"/>
      <c r="D139" s="292"/>
      <c r="E139" s="310"/>
      <c r="F139" s="241"/>
      <c r="G139" s="241"/>
      <c r="H139" s="307"/>
      <c r="I139" s="307"/>
      <c r="J139" s="241"/>
      <c r="K139" s="241"/>
    </row>
    <row r="140" spans="1:11">
      <c r="A140" s="307"/>
      <c r="C140" s="307"/>
      <c r="D140" s="292"/>
      <c r="E140" s="310"/>
      <c r="F140" s="241"/>
      <c r="G140" s="241"/>
      <c r="H140" s="307"/>
      <c r="I140" s="307"/>
      <c r="J140" s="241"/>
      <c r="K140" s="241"/>
    </row>
    <row r="141" spans="1:11">
      <c r="A141" s="307"/>
      <c r="C141" s="307"/>
      <c r="D141" s="292"/>
      <c r="E141" s="310"/>
      <c r="F141" s="241"/>
      <c r="G141" s="241"/>
      <c r="H141" s="307"/>
      <c r="I141" s="307"/>
      <c r="J141" s="241"/>
      <c r="K141" s="241"/>
    </row>
    <row r="142" spans="1:11">
      <c r="A142" s="307"/>
      <c r="C142" s="307"/>
      <c r="D142" s="292"/>
      <c r="E142" s="310"/>
      <c r="F142" s="241"/>
      <c r="G142" s="241"/>
      <c r="H142" s="307"/>
      <c r="I142" s="307"/>
      <c r="J142" s="241"/>
      <c r="K142" s="241"/>
    </row>
    <row r="143" spans="1:11">
      <c r="A143" s="307"/>
      <c r="C143" s="307"/>
      <c r="D143" s="292"/>
      <c r="E143" s="310"/>
      <c r="F143" s="241"/>
      <c r="G143" s="241"/>
      <c r="H143" s="307"/>
      <c r="I143" s="307"/>
      <c r="J143" s="241"/>
      <c r="K143" s="241"/>
    </row>
    <row r="144" spans="1:11">
      <c r="A144" s="307"/>
      <c r="C144" s="307"/>
      <c r="D144" s="292"/>
      <c r="E144" s="310"/>
      <c r="F144" s="241"/>
      <c r="G144" s="241"/>
      <c r="H144" s="307"/>
      <c r="I144" s="307"/>
      <c r="J144" s="241"/>
      <c r="K144" s="241"/>
    </row>
    <row r="145" spans="1:11">
      <c r="A145" s="307"/>
      <c r="B145" s="307"/>
      <c r="C145" s="307"/>
      <c r="D145" s="292"/>
      <c r="E145" s="310"/>
      <c r="F145" s="241"/>
      <c r="G145" s="241"/>
      <c r="H145" s="307"/>
      <c r="I145" s="307"/>
      <c r="J145" s="241"/>
      <c r="K145" s="241"/>
    </row>
    <row r="146" spans="1:11">
      <c r="A146" s="307"/>
      <c r="B146" s="307"/>
      <c r="C146" s="307"/>
      <c r="D146" s="292"/>
      <c r="E146" s="310"/>
      <c r="F146" s="241"/>
      <c r="G146" s="241"/>
      <c r="H146" s="307"/>
      <c r="I146" s="307"/>
      <c r="J146" s="241"/>
      <c r="K146" s="241"/>
    </row>
    <row r="147" spans="1:11">
      <c r="A147" s="307"/>
      <c r="B147" s="307"/>
      <c r="C147" s="307"/>
      <c r="D147" s="292"/>
      <c r="E147" s="310"/>
      <c r="F147" s="241"/>
      <c r="G147" s="241"/>
      <c r="H147" s="307"/>
      <c r="I147" s="307"/>
      <c r="J147" s="241"/>
      <c r="K147" s="241"/>
    </row>
    <row r="148" spans="1:11">
      <c r="A148" s="307"/>
      <c r="B148" s="307"/>
      <c r="C148" s="307"/>
      <c r="D148" s="292"/>
      <c r="E148" s="310"/>
      <c r="F148" s="241"/>
      <c r="G148" s="241"/>
      <c r="H148" s="307"/>
      <c r="I148" s="307"/>
      <c r="J148" s="241"/>
      <c r="K148" s="241"/>
    </row>
    <row r="149" spans="1:11">
      <c r="A149" s="307"/>
      <c r="B149" s="307"/>
      <c r="C149" s="307"/>
      <c r="D149" s="292"/>
      <c r="E149" s="310"/>
      <c r="F149" s="241"/>
      <c r="G149" s="241"/>
      <c r="H149" s="307"/>
      <c r="I149" s="307"/>
      <c r="J149" s="241"/>
      <c r="K149" s="241"/>
    </row>
    <row r="150" spans="1:11">
      <c r="A150" s="307"/>
      <c r="B150" s="307"/>
      <c r="C150" s="307"/>
      <c r="D150" s="292"/>
      <c r="E150" s="310"/>
      <c r="F150" s="241"/>
      <c r="G150" s="241"/>
      <c r="H150" s="307"/>
      <c r="I150" s="307"/>
      <c r="J150" s="241"/>
      <c r="K150" s="241"/>
    </row>
    <row r="151" spans="1:11">
      <c r="A151" s="307"/>
      <c r="B151" s="307"/>
      <c r="C151" s="307"/>
      <c r="D151" s="292"/>
      <c r="E151" s="310"/>
      <c r="F151" s="241"/>
      <c r="G151" s="241"/>
      <c r="H151" s="307"/>
      <c r="I151" s="307"/>
      <c r="J151" s="241"/>
      <c r="K151" s="241"/>
    </row>
    <row r="152" spans="1:11">
      <c r="A152" s="307"/>
      <c r="B152" s="307"/>
      <c r="C152" s="307"/>
      <c r="D152" s="292"/>
      <c r="E152" s="310"/>
      <c r="F152" s="241"/>
      <c r="G152" s="241"/>
      <c r="H152" s="307"/>
      <c r="I152" s="307"/>
      <c r="J152" s="241"/>
      <c r="K152" s="241"/>
    </row>
    <row r="153" spans="1:11">
      <c r="A153" s="307"/>
      <c r="B153" s="307"/>
      <c r="C153" s="307"/>
      <c r="D153" s="292"/>
      <c r="E153" s="310"/>
      <c r="F153" s="241"/>
      <c r="G153" s="241"/>
      <c r="H153" s="307"/>
      <c r="I153" s="307"/>
      <c r="J153" s="241"/>
      <c r="K153" s="241"/>
    </row>
    <row r="154" spans="1:11">
      <c r="A154" s="307"/>
      <c r="B154" s="307"/>
      <c r="C154" s="307"/>
      <c r="D154" s="292"/>
      <c r="E154" s="310"/>
      <c r="F154" s="241"/>
      <c r="G154" s="241"/>
      <c r="H154" s="307"/>
      <c r="I154" s="307"/>
      <c r="J154" s="241"/>
      <c r="K154" s="241"/>
    </row>
    <row r="155" spans="1:11">
      <c r="A155" s="307"/>
      <c r="B155" s="307"/>
      <c r="C155" s="307"/>
      <c r="D155" s="292"/>
      <c r="E155" s="310"/>
      <c r="F155" s="241"/>
      <c r="G155" s="241"/>
      <c r="H155" s="307"/>
      <c r="I155" s="307"/>
      <c r="J155" s="241"/>
      <c r="K155" s="241"/>
    </row>
    <row r="156" spans="1:11">
      <c r="A156" s="307"/>
      <c r="B156" s="307"/>
      <c r="C156" s="307"/>
      <c r="D156" s="292"/>
      <c r="E156" s="310"/>
      <c r="F156" s="241"/>
      <c r="G156" s="241"/>
      <c r="H156" s="307"/>
      <c r="I156" s="307"/>
      <c r="J156" s="241"/>
      <c r="K156" s="241"/>
    </row>
    <row r="157" spans="1:11">
      <c r="A157" s="307"/>
      <c r="B157" s="307"/>
      <c r="C157" s="307"/>
      <c r="D157" s="292"/>
      <c r="E157" s="310"/>
      <c r="F157" s="241"/>
      <c r="G157" s="241"/>
      <c r="H157" s="307"/>
      <c r="I157" s="307"/>
      <c r="J157" s="241"/>
      <c r="K157" s="241"/>
    </row>
    <row r="158" spans="1:11">
      <c r="A158" s="307"/>
      <c r="B158" s="307"/>
      <c r="C158" s="307"/>
      <c r="D158" s="292"/>
      <c r="E158" s="310"/>
      <c r="F158" s="241"/>
      <c r="G158" s="241"/>
      <c r="H158" s="307"/>
      <c r="I158" s="307"/>
      <c r="J158" s="241"/>
      <c r="K158" s="241"/>
    </row>
    <row r="159" spans="1:11">
      <c r="A159" s="307"/>
      <c r="B159" s="307"/>
      <c r="C159" s="307"/>
      <c r="D159" s="292"/>
      <c r="E159" s="310"/>
      <c r="F159" s="241"/>
      <c r="G159" s="241"/>
      <c r="H159" s="307"/>
      <c r="I159" s="307"/>
      <c r="J159" s="241"/>
      <c r="K159" s="241"/>
    </row>
    <row r="160" spans="1:11">
      <c r="A160" s="307"/>
      <c r="B160" s="307"/>
      <c r="C160" s="307"/>
      <c r="D160" s="292"/>
      <c r="E160" s="310"/>
      <c r="F160" s="241"/>
      <c r="G160" s="241"/>
      <c r="H160" s="307"/>
      <c r="I160" s="307"/>
      <c r="J160" s="241"/>
      <c r="K160" s="241"/>
    </row>
    <row r="161" spans="1:11">
      <c r="A161" s="307"/>
      <c r="B161" s="307"/>
      <c r="C161" s="307"/>
      <c r="D161" s="292"/>
      <c r="E161" s="310"/>
      <c r="F161" s="241"/>
      <c r="G161" s="241"/>
      <c r="H161" s="307"/>
      <c r="I161" s="307"/>
      <c r="J161" s="241"/>
      <c r="K161" s="241"/>
    </row>
    <row r="162" spans="1:11">
      <c r="A162" s="307"/>
      <c r="B162" s="307"/>
      <c r="C162" s="307"/>
      <c r="D162" s="292"/>
      <c r="E162" s="310"/>
      <c r="F162" s="241"/>
      <c r="G162" s="241"/>
      <c r="H162" s="307"/>
      <c r="I162" s="307"/>
      <c r="J162" s="241"/>
      <c r="K162" s="241"/>
    </row>
    <row r="163" spans="1:11">
      <c r="A163" s="307"/>
      <c r="B163" s="307"/>
      <c r="C163" s="307"/>
      <c r="D163" s="292"/>
      <c r="E163" s="310"/>
      <c r="F163" s="241"/>
      <c r="G163" s="241"/>
      <c r="H163" s="307"/>
      <c r="I163" s="307"/>
      <c r="J163" s="241"/>
      <c r="K163" s="241"/>
    </row>
    <row r="164" spans="1:11">
      <c r="A164" s="307"/>
      <c r="B164" s="307"/>
      <c r="C164" s="307"/>
      <c r="D164" s="292"/>
      <c r="E164" s="310"/>
      <c r="F164" s="241"/>
      <c r="G164" s="241"/>
      <c r="H164" s="307"/>
      <c r="I164" s="307"/>
      <c r="J164" s="241"/>
      <c r="K164" s="241"/>
    </row>
    <row r="165" spans="1:11">
      <c r="A165" s="307"/>
      <c r="B165" s="307"/>
      <c r="C165" s="307"/>
      <c r="D165" s="292"/>
      <c r="E165" s="310"/>
      <c r="F165" s="241"/>
      <c r="G165" s="241"/>
      <c r="H165" s="307"/>
      <c r="I165" s="307"/>
      <c r="J165" s="241"/>
      <c r="K165" s="241"/>
    </row>
    <row r="166" spans="1:11">
      <c r="A166" s="307"/>
      <c r="B166" s="307"/>
      <c r="C166" s="307"/>
      <c r="D166" s="292"/>
      <c r="E166" s="310"/>
      <c r="F166" s="241"/>
      <c r="G166" s="241"/>
      <c r="H166" s="307"/>
      <c r="I166" s="307"/>
      <c r="J166" s="241"/>
      <c r="K166" s="241"/>
    </row>
    <row r="167" spans="1:11">
      <c r="A167" s="307"/>
      <c r="B167" s="307"/>
      <c r="C167" s="307"/>
      <c r="D167" s="292"/>
      <c r="E167" s="310"/>
      <c r="F167" s="241"/>
      <c r="G167" s="241"/>
      <c r="H167" s="307"/>
      <c r="I167" s="307"/>
      <c r="J167" s="241"/>
      <c r="K167" s="241"/>
    </row>
    <row r="168" spans="1:11">
      <c r="A168" s="307"/>
      <c r="B168" s="307"/>
      <c r="C168" s="307"/>
      <c r="D168" s="292"/>
      <c r="E168" s="310"/>
      <c r="F168" s="241"/>
      <c r="G168" s="241"/>
      <c r="H168" s="307"/>
      <c r="I168" s="307"/>
      <c r="J168" s="241"/>
      <c r="K168" s="241"/>
    </row>
    <row r="169" spans="1:11">
      <c r="A169" s="307"/>
      <c r="B169" s="307"/>
      <c r="C169" s="307"/>
      <c r="D169" s="292"/>
      <c r="E169" s="310"/>
      <c r="F169" s="241"/>
      <c r="G169" s="241"/>
      <c r="H169" s="307"/>
      <c r="I169" s="307"/>
      <c r="J169" s="241"/>
      <c r="K169" s="241"/>
    </row>
    <row r="170" spans="1:11">
      <c r="A170" s="307"/>
      <c r="B170" s="307"/>
      <c r="C170" s="307"/>
      <c r="D170" s="292"/>
      <c r="E170" s="310"/>
      <c r="F170" s="241"/>
      <c r="G170" s="241"/>
      <c r="H170" s="307"/>
      <c r="I170" s="307"/>
      <c r="J170" s="241"/>
      <c r="K170" s="241"/>
    </row>
    <row r="171" spans="1:11">
      <c r="B171" s="44"/>
      <c r="C171" s="44"/>
      <c r="D171" s="292"/>
      <c r="E171" s="310"/>
      <c r="H171" s="44"/>
      <c r="I171" s="44"/>
    </row>
    <row r="172" spans="1:11">
      <c r="B172" s="44"/>
      <c r="C172" s="44"/>
      <c r="D172" s="292"/>
      <c r="E172" s="310"/>
      <c r="H172" s="44"/>
      <c r="I172" s="44"/>
    </row>
    <row r="173" spans="1:11">
      <c r="B173" s="44"/>
      <c r="C173" s="44"/>
      <c r="D173" s="292"/>
      <c r="E173" s="310"/>
      <c r="H173" s="44"/>
      <c r="I173" s="44"/>
    </row>
    <row r="174" spans="1:11">
      <c r="B174" s="44"/>
      <c r="C174" s="44"/>
      <c r="D174" s="292"/>
      <c r="E174" s="310"/>
      <c r="H174" s="44"/>
      <c r="I174" s="44"/>
    </row>
    <row r="175" spans="1:11">
      <c r="B175" s="44"/>
      <c r="C175" s="44"/>
      <c r="D175" s="292"/>
      <c r="E175" s="310"/>
      <c r="H175" s="44"/>
      <c r="I175" s="44"/>
    </row>
    <row r="176" spans="1:11">
      <c r="B176" s="44"/>
      <c r="C176" s="44"/>
      <c r="D176" s="292"/>
      <c r="E176" s="310"/>
      <c r="H176" s="44"/>
      <c r="I176" s="44"/>
    </row>
    <row r="177" spans="2:9">
      <c r="B177" s="44"/>
      <c r="C177" s="44"/>
      <c r="D177" s="292"/>
      <c r="E177" s="310"/>
      <c r="H177" s="44"/>
      <c r="I177" s="44"/>
    </row>
    <row r="178" spans="2:9">
      <c r="B178" s="44"/>
      <c r="C178" s="44"/>
      <c r="D178" s="292"/>
      <c r="E178" s="310"/>
      <c r="H178" s="44"/>
      <c r="I178" s="44"/>
    </row>
    <row r="179" spans="2:9">
      <c r="B179" s="44"/>
      <c r="C179" s="44"/>
      <c r="D179" s="292"/>
      <c r="E179" s="310"/>
      <c r="H179" s="44"/>
      <c r="I179" s="44"/>
    </row>
  </sheetData>
  <mergeCells count="11">
    <mergeCell ref="H4:H6"/>
    <mergeCell ref="I4:I6"/>
    <mergeCell ref="J4:J6"/>
    <mergeCell ref="K3:K6"/>
    <mergeCell ref="A3:A6"/>
    <mergeCell ref="D3:D6"/>
    <mergeCell ref="E3:J3"/>
    <mergeCell ref="C4:C6"/>
    <mergeCell ref="E4:E6"/>
    <mergeCell ref="F4:F6"/>
    <mergeCell ref="G4:G6"/>
  </mergeCells>
  <dataValidations count="3">
    <dataValidation type="list" allowBlank="1" showInputMessage="1" showErrorMessage="1" sqref="B81 B96:B106 B33:B38 B42:B48 B8:B25 B50:B56 B60:B73 B27:B31 B40 B75:B79 B83:B86 B88 B90:B94" xr:uid="{00000000-0002-0000-0900-000000000000}">
      <formula1>$B$4:$B$6</formula1>
    </dataValidation>
    <dataValidation type="list" allowBlank="1" showInputMessage="1" showErrorMessage="1" sqref="B7" xr:uid="{00000000-0002-0000-0900-000001000000}">
      <formula1>#REF!</formula1>
    </dataValidation>
    <dataValidation type="list" allowBlank="1" showInputMessage="1" showErrorMessage="1" sqref="B4:B6" xr:uid="{00000000-0002-0000-0900-000002000000}">
      <formula1>$B$4:$B$5</formula1>
    </dataValidation>
  </dataValidations>
  <hyperlinks>
    <hyperlink ref="J88" r:id="rId1" xr:uid="{00000000-0004-0000-0900-000000000000}"/>
    <hyperlink ref="J89" r:id="rId2" xr:uid="{00000000-0004-0000-0900-000001000000}"/>
    <hyperlink ref="J65" r:id="rId3" xr:uid="{00000000-0004-0000-0900-000002000000}"/>
    <hyperlink ref="J86" r:id="rId4" xr:uid="{00000000-0004-0000-0900-000003000000}"/>
    <hyperlink ref="J87" r:id="rId5" xr:uid="{00000000-0004-0000-0900-000004000000}"/>
    <hyperlink ref="J57" r:id="rId6" xr:uid="{00000000-0004-0000-0900-000005000000}"/>
    <hyperlink ref="J56" r:id="rId7" xr:uid="{00000000-0004-0000-0900-000006000000}"/>
    <hyperlink ref="J58" r:id="rId8" xr:uid="{00000000-0004-0000-0900-000007000000}"/>
    <hyperlink ref="J79" r:id="rId9" xr:uid="{00000000-0004-0000-0900-000008000000}"/>
    <hyperlink ref="J43" r:id="rId10" xr:uid="{00000000-0004-0000-0900-000009000000}"/>
    <hyperlink ref="J100" r:id="rId11" xr:uid="{00000000-0004-0000-0900-00000A000000}"/>
    <hyperlink ref="J40" r:id="rId12" xr:uid="{00000000-0004-0000-0900-00000B000000}"/>
    <hyperlink ref="J41" r:id="rId13" xr:uid="{00000000-0004-0000-0900-00000C000000}"/>
  </hyperlinks>
  <pageMargins left="0.7" right="0.7" top="0.75" bottom="0.75" header="0.3" footer="0.3"/>
  <pageSetup paperSize="9" scale="70" orientation="landscape" horizontalDpi="300" verticalDpi="0" r:id="rId14"/>
  <headerFooter>
    <oddFooter>&amp;C&amp;"Calibri,обычный"&amp;K000000&amp;A&amp;R&amp;"Calibri,обычный"&amp;K000000&amp;P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0F2F4"/>
  </sheetPr>
  <dimension ref="A1:L209"/>
  <sheetViews>
    <sheetView zoomScaleNormal="100" workbookViewId="0">
      <pane xSplit="1" ySplit="5" topLeftCell="B6" activePane="bottomRight" state="frozenSplit"/>
      <selection pane="topRight" activeCell="B1" sqref="B1"/>
      <selection pane="bottomLeft" activeCell="A6" sqref="A6"/>
      <selection pane="bottomRight" activeCell="A3" sqref="A3:A5"/>
    </sheetView>
  </sheetViews>
  <sheetFormatPr baseColWidth="10" defaultColWidth="9.1640625" defaultRowHeight="12"/>
  <cols>
    <col min="1" max="1" width="22.83203125" style="2" customWidth="1"/>
    <col min="2" max="2" width="30.1640625" style="4" customWidth="1"/>
    <col min="3" max="3" width="10.5" style="13" customWidth="1"/>
    <col min="4" max="4" width="12.33203125" style="203" customWidth="1"/>
    <col min="5" max="6" width="11.83203125" style="203" customWidth="1"/>
    <col min="7" max="7" width="11.83203125" style="13" customWidth="1"/>
    <col min="8" max="8" width="11.83203125" style="203" customWidth="1"/>
    <col min="9" max="10" width="14.1640625" style="203" customWidth="1"/>
    <col min="11" max="11" width="11.5" style="33" customWidth="1"/>
    <col min="12" max="230" width="9.1640625" style="2"/>
    <col min="231" max="231" width="32.33203125" style="2" customWidth="1"/>
    <col min="232" max="232" width="49.33203125" style="2" customWidth="1"/>
    <col min="233" max="233" width="11.5" style="2" customWidth="1"/>
    <col min="234" max="236" width="11.83203125" style="2" customWidth="1"/>
    <col min="237" max="238" width="13.33203125" style="2" customWidth="1"/>
    <col min="239" max="239" width="14.6640625" style="2" customWidth="1"/>
    <col min="240" max="240" width="12.33203125" style="2" customWidth="1"/>
    <col min="241" max="241" width="17.33203125" style="2" customWidth="1"/>
    <col min="242" max="243" width="15.1640625" style="2" customWidth="1"/>
    <col min="244" max="244" width="15.33203125" style="2" customWidth="1"/>
    <col min="245" max="245" width="11.6640625" style="2" customWidth="1"/>
    <col min="246" max="247" width="12.6640625" style="2" customWidth="1"/>
    <col min="248" max="248" width="12" style="2" customWidth="1"/>
    <col min="249" max="251" width="17.1640625" style="2" customWidth="1"/>
    <col min="252" max="252" width="12.33203125" style="2" customWidth="1"/>
    <col min="253" max="253" width="11.83203125" style="2" customWidth="1"/>
    <col min="254" max="254" width="13.33203125" style="2" customWidth="1"/>
    <col min="255" max="257" width="17.33203125" style="2" customWidth="1"/>
    <col min="258" max="258" width="12.5" style="2" customWidth="1"/>
    <col min="259" max="259" width="15.5" style="2" customWidth="1"/>
    <col min="260" max="260" width="14.5" style="2" customWidth="1"/>
    <col min="261" max="261" width="14.6640625" style="2" customWidth="1"/>
    <col min="262" max="262" width="12.6640625" style="2" customWidth="1"/>
    <col min="263" max="263" width="16.33203125" style="2" customWidth="1"/>
    <col min="264" max="486" width="9.1640625" style="2"/>
    <col min="487" max="487" width="32.33203125" style="2" customWidth="1"/>
    <col min="488" max="488" width="49.33203125" style="2" customWidth="1"/>
    <col min="489" max="489" width="11.5" style="2" customWidth="1"/>
    <col min="490" max="492" width="11.83203125" style="2" customWidth="1"/>
    <col min="493" max="494" width="13.33203125" style="2" customWidth="1"/>
    <col min="495" max="495" width="14.6640625" style="2" customWidth="1"/>
    <col min="496" max="496" width="12.33203125" style="2" customWidth="1"/>
    <col min="497" max="497" width="17.33203125" style="2" customWidth="1"/>
    <col min="498" max="499" width="15.1640625" style="2" customWidth="1"/>
    <col min="500" max="500" width="15.33203125" style="2" customWidth="1"/>
    <col min="501" max="501" width="11.6640625" style="2" customWidth="1"/>
    <col min="502" max="503" width="12.6640625" style="2" customWidth="1"/>
    <col min="504" max="504" width="12" style="2" customWidth="1"/>
    <col min="505" max="507" width="17.1640625" style="2" customWidth="1"/>
    <col min="508" max="508" width="12.33203125" style="2" customWidth="1"/>
    <col min="509" max="509" width="11.83203125" style="2" customWidth="1"/>
    <col min="510" max="510" width="13.33203125" style="2" customWidth="1"/>
    <col min="511" max="513" width="17.33203125" style="2" customWidth="1"/>
    <col min="514" max="514" width="12.5" style="2" customWidth="1"/>
    <col min="515" max="515" width="15.5" style="2" customWidth="1"/>
    <col min="516" max="516" width="14.5" style="2" customWidth="1"/>
    <col min="517" max="517" width="14.6640625" style="2" customWidth="1"/>
    <col min="518" max="518" width="12.6640625" style="2" customWidth="1"/>
    <col min="519" max="519" width="16.33203125" style="2" customWidth="1"/>
    <col min="520" max="742" width="9.1640625" style="2"/>
    <col min="743" max="743" width="32.33203125" style="2" customWidth="1"/>
    <col min="744" max="744" width="49.33203125" style="2" customWidth="1"/>
    <col min="745" max="745" width="11.5" style="2" customWidth="1"/>
    <col min="746" max="748" width="11.83203125" style="2" customWidth="1"/>
    <col min="749" max="750" width="13.33203125" style="2" customWidth="1"/>
    <col min="751" max="751" width="14.6640625" style="2" customWidth="1"/>
    <col min="752" max="752" width="12.33203125" style="2" customWidth="1"/>
    <col min="753" max="753" width="17.33203125" style="2" customWidth="1"/>
    <col min="754" max="755" width="15.1640625" style="2" customWidth="1"/>
    <col min="756" max="756" width="15.33203125" style="2" customWidth="1"/>
    <col min="757" max="757" width="11.6640625" style="2" customWidth="1"/>
    <col min="758" max="759" width="12.6640625" style="2" customWidth="1"/>
    <col min="760" max="760" width="12" style="2" customWidth="1"/>
    <col min="761" max="763" width="17.1640625" style="2" customWidth="1"/>
    <col min="764" max="764" width="12.33203125" style="2" customWidth="1"/>
    <col min="765" max="765" width="11.83203125" style="2" customWidth="1"/>
    <col min="766" max="766" width="13.33203125" style="2" customWidth="1"/>
    <col min="767" max="769" width="17.33203125" style="2" customWidth="1"/>
    <col min="770" max="770" width="12.5" style="2" customWidth="1"/>
    <col min="771" max="771" width="15.5" style="2" customWidth="1"/>
    <col min="772" max="772" width="14.5" style="2" customWidth="1"/>
    <col min="773" max="773" width="14.6640625" style="2" customWidth="1"/>
    <col min="774" max="774" width="12.6640625" style="2" customWidth="1"/>
    <col min="775" max="775" width="16.33203125" style="2" customWidth="1"/>
    <col min="776" max="998" width="9.1640625" style="2"/>
    <col min="999" max="999" width="32.33203125" style="2" customWidth="1"/>
    <col min="1000" max="1000" width="49.33203125" style="2" customWidth="1"/>
    <col min="1001" max="1001" width="11.5" style="2" customWidth="1"/>
    <col min="1002" max="1004" width="11.83203125" style="2" customWidth="1"/>
    <col min="1005" max="1006" width="13.33203125" style="2" customWidth="1"/>
    <col min="1007" max="1007" width="14.6640625" style="2" customWidth="1"/>
    <col min="1008" max="1008" width="12.33203125" style="2" customWidth="1"/>
    <col min="1009" max="1009" width="17.33203125" style="2" customWidth="1"/>
    <col min="1010" max="1011" width="15.1640625" style="2" customWidth="1"/>
    <col min="1012" max="1012" width="15.33203125" style="2" customWidth="1"/>
    <col min="1013" max="1013" width="11.6640625" style="2" customWidth="1"/>
    <col min="1014" max="1015" width="12.6640625" style="2" customWidth="1"/>
    <col min="1016" max="1016" width="12" style="2" customWidth="1"/>
    <col min="1017" max="1019" width="17.1640625" style="2" customWidth="1"/>
    <col min="1020" max="1020" width="12.33203125" style="2" customWidth="1"/>
    <col min="1021" max="1021" width="11.83203125" style="2" customWidth="1"/>
    <col min="1022" max="1022" width="13.33203125" style="2" customWidth="1"/>
    <col min="1023" max="1025" width="17.33203125" style="2" customWidth="1"/>
    <col min="1026" max="1026" width="12.5" style="2" customWidth="1"/>
    <col min="1027" max="1027" width="15.5" style="2" customWidth="1"/>
    <col min="1028" max="1028" width="14.5" style="2" customWidth="1"/>
    <col min="1029" max="1029" width="14.6640625" style="2" customWidth="1"/>
    <col min="1030" max="1030" width="12.6640625" style="2" customWidth="1"/>
    <col min="1031" max="1031" width="16.33203125" style="2" customWidth="1"/>
    <col min="1032" max="1254" width="9.1640625" style="2"/>
    <col min="1255" max="1255" width="32.33203125" style="2" customWidth="1"/>
    <col min="1256" max="1256" width="49.33203125" style="2" customWidth="1"/>
    <col min="1257" max="1257" width="11.5" style="2" customWidth="1"/>
    <col min="1258" max="1260" width="11.83203125" style="2" customWidth="1"/>
    <col min="1261" max="1262" width="13.33203125" style="2" customWidth="1"/>
    <col min="1263" max="1263" width="14.6640625" style="2" customWidth="1"/>
    <col min="1264" max="1264" width="12.33203125" style="2" customWidth="1"/>
    <col min="1265" max="1265" width="17.33203125" style="2" customWidth="1"/>
    <col min="1266" max="1267" width="15.1640625" style="2" customWidth="1"/>
    <col min="1268" max="1268" width="15.33203125" style="2" customWidth="1"/>
    <col min="1269" max="1269" width="11.6640625" style="2" customWidth="1"/>
    <col min="1270" max="1271" width="12.6640625" style="2" customWidth="1"/>
    <col min="1272" max="1272" width="12" style="2" customWidth="1"/>
    <col min="1273" max="1275" width="17.1640625" style="2" customWidth="1"/>
    <col min="1276" max="1276" width="12.33203125" style="2" customWidth="1"/>
    <col min="1277" max="1277" width="11.83203125" style="2" customWidth="1"/>
    <col min="1278" max="1278" width="13.33203125" style="2" customWidth="1"/>
    <col min="1279" max="1281" width="17.33203125" style="2" customWidth="1"/>
    <col min="1282" max="1282" width="12.5" style="2" customWidth="1"/>
    <col min="1283" max="1283" width="15.5" style="2" customWidth="1"/>
    <col min="1284" max="1284" width="14.5" style="2" customWidth="1"/>
    <col min="1285" max="1285" width="14.6640625" style="2" customWidth="1"/>
    <col min="1286" max="1286" width="12.6640625" style="2" customWidth="1"/>
    <col min="1287" max="1287" width="16.33203125" style="2" customWidth="1"/>
    <col min="1288" max="1510" width="9.1640625" style="2"/>
    <col min="1511" max="1511" width="32.33203125" style="2" customWidth="1"/>
    <col min="1512" max="1512" width="49.33203125" style="2" customWidth="1"/>
    <col min="1513" max="1513" width="11.5" style="2" customWidth="1"/>
    <col min="1514" max="1516" width="11.83203125" style="2" customWidth="1"/>
    <col min="1517" max="1518" width="13.33203125" style="2" customWidth="1"/>
    <col min="1519" max="1519" width="14.6640625" style="2" customWidth="1"/>
    <col min="1520" max="1520" width="12.33203125" style="2" customWidth="1"/>
    <col min="1521" max="1521" width="17.33203125" style="2" customWidth="1"/>
    <col min="1522" max="1523" width="15.1640625" style="2" customWidth="1"/>
    <col min="1524" max="1524" width="15.33203125" style="2" customWidth="1"/>
    <col min="1525" max="1525" width="11.6640625" style="2" customWidth="1"/>
    <col min="1526" max="1527" width="12.6640625" style="2" customWidth="1"/>
    <col min="1528" max="1528" width="12" style="2" customWidth="1"/>
    <col min="1529" max="1531" width="17.1640625" style="2" customWidth="1"/>
    <col min="1532" max="1532" width="12.33203125" style="2" customWidth="1"/>
    <col min="1533" max="1533" width="11.83203125" style="2" customWidth="1"/>
    <col min="1534" max="1534" width="13.33203125" style="2" customWidth="1"/>
    <col min="1535" max="1537" width="17.33203125" style="2" customWidth="1"/>
    <col min="1538" max="1538" width="12.5" style="2" customWidth="1"/>
    <col min="1539" max="1539" width="15.5" style="2" customWidth="1"/>
    <col min="1540" max="1540" width="14.5" style="2" customWidth="1"/>
    <col min="1541" max="1541" width="14.6640625" style="2" customWidth="1"/>
    <col min="1542" max="1542" width="12.6640625" style="2" customWidth="1"/>
    <col min="1543" max="1543" width="16.33203125" style="2" customWidth="1"/>
    <col min="1544" max="1766" width="9.1640625" style="2"/>
    <col min="1767" max="1767" width="32.33203125" style="2" customWidth="1"/>
    <col min="1768" max="1768" width="49.33203125" style="2" customWidth="1"/>
    <col min="1769" max="1769" width="11.5" style="2" customWidth="1"/>
    <col min="1770" max="1772" width="11.83203125" style="2" customWidth="1"/>
    <col min="1773" max="1774" width="13.33203125" style="2" customWidth="1"/>
    <col min="1775" max="1775" width="14.6640625" style="2" customWidth="1"/>
    <col min="1776" max="1776" width="12.33203125" style="2" customWidth="1"/>
    <col min="1777" max="1777" width="17.33203125" style="2" customWidth="1"/>
    <col min="1778" max="1779" width="15.1640625" style="2" customWidth="1"/>
    <col min="1780" max="1780" width="15.33203125" style="2" customWidth="1"/>
    <col min="1781" max="1781" width="11.6640625" style="2" customWidth="1"/>
    <col min="1782" max="1783" width="12.6640625" style="2" customWidth="1"/>
    <col min="1784" max="1784" width="12" style="2" customWidth="1"/>
    <col min="1785" max="1787" width="17.1640625" style="2" customWidth="1"/>
    <col min="1788" max="1788" width="12.33203125" style="2" customWidth="1"/>
    <col min="1789" max="1789" width="11.83203125" style="2" customWidth="1"/>
    <col min="1790" max="1790" width="13.33203125" style="2" customWidth="1"/>
    <col min="1791" max="1793" width="17.33203125" style="2" customWidth="1"/>
    <col min="1794" max="1794" width="12.5" style="2" customWidth="1"/>
    <col min="1795" max="1795" width="15.5" style="2" customWidth="1"/>
    <col min="1796" max="1796" width="14.5" style="2" customWidth="1"/>
    <col min="1797" max="1797" width="14.6640625" style="2" customWidth="1"/>
    <col min="1798" max="1798" width="12.6640625" style="2" customWidth="1"/>
    <col min="1799" max="1799" width="16.33203125" style="2" customWidth="1"/>
    <col min="1800" max="2022" width="9.1640625" style="2"/>
    <col min="2023" max="2023" width="32.33203125" style="2" customWidth="1"/>
    <col min="2024" max="2024" width="49.33203125" style="2" customWidth="1"/>
    <col min="2025" max="2025" width="11.5" style="2" customWidth="1"/>
    <col min="2026" max="2028" width="11.83203125" style="2" customWidth="1"/>
    <col min="2029" max="2030" width="13.33203125" style="2" customWidth="1"/>
    <col min="2031" max="2031" width="14.6640625" style="2" customWidth="1"/>
    <col min="2032" max="2032" width="12.33203125" style="2" customWidth="1"/>
    <col min="2033" max="2033" width="17.33203125" style="2" customWidth="1"/>
    <col min="2034" max="2035" width="15.1640625" style="2" customWidth="1"/>
    <col min="2036" max="2036" width="15.33203125" style="2" customWidth="1"/>
    <col min="2037" max="2037" width="11.6640625" style="2" customWidth="1"/>
    <col min="2038" max="2039" width="12.6640625" style="2" customWidth="1"/>
    <col min="2040" max="2040" width="12" style="2" customWidth="1"/>
    <col min="2041" max="2043" width="17.1640625" style="2" customWidth="1"/>
    <col min="2044" max="2044" width="12.33203125" style="2" customWidth="1"/>
    <col min="2045" max="2045" width="11.83203125" style="2" customWidth="1"/>
    <col min="2046" max="2046" width="13.33203125" style="2" customWidth="1"/>
    <col min="2047" max="2049" width="17.33203125" style="2" customWidth="1"/>
    <col min="2050" max="2050" width="12.5" style="2" customWidth="1"/>
    <col min="2051" max="2051" width="15.5" style="2" customWidth="1"/>
    <col min="2052" max="2052" width="14.5" style="2" customWidth="1"/>
    <col min="2053" max="2053" width="14.6640625" style="2" customWidth="1"/>
    <col min="2054" max="2054" width="12.6640625" style="2" customWidth="1"/>
    <col min="2055" max="2055" width="16.33203125" style="2" customWidth="1"/>
    <col min="2056" max="2278" width="9.1640625" style="2"/>
    <col min="2279" max="2279" width="32.33203125" style="2" customWidth="1"/>
    <col min="2280" max="2280" width="49.33203125" style="2" customWidth="1"/>
    <col min="2281" max="2281" width="11.5" style="2" customWidth="1"/>
    <col min="2282" max="2284" width="11.83203125" style="2" customWidth="1"/>
    <col min="2285" max="2286" width="13.33203125" style="2" customWidth="1"/>
    <col min="2287" max="2287" width="14.6640625" style="2" customWidth="1"/>
    <col min="2288" max="2288" width="12.33203125" style="2" customWidth="1"/>
    <col min="2289" max="2289" width="17.33203125" style="2" customWidth="1"/>
    <col min="2290" max="2291" width="15.1640625" style="2" customWidth="1"/>
    <col min="2292" max="2292" width="15.33203125" style="2" customWidth="1"/>
    <col min="2293" max="2293" width="11.6640625" style="2" customWidth="1"/>
    <col min="2294" max="2295" width="12.6640625" style="2" customWidth="1"/>
    <col min="2296" max="2296" width="12" style="2" customWidth="1"/>
    <col min="2297" max="2299" width="17.1640625" style="2" customWidth="1"/>
    <col min="2300" max="2300" width="12.33203125" style="2" customWidth="1"/>
    <col min="2301" max="2301" width="11.83203125" style="2" customWidth="1"/>
    <col min="2302" max="2302" width="13.33203125" style="2" customWidth="1"/>
    <col min="2303" max="2305" width="17.33203125" style="2" customWidth="1"/>
    <col min="2306" max="2306" width="12.5" style="2" customWidth="1"/>
    <col min="2307" max="2307" width="15.5" style="2" customWidth="1"/>
    <col min="2308" max="2308" width="14.5" style="2" customWidth="1"/>
    <col min="2309" max="2309" width="14.6640625" style="2" customWidth="1"/>
    <col min="2310" max="2310" width="12.6640625" style="2" customWidth="1"/>
    <col min="2311" max="2311" width="16.33203125" style="2" customWidth="1"/>
    <col min="2312" max="2534" width="9.1640625" style="2"/>
    <col min="2535" max="2535" width="32.33203125" style="2" customWidth="1"/>
    <col min="2536" max="2536" width="49.33203125" style="2" customWidth="1"/>
    <col min="2537" max="2537" width="11.5" style="2" customWidth="1"/>
    <col min="2538" max="2540" width="11.83203125" style="2" customWidth="1"/>
    <col min="2541" max="2542" width="13.33203125" style="2" customWidth="1"/>
    <col min="2543" max="2543" width="14.6640625" style="2" customWidth="1"/>
    <col min="2544" max="2544" width="12.33203125" style="2" customWidth="1"/>
    <col min="2545" max="2545" width="17.33203125" style="2" customWidth="1"/>
    <col min="2546" max="2547" width="15.1640625" style="2" customWidth="1"/>
    <col min="2548" max="2548" width="15.33203125" style="2" customWidth="1"/>
    <col min="2549" max="2549" width="11.6640625" style="2" customWidth="1"/>
    <col min="2550" max="2551" width="12.6640625" style="2" customWidth="1"/>
    <col min="2552" max="2552" width="12" style="2" customWidth="1"/>
    <col min="2553" max="2555" width="17.1640625" style="2" customWidth="1"/>
    <col min="2556" max="2556" width="12.33203125" style="2" customWidth="1"/>
    <col min="2557" max="2557" width="11.83203125" style="2" customWidth="1"/>
    <col min="2558" max="2558" width="13.33203125" style="2" customWidth="1"/>
    <col min="2559" max="2561" width="17.33203125" style="2" customWidth="1"/>
    <col min="2562" max="2562" width="12.5" style="2" customWidth="1"/>
    <col min="2563" max="2563" width="15.5" style="2" customWidth="1"/>
    <col min="2564" max="2564" width="14.5" style="2" customWidth="1"/>
    <col min="2565" max="2565" width="14.6640625" style="2" customWidth="1"/>
    <col min="2566" max="2566" width="12.6640625" style="2" customWidth="1"/>
    <col min="2567" max="2567" width="16.33203125" style="2" customWidth="1"/>
    <col min="2568" max="2790" width="9.1640625" style="2"/>
    <col min="2791" max="2791" width="32.33203125" style="2" customWidth="1"/>
    <col min="2792" max="2792" width="49.33203125" style="2" customWidth="1"/>
    <col min="2793" max="2793" width="11.5" style="2" customWidth="1"/>
    <col min="2794" max="2796" width="11.83203125" style="2" customWidth="1"/>
    <col min="2797" max="2798" width="13.33203125" style="2" customWidth="1"/>
    <col min="2799" max="2799" width="14.6640625" style="2" customWidth="1"/>
    <col min="2800" max="2800" width="12.33203125" style="2" customWidth="1"/>
    <col min="2801" max="2801" width="17.33203125" style="2" customWidth="1"/>
    <col min="2802" max="2803" width="15.1640625" style="2" customWidth="1"/>
    <col min="2804" max="2804" width="15.33203125" style="2" customWidth="1"/>
    <col min="2805" max="2805" width="11.6640625" style="2" customWidth="1"/>
    <col min="2806" max="2807" width="12.6640625" style="2" customWidth="1"/>
    <col min="2808" max="2808" width="12" style="2" customWidth="1"/>
    <col min="2809" max="2811" width="17.1640625" style="2" customWidth="1"/>
    <col min="2812" max="2812" width="12.33203125" style="2" customWidth="1"/>
    <col min="2813" max="2813" width="11.83203125" style="2" customWidth="1"/>
    <col min="2814" max="2814" width="13.33203125" style="2" customWidth="1"/>
    <col min="2815" max="2817" width="17.33203125" style="2" customWidth="1"/>
    <col min="2818" max="2818" width="12.5" style="2" customWidth="1"/>
    <col min="2819" max="2819" width="15.5" style="2" customWidth="1"/>
    <col min="2820" max="2820" width="14.5" style="2" customWidth="1"/>
    <col min="2821" max="2821" width="14.6640625" style="2" customWidth="1"/>
    <col min="2822" max="2822" width="12.6640625" style="2" customWidth="1"/>
    <col min="2823" max="2823" width="16.33203125" style="2" customWidth="1"/>
    <col min="2824" max="3046" width="9.1640625" style="2"/>
    <col min="3047" max="3047" width="32.33203125" style="2" customWidth="1"/>
    <col min="3048" max="3048" width="49.33203125" style="2" customWidth="1"/>
    <col min="3049" max="3049" width="11.5" style="2" customWidth="1"/>
    <col min="3050" max="3052" width="11.83203125" style="2" customWidth="1"/>
    <col min="3053" max="3054" width="13.33203125" style="2" customWidth="1"/>
    <col min="3055" max="3055" width="14.6640625" style="2" customWidth="1"/>
    <col min="3056" max="3056" width="12.33203125" style="2" customWidth="1"/>
    <col min="3057" max="3057" width="17.33203125" style="2" customWidth="1"/>
    <col min="3058" max="3059" width="15.1640625" style="2" customWidth="1"/>
    <col min="3060" max="3060" width="15.33203125" style="2" customWidth="1"/>
    <col min="3061" max="3061" width="11.6640625" style="2" customWidth="1"/>
    <col min="3062" max="3063" width="12.6640625" style="2" customWidth="1"/>
    <col min="3064" max="3064" width="12" style="2" customWidth="1"/>
    <col min="3065" max="3067" width="17.1640625" style="2" customWidth="1"/>
    <col min="3068" max="3068" width="12.33203125" style="2" customWidth="1"/>
    <col min="3069" max="3069" width="11.83203125" style="2" customWidth="1"/>
    <col min="3070" max="3070" width="13.33203125" style="2" customWidth="1"/>
    <col min="3071" max="3073" width="17.33203125" style="2" customWidth="1"/>
    <col min="3074" max="3074" width="12.5" style="2" customWidth="1"/>
    <col min="3075" max="3075" width="15.5" style="2" customWidth="1"/>
    <col min="3076" max="3076" width="14.5" style="2" customWidth="1"/>
    <col min="3077" max="3077" width="14.6640625" style="2" customWidth="1"/>
    <col min="3078" max="3078" width="12.6640625" style="2" customWidth="1"/>
    <col min="3079" max="3079" width="16.33203125" style="2" customWidth="1"/>
    <col min="3080" max="3302" width="9.1640625" style="2"/>
    <col min="3303" max="3303" width="32.33203125" style="2" customWidth="1"/>
    <col min="3304" max="3304" width="49.33203125" style="2" customWidth="1"/>
    <col min="3305" max="3305" width="11.5" style="2" customWidth="1"/>
    <col min="3306" max="3308" width="11.83203125" style="2" customWidth="1"/>
    <col min="3309" max="3310" width="13.33203125" style="2" customWidth="1"/>
    <col min="3311" max="3311" width="14.6640625" style="2" customWidth="1"/>
    <col min="3312" max="3312" width="12.33203125" style="2" customWidth="1"/>
    <col min="3313" max="3313" width="17.33203125" style="2" customWidth="1"/>
    <col min="3314" max="3315" width="15.1640625" style="2" customWidth="1"/>
    <col min="3316" max="3316" width="15.33203125" style="2" customWidth="1"/>
    <col min="3317" max="3317" width="11.6640625" style="2" customWidth="1"/>
    <col min="3318" max="3319" width="12.6640625" style="2" customWidth="1"/>
    <col min="3320" max="3320" width="12" style="2" customWidth="1"/>
    <col min="3321" max="3323" width="17.1640625" style="2" customWidth="1"/>
    <col min="3324" max="3324" width="12.33203125" style="2" customWidth="1"/>
    <col min="3325" max="3325" width="11.83203125" style="2" customWidth="1"/>
    <col min="3326" max="3326" width="13.33203125" style="2" customWidth="1"/>
    <col min="3327" max="3329" width="17.33203125" style="2" customWidth="1"/>
    <col min="3330" max="3330" width="12.5" style="2" customWidth="1"/>
    <col min="3331" max="3331" width="15.5" style="2" customWidth="1"/>
    <col min="3332" max="3332" width="14.5" style="2" customWidth="1"/>
    <col min="3333" max="3333" width="14.6640625" style="2" customWidth="1"/>
    <col min="3334" max="3334" width="12.6640625" style="2" customWidth="1"/>
    <col min="3335" max="3335" width="16.33203125" style="2" customWidth="1"/>
    <col min="3336" max="3558" width="9.1640625" style="2"/>
    <col min="3559" max="3559" width="32.33203125" style="2" customWidth="1"/>
    <col min="3560" max="3560" width="49.33203125" style="2" customWidth="1"/>
    <col min="3561" max="3561" width="11.5" style="2" customWidth="1"/>
    <col min="3562" max="3564" width="11.83203125" style="2" customWidth="1"/>
    <col min="3565" max="3566" width="13.33203125" style="2" customWidth="1"/>
    <col min="3567" max="3567" width="14.6640625" style="2" customWidth="1"/>
    <col min="3568" max="3568" width="12.33203125" style="2" customWidth="1"/>
    <col min="3569" max="3569" width="17.33203125" style="2" customWidth="1"/>
    <col min="3570" max="3571" width="15.1640625" style="2" customWidth="1"/>
    <col min="3572" max="3572" width="15.33203125" style="2" customWidth="1"/>
    <col min="3573" max="3573" width="11.6640625" style="2" customWidth="1"/>
    <col min="3574" max="3575" width="12.6640625" style="2" customWidth="1"/>
    <col min="3576" max="3576" width="12" style="2" customWidth="1"/>
    <col min="3577" max="3579" width="17.1640625" style="2" customWidth="1"/>
    <col min="3580" max="3580" width="12.33203125" style="2" customWidth="1"/>
    <col min="3581" max="3581" width="11.83203125" style="2" customWidth="1"/>
    <col min="3582" max="3582" width="13.33203125" style="2" customWidth="1"/>
    <col min="3583" max="3585" width="17.33203125" style="2" customWidth="1"/>
    <col min="3586" max="3586" width="12.5" style="2" customWidth="1"/>
    <col min="3587" max="3587" width="15.5" style="2" customWidth="1"/>
    <col min="3588" max="3588" width="14.5" style="2" customWidth="1"/>
    <col min="3589" max="3589" width="14.6640625" style="2" customWidth="1"/>
    <col min="3590" max="3590" width="12.6640625" style="2" customWidth="1"/>
    <col min="3591" max="3591" width="16.33203125" style="2" customWidth="1"/>
    <col min="3592" max="3814" width="9.1640625" style="2"/>
    <col min="3815" max="3815" width="32.33203125" style="2" customWidth="1"/>
    <col min="3816" max="3816" width="49.33203125" style="2" customWidth="1"/>
    <col min="3817" max="3817" width="11.5" style="2" customWidth="1"/>
    <col min="3818" max="3820" width="11.83203125" style="2" customWidth="1"/>
    <col min="3821" max="3822" width="13.33203125" style="2" customWidth="1"/>
    <col min="3823" max="3823" width="14.6640625" style="2" customWidth="1"/>
    <col min="3824" max="3824" width="12.33203125" style="2" customWidth="1"/>
    <col min="3825" max="3825" width="17.33203125" style="2" customWidth="1"/>
    <col min="3826" max="3827" width="15.1640625" style="2" customWidth="1"/>
    <col min="3828" max="3828" width="15.33203125" style="2" customWidth="1"/>
    <col min="3829" max="3829" width="11.6640625" style="2" customWidth="1"/>
    <col min="3830" max="3831" width="12.6640625" style="2" customWidth="1"/>
    <col min="3832" max="3832" width="12" style="2" customWidth="1"/>
    <col min="3833" max="3835" width="17.1640625" style="2" customWidth="1"/>
    <col min="3836" max="3836" width="12.33203125" style="2" customWidth="1"/>
    <col min="3837" max="3837" width="11.83203125" style="2" customWidth="1"/>
    <col min="3838" max="3838" width="13.33203125" style="2" customWidth="1"/>
    <col min="3839" max="3841" width="17.33203125" style="2" customWidth="1"/>
    <col min="3842" max="3842" width="12.5" style="2" customWidth="1"/>
    <col min="3843" max="3843" width="15.5" style="2" customWidth="1"/>
    <col min="3844" max="3844" width="14.5" style="2" customWidth="1"/>
    <col min="3845" max="3845" width="14.6640625" style="2" customWidth="1"/>
    <col min="3846" max="3846" width="12.6640625" style="2" customWidth="1"/>
    <col min="3847" max="3847" width="16.33203125" style="2" customWidth="1"/>
    <col min="3848" max="4070" width="9.1640625" style="2"/>
    <col min="4071" max="4071" width="32.33203125" style="2" customWidth="1"/>
    <col min="4072" max="4072" width="49.33203125" style="2" customWidth="1"/>
    <col min="4073" max="4073" width="11.5" style="2" customWidth="1"/>
    <col min="4074" max="4076" width="11.83203125" style="2" customWidth="1"/>
    <col min="4077" max="4078" width="13.33203125" style="2" customWidth="1"/>
    <col min="4079" max="4079" width="14.6640625" style="2" customWidth="1"/>
    <col min="4080" max="4080" width="12.33203125" style="2" customWidth="1"/>
    <col min="4081" max="4081" width="17.33203125" style="2" customWidth="1"/>
    <col min="4082" max="4083" width="15.1640625" style="2" customWidth="1"/>
    <col min="4084" max="4084" width="15.33203125" style="2" customWidth="1"/>
    <col min="4085" max="4085" width="11.6640625" style="2" customWidth="1"/>
    <col min="4086" max="4087" width="12.6640625" style="2" customWidth="1"/>
    <col min="4088" max="4088" width="12" style="2" customWidth="1"/>
    <col min="4089" max="4091" width="17.1640625" style="2" customWidth="1"/>
    <col min="4092" max="4092" width="12.33203125" style="2" customWidth="1"/>
    <col min="4093" max="4093" width="11.83203125" style="2" customWidth="1"/>
    <col min="4094" max="4094" width="13.33203125" style="2" customWidth="1"/>
    <col min="4095" max="4097" width="17.33203125" style="2" customWidth="1"/>
    <col min="4098" max="4098" width="12.5" style="2" customWidth="1"/>
    <col min="4099" max="4099" width="15.5" style="2" customWidth="1"/>
    <col min="4100" max="4100" width="14.5" style="2" customWidth="1"/>
    <col min="4101" max="4101" width="14.6640625" style="2" customWidth="1"/>
    <col min="4102" max="4102" width="12.6640625" style="2" customWidth="1"/>
    <col min="4103" max="4103" width="16.33203125" style="2" customWidth="1"/>
    <col min="4104" max="4326" width="9.1640625" style="2"/>
    <col min="4327" max="4327" width="32.33203125" style="2" customWidth="1"/>
    <col min="4328" max="4328" width="49.33203125" style="2" customWidth="1"/>
    <col min="4329" max="4329" width="11.5" style="2" customWidth="1"/>
    <col min="4330" max="4332" width="11.83203125" style="2" customWidth="1"/>
    <col min="4333" max="4334" width="13.33203125" style="2" customWidth="1"/>
    <col min="4335" max="4335" width="14.6640625" style="2" customWidth="1"/>
    <col min="4336" max="4336" width="12.33203125" style="2" customWidth="1"/>
    <col min="4337" max="4337" width="17.33203125" style="2" customWidth="1"/>
    <col min="4338" max="4339" width="15.1640625" style="2" customWidth="1"/>
    <col min="4340" max="4340" width="15.33203125" style="2" customWidth="1"/>
    <col min="4341" max="4341" width="11.6640625" style="2" customWidth="1"/>
    <col min="4342" max="4343" width="12.6640625" style="2" customWidth="1"/>
    <col min="4344" max="4344" width="12" style="2" customWidth="1"/>
    <col min="4345" max="4347" width="17.1640625" style="2" customWidth="1"/>
    <col min="4348" max="4348" width="12.33203125" style="2" customWidth="1"/>
    <col min="4349" max="4349" width="11.83203125" style="2" customWidth="1"/>
    <col min="4350" max="4350" width="13.33203125" style="2" customWidth="1"/>
    <col min="4351" max="4353" width="17.33203125" style="2" customWidth="1"/>
    <col min="4354" max="4354" width="12.5" style="2" customWidth="1"/>
    <col min="4355" max="4355" width="15.5" style="2" customWidth="1"/>
    <col min="4356" max="4356" width="14.5" style="2" customWidth="1"/>
    <col min="4357" max="4357" width="14.6640625" style="2" customWidth="1"/>
    <col min="4358" max="4358" width="12.6640625" style="2" customWidth="1"/>
    <col min="4359" max="4359" width="16.33203125" style="2" customWidth="1"/>
    <col min="4360" max="4582" width="9.1640625" style="2"/>
    <col min="4583" max="4583" width="32.33203125" style="2" customWidth="1"/>
    <col min="4584" max="4584" width="49.33203125" style="2" customWidth="1"/>
    <col min="4585" max="4585" width="11.5" style="2" customWidth="1"/>
    <col min="4586" max="4588" width="11.83203125" style="2" customWidth="1"/>
    <col min="4589" max="4590" width="13.33203125" style="2" customWidth="1"/>
    <col min="4591" max="4591" width="14.6640625" style="2" customWidth="1"/>
    <col min="4592" max="4592" width="12.33203125" style="2" customWidth="1"/>
    <col min="4593" max="4593" width="17.33203125" style="2" customWidth="1"/>
    <col min="4594" max="4595" width="15.1640625" style="2" customWidth="1"/>
    <col min="4596" max="4596" width="15.33203125" style="2" customWidth="1"/>
    <col min="4597" max="4597" width="11.6640625" style="2" customWidth="1"/>
    <col min="4598" max="4599" width="12.6640625" style="2" customWidth="1"/>
    <col min="4600" max="4600" width="12" style="2" customWidth="1"/>
    <col min="4601" max="4603" width="17.1640625" style="2" customWidth="1"/>
    <col min="4604" max="4604" width="12.33203125" style="2" customWidth="1"/>
    <col min="4605" max="4605" width="11.83203125" style="2" customWidth="1"/>
    <col min="4606" max="4606" width="13.33203125" style="2" customWidth="1"/>
    <col min="4607" max="4609" width="17.33203125" style="2" customWidth="1"/>
    <col min="4610" max="4610" width="12.5" style="2" customWidth="1"/>
    <col min="4611" max="4611" width="15.5" style="2" customWidth="1"/>
    <col min="4612" max="4612" width="14.5" style="2" customWidth="1"/>
    <col min="4613" max="4613" width="14.6640625" style="2" customWidth="1"/>
    <col min="4614" max="4614" width="12.6640625" style="2" customWidth="1"/>
    <col min="4615" max="4615" width="16.33203125" style="2" customWidth="1"/>
    <col min="4616" max="4838" width="9.1640625" style="2"/>
    <col min="4839" max="4839" width="32.33203125" style="2" customWidth="1"/>
    <col min="4840" max="4840" width="49.33203125" style="2" customWidth="1"/>
    <col min="4841" max="4841" width="11.5" style="2" customWidth="1"/>
    <col min="4842" max="4844" width="11.83203125" style="2" customWidth="1"/>
    <col min="4845" max="4846" width="13.33203125" style="2" customWidth="1"/>
    <col min="4847" max="4847" width="14.6640625" style="2" customWidth="1"/>
    <col min="4848" max="4848" width="12.33203125" style="2" customWidth="1"/>
    <col min="4849" max="4849" width="17.33203125" style="2" customWidth="1"/>
    <col min="4850" max="4851" width="15.1640625" style="2" customWidth="1"/>
    <col min="4852" max="4852" width="15.33203125" style="2" customWidth="1"/>
    <col min="4853" max="4853" width="11.6640625" style="2" customWidth="1"/>
    <col min="4854" max="4855" width="12.6640625" style="2" customWidth="1"/>
    <col min="4856" max="4856" width="12" style="2" customWidth="1"/>
    <col min="4857" max="4859" width="17.1640625" style="2" customWidth="1"/>
    <col min="4860" max="4860" width="12.33203125" style="2" customWidth="1"/>
    <col min="4861" max="4861" width="11.83203125" style="2" customWidth="1"/>
    <col min="4862" max="4862" width="13.33203125" style="2" customWidth="1"/>
    <col min="4863" max="4865" width="17.33203125" style="2" customWidth="1"/>
    <col min="4866" max="4866" width="12.5" style="2" customWidth="1"/>
    <col min="4867" max="4867" width="15.5" style="2" customWidth="1"/>
    <col min="4868" max="4868" width="14.5" style="2" customWidth="1"/>
    <col min="4869" max="4869" width="14.6640625" style="2" customWidth="1"/>
    <col min="4870" max="4870" width="12.6640625" style="2" customWidth="1"/>
    <col min="4871" max="4871" width="16.33203125" style="2" customWidth="1"/>
    <col min="4872" max="5094" width="9.1640625" style="2"/>
    <col min="5095" max="5095" width="32.33203125" style="2" customWidth="1"/>
    <col min="5096" max="5096" width="49.33203125" style="2" customWidth="1"/>
    <col min="5097" max="5097" width="11.5" style="2" customWidth="1"/>
    <col min="5098" max="5100" width="11.83203125" style="2" customWidth="1"/>
    <col min="5101" max="5102" width="13.33203125" style="2" customWidth="1"/>
    <col min="5103" max="5103" width="14.6640625" style="2" customWidth="1"/>
    <col min="5104" max="5104" width="12.33203125" style="2" customWidth="1"/>
    <col min="5105" max="5105" width="17.33203125" style="2" customWidth="1"/>
    <col min="5106" max="5107" width="15.1640625" style="2" customWidth="1"/>
    <col min="5108" max="5108" width="15.33203125" style="2" customWidth="1"/>
    <col min="5109" max="5109" width="11.6640625" style="2" customWidth="1"/>
    <col min="5110" max="5111" width="12.6640625" style="2" customWidth="1"/>
    <col min="5112" max="5112" width="12" style="2" customWidth="1"/>
    <col min="5113" max="5115" width="17.1640625" style="2" customWidth="1"/>
    <col min="5116" max="5116" width="12.33203125" style="2" customWidth="1"/>
    <col min="5117" max="5117" width="11.83203125" style="2" customWidth="1"/>
    <col min="5118" max="5118" width="13.33203125" style="2" customWidth="1"/>
    <col min="5119" max="5121" width="17.33203125" style="2" customWidth="1"/>
    <col min="5122" max="5122" width="12.5" style="2" customWidth="1"/>
    <col min="5123" max="5123" width="15.5" style="2" customWidth="1"/>
    <col min="5124" max="5124" width="14.5" style="2" customWidth="1"/>
    <col min="5125" max="5125" width="14.6640625" style="2" customWidth="1"/>
    <col min="5126" max="5126" width="12.6640625" style="2" customWidth="1"/>
    <col min="5127" max="5127" width="16.33203125" style="2" customWidth="1"/>
    <col min="5128" max="5350" width="9.1640625" style="2"/>
    <col min="5351" max="5351" width="32.33203125" style="2" customWidth="1"/>
    <col min="5352" max="5352" width="49.33203125" style="2" customWidth="1"/>
    <col min="5353" max="5353" width="11.5" style="2" customWidth="1"/>
    <col min="5354" max="5356" width="11.83203125" style="2" customWidth="1"/>
    <col min="5357" max="5358" width="13.33203125" style="2" customWidth="1"/>
    <col min="5359" max="5359" width="14.6640625" style="2" customWidth="1"/>
    <col min="5360" max="5360" width="12.33203125" style="2" customWidth="1"/>
    <col min="5361" max="5361" width="17.33203125" style="2" customWidth="1"/>
    <col min="5362" max="5363" width="15.1640625" style="2" customWidth="1"/>
    <col min="5364" max="5364" width="15.33203125" style="2" customWidth="1"/>
    <col min="5365" max="5365" width="11.6640625" style="2" customWidth="1"/>
    <col min="5366" max="5367" width="12.6640625" style="2" customWidth="1"/>
    <col min="5368" max="5368" width="12" style="2" customWidth="1"/>
    <col min="5369" max="5371" width="17.1640625" style="2" customWidth="1"/>
    <col min="5372" max="5372" width="12.33203125" style="2" customWidth="1"/>
    <col min="5373" max="5373" width="11.83203125" style="2" customWidth="1"/>
    <col min="5374" max="5374" width="13.33203125" style="2" customWidth="1"/>
    <col min="5375" max="5377" width="17.33203125" style="2" customWidth="1"/>
    <col min="5378" max="5378" width="12.5" style="2" customWidth="1"/>
    <col min="5379" max="5379" width="15.5" style="2" customWidth="1"/>
    <col min="5380" max="5380" width="14.5" style="2" customWidth="1"/>
    <col min="5381" max="5381" width="14.6640625" style="2" customWidth="1"/>
    <col min="5382" max="5382" width="12.6640625" style="2" customWidth="1"/>
    <col min="5383" max="5383" width="16.33203125" style="2" customWidth="1"/>
    <col min="5384" max="5606" width="9.1640625" style="2"/>
    <col min="5607" max="5607" width="32.33203125" style="2" customWidth="1"/>
    <col min="5608" max="5608" width="49.33203125" style="2" customWidth="1"/>
    <col min="5609" max="5609" width="11.5" style="2" customWidth="1"/>
    <col min="5610" max="5612" width="11.83203125" style="2" customWidth="1"/>
    <col min="5613" max="5614" width="13.33203125" style="2" customWidth="1"/>
    <col min="5615" max="5615" width="14.6640625" style="2" customWidth="1"/>
    <col min="5616" max="5616" width="12.33203125" style="2" customWidth="1"/>
    <col min="5617" max="5617" width="17.33203125" style="2" customWidth="1"/>
    <col min="5618" max="5619" width="15.1640625" style="2" customWidth="1"/>
    <col min="5620" max="5620" width="15.33203125" style="2" customWidth="1"/>
    <col min="5621" max="5621" width="11.6640625" style="2" customWidth="1"/>
    <col min="5622" max="5623" width="12.6640625" style="2" customWidth="1"/>
    <col min="5624" max="5624" width="12" style="2" customWidth="1"/>
    <col min="5625" max="5627" width="17.1640625" style="2" customWidth="1"/>
    <col min="5628" max="5628" width="12.33203125" style="2" customWidth="1"/>
    <col min="5629" max="5629" width="11.83203125" style="2" customWidth="1"/>
    <col min="5630" max="5630" width="13.33203125" style="2" customWidth="1"/>
    <col min="5631" max="5633" width="17.33203125" style="2" customWidth="1"/>
    <col min="5634" max="5634" width="12.5" style="2" customWidth="1"/>
    <col min="5635" max="5635" width="15.5" style="2" customWidth="1"/>
    <col min="5636" max="5636" width="14.5" style="2" customWidth="1"/>
    <col min="5637" max="5637" width="14.6640625" style="2" customWidth="1"/>
    <col min="5638" max="5638" width="12.6640625" style="2" customWidth="1"/>
    <col min="5639" max="5639" width="16.33203125" style="2" customWidth="1"/>
    <col min="5640" max="5862" width="9.1640625" style="2"/>
    <col min="5863" max="5863" width="32.33203125" style="2" customWidth="1"/>
    <col min="5864" max="5864" width="49.33203125" style="2" customWidth="1"/>
    <col min="5865" max="5865" width="11.5" style="2" customWidth="1"/>
    <col min="5866" max="5868" width="11.83203125" style="2" customWidth="1"/>
    <col min="5869" max="5870" width="13.33203125" style="2" customWidth="1"/>
    <col min="5871" max="5871" width="14.6640625" style="2" customWidth="1"/>
    <col min="5872" max="5872" width="12.33203125" style="2" customWidth="1"/>
    <col min="5873" max="5873" width="17.33203125" style="2" customWidth="1"/>
    <col min="5874" max="5875" width="15.1640625" style="2" customWidth="1"/>
    <col min="5876" max="5876" width="15.33203125" style="2" customWidth="1"/>
    <col min="5877" max="5877" width="11.6640625" style="2" customWidth="1"/>
    <col min="5878" max="5879" width="12.6640625" style="2" customWidth="1"/>
    <col min="5880" max="5880" width="12" style="2" customWidth="1"/>
    <col min="5881" max="5883" width="17.1640625" style="2" customWidth="1"/>
    <col min="5884" max="5884" width="12.33203125" style="2" customWidth="1"/>
    <col min="5885" max="5885" width="11.83203125" style="2" customWidth="1"/>
    <col min="5886" max="5886" width="13.33203125" style="2" customWidth="1"/>
    <col min="5887" max="5889" width="17.33203125" style="2" customWidth="1"/>
    <col min="5890" max="5890" width="12.5" style="2" customWidth="1"/>
    <col min="5891" max="5891" width="15.5" style="2" customWidth="1"/>
    <col min="5892" max="5892" width="14.5" style="2" customWidth="1"/>
    <col min="5893" max="5893" width="14.6640625" style="2" customWidth="1"/>
    <col min="5894" max="5894" width="12.6640625" style="2" customWidth="1"/>
    <col min="5895" max="5895" width="16.33203125" style="2" customWidth="1"/>
    <col min="5896" max="6118" width="9.1640625" style="2"/>
    <col min="6119" max="6119" width="32.33203125" style="2" customWidth="1"/>
    <col min="6120" max="6120" width="49.33203125" style="2" customWidth="1"/>
    <col min="6121" max="6121" width="11.5" style="2" customWidth="1"/>
    <col min="6122" max="6124" width="11.83203125" style="2" customWidth="1"/>
    <col min="6125" max="6126" width="13.33203125" style="2" customWidth="1"/>
    <col min="6127" max="6127" width="14.6640625" style="2" customWidth="1"/>
    <col min="6128" max="6128" width="12.33203125" style="2" customWidth="1"/>
    <col min="6129" max="6129" width="17.33203125" style="2" customWidth="1"/>
    <col min="6130" max="6131" width="15.1640625" style="2" customWidth="1"/>
    <col min="6132" max="6132" width="15.33203125" style="2" customWidth="1"/>
    <col min="6133" max="6133" width="11.6640625" style="2" customWidth="1"/>
    <col min="6134" max="6135" width="12.6640625" style="2" customWidth="1"/>
    <col min="6136" max="6136" width="12" style="2" customWidth="1"/>
    <col min="6137" max="6139" width="17.1640625" style="2" customWidth="1"/>
    <col min="6140" max="6140" width="12.33203125" style="2" customWidth="1"/>
    <col min="6141" max="6141" width="11.83203125" style="2" customWidth="1"/>
    <col min="6142" max="6142" width="13.33203125" style="2" customWidth="1"/>
    <col min="6143" max="6145" width="17.33203125" style="2" customWidth="1"/>
    <col min="6146" max="6146" width="12.5" style="2" customWidth="1"/>
    <col min="6147" max="6147" width="15.5" style="2" customWidth="1"/>
    <col min="6148" max="6148" width="14.5" style="2" customWidth="1"/>
    <col min="6149" max="6149" width="14.6640625" style="2" customWidth="1"/>
    <col min="6150" max="6150" width="12.6640625" style="2" customWidth="1"/>
    <col min="6151" max="6151" width="16.33203125" style="2" customWidth="1"/>
    <col min="6152" max="6374" width="9.1640625" style="2"/>
    <col min="6375" max="6375" width="32.33203125" style="2" customWidth="1"/>
    <col min="6376" max="6376" width="49.33203125" style="2" customWidth="1"/>
    <col min="6377" max="6377" width="11.5" style="2" customWidth="1"/>
    <col min="6378" max="6380" width="11.83203125" style="2" customWidth="1"/>
    <col min="6381" max="6382" width="13.33203125" style="2" customWidth="1"/>
    <col min="6383" max="6383" width="14.6640625" style="2" customWidth="1"/>
    <col min="6384" max="6384" width="12.33203125" style="2" customWidth="1"/>
    <col min="6385" max="6385" width="17.33203125" style="2" customWidth="1"/>
    <col min="6386" max="6387" width="15.1640625" style="2" customWidth="1"/>
    <col min="6388" max="6388" width="15.33203125" style="2" customWidth="1"/>
    <col min="6389" max="6389" width="11.6640625" style="2" customWidth="1"/>
    <col min="6390" max="6391" width="12.6640625" style="2" customWidth="1"/>
    <col min="6392" max="6392" width="12" style="2" customWidth="1"/>
    <col min="6393" max="6395" width="17.1640625" style="2" customWidth="1"/>
    <col min="6396" max="6396" width="12.33203125" style="2" customWidth="1"/>
    <col min="6397" max="6397" width="11.83203125" style="2" customWidth="1"/>
    <col min="6398" max="6398" width="13.33203125" style="2" customWidth="1"/>
    <col min="6399" max="6401" width="17.33203125" style="2" customWidth="1"/>
    <col min="6402" max="6402" width="12.5" style="2" customWidth="1"/>
    <col min="6403" max="6403" width="15.5" style="2" customWidth="1"/>
    <col min="6404" max="6404" width="14.5" style="2" customWidth="1"/>
    <col min="6405" max="6405" width="14.6640625" style="2" customWidth="1"/>
    <col min="6406" max="6406" width="12.6640625" style="2" customWidth="1"/>
    <col min="6407" max="6407" width="16.33203125" style="2" customWidth="1"/>
    <col min="6408" max="6630" width="9.1640625" style="2"/>
    <col min="6631" max="6631" width="32.33203125" style="2" customWidth="1"/>
    <col min="6632" max="6632" width="49.33203125" style="2" customWidth="1"/>
    <col min="6633" max="6633" width="11.5" style="2" customWidth="1"/>
    <col min="6634" max="6636" width="11.83203125" style="2" customWidth="1"/>
    <col min="6637" max="6638" width="13.33203125" style="2" customWidth="1"/>
    <col min="6639" max="6639" width="14.6640625" style="2" customWidth="1"/>
    <col min="6640" max="6640" width="12.33203125" style="2" customWidth="1"/>
    <col min="6641" max="6641" width="17.33203125" style="2" customWidth="1"/>
    <col min="6642" max="6643" width="15.1640625" style="2" customWidth="1"/>
    <col min="6644" max="6644" width="15.33203125" style="2" customWidth="1"/>
    <col min="6645" max="6645" width="11.6640625" style="2" customWidth="1"/>
    <col min="6646" max="6647" width="12.6640625" style="2" customWidth="1"/>
    <col min="6648" max="6648" width="12" style="2" customWidth="1"/>
    <col min="6649" max="6651" width="17.1640625" style="2" customWidth="1"/>
    <col min="6652" max="6652" width="12.33203125" style="2" customWidth="1"/>
    <col min="6653" max="6653" width="11.83203125" style="2" customWidth="1"/>
    <col min="6654" max="6654" width="13.33203125" style="2" customWidth="1"/>
    <col min="6655" max="6657" width="17.33203125" style="2" customWidth="1"/>
    <col min="6658" max="6658" width="12.5" style="2" customWidth="1"/>
    <col min="6659" max="6659" width="15.5" style="2" customWidth="1"/>
    <col min="6660" max="6660" width="14.5" style="2" customWidth="1"/>
    <col min="6661" max="6661" width="14.6640625" style="2" customWidth="1"/>
    <col min="6662" max="6662" width="12.6640625" style="2" customWidth="1"/>
    <col min="6663" max="6663" width="16.33203125" style="2" customWidth="1"/>
    <col min="6664" max="6886" width="9.1640625" style="2"/>
    <col min="6887" max="6887" width="32.33203125" style="2" customWidth="1"/>
    <col min="6888" max="6888" width="49.33203125" style="2" customWidth="1"/>
    <col min="6889" max="6889" width="11.5" style="2" customWidth="1"/>
    <col min="6890" max="6892" width="11.83203125" style="2" customWidth="1"/>
    <col min="6893" max="6894" width="13.33203125" style="2" customWidth="1"/>
    <col min="6895" max="6895" width="14.6640625" style="2" customWidth="1"/>
    <col min="6896" max="6896" width="12.33203125" style="2" customWidth="1"/>
    <col min="6897" max="6897" width="17.33203125" style="2" customWidth="1"/>
    <col min="6898" max="6899" width="15.1640625" style="2" customWidth="1"/>
    <col min="6900" max="6900" width="15.33203125" style="2" customWidth="1"/>
    <col min="6901" max="6901" width="11.6640625" style="2" customWidth="1"/>
    <col min="6902" max="6903" width="12.6640625" style="2" customWidth="1"/>
    <col min="6904" max="6904" width="12" style="2" customWidth="1"/>
    <col min="6905" max="6907" width="17.1640625" style="2" customWidth="1"/>
    <col min="6908" max="6908" width="12.33203125" style="2" customWidth="1"/>
    <col min="6909" max="6909" width="11.83203125" style="2" customWidth="1"/>
    <col min="6910" max="6910" width="13.33203125" style="2" customWidth="1"/>
    <col min="6911" max="6913" width="17.33203125" style="2" customWidth="1"/>
    <col min="6914" max="6914" width="12.5" style="2" customWidth="1"/>
    <col min="6915" max="6915" width="15.5" style="2" customWidth="1"/>
    <col min="6916" max="6916" width="14.5" style="2" customWidth="1"/>
    <col min="6917" max="6917" width="14.6640625" style="2" customWidth="1"/>
    <col min="6918" max="6918" width="12.6640625" style="2" customWidth="1"/>
    <col min="6919" max="6919" width="16.33203125" style="2" customWidth="1"/>
    <col min="6920" max="7142" width="9.1640625" style="2"/>
    <col min="7143" max="7143" width="32.33203125" style="2" customWidth="1"/>
    <col min="7144" max="7144" width="49.33203125" style="2" customWidth="1"/>
    <col min="7145" max="7145" width="11.5" style="2" customWidth="1"/>
    <col min="7146" max="7148" width="11.83203125" style="2" customWidth="1"/>
    <col min="7149" max="7150" width="13.33203125" style="2" customWidth="1"/>
    <col min="7151" max="7151" width="14.6640625" style="2" customWidth="1"/>
    <col min="7152" max="7152" width="12.33203125" style="2" customWidth="1"/>
    <col min="7153" max="7153" width="17.33203125" style="2" customWidth="1"/>
    <col min="7154" max="7155" width="15.1640625" style="2" customWidth="1"/>
    <col min="7156" max="7156" width="15.33203125" style="2" customWidth="1"/>
    <col min="7157" max="7157" width="11.6640625" style="2" customWidth="1"/>
    <col min="7158" max="7159" width="12.6640625" style="2" customWidth="1"/>
    <col min="7160" max="7160" width="12" style="2" customWidth="1"/>
    <col min="7161" max="7163" width="17.1640625" style="2" customWidth="1"/>
    <col min="7164" max="7164" width="12.33203125" style="2" customWidth="1"/>
    <col min="7165" max="7165" width="11.83203125" style="2" customWidth="1"/>
    <col min="7166" max="7166" width="13.33203125" style="2" customWidth="1"/>
    <col min="7167" max="7169" width="17.33203125" style="2" customWidth="1"/>
    <col min="7170" max="7170" width="12.5" style="2" customWidth="1"/>
    <col min="7171" max="7171" width="15.5" style="2" customWidth="1"/>
    <col min="7172" max="7172" width="14.5" style="2" customWidth="1"/>
    <col min="7173" max="7173" width="14.6640625" style="2" customWidth="1"/>
    <col min="7174" max="7174" width="12.6640625" style="2" customWidth="1"/>
    <col min="7175" max="7175" width="16.33203125" style="2" customWidth="1"/>
    <col min="7176" max="7398" width="9.1640625" style="2"/>
    <col min="7399" max="7399" width="32.33203125" style="2" customWidth="1"/>
    <col min="7400" max="7400" width="49.33203125" style="2" customWidth="1"/>
    <col min="7401" max="7401" width="11.5" style="2" customWidth="1"/>
    <col min="7402" max="7404" width="11.83203125" style="2" customWidth="1"/>
    <col min="7405" max="7406" width="13.33203125" style="2" customWidth="1"/>
    <col min="7407" max="7407" width="14.6640625" style="2" customWidth="1"/>
    <col min="7408" max="7408" width="12.33203125" style="2" customWidth="1"/>
    <col min="7409" max="7409" width="17.33203125" style="2" customWidth="1"/>
    <col min="7410" max="7411" width="15.1640625" style="2" customWidth="1"/>
    <col min="7412" max="7412" width="15.33203125" style="2" customWidth="1"/>
    <col min="7413" max="7413" width="11.6640625" style="2" customWidth="1"/>
    <col min="7414" max="7415" width="12.6640625" style="2" customWidth="1"/>
    <col min="7416" max="7416" width="12" style="2" customWidth="1"/>
    <col min="7417" max="7419" width="17.1640625" style="2" customWidth="1"/>
    <col min="7420" max="7420" width="12.33203125" style="2" customWidth="1"/>
    <col min="7421" max="7421" width="11.83203125" style="2" customWidth="1"/>
    <col min="7422" max="7422" width="13.33203125" style="2" customWidth="1"/>
    <col min="7423" max="7425" width="17.33203125" style="2" customWidth="1"/>
    <col min="7426" max="7426" width="12.5" style="2" customWidth="1"/>
    <col min="7427" max="7427" width="15.5" style="2" customWidth="1"/>
    <col min="7428" max="7428" width="14.5" style="2" customWidth="1"/>
    <col min="7429" max="7429" width="14.6640625" style="2" customWidth="1"/>
    <col min="7430" max="7430" width="12.6640625" style="2" customWidth="1"/>
    <col min="7431" max="7431" width="16.33203125" style="2" customWidth="1"/>
    <col min="7432" max="7654" width="9.1640625" style="2"/>
    <col min="7655" max="7655" width="32.33203125" style="2" customWidth="1"/>
    <col min="7656" max="7656" width="49.33203125" style="2" customWidth="1"/>
    <col min="7657" max="7657" width="11.5" style="2" customWidth="1"/>
    <col min="7658" max="7660" width="11.83203125" style="2" customWidth="1"/>
    <col min="7661" max="7662" width="13.33203125" style="2" customWidth="1"/>
    <col min="7663" max="7663" width="14.6640625" style="2" customWidth="1"/>
    <col min="7664" max="7664" width="12.33203125" style="2" customWidth="1"/>
    <col min="7665" max="7665" width="17.33203125" style="2" customWidth="1"/>
    <col min="7666" max="7667" width="15.1640625" style="2" customWidth="1"/>
    <col min="7668" max="7668" width="15.33203125" style="2" customWidth="1"/>
    <col min="7669" max="7669" width="11.6640625" style="2" customWidth="1"/>
    <col min="7670" max="7671" width="12.6640625" style="2" customWidth="1"/>
    <col min="7672" max="7672" width="12" style="2" customWidth="1"/>
    <col min="7673" max="7675" width="17.1640625" style="2" customWidth="1"/>
    <col min="7676" max="7676" width="12.33203125" style="2" customWidth="1"/>
    <col min="7677" max="7677" width="11.83203125" style="2" customWidth="1"/>
    <col min="7678" max="7678" width="13.33203125" style="2" customWidth="1"/>
    <col min="7679" max="7681" width="17.33203125" style="2" customWidth="1"/>
    <col min="7682" max="7682" width="12.5" style="2" customWidth="1"/>
    <col min="7683" max="7683" width="15.5" style="2" customWidth="1"/>
    <col min="7684" max="7684" width="14.5" style="2" customWidth="1"/>
    <col min="7685" max="7685" width="14.6640625" style="2" customWidth="1"/>
    <col min="7686" max="7686" width="12.6640625" style="2" customWidth="1"/>
    <col min="7687" max="7687" width="16.33203125" style="2" customWidth="1"/>
    <col min="7688" max="7910" width="9.1640625" style="2"/>
    <col min="7911" max="7911" width="32.33203125" style="2" customWidth="1"/>
    <col min="7912" max="7912" width="49.33203125" style="2" customWidth="1"/>
    <col min="7913" max="7913" width="11.5" style="2" customWidth="1"/>
    <col min="7914" max="7916" width="11.83203125" style="2" customWidth="1"/>
    <col min="7917" max="7918" width="13.33203125" style="2" customWidth="1"/>
    <col min="7919" max="7919" width="14.6640625" style="2" customWidth="1"/>
    <col min="7920" max="7920" width="12.33203125" style="2" customWidth="1"/>
    <col min="7921" max="7921" width="17.33203125" style="2" customWidth="1"/>
    <col min="7922" max="7923" width="15.1640625" style="2" customWidth="1"/>
    <col min="7924" max="7924" width="15.33203125" style="2" customWidth="1"/>
    <col min="7925" max="7925" width="11.6640625" style="2" customWidth="1"/>
    <col min="7926" max="7927" width="12.6640625" style="2" customWidth="1"/>
    <col min="7928" max="7928" width="12" style="2" customWidth="1"/>
    <col min="7929" max="7931" width="17.1640625" style="2" customWidth="1"/>
    <col min="7932" max="7932" width="12.33203125" style="2" customWidth="1"/>
    <col min="7933" max="7933" width="11.83203125" style="2" customWidth="1"/>
    <col min="7934" max="7934" width="13.33203125" style="2" customWidth="1"/>
    <col min="7935" max="7937" width="17.33203125" style="2" customWidth="1"/>
    <col min="7938" max="7938" width="12.5" style="2" customWidth="1"/>
    <col min="7939" max="7939" width="15.5" style="2" customWidth="1"/>
    <col min="7940" max="7940" width="14.5" style="2" customWidth="1"/>
    <col min="7941" max="7941" width="14.6640625" style="2" customWidth="1"/>
    <col min="7942" max="7942" width="12.6640625" style="2" customWidth="1"/>
    <col min="7943" max="7943" width="16.33203125" style="2" customWidth="1"/>
    <col min="7944" max="8166" width="9.1640625" style="2"/>
    <col min="8167" max="8167" width="32.33203125" style="2" customWidth="1"/>
    <col min="8168" max="8168" width="49.33203125" style="2" customWidth="1"/>
    <col min="8169" max="8169" width="11.5" style="2" customWidth="1"/>
    <col min="8170" max="8172" width="11.83203125" style="2" customWidth="1"/>
    <col min="8173" max="8174" width="13.33203125" style="2" customWidth="1"/>
    <col min="8175" max="8175" width="14.6640625" style="2" customWidth="1"/>
    <col min="8176" max="8176" width="12.33203125" style="2" customWidth="1"/>
    <col min="8177" max="8177" width="17.33203125" style="2" customWidth="1"/>
    <col min="8178" max="8179" width="15.1640625" style="2" customWidth="1"/>
    <col min="8180" max="8180" width="15.33203125" style="2" customWidth="1"/>
    <col min="8181" max="8181" width="11.6640625" style="2" customWidth="1"/>
    <col min="8182" max="8183" width="12.6640625" style="2" customWidth="1"/>
    <col min="8184" max="8184" width="12" style="2" customWidth="1"/>
    <col min="8185" max="8187" width="17.1640625" style="2" customWidth="1"/>
    <col min="8188" max="8188" width="12.33203125" style="2" customWidth="1"/>
    <col min="8189" max="8189" width="11.83203125" style="2" customWidth="1"/>
    <col min="8190" max="8190" width="13.33203125" style="2" customWidth="1"/>
    <col min="8191" max="8193" width="17.33203125" style="2" customWidth="1"/>
    <col min="8194" max="8194" width="12.5" style="2" customWidth="1"/>
    <col min="8195" max="8195" width="15.5" style="2" customWidth="1"/>
    <col min="8196" max="8196" width="14.5" style="2" customWidth="1"/>
    <col min="8197" max="8197" width="14.6640625" style="2" customWidth="1"/>
    <col min="8198" max="8198" width="12.6640625" style="2" customWidth="1"/>
    <col min="8199" max="8199" width="16.33203125" style="2" customWidth="1"/>
    <col min="8200" max="8422" width="9.1640625" style="2"/>
    <col min="8423" max="8423" width="32.33203125" style="2" customWidth="1"/>
    <col min="8424" max="8424" width="49.33203125" style="2" customWidth="1"/>
    <col min="8425" max="8425" width="11.5" style="2" customWidth="1"/>
    <col min="8426" max="8428" width="11.83203125" style="2" customWidth="1"/>
    <col min="8429" max="8430" width="13.33203125" style="2" customWidth="1"/>
    <col min="8431" max="8431" width="14.6640625" style="2" customWidth="1"/>
    <col min="8432" max="8432" width="12.33203125" style="2" customWidth="1"/>
    <col min="8433" max="8433" width="17.33203125" style="2" customWidth="1"/>
    <col min="8434" max="8435" width="15.1640625" style="2" customWidth="1"/>
    <col min="8436" max="8436" width="15.33203125" style="2" customWidth="1"/>
    <col min="8437" max="8437" width="11.6640625" style="2" customWidth="1"/>
    <col min="8438" max="8439" width="12.6640625" style="2" customWidth="1"/>
    <col min="8440" max="8440" width="12" style="2" customWidth="1"/>
    <col min="8441" max="8443" width="17.1640625" style="2" customWidth="1"/>
    <col min="8444" max="8444" width="12.33203125" style="2" customWidth="1"/>
    <col min="8445" max="8445" width="11.83203125" style="2" customWidth="1"/>
    <col min="8446" max="8446" width="13.33203125" style="2" customWidth="1"/>
    <col min="8447" max="8449" width="17.33203125" style="2" customWidth="1"/>
    <col min="8450" max="8450" width="12.5" style="2" customWidth="1"/>
    <col min="8451" max="8451" width="15.5" style="2" customWidth="1"/>
    <col min="8452" max="8452" width="14.5" style="2" customWidth="1"/>
    <col min="8453" max="8453" width="14.6640625" style="2" customWidth="1"/>
    <col min="8454" max="8454" width="12.6640625" style="2" customWidth="1"/>
    <col min="8455" max="8455" width="16.33203125" style="2" customWidth="1"/>
    <col min="8456" max="8678" width="9.1640625" style="2"/>
    <col min="8679" max="8679" width="32.33203125" style="2" customWidth="1"/>
    <col min="8680" max="8680" width="49.33203125" style="2" customWidth="1"/>
    <col min="8681" max="8681" width="11.5" style="2" customWidth="1"/>
    <col min="8682" max="8684" width="11.83203125" style="2" customWidth="1"/>
    <col min="8685" max="8686" width="13.33203125" style="2" customWidth="1"/>
    <col min="8687" max="8687" width="14.6640625" style="2" customWidth="1"/>
    <col min="8688" max="8688" width="12.33203125" style="2" customWidth="1"/>
    <col min="8689" max="8689" width="17.33203125" style="2" customWidth="1"/>
    <col min="8690" max="8691" width="15.1640625" style="2" customWidth="1"/>
    <col min="8692" max="8692" width="15.33203125" style="2" customWidth="1"/>
    <col min="8693" max="8693" width="11.6640625" style="2" customWidth="1"/>
    <col min="8694" max="8695" width="12.6640625" style="2" customWidth="1"/>
    <col min="8696" max="8696" width="12" style="2" customWidth="1"/>
    <col min="8697" max="8699" width="17.1640625" style="2" customWidth="1"/>
    <col min="8700" max="8700" width="12.33203125" style="2" customWidth="1"/>
    <col min="8701" max="8701" width="11.83203125" style="2" customWidth="1"/>
    <col min="8702" max="8702" width="13.33203125" style="2" customWidth="1"/>
    <col min="8703" max="8705" width="17.33203125" style="2" customWidth="1"/>
    <col min="8706" max="8706" width="12.5" style="2" customWidth="1"/>
    <col min="8707" max="8707" width="15.5" style="2" customWidth="1"/>
    <col min="8708" max="8708" width="14.5" style="2" customWidth="1"/>
    <col min="8709" max="8709" width="14.6640625" style="2" customWidth="1"/>
    <col min="8710" max="8710" width="12.6640625" style="2" customWidth="1"/>
    <col min="8711" max="8711" width="16.33203125" style="2" customWidth="1"/>
    <col min="8712" max="8934" width="9.1640625" style="2"/>
    <col min="8935" max="8935" width="32.33203125" style="2" customWidth="1"/>
    <col min="8936" max="8936" width="49.33203125" style="2" customWidth="1"/>
    <col min="8937" max="8937" width="11.5" style="2" customWidth="1"/>
    <col min="8938" max="8940" width="11.83203125" style="2" customWidth="1"/>
    <col min="8941" max="8942" width="13.33203125" style="2" customWidth="1"/>
    <col min="8943" max="8943" width="14.6640625" style="2" customWidth="1"/>
    <col min="8944" max="8944" width="12.33203125" style="2" customWidth="1"/>
    <col min="8945" max="8945" width="17.33203125" style="2" customWidth="1"/>
    <col min="8946" max="8947" width="15.1640625" style="2" customWidth="1"/>
    <col min="8948" max="8948" width="15.33203125" style="2" customWidth="1"/>
    <col min="8949" max="8949" width="11.6640625" style="2" customWidth="1"/>
    <col min="8950" max="8951" width="12.6640625" style="2" customWidth="1"/>
    <col min="8952" max="8952" width="12" style="2" customWidth="1"/>
    <col min="8953" max="8955" width="17.1640625" style="2" customWidth="1"/>
    <col min="8956" max="8956" width="12.33203125" style="2" customWidth="1"/>
    <col min="8957" max="8957" width="11.83203125" style="2" customWidth="1"/>
    <col min="8958" max="8958" width="13.33203125" style="2" customWidth="1"/>
    <col min="8959" max="8961" width="17.33203125" style="2" customWidth="1"/>
    <col min="8962" max="8962" width="12.5" style="2" customWidth="1"/>
    <col min="8963" max="8963" width="15.5" style="2" customWidth="1"/>
    <col min="8964" max="8964" width="14.5" style="2" customWidth="1"/>
    <col min="8965" max="8965" width="14.6640625" style="2" customWidth="1"/>
    <col min="8966" max="8966" width="12.6640625" style="2" customWidth="1"/>
    <col min="8967" max="8967" width="16.33203125" style="2" customWidth="1"/>
    <col min="8968" max="9190" width="9.1640625" style="2"/>
    <col min="9191" max="9191" width="32.33203125" style="2" customWidth="1"/>
    <col min="9192" max="9192" width="49.33203125" style="2" customWidth="1"/>
    <col min="9193" max="9193" width="11.5" style="2" customWidth="1"/>
    <col min="9194" max="9196" width="11.83203125" style="2" customWidth="1"/>
    <col min="9197" max="9198" width="13.33203125" style="2" customWidth="1"/>
    <col min="9199" max="9199" width="14.6640625" style="2" customWidth="1"/>
    <col min="9200" max="9200" width="12.33203125" style="2" customWidth="1"/>
    <col min="9201" max="9201" width="17.33203125" style="2" customWidth="1"/>
    <col min="9202" max="9203" width="15.1640625" style="2" customWidth="1"/>
    <col min="9204" max="9204" width="15.33203125" style="2" customWidth="1"/>
    <col min="9205" max="9205" width="11.6640625" style="2" customWidth="1"/>
    <col min="9206" max="9207" width="12.6640625" style="2" customWidth="1"/>
    <col min="9208" max="9208" width="12" style="2" customWidth="1"/>
    <col min="9209" max="9211" width="17.1640625" style="2" customWidth="1"/>
    <col min="9212" max="9212" width="12.33203125" style="2" customWidth="1"/>
    <col min="9213" max="9213" width="11.83203125" style="2" customWidth="1"/>
    <col min="9214" max="9214" width="13.33203125" style="2" customWidth="1"/>
    <col min="9215" max="9217" width="17.33203125" style="2" customWidth="1"/>
    <col min="9218" max="9218" width="12.5" style="2" customWidth="1"/>
    <col min="9219" max="9219" width="15.5" style="2" customWidth="1"/>
    <col min="9220" max="9220" width="14.5" style="2" customWidth="1"/>
    <col min="9221" max="9221" width="14.6640625" style="2" customWidth="1"/>
    <col min="9222" max="9222" width="12.6640625" style="2" customWidth="1"/>
    <col min="9223" max="9223" width="16.33203125" style="2" customWidth="1"/>
    <col min="9224" max="9446" width="9.1640625" style="2"/>
    <col min="9447" max="9447" width="32.33203125" style="2" customWidth="1"/>
    <col min="9448" max="9448" width="49.33203125" style="2" customWidth="1"/>
    <col min="9449" max="9449" width="11.5" style="2" customWidth="1"/>
    <col min="9450" max="9452" width="11.83203125" style="2" customWidth="1"/>
    <col min="9453" max="9454" width="13.33203125" style="2" customWidth="1"/>
    <col min="9455" max="9455" width="14.6640625" style="2" customWidth="1"/>
    <col min="9456" max="9456" width="12.33203125" style="2" customWidth="1"/>
    <col min="9457" max="9457" width="17.33203125" style="2" customWidth="1"/>
    <col min="9458" max="9459" width="15.1640625" style="2" customWidth="1"/>
    <col min="9460" max="9460" width="15.33203125" style="2" customWidth="1"/>
    <col min="9461" max="9461" width="11.6640625" style="2" customWidth="1"/>
    <col min="9462" max="9463" width="12.6640625" style="2" customWidth="1"/>
    <col min="9464" max="9464" width="12" style="2" customWidth="1"/>
    <col min="9465" max="9467" width="17.1640625" style="2" customWidth="1"/>
    <col min="9468" max="9468" width="12.33203125" style="2" customWidth="1"/>
    <col min="9469" max="9469" width="11.83203125" style="2" customWidth="1"/>
    <col min="9470" max="9470" width="13.33203125" style="2" customWidth="1"/>
    <col min="9471" max="9473" width="17.33203125" style="2" customWidth="1"/>
    <col min="9474" max="9474" width="12.5" style="2" customWidth="1"/>
    <col min="9475" max="9475" width="15.5" style="2" customWidth="1"/>
    <col min="9476" max="9476" width="14.5" style="2" customWidth="1"/>
    <col min="9477" max="9477" width="14.6640625" style="2" customWidth="1"/>
    <col min="9478" max="9478" width="12.6640625" style="2" customWidth="1"/>
    <col min="9479" max="9479" width="16.33203125" style="2" customWidth="1"/>
    <col min="9480" max="9702" width="9.1640625" style="2"/>
    <col min="9703" max="9703" width="32.33203125" style="2" customWidth="1"/>
    <col min="9704" max="9704" width="49.33203125" style="2" customWidth="1"/>
    <col min="9705" max="9705" width="11.5" style="2" customWidth="1"/>
    <col min="9706" max="9708" width="11.83203125" style="2" customWidth="1"/>
    <col min="9709" max="9710" width="13.33203125" style="2" customWidth="1"/>
    <col min="9711" max="9711" width="14.6640625" style="2" customWidth="1"/>
    <col min="9712" max="9712" width="12.33203125" style="2" customWidth="1"/>
    <col min="9713" max="9713" width="17.33203125" style="2" customWidth="1"/>
    <col min="9714" max="9715" width="15.1640625" style="2" customWidth="1"/>
    <col min="9716" max="9716" width="15.33203125" style="2" customWidth="1"/>
    <col min="9717" max="9717" width="11.6640625" style="2" customWidth="1"/>
    <col min="9718" max="9719" width="12.6640625" style="2" customWidth="1"/>
    <col min="9720" max="9720" width="12" style="2" customWidth="1"/>
    <col min="9721" max="9723" width="17.1640625" style="2" customWidth="1"/>
    <col min="9724" max="9724" width="12.33203125" style="2" customWidth="1"/>
    <col min="9725" max="9725" width="11.83203125" style="2" customWidth="1"/>
    <col min="9726" max="9726" width="13.33203125" style="2" customWidth="1"/>
    <col min="9727" max="9729" width="17.33203125" style="2" customWidth="1"/>
    <col min="9730" max="9730" width="12.5" style="2" customWidth="1"/>
    <col min="9731" max="9731" width="15.5" style="2" customWidth="1"/>
    <col min="9732" max="9732" width="14.5" style="2" customWidth="1"/>
    <col min="9733" max="9733" width="14.6640625" style="2" customWidth="1"/>
    <col min="9734" max="9734" width="12.6640625" style="2" customWidth="1"/>
    <col min="9735" max="9735" width="16.33203125" style="2" customWidth="1"/>
    <col min="9736" max="9958" width="9.1640625" style="2"/>
    <col min="9959" max="9959" width="32.33203125" style="2" customWidth="1"/>
    <col min="9960" max="9960" width="49.33203125" style="2" customWidth="1"/>
    <col min="9961" max="9961" width="11.5" style="2" customWidth="1"/>
    <col min="9962" max="9964" width="11.83203125" style="2" customWidth="1"/>
    <col min="9965" max="9966" width="13.33203125" style="2" customWidth="1"/>
    <col min="9967" max="9967" width="14.6640625" style="2" customWidth="1"/>
    <col min="9968" max="9968" width="12.33203125" style="2" customWidth="1"/>
    <col min="9969" max="9969" width="17.33203125" style="2" customWidth="1"/>
    <col min="9970" max="9971" width="15.1640625" style="2" customWidth="1"/>
    <col min="9972" max="9972" width="15.33203125" style="2" customWidth="1"/>
    <col min="9973" max="9973" width="11.6640625" style="2" customWidth="1"/>
    <col min="9974" max="9975" width="12.6640625" style="2" customWidth="1"/>
    <col min="9976" max="9976" width="12" style="2" customWidth="1"/>
    <col min="9977" max="9979" width="17.1640625" style="2" customWidth="1"/>
    <col min="9980" max="9980" width="12.33203125" style="2" customWidth="1"/>
    <col min="9981" max="9981" width="11.83203125" style="2" customWidth="1"/>
    <col min="9982" max="9982" width="13.33203125" style="2" customWidth="1"/>
    <col min="9983" max="9985" width="17.33203125" style="2" customWidth="1"/>
    <col min="9986" max="9986" width="12.5" style="2" customWidth="1"/>
    <col min="9987" max="9987" width="15.5" style="2" customWidth="1"/>
    <col min="9988" max="9988" width="14.5" style="2" customWidth="1"/>
    <col min="9989" max="9989" width="14.6640625" style="2" customWidth="1"/>
    <col min="9990" max="9990" width="12.6640625" style="2" customWidth="1"/>
    <col min="9991" max="9991" width="16.33203125" style="2" customWidth="1"/>
    <col min="9992" max="10214" width="9.1640625" style="2"/>
    <col min="10215" max="10215" width="32.33203125" style="2" customWidth="1"/>
    <col min="10216" max="10216" width="49.33203125" style="2" customWidth="1"/>
    <col min="10217" max="10217" width="11.5" style="2" customWidth="1"/>
    <col min="10218" max="10220" width="11.83203125" style="2" customWidth="1"/>
    <col min="10221" max="10222" width="13.33203125" style="2" customWidth="1"/>
    <col min="10223" max="10223" width="14.6640625" style="2" customWidth="1"/>
    <col min="10224" max="10224" width="12.33203125" style="2" customWidth="1"/>
    <col min="10225" max="10225" width="17.33203125" style="2" customWidth="1"/>
    <col min="10226" max="10227" width="15.1640625" style="2" customWidth="1"/>
    <col min="10228" max="10228" width="15.33203125" style="2" customWidth="1"/>
    <col min="10229" max="10229" width="11.6640625" style="2" customWidth="1"/>
    <col min="10230" max="10231" width="12.6640625" style="2" customWidth="1"/>
    <col min="10232" max="10232" width="12" style="2" customWidth="1"/>
    <col min="10233" max="10235" width="17.1640625" style="2" customWidth="1"/>
    <col min="10236" max="10236" width="12.33203125" style="2" customWidth="1"/>
    <col min="10237" max="10237" width="11.83203125" style="2" customWidth="1"/>
    <col min="10238" max="10238" width="13.33203125" style="2" customWidth="1"/>
    <col min="10239" max="10241" width="17.33203125" style="2" customWidth="1"/>
    <col min="10242" max="10242" width="12.5" style="2" customWidth="1"/>
    <col min="10243" max="10243" width="15.5" style="2" customWidth="1"/>
    <col min="10244" max="10244" width="14.5" style="2" customWidth="1"/>
    <col min="10245" max="10245" width="14.6640625" style="2" customWidth="1"/>
    <col min="10246" max="10246" width="12.6640625" style="2" customWidth="1"/>
    <col min="10247" max="10247" width="16.33203125" style="2" customWidth="1"/>
    <col min="10248" max="10470" width="9.1640625" style="2"/>
    <col min="10471" max="10471" width="32.33203125" style="2" customWidth="1"/>
    <col min="10472" max="10472" width="49.33203125" style="2" customWidth="1"/>
    <col min="10473" max="10473" width="11.5" style="2" customWidth="1"/>
    <col min="10474" max="10476" width="11.83203125" style="2" customWidth="1"/>
    <col min="10477" max="10478" width="13.33203125" style="2" customWidth="1"/>
    <col min="10479" max="10479" width="14.6640625" style="2" customWidth="1"/>
    <col min="10480" max="10480" width="12.33203125" style="2" customWidth="1"/>
    <col min="10481" max="10481" width="17.33203125" style="2" customWidth="1"/>
    <col min="10482" max="10483" width="15.1640625" style="2" customWidth="1"/>
    <col min="10484" max="10484" width="15.33203125" style="2" customWidth="1"/>
    <col min="10485" max="10485" width="11.6640625" style="2" customWidth="1"/>
    <col min="10486" max="10487" width="12.6640625" style="2" customWidth="1"/>
    <col min="10488" max="10488" width="12" style="2" customWidth="1"/>
    <col min="10489" max="10491" width="17.1640625" style="2" customWidth="1"/>
    <col min="10492" max="10492" width="12.33203125" style="2" customWidth="1"/>
    <col min="10493" max="10493" width="11.83203125" style="2" customWidth="1"/>
    <col min="10494" max="10494" width="13.33203125" style="2" customWidth="1"/>
    <col min="10495" max="10497" width="17.33203125" style="2" customWidth="1"/>
    <col min="10498" max="10498" width="12.5" style="2" customWidth="1"/>
    <col min="10499" max="10499" width="15.5" style="2" customWidth="1"/>
    <col min="10500" max="10500" width="14.5" style="2" customWidth="1"/>
    <col min="10501" max="10501" width="14.6640625" style="2" customWidth="1"/>
    <col min="10502" max="10502" width="12.6640625" style="2" customWidth="1"/>
    <col min="10503" max="10503" width="16.33203125" style="2" customWidth="1"/>
    <col min="10504" max="10726" width="9.1640625" style="2"/>
    <col min="10727" max="10727" width="32.33203125" style="2" customWidth="1"/>
    <col min="10728" max="10728" width="49.33203125" style="2" customWidth="1"/>
    <col min="10729" max="10729" width="11.5" style="2" customWidth="1"/>
    <col min="10730" max="10732" width="11.83203125" style="2" customWidth="1"/>
    <col min="10733" max="10734" width="13.33203125" style="2" customWidth="1"/>
    <col min="10735" max="10735" width="14.6640625" style="2" customWidth="1"/>
    <col min="10736" max="10736" width="12.33203125" style="2" customWidth="1"/>
    <col min="10737" max="10737" width="17.33203125" style="2" customWidth="1"/>
    <col min="10738" max="10739" width="15.1640625" style="2" customWidth="1"/>
    <col min="10740" max="10740" width="15.33203125" style="2" customWidth="1"/>
    <col min="10741" max="10741" width="11.6640625" style="2" customWidth="1"/>
    <col min="10742" max="10743" width="12.6640625" style="2" customWidth="1"/>
    <col min="10744" max="10744" width="12" style="2" customWidth="1"/>
    <col min="10745" max="10747" width="17.1640625" style="2" customWidth="1"/>
    <col min="10748" max="10748" width="12.33203125" style="2" customWidth="1"/>
    <col min="10749" max="10749" width="11.83203125" style="2" customWidth="1"/>
    <col min="10750" max="10750" width="13.33203125" style="2" customWidth="1"/>
    <col min="10751" max="10753" width="17.33203125" style="2" customWidth="1"/>
    <col min="10754" max="10754" width="12.5" style="2" customWidth="1"/>
    <col min="10755" max="10755" width="15.5" style="2" customWidth="1"/>
    <col min="10756" max="10756" width="14.5" style="2" customWidth="1"/>
    <col min="10757" max="10757" width="14.6640625" style="2" customWidth="1"/>
    <col min="10758" max="10758" width="12.6640625" style="2" customWidth="1"/>
    <col min="10759" max="10759" width="16.33203125" style="2" customWidth="1"/>
    <col min="10760" max="10982" width="9.1640625" style="2"/>
    <col min="10983" max="10983" width="32.33203125" style="2" customWidth="1"/>
    <col min="10984" max="10984" width="49.33203125" style="2" customWidth="1"/>
    <col min="10985" max="10985" width="11.5" style="2" customWidth="1"/>
    <col min="10986" max="10988" width="11.83203125" style="2" customWidth="1"/>
    <col min="10989" max="10990" width="13.33203125" style="2" customWidth="1"/>
    <col min="10991" max="10991" width="14.6640625" style="2" customWidth="1"/>
    <col min="10992" max="10992" width="12.33203125" style="2" customWidth="1"/>
    <col min="10993" max="10993" width="17.33203125" style="2" customWidth="1"/>
    <col min="10994" max="10995" width="15.1640625" style="2" customWidth="1"/>
    <col min="10996" max="10996" width="15.33203125" style="2" customWidth="1"/>
    <col min="10997" max="10997" width="11.6640625" style="2" customWidth="1"/>
    <col min="10998" max="10999" width="12.6640625" style="2" customWidth="1"/>
    <col min="11000" max="11000" width="12" style="2" customWidth="1"/>
    <col min="11001" max="11003" width="17.1640625" style="2" customWidth="1"/>
    <col min="11004" max="11004" width="12.33203125" style="2" customWidth="1"/>
    <col min="11005" max="11005" width="11.83203125" style="2" customWidth="1"/>
    <col min="11006" max="11006" width="13.33203125" style="2" customWidth="1"/>
    <col min="11007" max="11009" width="17.33203125" style="2" customWidth="1"/>
    <col min="11010" max="11010" width="12.5" style="2" customWidth="1"/>
    <col min="11011" max="11011" width="15.5" style="2" customWidth="1"/>
    <col min="11012" max="11012" width="14.5" style="2" customWidth="1"/>
    <col min="11013" max="11013" width="14.6640625" style="2" customWidth="1"/>
    <col min="11014" max="11014" width="12.6640625" style="2" customWidth="1"/>
    <col min="11015" max="11015" width="16.33203125" style="2" customWidth="1"/>
    <col min="11016" max="11238" width="9.1640625" style="2"/>
    <col min="11239" max="11239" width="32.33203125" style="2" customWidth="1"/>
    <col min="11240" max="11240" width="49.33203125" style="2" customWidth="1"/>
    <col min="11241" max="11241" width="11.5" style="2" customWidth="1"/>
    <col min="11242" max="11244" width="11.83203125" style="2" customWidth="1"/>
    <col min="11245" max="11246" width="13.33203125" style="2" customWidth="1"/>
    <col min="11247" max="11247" width="14.6640625" style="2" customWidth="1"/>
    <col min="11248" max="11248" width="12.33203125" style="2" customWidth="1"/>
    <col min="11249" max="11249" width="17.33203125" style="2" customWidth="1"/>
    <col min="11250" max="11251" width="15.1640625" style="2" customWidth="1"/>
    <col min="11252" max="11252" width="15.33203125" style="2" customWidth="1"/>
    <col min="11253" max="11253" width="11.6640625" style="2" customWidth="1"/>
    <col min="11254" max="11255" width="12.6640625" style="2" customWidth="1"/>
    <col min="11256" max="11256" width="12" style="2" customWidth="1"/>
    <col min="11257" max="11259" width="17.1640625" style="2" customWidth="1"/>
    <col min="11260" max="11260" width="12.33203125" style="2" customWidth="1"/>
    <col min="11261" max="11261" width="11.83203125" style="2" customWidth="1"/>
    <col min="11262" max="11262" width="13.33203125" style="2" customWidth="1"/>
    <col min="11263" max="11265" width="17.33203125" style="2" customWidth="1"/>
    <col min="11266" max="11266" width="12.5" style="2" customWidth="1"/>
    <col min="11267" max="11267" width="15.5" style="2" customWidth="1"/>
    <col min="11268" max="11268" width="14.5" style="2" customWidth="1"/>
    <col min="11269" max="11269" width="14.6640625" style="2" customWidth="1"/>
    <col min="11270" max="11270" width="12.6640625" style="2" customWidth="1"/>
    <col min="11271" max="11271" width="16.33203125" style="2" customWidth="1"/>
    <col min="11272" max="11494" width="9.1640625" style="2"/>
    <col min="11495" max="11495" width="32.33203125" style="2" customWidth="1"/>
    <col min="11496" max="11496" width="49.33203125" style="2" customWidth="1"/>
    <col min="11497" max="11497" width="11.5" style="2" customWidth="1"/>
    <col min="11498" max="11500" width="11.83203125" style="2" customWidth="1"/>
    <col min="11501" max="11502" width="13.33203125" style="2" customWidth="1"/>
    <col min="11503" max="11503" width="14.6640625" style="2" customWidth="1"/>
    <col min="11504" max="11504" width="12.33203125" style="2" customWidth="1"/>
    <col min="11505" max="11505" width="17.33203125" style="2" customWidth="1"/>
    <col min="11506" max="11507" width="15.1640625" style="2" customWidth="1"/>
    <col min="11508" max="11508" width="15.33203125" style="2" customWidth="1"/>
    <col min="11509" max="11509" width="11.6640625" style="2" customWidth="1"/>
    <col min="11510" max="11511" width="12.6640625" style="2" customWidth="1"/>
    <col min="11512" max="11512" width="12" style="2" customWidth="1"/>
    <col min="11513" max="11515" width="17.1640625" style="2" customWidth="1"/>
    <col min="11516" max="11516" width="12.33203125" style="2" customWidth="1"/>
    <col min="11517" max="11517" width="11.83203125" style="2" customWidth="1"/>
    <col min="11518" max="11518" width="13.33203125" style="2" customWidth="1"/>
    <col min="11519" max="11521" width="17.33203125" style="2" customWidth="1"/>
    <col min="11522" max="11522" width="12.5" style="2" customWidth="1"/>
    <col min="11523" max="11523" width="15.5" style="2" customWidth="1"/>
    <col min="11524" max="11524" width="14.5" style="2" customWidth="1"/>
    <col min="11525" max="11525" width="14.6640625" style="2" customWidth="1"/>
    <col min="11526" max="11526" width="12.6640625" style="2" customWidth="1"/>
    <col min="11527" max="11527" width="16.33203125" style="2" customWidth="1"/>
    <col min="11528" max="11750" width="9.1640625" style="2"/>
    <col min="11751" max="11751" width="32.33203125" style="2" customWidth="1"/>
    <col min="11752" max="11752" width="49.33203125" style="2" customWidth="1"/>
    <col min="11753" max="11753" width="11.5" style="2" customWidth="1"/>
    <col min="11754" max="11756" width="11.83203125" style="2" customWidth="1"/>
    <col min="11757" max="11758" width="13.33203125" style="2" customWidth="1"/>
    <col min="11759" max="11759" width="14.6640625" style="2" customWidth="1"/>
    <col min="11760" max="11760" width="12.33203125" style="2" customWidth="1"/>
    <col min="11761" max="11761" width="17.33203125" style="2" customWidth="1"/>
    <col min="11762" max="11763" width="15.1640625" style="2" customWidth="1"/>
    <col min="11764" max="11764" width="15.33203125" style="2" customWidth="1"/>
    <col min="11765" max="11765" width="11.6640625" style="2" customWidth="1"/>
    <col min="11766" max="11767" width="12.6640625" style="2" customWidth="1"/>
    <col min="11768" max="11768" width="12" style="2" customWidth="1"/>
    <col min="11769" max="11771" width="17.1640625" style="2" customWidth="1"/>
    <col min="11772" max="11772" width="12.33203125" style="2" customWidth="1"/>
    <col min="11773" max="11773" width="11.83203125" style="2" customWidth="1"/>
    <col min="11774" max="11774" width="13.33203125" style="2" customWidth="1"/>
    <col min="11775" max="11777" width="17.33203125" style="2" customWidth="1"/>
    <col min="11778" max="11778" width="12.5" style="2" customWidth="1"/>
    <col min="11779" max="11779" width="15.5" style="2" customWidth="1"/>
    <col min="11780" max="11780" width="14.5" style="2" customWidth="1"/>
    <col min="11781" max="11781" width="14.6640625" style="2" customWidth="1"/>
    <col min="11782" max="11782" width="12.6640625" style="2" customWidth="1"/>
    <col min="11783" max="11783" width="16.33203125" style="2" customWidth="1"/>
    <col min="11784" max="12006" width="9.1640625" style="2"/>
    <col min="12007" max="12007" width="32.33203125" style="2" customWidth="1"/>
    <col min="12008" max="12008" width="49.33203125" style="2" customWidth="1"/>
    <col min="12009" max="12009" width="11.5" style="2" customWidth="1"/>
    <col min="12010" max="12012" width="11.83203125" style="2" customWidth="1"/>
    <col min="12013" max="12014" width="13.33203125" style="2" customWidth="1"/>
    <col min="12015" max="12015" width="14.6640625" style="2" customWidth="1"/>
    <col min="12016" max="12016" width="12.33203125" style="2" customWidth="1"/>
    <col min="12017" max="12017" width="17.33203125" style="2" customWidth="1"/>
    <col min="12018" max="12019" width="15.1640625" style="2" customWidth="1"/>
    <col min="12020" max="12020" width="15.33203125" style="2" customWidth="1"/>
    <col min="12021" max="12021" width="11.6640625" style="2" customWidth="1"/>
    <col min="12022" max="12023" width="12.6640625" style="2" customWidth="1"/>
    <col min="12024" max="12024" width="12" style="2" customWidth="1"/>
    <col min="12025" max="12027" width="17.1640625" style="2" customWidth="1"/>
    <col min="12028" max="12028" width="12.33203125" style="2" customWidth="1"/>
    <col min="12029" max="12029" width="11.83203125" style="2" customWidth="1"/>
    <col min="12030" max="12030" width="13.33203125" style="2" customWidth="1"/>
    <col min="12031" max="12033" width="17.33203125" style="2" customWidth="1"/>
    <col min="12034" max="12034" width="12.5" style="2" customWidth="1"/>
    <col min="12035" max="12035" width="15.5" style="2" customWidth="1"/>
    <col min="12036" max="12036" width="14.5" style="2" customWidth="1"/>
    <col min="12037" max="12037" width="14.6640625" style="2" customWidth="1"/>
    <col min="12038" max="12038" width="12.6640625" style="2" customWidth="1"/>
    <col min="12039" max="12039" width="16.33203125" style="2" customWidth="1"/>
    <col min="12040" max="12262" width="9.1640625" style="2"/>
    <col min="12263" max="12263" width="32.33203125" style="2" customWidth="1"/>
    <col min="12264" max="12264" width="49.33203125" style="2" customWidth="1"/>
    <col min="12265" max="12265" width="11.5" style="2" customWidth="1"/>
    <col min="12266" max="12268" width="11.83203125" style="2" customWidth="1"/>
    <col min="12269" max="12270" width="13.33203125" style="2" customWidth="1"/>
    <col min="12271" max="12271" width="14.6640625" style="2" customWidth="1"/>
    <col min="12272" max="12272" width="12.33203125" style="2" customWidth="1"/>
    <col min="12273" max="12273" width="17.33203125" style="2" customWidth="1"/>
    <col min="12274" max="12275" width="15.1640625" style="2" customWidth="1"/>
    <col min="12276" max="12276" width="15.33203125" style="2" customWidth="1"/>
    <col min="12277" max="12277" width="11.6640625" style="2" customWidth="1"/>
    <col min="12278" max="12279" width="12.6640625" style="2" customWidth="1"/>
    <col min="12280" max="12280" width="12" style="2" customWidth="1"/>
    <col min="12281" max="12283" width="17.1640625" style="2" customWidth="1"/>
    <col min="12284" max="12284" width="12.33203125" style="2" customWidth="1"/>
    <col min="12285" max="12285" width="11.83203125" style="2" customWidth="1"/>
    <col min="12286" max="12286" width="13.33203125" style="2" customWidth="1"/>
    <col min="12287" max="12289" width="17.33203125" style="2" customWidth="1"/>
    <col min="12290" max="12290" width="12.5" style="2" customWidth="1"/>
    <col min="12291" max="12291" width="15.5" style="2" customWidth="1"/>
    <col min="12292" max="12292" width="14.5" style="2" customWidth="1"/>
    <col min="12293" max="12293" width="14.6640625" style="2" customWidth="1"/>
    <col min="12294" max="12294" width="12.6640625" style="2" customWidth="1"/>
    <col min="12295" max="12295" width="16.33203125" style="2" customWidth="1"/>
    <col min="12296" max="12518" width="9.1640625" style="2"/>
    <col min="12519" max="12519" width="32.33203125" style="2" customWidth="1"/>
    <col min="12520" max="12520" width="49.33203125" style="2" customWidth="1"/>
    <col min="12521" max="12521" width="11.5" style="2" customWidth="1"/>
    <col min="12522" max="12524" width="11.83203125" style="2" customWidth="1"/>
    <col min="12525" max="12526" width="13.33203125" style="2" customWidth="1"/>
    <col min="12527" max="12527" width="14.6640625" style="2" customWidth="1"/>
    <col min="12528" max="12528" width="12.33203125" style="2" customWidth="1"/>
    <col min="12529" max="12529" width="17.33203125" style="2" customWidth="1"/>
    <col min="12530" max="12531" width="15.1640625" style="2" customWidth="1"/>
    <col min="12532" max="12532" width="15.33203125" style="2" customWidth="1"/>
    <col min="12533" max="12533" width="11.6640625" style="2" customWidth="1"/>
    <col min="12534" max="12535" width="12.6640625" style="2" customWidth="1"/>
    <col min="12536" max="12536" width="12" style="2" customWidth="1"/>
    <col min="12537" max="12539" width="17.1640625" style="2" customWidth="1"/>
    <col min="12540" max="12540" width="12.33203125" style="2" customWidth="1"/>
    <col min="12541" max="12541" width="11.83203125" style="2" customWidth="1"/>
    <col min="12542" max="12542" width="13.33203125" style="2" customWidth="1"/>
    <col min="12543" max="12545" width="17.33203125" style="2" customWidth="1"/>
    <col min="12546" max="12546" width="12.5" style="2" customWidth="1"/>
    <col min="12547" max="12547" width="15.5" style="2" customWidth="1"/>
    <col min="12548" max="12548" width="14.5" style="2" customWidth="1"/>
    <col min="12549" max="12549" width="14.6640625" style="2" customWidth="1"/>
    <col min="12550" max="12550" width="12.6640625" style="2" customWidth="1"/>
    <col min="12551" max="12551" width="16.33203125" style="2" customWidth="1"/>
    <col min="12552" max="12774" width="9.1640625" style="2"/>
    <col min="12775" max="12775" width="32.33203125" style="2" customWidth="1"/>
    <col min="12776" max="12776" width="49.33203125" style="2" customWidth="1"/>
    <col min="12777" max="12777" width="11.5" style="2" customWidth="1"/>
    <col min="12778" max="12780" width="11.83203125" style="2" customWidth="1"/>
    <col min="12781" max="12782" width="13.33203125" style="2" customWidth="1"/>
    <col min="12783" max="12783" width="14.6640625" style="2" customWidth="1"/>
    <col min="12784" max="12784" width="12.33203125" style="2" customWidth="1"/>
    <col min="12785" max="12785" width="17.33203125" style="2" customWidth="1"/>
    <col min="12786" max="12787" width="15.1640625" style="2" customWidth="1"/>
    <col min="12788" max="12788" width="15.33203125" style="2" customWidth="1"/>
    <col min="12789" max="12789" width="11.6640625" style="2" customWidth="1"/>
    <col min="12790" max="12791" width="12.6640625" style="2" customWidth="1"/>
    <col min="12792" max="12792" width="12" style="2" customWidth="1"/>
    <col min="12793" max="12795" width="17.1640625" style="2" customWidth="1"/>
    <col min="12796" max="12796" width="12.33203125" style="2" customWidth="1"/>
    <col min="12797" max="12797" width="11.83203125" style="2" customWidth="1"/>
    <col min="12798" max="12798" width="13.33203125" style="2" customWidth="1"/>
    <col min="12799" max="12801" width="17.33203125" style="2" customWidth="1"/>
    <col min="12802" max="12802" width="12.5" style="2" customWidth="1"/>
    <col min="12803" max="12803" width="15.5" style="2" customWidth="1"/>
    <col min="12804" max="12804" width="14.5" style="2" customWidth="1"/>
    <col min="12805" max="12805" width="14.6640625" style="2" customWidth="1"/>
    <col min="12806" max="12806" width="12.6640625" style="2" customWidth="1"/>
    <col min="12807" max="12807" width="16.33203125" style="2" customWidth="1"/>
    <col min="12808" max="13030" width="9.1640625" style="2"/>
    <col min="13031" max="13031" width="32.33203125" style="2" customWidth="1"/>
    <col min="13032" max="13032" width="49.33203125" style="2" customWidth="1"/>
    <col min="13033" max="13033" width="11.5" style="2" customWidth="1"/>
    <col min="13034" max="13036" width="11.83203125" style="2" customWidth="1"/>
    <col min="13037" max="13038" width="13.33203125" style="2" customWidth="1"/>
    <col min="13039" max="13039" width="14.6640625" style="2" customWidth="1"/>
    <col min="13040" max="13040" width="12.33203125" style="2" customWidth="1"/>
    <col min="13041" max="13041" width="17.33203125" style="2" customWidth="1"/>
    <col min="13042" max="13043" width="15.1640625" style="2" customWidth="1"/>
    <col min="13044" max="13044" width="15.33203125" style="2" customWidth="1"/>
    <col min="13045" max="13045" width="11.6640625" style="2" customWidth="1"/>
    <col min="13046" max="13047" width="12.6640625" style="2" customWidth="1"/>
    <col min="13048" max="13048" width="12" style="2" customWidth="1"/>
    <col min="13049" max="13051" width="17.1640625" style="2" customWidth="1"/>
    <col min="13052" max="13052" width="12.33203125" style="2" customWidth="1"/>
    <col min="13053" max="13053" width="11.83203125" style="2" customWidth="1"/>
    <col min="13054" max="13054" width="13.33203125" style="2" customWidth="1"/>
    <col min="13055" max="13057" width="17.33203125" style="2" customWidth="1"/>
    <col min="13058" max="13058" width="12.5" style="2" customWidth="1"/>
    <col min="13059" max="13059" width="15.5" style="2" customWidth="1"/>
    <col min="13060" max="13060" width="14.5" style="2" customWidth="1"/>
    <col min="13061" max="13061" width="14.6640625" style="2" customWidth="1"/>
    <col min="13062" max="13062" width="12.6640625" style="2" customWidth="1"/>
    <col min="13063" max="13063" width="16.33203125" style="2" customWidth="1"/>
    <col min="13064" max="13286" width="9.1640625" style="2"/>
    <col min="13287" max="13287" width="32.33203125" style="2" customWidth="1"/>
    <col min="13288" max="13288" width="49.33203125" style="2" customWidth="1"/>
    <col min="13289" max="13289" width="11.5" style="2" customWidth="1"/>
    <col min="13290" max="13292" width="11.83203125" style="2" customWidth="1"/>
    <col min="13293" max="13294" width="13.33203125" style="2" customWidth="1"/>
    <col min="13295" max="13295" width="14.6640625" style="2" customWidth="1"/>
    <col min="13296" max="13296" width="12.33203125" style="2" customWidth="1"/>
    <col min="13297" max="13297" width="17.33203125" style="2" customWidth="1"/>
    <col min="13298" max="13299" width="15.1640625" style="2" customWidth="1"/>
    <col min="13300" max="13300" width="15.33203125" style="2" customWidth="1"/>
    <col min="13301" max="13301" width="11.6640625" style="2" customWidth="1"/>
    <col min="13302" max="13303" width="12.6640625" style="2" customWidth="1"/>
    <col min="13304" max="13304" width="12" style="2" customWidth="1"/>
    <col min="13305" max="13307" width="17.1640625" style="2" customWidth="1"/>
    <col min="13308" max="13308" width="12.33203125" style="2" customWidth="1"/>
    <col min="13309" max="13309" width="11.83203125" style="2" customWidth="1"/>
    <col min="13310" max="13310" width="13.33203125" style="2" customWidth="1"/>
    <col min="13311" max="13313" width="17.33203125" style="2" customWidth="1"/>
    <col min="13314" max="13314" width="12.5" style="2" customWidth="1"/>
    <col min="13315" max="13315" width="15.5" style="2" customWidth="1"/>
    <col min="13316" max="13316" width="14.5" style="2" customWidth="1"/>
    <col min="13317" max="13317" width="14.6640625" style="2" customWidth="1"/>
    <col min="13318" max="13318" width="12.6640625" style="2" customWidth="1"/>
    <col min="13319" max="13319" width="16.33203125" style="2" customWidth="1"/>
    <col min="13320" max="13542" width="9.1640625" style="2"/>
    <col min="13543" max="13543" width="32.33203125" style="2" customWidth="1"/>
    <col min="13544" max="13544" width="49.33203125" style="2" customWidth="1"/>
    <col min="13545" max="13545" width="11.5" style="2" customWidth="1"/>
    <col min="13546" max="13548" width="11.83203125" style="2" customWidth="1"/>
    <col min="13549" max="13550" width="13.33203125" style="2" customWidth="1"/>
    <col min="13551" max="13551" width="14.6640625" style="2" customWidth="1"/>
    <col min="13552" max="13552" width="12.33203125" style="2" customWidth="1"/>
    <col min="13553" max="13553" width="17.33203125" style="2" customWidth="1"/>
    <col min="13554" max="13555" width="15.1640625" style="2" customWidth="1"/>
    <col min="13556" max="13556" width="15.33203125" style="2" customWidth="1"/>
    <col min="13557" max="13557" width="11.6640625" style="2" customWidth="1"/>
    <col min="13558" max="13559" width="12.6640625" style="2" customWidth="1"/>
    <col min="13560" max="13560" width="12" style="2" customWidth="1"/>
    <col min="13561" max="13563" width="17.1640625" style="2" customWidth="1"/>
    <col min="13564" max="13564" width="12.33203125" style="2" customWidth="1"/>
    <col min="13565" max="13565" width="11.83203125" style="2" customWidth="1"/>
    <col min="13566" max="13566" width="13.33203125" style="2" customWidth="1"/>
    <col min="13567" max="13569" width="17.33203125" style="2" customWidth="1"/>
    <col min="13570" max="13570" width="12.5" style="2" customWidth="1"/>
    <col min="13571" max="13571" width="15.5" style="2" customWidth="1"/>
    <col min="13572" max="13572" width="14.5" style="2" customWidth="1"/>
    <col min="13573" max="13573" width="14.6640625" style="2" customWidth="1"/>
    <col min="13574" max="13574" width="12.6640625" style="2" customWidth="1"/>
    <col min="13575" max="13575" width="16.33203125" style="2" customWidth="1"/>
    <col min="13576" max="13798" width="9.1640625" style="2"/>
    <col min="13799" max="13799" width="32.33203125" style="2" customWidth="1"/>
    <col min="13800" max="13800" width="49.33203125" style="2" customWidth="1"/>
    <col min="13801" max="13801" width="11.5" style="2" customWidth="1"/>
    <col min="13802" max="13804" width="11.83203125" style="2" customWidth="1"/>
    <col min="13805" max="13806" width="13.33203125" style="2" customWidth="1"/>
    <col min="13807" max="13807" width="14.6640625" style="2" customWidth="1"/>
    <col min="13808" max="13808" width="12.33203125" style="2" customWidth="1"/>
    <col min="13809" max="13809" width="17.33203125" style="2" customWidth="1"/>
    <col min="13810" max="13811" width="15.1640625" style="2" customWidth="1"/>
    <col min="13812" max="13812" width="15.33203125" style="2" customWidth="1"/>
    <col min="13813" max="13813" width="11.6640625" style="2" customWidth="1"/>
    <col min="13814" max="13815" width="12.6640625" style="2" customWidth="1"/>
    <col min="13816" max="13816" width="12" style="2" customWidth="1"/>
    <col min="13817" max="13819" width="17.1640625" style="2" customWidth="1"/>
    <col min="13820" max="13820" width="12.33203125" style="2" customWidth="1"/>
    <col min="13821" max="13821" width="11.83203125" style="2" customWidth="1"/>
    <col min="13822" max="13822" width="13.33203125" style="2" customWidth="1"/>
    <col min="13823" max="13825" width="17.33203125" style="2" customWidth="1"/>
    <col min="13826" max="13826" width="12.5" style="2" customWidth="1"/>
    <col min="13827" max="13827" width="15.5" style="2" customWidth="1"/>
    <col min="13828" max="13828" width="14.5" style="2" customWidth="1"/>
    <col min="13829" max="13829" width="14.6640625" style="2" customWidth="1"/>
    <col min="13830" max="13830" width="12.6640625" style="2" customWidth="1"/>
    <col min="13831" max="13831" width="16.33203125" style="2" customWidth="1"/>
    <col min="13832" max="14054" width="9.1640625" style="2"/>
    <col min="14055" max="14055" width="32.33203125" style="2" customWidth="1"/>
    <col min="14056" max="14056" width="49.33203125" style="2" customWidth="1"/>
    <col min="14057" max="14057" width="11.5" style="2" customWidth="1"/>
    <col min="14058" max="14060" width="11.83203125" style="2" customWidth="1"/>
    <col min="14061" max="14062" width="13.33203125" style="2" customWidth="1"/>
    <col min="14063" max="14063" width="14.6640625" style="2" customWidth="1"/>
    <col min="14064" max="14064" width="12.33203125" style="2" customWidth="1"/>
    <col min="14065" max="14065" width="17.33203125" style="2" customWidth="1"/>
    <col min="14066" max="14067" width="15.1640625" style="2" customWidth="1"/>
    <col min="14068" max="14068" width="15.33203125" style="2" customWidth="1"/>
    <col min="14069" max="14069" width="11.6640625" style="2" customWidth="1"/>
    <col min="14070" max="14071" width="12.6640625" style="2" customWidth="1"/>
    <col min="14072" max="14072" width="12" style="2" customWidth="1"/>
    <col min="14073" max="14075" width="17.1640625" style="2" customWidth="1"/>
    <col min="14076" max="14076" width="12.33203125" style="2" customWidth="1"/>
    <col min="14077" max="14077" width="11.83203125" style="2" customWidth="1"/>
    <col min="14078" max="14078" width="13.33203125" style="2" customWidth="1"/>
    <col min="14079" max="14081" width="17.33203125" style="2" customWidth="1"/>
    <col min="14082" max="14082" width="12.5" style="2" customWidth="1"/>
    <col min="14083" max="14083" width="15.5" style="2" customWidth="1"/>
    <col min="14084" max="14084" width="14.5" style="2" customWidth="1"/>
    <col min="14085" max="14085" width="14.6640625" style="2" customWidth="1"/>
    <col min="14086" max="14086" width="12.6640625" style="2" customWidth="1"/>
    <col min="14087" max="14087" width="16.33203125" style="2" customWidth="1"/>
    <col min="14088" max="14310" width="9.1640625" style="2"/>
    <col min="14311" max="14311" width="32.33203125" style="2" customWidth="1"/>
    <col min="14312" max="14312" width="49.33203125" style="2" customWidth="1"/>
    <col min="14313" max="14313" width="11.5" style="2" customWidth="1"/>
    <col min="14314" max="14316" width="11.83203125" style="2" customWidth="1"/>
    <col min="14317" max="14318" width="13.33203125" style="2" customWidth="1"/>
    <col min="14319" max="14319" width="14.6640625" style="2" customWidth="1"/>
    <col min="14320" max="14320" width="12.33203125" style="2" customWidth="1"/>
    <col min="14321" max="14321" width="17.33203125" style="2" customWidth="1"/>
    <col min="14322" max="14323" width="15.1640625" style="2" customWidth="1"/>
    <col min="14324" max="14324" width="15.33203125" style="2" customWidth="1"/>
    <col min="14325" max="14325" width="11.6640625" style="2" customWidth="1"/>
    <col min="14326" max="14327" width="12.6640625" style="2" customWidth="1"/>
    <col min="14328" max="14328" width="12" style="2" customWidth="1"/>
    <col min="14329" max="14331" width="17.1640625" style="2" customWidth="1"/>
    <col min="14332" max="14332" width="12.33203125" style="2" customWidth="1"/>
    <col min="14333" max="14333" width="11.83203125" style="2" customWidth="1"/>
    <col min="14334" max="14334" width="13.33203125" style="2" customWidth="1"/>
    <col min="14335" max="14337" width="17.33203125" style="2" customWidth="1"/>
    <col min="14338" max="14338" width="12.5" style="2" customWidth="1"/>
    <col min="14339" max="14339" width="15.5" style="2" customWidth="1"/>
    <col min="14340" max="14340" width="14.5" style="2" customWidth="1"/>
    <col min="14341" max="14341" width="14.6640625" style="2" customWidth="1"/>
    <col min="14342" max="14342" width="12.6640625" style="2" customWidth="1"/>
    <col min="14343" max="14343" width="16.33203125" style="2" customWidth="1"/>
    <col min="14344" max="14566" width="9.1640625" style="2"/>
    <col min="14567" max="14567" width="32.33203125" style="2" customWidth="1"/>
    <col min="14568" max="14568" width="49.33203125" style="2" customWidth="1"/>
    <col min="14569" max="14569" width="11.5" style="2" customWidth="1"/>
    <col min="14570" max="14572" width="11.83203125" style="2" customWidth="1"/>
    <col min="14573" max="14574" width="13.33203125" style="2" customWidth="1"/>
    <col min="14575" max="14575" width="14.6640625" style="2" customWidth="1"/>
    <col min="14576" max="14576" width="12.33203125" style="2" customWidth="1"/>
    <col min="14577" max="14577" width="17.33203125" style="2" customWidth="1"/>
    <col min="14578" max="14579" width="15.1640625" style="2" customWidth="1"/>
    <col min="14580" max="14580" width="15.33203125" style="2" customWidth="1"/>
    <col min="14581" max="14581" width="11.6640625" style="2" customWidth="1"/>
    <col min="14582" max="14583" width="12.6640625" style="2" customWidth="1"/>
    <col min="14584" max="14584" width="12" style="2" customWidth="1"/>
    <col min="14585" max="14587" width="17.1640625" style="2" customWidth="1"/>
    <col min="14588" max="14588" width="12.33203125" style="2" customWidth="1"/>
    <col min="14589" max="14589" width="11.83203125" style="2" customWidth="1"/>
    <col min="14590" max="14590" width="13.33203125" style="2" customWidth="1"/>
    <col min="14591" max="14593" width="17.33203125" style="2" customWidth="1"/>
    <col min="14594" max="14594" width="12.5" style="2" customWidth="1"/>
    <col min="14595" max="14595" width="15.5" style="2" customWidth="1"/>
    <col min="14596" max="14596" width="14.5" style="2" customWidth="1"/>
    <col min="14597" max="14597" width="14.6640625" style="2" customWidth="1"/>
    <col min="14598" max="14598" width="12.6640625" style="2" customWidth="1"/>
    <col min="14599" max="14599" width="16.33203125" style="2" customWidth="1"/>
    <col min="14600" max="14822" width="9.1640625" style="2"/>
    <col min="14823" max="14823" width="32.33203125" style="2" customWidth="1"/>
    <col min="14824" max="14824" width="49.33203125" style="2" customWidth="1"/>
    <col min="14825" max="14825" width="11.5" style="2" customWidth="1"/>
    <col min="14826" max="14828" width="11.83203125" style="2" customWidth="1"/>
    <col min="14829" max="14830" width="13.33203125" style="2" customWidth="1"/>
    <col min="14831" max="14831" width="14.6640625" style="2" customWidth="1"/>
    <col min="14832" max="14832" width="12.33203125" style="2" customWidth="1"/>
    <col min="14833" max="14833" width="17.33203125" style="2" customWidth="1"/>
    <col min="14834" max="14835" width="15.1640625" style="2" customWidth="1"/>
    <col min="14836" max="14836" width="15.33203125" style="2" customWidth="1"/>
    <col min="14837" max="14837" width="11.6640625" style="2" customWidth="1"/>
    <col min="14838" max="14839" width="12.6640625" style="2" customWidth="1"/>
    <col min="14840" max="14840" width="12" style="2" customWidth="1"/>
    <col min="14841" max="14843" width="17.1640625" style="2" customWidth="1"/>
    <col min="14844" max="14844" width="12.33203125" style="2" customWidth="1"/>
    <col min="14845" max="14845" width="11.83203125" style="2" customWidth="1"/>
    <col min="14846" max="14846" width="13.33203125" style="2" customWidth="1"/>
    <col min="14847" max="14849" width="17.33203125" style="2" customWidth="1"/>
    <col min="14850" max="14850" width="12.5" style="2" customWidth="1"/>
    <col min="14851" max="14851" width="15.5" style="2" customWidth="1"/>
    <col min="14852" max="14852" width="14.5" style="2" customWidth="1"/>
    <col min="14853" max="14853" width="14.6640625" style="2" customWidth="1"/>
    <col min="14854" max="14854" width="12.6640625" style="2" customWidth="1"/>
    <col min="14855" max="14855" width="16.33203125" style="2" customWidth="1"/>
    <col min="14856" max="15078" width="9.1640625" style="2"/>
    <col min="15079" max="15079" width="32.33203125" style="2" customWidth="1"/>
    <col min="15080" max="15080" width="49.33203125" style="2" customWidth="1"/>
    <col min="15081" max="15081" width="11.5" style="2" customWidth="1"/>
    <col min="15082" max="15084" width="11.83203125" style="2" customWidth="1"/>
    <col min="15085" max="15086" width="13.33203125" style="2" customWidth="1"/>
    <col min="15087" max="15087" width="14.6640625" style="2" customWidth="1"/>
    <col min="15088" max="15088" width="12.33203125" style="2" customWidth="1"/>
    <col min="15089" max="15089" width="17.33203125" style="2" customWidth="1"/>
    <col min="15090" max="15091" width="15.1640625" style="2" customWidth="1"/>
    <col min="15092" max="15092" width="15.33203125" style="2" customWidth="1"/>
    <col min="15093" max="15093" width="11.6640625" style="2" customWidth="1"/>
    <col min="15094" max="15095" width="12.6640625" style="2" customWidth="1"/>
    <col min="15096" max="15096" width="12" style="2" customWidth="1"/>
    <col min="15097" max="15099" width="17.1640625" style="2" customWidth="1"/>
    <col min="15100" max="15100" width="12.33203125" style="2" customWidth="1"/>
    <col min="15101" max="15101" width="11.83203125" style="2" customWidth="1"/>
    <col min="15102" max="15102" width="13.33203125" style="2" customWidth="1"/>
    <col min="15103" max="15105" width="17.33203125" style="2" customWidth="1"/>
    <col min="15106" max="15106" width="12.5" style="2" customWidth="1"/>
    <col min="15107" max="15107" width="15.5" style="2" customWidth="1"/>
    <col min="15108" max="15108" width="14.5" style="2" customWidth="1"/>
    <col min="15109" max="15109" width="14.6640625" style="2" customWidth="1"/>
    <col min="15110" max="15110" width="12.6640625" style="2" customWidth="1"/>
    <col min="15111" max="15111" width="16.33203125" style="2" customWidth="1"/>
    <col min="15112" max="15334" width="9.1640625" style="2"/>
    <col min="15335" max="15335" width="32.33203125" style="2" customWidth="1"/>
    <col min="15336" max="15336" width="49.33203125" style="2" customWidth="1"/>
    <col min="15337" max="15337" width="11.5" style="2" customWidth="1"/>
    <col min="15338" max="15340" width="11.83203125" style="2" customWidth="1"/>
    <col min="15341" max="15342" width="13.33203125" style="2" customWidth="1"/>
    <col min="15343" max="15343" width="14.6640625" style="2" customWidth="1"/>
    <col min="15344" max="15344" width="12.33203125" style="2" customWidth="1"/>
    <col min="15345" max="15345" width="17.33203125" style="2" customWidth="1"/>
    <col min="15346" max="15347" width="15.1640625" style="2" customWidth="1"/>
    <col min="15348" max="15348" width="15.33203125" style="2" customWidth="1"/>
    <col min="15349" max="15349" width="11.6640625" style="2" customWidth="1"/>
    <col min="15350" max="15351" width="12.6640625" style="2" customWidth="1"/>
    <col min="15352" max="15352" width="12" style="2" customWidth="1"/>
    <col min="15353" max="15355" width="17.1640625" style="2" customWidth="1"/>
    <col min="15356" max="15356" width="12.33203125" style="2" customWidth="1"/>
    <col min="15357" max="15357" width="11.83203125" style="2" customWidth="1"/>
    <col min="15358" max="15358" width="13.33203125" style="2" customWidth="1"/>
    <col min="15359" max="15361" width="17.33203125" style="2" customWidth="1"/>
    <col min="15362" max="15362" width="12.5" style="2" customWidth="1"/>
    <col min="15363" max="15363" width="15.5" style="2" customWidth="1"/>
    <col min="15364" max="15364" width="14.5" style="2" customWidth="1"/>
    <col min="15365" max="15365" width="14.6640625" style="2" customWidth="1"/>
    <col min="15366" max="15366" width="12.6640625" style="2" customWidth="1"/>
    <col min="15367" max="15367" width="16.33203125" style="2" customWidth="1"/>
    <col min="15368" max="15590" width="9.1640625" style="2"/>
    <col min="15591" max="15591" width="32.33203125" style="2" customWidth="1"/>
    <col min="15592" max="15592" width="49.33203125" style="2" customWidth="1"/>
    <col min="15593" max="15593" width="11.5" style="2" customWidth="1"/>
    <col min="15594" max="15596" width="11.83203125" style="2" customWidth="1"/>
    <col min="15597" max="15598" width="13.33203125" style="2" customWidth="1"/>
    <col min="15599" max="15599" width="14.6640625" style="2" customWidth="1"/>
    <col min="15600" max="15600" width="12.33203125" style="2" customWidth="1"/>
    <col min="15601" max="15601" width="17.33203125" style="2" customWidth="1"/>
    <col min="15602" max="15603" width="15.1640625" style="2" customWidth="1"/>
    <col min="15604" max="15604" width="15.33203125" style="2" customWidth="1"/>
    <col min="15605" max="15605" width="11.6640625" style="2" customWidth="1"/>
    <col min="15606" max="15607" width="12.6640625" style="2" customWidth="1"/>
    <col min="15608" max="15608" width="12" style="2" customWidth="1"/>
    <col min="15609" max="15611" width="17.1640625" style="2" customWidth="1"/>
    <col min="15612" max="15612" width="12.33203125" style="2" customWidth="1"/>
    <col min="15613" max="15613" width="11.83203125" style="2" customWidth="1"/>
    <col min="15614" max="15614" width="13.33203125" style="2" customWidth="1"/>
    <col min="15615" max="15617" width="17.33203125" style="2" customWidth="1"/>
    <col min="15618" max="15618" width="12.5" style="2" customWidth="1"/>
    <col min="15619" max="15619" width="15.5" style="2" customWidth="1"/>
    <col min="15620" max="15620" width="14.5" style="2" customWidth="1"/>
    <col min="15621" max="15621" width="14.6640625" style="2" customWidth="1"/>
    <col min="15622" max="15622" width="12.6640625" style="2" customWidth="1"/>
    <col min="15623" max="15623" width="16.33203125" style="2" customWidth="1"/>
    <col min="15624" max="15846" width="9.1640625" style="2"/>
    <col min="15847" max="15847" width="32.33203125" style="2" customWidth="1"/>
    <col min="15848" max="15848" width="49.33203125" style="2" customWidth="1"/>
    <col min="15849" max="15849" width="11.5" style="2" customWidth="1"/>
    <col min="15850" max="15852" width="11.83203125" style="2" customWidth="1"/>
    <col min="15853" max="15854" width="13.33203125" style="2" customWidth="1"/>
    <col min="15855" max="15855" width="14.6640625" style="2" customWidth="1"/>
    <col min="15856" max="15856" width="12.33203125" style="2" customWidth="1"/>
    <col min="15857" max="15857" width="17.33203125" style="2" customWidth="1"/>
    <col min="15858" max="15859" width="15.1640625" style="2" customWidth="1"/>
    <col min="15860" max="15860" width="15.33203125" style="2" customWidth="1"/>
    <col min="15861" max="15861" width="11.6640625" style="2" customWidth="1"/>
    <col min="15862" max="15863" width="12.6640625" style="2" customWidth="1"/>
    <col min="15864" max="15864" width="12" style="2" customWidth="1"/>
    <col min="15865" max="15867" width="17.1640625" style="2" customWidth="1"/>
    <col min="15868" max="15868" width="12.33203125" style="2" customWidth="1"/>
    <col min="15869" max="15869" width="11.83203125" style="2" customWidth="1"/>
    <col min="15870" max="15870" width="13.33203125" style="2" customWidth="1"/>
    <col min="15871" max="15873" width="17.33203125" style="2" customWidth="1"/>
    <col min="15874" max="15874" width="12.5" style="2" customWidth="1"/>
    <col min="15875" max="15875" width="15.5" style="2" customWidth="1"/>
    <col min="15876" max="15876" width="14.5" style="2" customWidth="1"/>
    <col min="15877" max="15877" width="14.6640625" style="2" customWidth="1"/>
    <col min="15878" max="15878" width="12.6640625" style="2" customWidth="1"/>
    <col min="15879" max="15879" width="16.33203125" style="2" customWidth="1"/>
    <col min="15880" max="16102" width="9.1640625" style="2"/>
    <col min="16103" max="16103" width="32.33203125" style="2" customWidth="1"/>
    <col min="16104" max="16104" width="49.33203125" style="2" customWidth="1"/>
    <col min="16105" max="16105" width="11.5" style="2" customWidth="1"/>
    <col min="16106" max="16108" width="11.83203125" style="2" customWidth="1"/>
    <col min="16109" max="16110" width="13.33203125" style="2" customWidth="1"/>
    <col min="16111" max="16111" width="14.6640625" style="2" customWidth="1"/>
    <col min="16112" max="16112" width="12.33203125" style="2" customWidth="1"/>
    <col min="16113" max="16113" width="17.33203125" style="2" customWidth="1"/>
    <col min="16114" max="16115" width="15.1640625" style="2" customWidth="1"/>
    <col min="16116" max="16116" width="15.33203125" style="2" customWidth="1"/>
    <col min="16117" max="16117" width="11.6640625" style="2" customWidth="1"/>
    <col min="16118" max="16119" width="12.6640625" style="2" customWidth="1"/>
    <col min="16120" max="16120" width="12" style="2" customWidth="1"/>
    <col min="16121" max="16123" width="17.1640625" style="2" customWidth="1"/>
    <col min="16124" max="16124" width="12.33203125" style="2" customWidth="1"/>
    <col min="16125" max="16125" width="11.83203125" style="2" customWidth="1"/>
    <col min="16126" max="16126" width="13.33203125" style="2" customWidth="1"/>
    <col min="16127" max="16129" width="17.33203125" style="2" customWidth="1"/>
    <col min="16130" max="16130" width="12.5" style="2" customWidth="1"/>
    <col min="16131" max="16131" width="15.5" style="2" customWidth="1"/>
    <col min="16132" max="16132" width="14.5" style="2" customWidth="1"/>
    <col min="16133" max="16133" width="14.6640625" style="2" customWidth="1"/>
    <col min="16134" max="16134" width="12.6640625" style="2" customWidth="1"/>
    <col min="16135" max="16135" width="16.33203125" style="2" customWidth="1"/>
    <col min="16136" max="16384" width="9.1640625" style="2"/>
  </cols>
  <sheetData>
    <row r="1" spans="1:11" ht="20" customHeight="1">
      <c r="A1" s="131" t="s">
        <v>915</v>
      </c>
      <c r="B1" s="131"/>
      <c r="C1" s="131"/>
      <c r="D1" s="186"/>
      <c r="E1" s="186"/>
      <c r="F1" s="186"/>
      <c r="G1" s="131"/>
      <c r="H1" s="186"/>
      <c r="I1" s="186"/>
      <c r="J1" s="186"/>
      <c r="K1" s="20"/>
    </row>
    <row r="2" spans="1:11" ht="15.75" customHeight="1">
      <c r="A2" s="100" t="s">
        <v>2941</v>
      </c>
      <c r="B2" s="100"/>
      <c r="C2" s="131"/>
      <c r="D2" s="186"/>
      <c r="E2" s="186"/>
      <c r="F2" s="186"/>
      <c r="G2" s="131"/>
      <c r="H2" s="186"/>
      <c r="I2" s="186"/>
      <c r="J2" s="186"/>
      <c r="K2" s="20"/>
    </row>
    <row r="3" spans="1:11" ht="51.75" customHeight="1">
      <c r="A3" s="602" t="s">
        <v>121</v>
      </c>
      <c r="B3" s="413" t="s">
        <v>876</v>
      </c>
      <c r="C3" s="447" t="s">
        <v>877</v>
      </c>
      <c r="D3" s="582" t="s">
        <v>1601</v>
      </c>
      <c r="E3" s="582" t="s">
        <v>1602</v>
      </c>
      <c r="F3" s="582" t="s">
        <v>1603</v>
      </c>
      <c r="G3" s="580" t="s">
        <v>1608</v>
      </c>
      <c r="H3" s="580" t="s">
        <v>1605</v>
      </c>
      <c r="I3" s="580"/>
      <c r="J3" s="612" t="s">
        <v>334</v>
      </c>
      <c r="K3" s="613" t="s">
        <v>259</v>
      </c>
    </row>
    <row r="4" spans="1:11" ht="16" customHeight="1">
      <c r="A4" s="602"/>
      <c r="B4" s="365" t="str">
        <f>'Методика (раздел 6)'!B64</f>
        <v>Да, разработан</v>
      </c>
      <c r="C4" s="584" t="s">
        <v>96</v>
      </c>
      <c r="D4" s="582"/>
      <c r="E4" s="583"/>
      <c r="F4" s="583"/>
      <c r="G4" s="580"/>
      <c r="H4" s="614" t="s">
        <v>123</v>
      </c>
      <c r="I4" s="582" t="s">
        <v>125</v>
      </c>
      <c r="J4" s="612"/>
      <c r="K4" s="613"/>
    </row>
    <row r="5" spans="1:11" ht="26" customHeight="1">
      <c r="A5" s="602"/>
      <c r="B5" s="365" t="str">
        <f>'Методика (раздел 6)'!B65</f>
        <v>Нет, не разработан или отсутствует в открытом доступе в установленный срок</v>
      </c>
      <c r="C5" s="584"/>
      <c r="D5" s="582"/>
      <c r="E5" s="583"/>
      <c r="F5" s="583"/>
      <c r="G5" s="580"/>
      <c r="H5" s="615"/>
      <c r="I5" s="582"/>
      <c r="J5" s="612"/>
      <c r="K5" s="613"/>
    </row>
    <row r="6" spans="1:11" ht="15" customHeight="1">
      <c r="A6" s="414" t="s">
        <v>0</v>
      </c>
      <c r="B6" s="448"/>
      <c r="C6" s="449"/>
      <c r="D6" s="450"/>
      <c r="E6" s="450"/>
      <c r="F6" s="450"/>
      <c r="G6" s="449"/>
      <c r="H6" s="450"/>
      <c r="I6" s="450"/>
      <c r="J6" s="450"/>
      <c r="K6" s="451"/>
    </row>
    <row r="7" spans="1:11" ht="15" customHeight="1">
      <c r="A7" s="452" t="s">
        <v>1</v>
      </c>
      <c r="B7" s="453" t="s">
        <v>654</v>
      </c>
      <c r="C7" s="454">
        <f>IF(B7="Да, разработан",1,0)</f>
        <v>1</v>
      </c>
      <c r="D7" s="377" t="s">
        <v>338</v>
      </c>
      <c r="E7" s="184" t="s">
        <v>128</v>
      </c>
      <c r="F7" s="184" t="s">
        <v>293</v>
      </c>
      <c r="G7" s="403">
        <v>44483</v>
      </c>
      <c r="H7" s="184" t="s">
        <v>127</v>
      </c>
      <c r="I7" s="185" t="s">
        <v>129</v>
      </c>
      <c r="J7" s="393" t="s">
        <v>120</v>
      </c>
      <c r="K7" s="455" t="s">
        <v>120</v>
      </c>
    </row>
    <row r="8" spans="1:11" s="19" customFormat="1" ht="15" customHeight="1">
      <c r="A8" s="452" t="s">
        <v>2</v>
      </c>
      <c r="B8" s="456" t="s">
        <v>654</v>
      </c>
      <c r="C8" s="454">
        <f>IF(B8="Да, разработан",1,0)</f>
        <v>1</v>
      </c>
      <c r="D8" s="377" t="s">
        <v>338</v>
      </c>
      <c r="E8" s="184" t="s">
        <v>128</v>
      </c>
      <c r="F8" s="184" t="s">
        <v>293</v>
      </c>
      <c r="G8" s="403">
        <v>44508</v>
      </c>
      <c r="H8" s="184" t="s">
        <v>268</v>
      </c>
      <c r="I8" s="389" t="s">
        <v>2203</v>
      </c>
      <c r="J8" s="393" t="s">
        <v>120</v>
      </c>
      <c r="K8" s="455" t="s">
        <v>120</v>
      </c>
    </row>
    <row r="9" spans="1:11" ht="15" customHeight="1">
      <c r="A9" s="457" t="s">
        <v>120</v>
      </c>
      <c r="B9" s="455" t="s">
        <v>120</v>
      </c>
      <c r="C9" s="417" t="s">
        <v>120</v>
      </c>
      <c r="D9" s="377" t="s">
        <v>338</v>
      </c>
      <c r="E9" s="184" t="s">
        <v>128</v>
      </c>
      <c r="F9" s="184" t="s">
        <v>293</v>
      </c>
      <c r="G9" s="403">
        <v>44508</v>
      </c>
      <c r="H9" s="184" t="s">
        <v>250</v>
      </c>
      <c r="I9" s="389" t="s">
        <v>1868</v>
      </c>
      <c r="J9" s="393" t="s">
        <v>120</v>
      </c>
      <c r="K9" s="455" t="s">
        <v>120</v>
      </c>
    </row>
    <row r="10" spans="1:11" ht="15" customHeight="1">
      <c r="A10" s="420" t="s">
        <v>3</v>
      </c>
      <c r="B10" s="453" t="s">
        <v>654</v>
      </c>
      <c r="C10" s="454">
        <f t="shared" ref="C10:C20" si="0">IF(B10="Да, разработан",1,0)</f>
        <v>1</v>
      </c>
      <c r="D10" s="377" t="s">
        <v>338</v>
      </c>
      <c r="E10" s="184" t="s">
        <v>131</v>
      </c>
      <c r="F10" s="184" t="s">
        <v>293</v>
      </c>
      <c r="G10" s="403">
        <v>44530</v>
      </c>
      <c r="H10" s="184" t="s">
        <v>132</v>
      </c>
      <c r="I10" s="185" t="s">
        <v>133</v>
      </c>
      <c r="J10" s="393" t="s">
        <v>120</v>
      </c>
      <c r="K10" s="455" t="s">
        <v>120</v>
      </c>
    </row>
    <row r="11" spans="1:11" ht="15" customHeight="1">
      <c r="A11" s="420" t="s">
        <v>4</v>
      </c>
      <c r="B11" s="453" t="s">
        <v>654</v>
      </c>
      <c r="C11" s="454">
        <f t="shared" si="0"/>
        <v>1</v>
      </c>
      <c r="D11" s="377" t="s">
        <v>338</v>
      </c>
      <c r="E11" s="184" t="s">
        <v>128</v>
      </c>
      <c r="F11" s="184" t="s">
        <v>293</v>
      </c>
      <c r="G11" s="458" t="s">
        <v>130</v>
      </c>
      <c r="H11" s="184" t="s">
        <v>134</v>
      </c>
      <c r="I11" s="184" t="s">
        <v>1239</v>
      </c>
      <c r="J11" s="393" t="s">
        <v>120</v>
      </c>
      <c r="K11" s="455" t="s">
        <v>120</v>
      </c>
    </row>
    <row r="12" spans="1:11" ht="15" customHeight="1">
      <c r="A12" s="420" t="s">
        <v>5</v>
      </c>
      <c r="B12" s="456" t="s">
        <v>654</v>
      </c>
      <c r="C12" s="454">
        <f t="shared" si="0"/>
        <v>1</v>
      </c>
      <c r="D12" s="377" t="s">
        <v>338</v>
      </c>
      <c r="E12" s="184" t="s">
        <v>131</v>
      </c>
      <c r="F12" s="184" t="s">
        <v>293</v>
      </c>
      <c r="G12" s="458" t="s">
        <v>130</v>
      </c>
      <c r="H12" s="184" t="s">
        <v>135</v>
      </c>
      <c r="I12" s="185" t="s">
        <v>136</v>
      </c>
      <c r="J12" s="393" t="s">
        <v>120</v>
      </c>
      <c r="K12" s="455" t="s">
        <v>120</v>
      </c>
    </row>
    <row r="13" spans="1:11" ht="15" customHeight="1">
      <c r="A13" s="452" t="s">
        <v>6</v>
      </c>
      <c r="B13" s="456" t="s">
        <v>654</v>
      </c>
      <c r="C13" s="454">
        <f t="shared" si="0"/>
        <v>1</v>
      </c>
      <c r="D13" s="377" t="s">
        <v>338</v>
      </c>
      <c r="E13" s="184" t="s">
        <v>131</v>
      </c>
      <c r="F13" s="184" t="s">
        <v>293</v>
      </c>
      <c r="G13" s="458" t="s">
        <v>130</v>
      </c>
      <c r="H13" s="184" t="s">
        <v>456</v>
      </c>
      <c r="I13" s="184" t="s">
        <v>2239</v>
      </c>
      <c r="J13" s="379" t="s">
        <v>2341</v>
      </c>
      <c r="K13" s="455" t="s">
        <v>120</v>
      </c>
    </row>
    <row r="14" spans="1:11" ht="15" customHeight="1">
      <c r="A14" s="420" t="s">
        <v>7</v>
      </c>
      <c r="B14" s="453" t="s">
        <v>654</v>
      </c>
      <c r="C14" s="454">
        <f t="shared" si="0"/>
        <v>1</v>
      </c>
      <c r="D14" s="377" t="s">
        <v>338</v>
      </c>
      <c r="E14" s="184" t="s">
        <v>131</v>
      </c>
      <c r="F14" s="184" t="s">
        <v>293</v>
      </c>
      <c r="G14" s="458" t="s">
        <v>130</v>
      </c>
      <c r="H14" s="184" t="s">
        <v>138</v>
      </c>
      <c r="I14" s="185" t="s">
        <v>139</v>
      </c>
      <c r="J14" s="393" t="s">
        <v>120</v>
      </c>
      <c r="K14" s="455" t="s">
        <v>120</v>
      </c>
    </row>
    <row r="15" spans="1:11" ht="15" customHeight="1">
      <c r="A15" s="452" t="s">
        <v>8</v>
      </c>
      <c r="B15" s="456" t="s">
        <v>654</v>
      </c>
      <c r="C15" s="454">
        <f t="shared" si="0"/>
        <v>1</v>
      </c>
      <c r="D15" s="377" t="s">
        <v>338</v>
      </c>
      <c r="E15" s="184" t="s">
        <v>128</v>
      </c>
      <c r="F15" s="184" t="s">
        <v>293</v>
      </c>
      <c r="G15" s="403">
        <v>44498</v>
      </c>
      <c r="H15" s="184" t="s">
        <v>140</v>
      </c>
      <c r="I15" s="389" t="s">
        <v>2104</v>
      </c>
      <c r="J15" s="393" t="s">
        <v>120</v>
      </c>
      <c r="K15" s="455" t="s">
        <v>120</v>
      </c>
    </row>
    <row r="16" spans="1:11" ht="15" customHeight="1">
      <c r="A16" s="452" t="s">
        <v>9</v>
      </c>
      <c r="B16" s="456" t="s">
        <v>654</v>
      </c>
      <c r="C16" s="454">
        <f t="shared" si="0"/>
        <v>1</v>
      </c>
      <c r="D16" s="377" t="s">
        <v>338</v>
      </c>
      <c r="E16" s="184" t="s">
        <v>131</v>
      </c>
      <c r="F16" s="184" t="s">
        <v>293</v>
      </c>
      <c r="G16" s="388">
        <v>44511</v>
      </c>
      <c r="H16" s="184" t="s">
        <v>547</v>
      </c>
      <c r="I16" s="185" t="s">
        <v>2205</v>
      </c>
      <c r="J16" s="393" t="s">
        <v>120</v>
      </c>
      <c r="K16" s="455" t="s">
        <v>120</v>
      </c>
    </row>
    <row r="17" spans="1:11" ht="15" customHeight="1">
      <c r="A17" s="420" t="s">
        <v>10</v>
      </c>
      <c r="B17" s="456" t="s">
        <v>654</v>
      </c>
      <c r="C17" s="454">
        <f t="shared" si="0"/>
        <v>1</v>
      </c>
      <c r="D17" s="377" t="s">
        <v>338</v>
      </c>
      <c r="E17" s="184" t="s">
        <v>131</v>
      </c>
      <c r="F17" s="184" t="s">
        <v>293</v>
      </c>
      <c r="G17" s="373" t="s">
        <v>130</v>
      </c>
      <c r="H17" s="184" t="s">
        <v>143</v>
      </c>
      <c r="I17" s="185" t="s">
        <v>548</v>
      </c>
      <c r="J17" s="393" t="s">
        <v>120</v>
      </c>
      <c r="K17" s="455" t="s">
        <v>120</v>
      </c>
    </row>
    <row r="18" spans="1:11" ht="15" customHeight="1">
      <c r="A18" s="416" t="s">
        <v>11</v>
      </c>
      <c r="B18" s="456" t="s">
        <v>654</v>
      </c>
      <c r="C18" s="454">
        <f t="shared" si="0"/>
        <v>1</v>
      </c>
      <c r="D18" s="377" t="s">
        <v>338</v>
      </c>
      <c r="E18" s="184" t="s">
        <v>131</v>
      </c>
      <c r="F18" s="184" t="s">
        <v>293</v>
      </c>
      <c r="G18" s="388">
        <v>44481</v>
      </c>
      <c r="H18" s="184" t="s">
        <v>145</v>
      </c>
      <c r="I18" s="185" t="s">
        <v>2086</v>
      </c>
      <c r="J18" s="393" t="s">
        <v>120</v>
      </c>
      <c r="K18" s="455" t="s">
        <v>120</v>
      </c>
    </row>
    <row r="19" spans="1:11" ht="15" customHeight="1">
      <c r="A19" s="457" t="s">
        <v>120</v>
      </c>
      <c r="B19" s="455" t="s">
        <v>120</v>
      </c>
      <c r="C19" s="417" t="s">
        <v>120</v>
      </c>
      <c r="D19" s="459" t="s">
        <v>2342</v>
      </c>
      <c r="E19" s="421" t="s">
        <v>120</v>
      </c>
      <c r="F19" s="421" t="s">
        <v>120</v>
      </c>
      <c r="G19" s="460" t="s">
        <v>120</v>
      </c>
      <c r="H19" s="184" t="s">
        <v>1618</v>
      </c>
      <c r="I19" s="379" t="s">
        <v>2343</v>
      </c>
      <c r="J19" s="389" t="s">
        <v>1623</v>
      </c>
      <c r="K19" s="455" t="s">
        <v>120</v>
      </c>
    </row>
    <row r="20" spans="1:11" ht="15" customHeight="1">
      <c r="A20" s="420" t="s">
        <v>12</v>
      </c>
      <c r="B20" s="453" t="s">
        <v>654</v>
      </c>
      <c r="C20" s="454">
        <f t="shared" si="0"/>
        <v>1</v>
      </c>
      <c r="D20" s="377" t="s">
        <v>338</v>
      </c>
      <c r="E20" s="184" t="s">
        <v>549</v>
      </c>
      <c r="F20" s="184" t="s">
        <v>293</v>
      </c>
      <c r="G20" s="373" t="s">
        <v>130</v>
      </c>
      <c r="H20" s="184" t="s">
        <v>146</v>
      </c>
      <c r="I20" s="185" t="s">
        <v>147</v>
      </c>
      <c r="J20" s="393" t="s">
        <v>120</v>
      </c>
      <c r="K20" s="378" t="s">
        <v>2567</v>
      </c>
    </row>
    <row r="21" spans="1:11" ht="15" customHeight="1">
      <c r="A21" s="457" t="s">
        <v>120</v>
      </c>
      <c r="B21" s="455" t="s">
        <v>120</v>
      </c>
      <c r="C21" s="417" t="s">
        <v>120</v>
      </c>
      <c r="D21" s="377" t="s">
        <v>338</v>
      </c>
      <c r="E21" s="184" t="s">
        <v>131</v>
      </c>
      <c r="F21" s="184" t="s">
        <v>293</v>
      </c>
      <c r="G21" s="373" t="s">
        <v>130</v>
      </c>
      <c r="H21" s="184" t="s">
        <v>148</v>
      </c>
      <c r="I21" s="185" t="s">
        <v>550</v>
      </c>
      <c r="J21" s="393" t="s">
        <v>120</v>
      </c>
      <c r="K21" s="455" t="s">
        <v>120</v>
      </c>
    </row>
    <row r="22" spans="1:11" ht="15" customHeight="1">
      <c r="A22" s="457" t="s">
        <v>120</v>
      </c>
      <c r="B22" s="455" t="s">
        <v>120</v>
      </c>
      <c r="C22" s="417" t="s">
        <v>120</v>
      </c>
      <c r="D22" s="377" t="s">
        <v>338</v>
      </c>
      <c r="E22" s="184" t="s">
        <v>257</v>
      </c>
      <c r="F22" s="184" t="s">
        <v>2271</v>
      </c>
      <c r="G22" s="373" t="s">
        <v>130</v>
      </c>
      <c r="H22" s="184" t="s">
        <v>148</v>
      </c>
      <c r="I22" s="185" t="s">
        <v>551</v>
      </c>
      <c r="J22" s="393" t="s">
        <v>120</v>
      </c>
      <c r="K22" s="455" t="s">
        <v>120</v>
      </c>
    </row>
    <row r="23" spans="1:11" ht="15" customHeight="1">
      <c r="A23" s="420" t="s">
        <v>13</v>
      </c>
      <c r="B23" s="453" t="s">
        <v>656</v>
      </c>
      <c r="C23" s="454">
        <f t="shared" ref="C23:C30" si="1">IF(B23="Да, разработан",1,0)</f>
        <v>0</v>
      </c>
      <c r="D23" s="459" t="s">
        <v>2337</v>
      </c>
      <c r="E23" s="184" t="s">
        <v>120</v>
      </c>
      <c r="F23" s="184" t="s">
        <v>120</v>
      </c>
      <c r="G23" s="456" t="s">
        <v>120</v>
      </c>
      <c r="H23" s="184" t="s">
        <v>149</v>
      </c>
      <c r="I23" s="185" t="s">
        <v>2302</v>
      </c>
      <c r="J23" s="393" t="s">
        <v>120</v>
      </c>
      <c r="K23" s="455" t="s">
        <v>120</v>
      </c>
    </row>
    <row r="24" spans="1:11" ht="15" customHeight="1">
      <c r="A24" s="420" t="s">
        <v>14</v>
      </c>
      <c r="B24" s="453" t="s">
        <v>654</v>
      </c>
      <c r="C24" s="454">
        <f t="shared" si="1"/>
        <v>1</v>
      </c>
      <c r="D24" s="377" t="s">
        <v>338</v>
      </c>
      <c r="E24" s="184" t="s">
        <v>131</v>
      </c>
      <c r="F24" s="184" t="s">
        <v>293</v>
      </c>
      <c r="G24" s="373" t="s">
        <v>130</v>
      </c>
      <c r="H24" s="184" t="s">
        <v>150</v>
      </c>
      <c r="I24" s="184" t="s">
        <v>553</v>
      </c>
      <c r="J24" s="393" t="s">
        <v>120</v>
      </c>
      <c r="K24" s="455" t="s">
        <v>120</v>
      </c>
    </row>
    <row r="25" spans="1:11" ht="15" customHeight="1">
      <c r="A25" s="452" t="s">
        <v>15</v>
      </c>
      <c r="B25" s="453" t="s">
        <v>654</v>
      </c>
      <c r="C25" s="454">
        <f t="shared" si="1"/>
        <v>1</v>
      </c>
      <c r="D25" s="377" t="s">
        <v>338</v>
      </c>
      <c r="E25" s="184" t="s">
        <v>155</v>
      </c>
      <c r="F25" s="184" t="s">
        <v>2303</v>
      </c>
      <c r="G25" s="388">
        <v>44522</v>
      </c>
      <c r="H25" s="184" t="s">
        <v>857</v>
      </c>
      <c r="I25" s="184" t="s">
        <v>2114</v>
      </c>
      <c r="J25" s="393" t="s">
        <v>120</v>
      </c>
      <c r="K25" s="455" t="s">
        <v>120</v>
      </c>
    </row>
    <row r="26" spans="1:11" ht="15" customHeight="1">
      <c r="A26" s="457" t="s">
        <v>120</v>
      </c>
      <c r="B26" s="455" t="s">
        <v>120</v>
      </c>
      <c r="C26" s="417" t="s">
        <v>120</v>
      </c>
      <c r="D26" s="459" t="s">
        <v>2337</v>
      </c>
      <c r="E26" s="184" t="s">
        <v>120</v>
      </c>
      <c r="F26" s="184" t="s">
        <v>120</v>
      </c>
      <c r="G26" s="456" t="s">
        <v>120</v>
      </c>
      <c r="H26" s="184" t="s">
        <v>152</v>
      </c>
      <c r="I26" s="185" t="s">
        <v>2305</v>
      </c>
      <c r="J26" s="393" t="s">
        <v>120</v>
      </c>
      <c r="K26" s="455" t="s">
        <v>120</v>
      </c>
    </row>
    <row r="27" spans="1:11" ht="15" customHeight="1">
      <c r="A27" s="452" t="s">
        <v>16</v>
      </c>
      <c r="B27" s="456" t="s">
        <v>654</v>
      </c>
      <c r="C27" s="454">
        <f t="shared" si="1"/>
        <v>1</v>
      </c>
      <c r="D27" s="377" t="s">
        <v>338</v>
      </c>
      <c r="E27" s="184" t="s">
        <v>131</v>
      </c>
      <c r="F27" s="397" t="s">
        <v>293</v>
      </c>
      <c r="G27" s="388">
        <v>44510</v>
      </c>
      <c r="H27" s="184" t="s">
        <v>153</v>
      </c>
      <c r="I27" s="185" t="s">
        <v>554</v>
      </c>
      <c r="J27" s="393" t="s">
        <v>120</v>
      </c>
      <c r="K27" s="455" t="s">
        <v>120</v>
      </c>
    </row>
    <row r="28" spans="1:11" ht="15" customHeight="1">
      <c r="A28" s="452" t="s">
        <v>17</v>
      </c>
      <c r="B28" s="456" t="s">
        <v>654</v>
      </c>
      <c r="C28" s="454">
        <f t="shared" si="1"/>
        <v>1</v>
      </c>
      <c r="D28" s="377" t="s">
        <v>338</v>
      </c>
      <c r="E28" s="184" t="s">
        <v>155</v>
      </c>
      <c r="F28" s="184" t="s">
        <v>293</v>
      </c>
      <c r="G28" s="403">
        <v>44498</v>
      </c>
      <c r="H28" s="184" t="s">
        <v>154</v>
      </c>
      <c r="I28" s="389" t="s">
        <v>555</v>
      </c>
      <c r="J28" s="393" t="s">
        <v>120</v>
      </c>
      <c r="K28" s="455" t="s">
        <v>120</v>
      </c>
    </row>
    <row r="29" spans="1:11" ht="15" customHeight="1">
      <c r="A29" s="457" t="s">
        <v>120</v>
      </c>
      <c r="B29" s="455" t="s">
        <v>120</v>
      </c>
      <c r="C29" s="417" t="s">
        <v>120</v>
      </c>
      <c r="D29" s="377" t="s">
        <v>338</v>
      </c>
      <c r="E29" s="184" t="s">
        <v>155</v>
      </c>
      <c r="F29" s="184" t="s">
        <v>293</v>
      </c>
      <c r="G29" s="403">
        <v>44498</v>
      </c>
      <c r="H29" s="184" t="s">
        <v>157</v>
      </c>
      <c r="I29" s="386" t="s">
        <v>2118</v>
      </c>
      <c r="J29" s="393" t="s">
        <v>120</v>
      </c>
      <c r="K29" s="455" t="s">
        <v>120</v>
      </c>
    </row>
    <row r="30" spans="1:11" ht="15" customHeight="1">
      <c r="A30" s="420" t="s">
        <v>533</v>
      </c>
      <c r="B30" s="456" t="s">
        <v>654</v>
      </c>
      <c r="C30" s="454">
        <f t="shared" si="1"/>
        <v>1</v>
      </c>
      <c r="D30" s="377" t="s">
        <v>338</v>
      </c>
      <c r="E30" s="184" t="s">
        <v>131</v>
      </c>
      <c r="F30" s="184" t="s">
        <v>2119</v>
      </c>
      <c r="G30" s="373" t="s">
        <v>130</v>
      </c>
      <c r="H30" s="184" t="s">
        <v>158</v>
      </c>
      <c r="I30" s="389" t="s">
        <v>1901</v>
      </c>
      <c r="J30" s="393" t="s">
        <v>120</v>
      </c>
      <c r="K30" s="455" t="s">
        <v>120</v>
      </c>
    </row>
    <row r="31" spans="1:11" ht="15" customHeight="1">
      <c r="A31" s="457" t="s">
        <v>120</v>
      </c>
      <c r="B31" s="455" t="s">
        <v>120</v>
      </c>
      <c r="C31" s="417" t="s">
        <v>120</v>
      </c>
      <c r="D31" s="377" t="s">
        <v>338</v>
      </c>
      <c r="E31" s="184" t="s">
        <v>251</v>
      </c>
      <c r="F31" s="184" t="s">
        <v>2121</v>
      </c>
      <c r="G31" s="373" t="s">
        <v>130</v>
      </c>
      <c r="H31" s="184" t="s">
        <v>158</v>
      </c>
      <c r="I31" s="184" t="s">
        <v>2120</v>
      </c>
      <c r="J31" s="393" t="s">
        <v>120</v>
      </c>
      <c r="K31" s="455" t="s">
        <v>120</v>
      </c>
    </row>
    <row r="32" spans="1:11" ht="15" customHeight="1">
      <c r="A32" s="414" t="s">
        <v>19</v>
      </c>
      <c r="B32" s="461"/>
      <c r="C32" s="371"/>
      <c r="D32" s="369"/>
      <c r="E32" s="396"/>
      <c r="F32" s="396"/>
      <c r="G32" s="461"/>
      <c r="H32" s="396"/>
      <c r="I32" s="396"/>
      <c r="J32" s="396"/>
      <c r="K32" s="462"/>
    </row>
    <row r="33" spans="1:11" s="19" customFormat="1" ht="15" customHeight="1">
      <c r="A33" s="452" t="s">
        <v>20</v>
      </c>
      <c r="B33" s="456" t="s">
        <v>654</v>
      </c>
      <c r="C33" s="454">
        <f t="shared" ref="C33:C47" si="2">IF(B33="Да, разработан",1,0)</f>
        <v>1</v>
      </c>
      <c r="D33" s="377" t="s">
        <v>338</v>
      </c>
      <c r="E33" s="184" t="s">
        <v>131</v>
      </c>
      <c r="F33" s="397" t="s">
        <v>293</v>
      </c>
      <c r="G33" s="388">
        <v>44515</v>
      </c>
      <c r="H33" s="184" t="s">
        <v>159</v>
      </c>
      <c r="I33" s="184" t="s">
        <v>2304</v>
      </c>
      <c r="J33" s="393" t="s">
        <v>120</v>
      </c>
      <c r="K33" s="455" t="s">
        <v>120</v>
      </c>
    </row>
    <row r="34" spans="1:11" s="19" customFormat="1" ht="15" customHeight="1">
      <c r="A34" s="457" t="s">
        <v>120</v>
      </c>
      <c r="B34" s="455" t="s">
        <v>120</v>
      </c>
      <c r="C34" s="417" t="s">
        <v>120</v>
      </c>
      <c r="D34" s="459" t="s">
        <v>2337</v>
      </c>
      <c r="E34" s="184" t="s">
        <v>120</v>
      </c>
      <c r="F34" s="184" t="s">
        <v>120</v>
      </c>
      <c r="G34" s="456" t="s">
        <v>120</v>
      </c>
      <c r="H34" s="184" t="s">
        <v>159</v>
      </c>
      <c r="I34" s="184" t="s">
        <v>2306</v>
      </c>
      <c r="J34" s="393" t="s">
        <v>120</v>
      </c>
      <c r="K34" s="455" t="s">
        <v>120</v>
      </c>
    </row>
    <row r="35" spans="1:11" s="19" customFormat="1" ht="15" customHeight="1">
      <c r="A35" s="452" t="s">
        <v>21</v>
      </c>
      <c r="B35" s="456" t="s">
        <v>654</v>
      </c>
      <c r="C35" s="454">
        <f t="shared" si="2"/>
        <v>1</v>
      </c>
      <c r="D35" s="377" t="s">
        <v>338</v>
      </c>
      <c r="E35" s="184" t="s">
        <v>128</v>
      </c>
      <c r="F35" s="184" t="s">
        <v>293</v>
      </c>
      <c r="G35" s="373" t="s">
        <v>130</v>
      </c>
      <c r="H35" s="184" t="s">
        <v>160</v>
      </c>
      <c r="I35" s="185" t="s">
        <v>466</v>
      </c>
      <c r="J35" s="393" t="s">
        <v>120</v>
      </c>
      <c r="K35" s="455" t="s">
        <v>120</v>
      </c>
    </row>
    <row r="36" spans="1:11" ht="15" customHeight="1">
      <c r="A36" s="452" t="s">
        <v>22</v>
      </c>
      <c r="B36" s="456" t="s">
        <v>654</v>
      </c>
      <c r="C36" s="454">
        <f t="shared" si="2"/>
        <v>1</v>
      </c>
      <c r="D36" s="377" t="s">
        <v>338</v>
      </c>
      <c r="E36" s="184" t="s">
        <v>131</v>
      </c>
      <c r="F36" s="184" t="s">
        <v>293</v>
      </c>
      <c r="G36" s="388" t="s">
        <v>2216</v>
      </c>
      <c r="H36" s="184" t="s">
        <v>161</v>
      </c>
      <c r="I36" s="184" t="s">
        <v>162</v>
      </c>
      <c r="J36" s="393" t="s">
        <v>120</v>
      </c>
      <c r="K36" s="455" t="s">
        <v>120</v>
      </c>
    </row>
    <row r="37" spans="1:11" ht="12.5" customHeight="1">
      <c r="A37" s="420" t="s">
        <v>23</v>
      </c>
      <c r="B37" s="456" t="s">
        <v>654</v>
      </c>
      <c r="C37" s="454">
        <f t="shared" si="2"/>
        <v>1</v>
      </c>
      <c r="D37" s="377" t="s">
        <v>338</v>
      </c>
      <c r="E37" s="184" t="s">
        <v>131</v>
      </c>
      <c r="F37" s="184" t="s">
        <v>293</v>
      </c>
      <c r="G37" s="458" t="s">
        <v>130</v>
      </c>
      <c r="H37" s="184" t="s">
        <v>163</v>
      </c>
      <c r="I37" s="185" t="s">
        <v>2307</v>
      </c>
      <c r="J37" s="393" t="s">
        <v>120</v>
      </c>
      <c r="K37" s="455" t="s">
        <v>120</v>
      </c>
    </row>
    <row r="38" spans="1:11" ht="15" customHeight="1">
      <c r="A38" s="452" t="s">
        <v>24</v>
      </c>
      <c r="B38" s="456" t="s">
        <v>654</v>
      </c>
      <c r="C38" s="454">
        <f t="shared" si="2"/>
        <v>1</v>
      </c>
      <c r="D38" s="377" t="s">
        <v>338</v>
      </c>
      <c r="E38" s="184" t="s">
        <v>131</v>
      </c>
      <c r="F38" s="184" t="s">
        <v>293</v>
      </c>
      <c r="G38" s="403">
        <v>44498</v>
      </c>
      <c r="H38" s="184" t="s">
        <v>164</v>
      </c>
      <c r="I38" s="184" t="s">
        <v>165</v>
      </c>
      <c r="J38" s="393" t="s">
        <v>120</v>
      </c>
      <c r="K38" s="455" t="s">
        <v>120</v>
      </c>
    </row>
    <row r="39" spans="1:11" ht="15" customHeight="1">
      <c r="A39" s="452" t="s">
        <v>25</v>
      </c>
      <c r="B39" s="456" t="s">
        <v>654</v>
      </c>
      <c r="C39" s="454">
        <f t="shared" si="2"/>
        <v>1</v>
      </c>
      <c r="D39" s="377" t="s">
        <v>338</v>
      </c>
      <c r="E39" s="184" t="s">
        <v>131</v>
      </c>
      <c r="F39" s="184" t="s">
        <v>293</v>
      </c>
      <c r="G39" s="403">
        <v>44502</v>
      </c>
      <c r="H39" s="184" t="s">
        <v>166</v>
      </c>
      <c r="I39" s="185" t="s">
        <v>470</v>
      </c>
      <c r="J39" s="393" t="s">
        <v>120</v>
      </c>
      <c r="K39" s="455" t="s">
        <v>120</v>
      </c>
    </row>
    <row r="40" spans="1:11" ht="15" customHeight="1">
      <c r="A40" s="457" t="s">
        <v>120</v>
      </c>
      <c r="B40" s="455" t="s">
        <v>120</v>
      </c>
      <c r="C40" s="417" t="s">
        <v>120</v>
      </c>
      <c r="D40" s="377" t="s">
        <v>338</v>
      </c>
      <c r="E40" s="184" t="s">
        <v>131</v>
      </c>
      <c r="F40" s="184" t="s">
        <v>293</v>
      </c>
      <c r="G40" s="373" t="s">
        <v>130</v>
      </c>
      <c r="H40" s="184" t="s">
        <v>471</v>
      </c>
      <c r="I40" s="389" t="s">
        <v>2125</v>
      </c>
      <c r="J40" s="393" t="s">
        <v>120</v>
      </c>
      <c r="K40" s="455" t="s">
        <v>120</v>
      </c>
    </row>
    <row r="41" spans="1:11" ht="15" customHeight="1">
      <c r="A41" s="420" t="s">
        <v>26</v>
      </c>
      <c r="B41" s="456" t="s">
        <v>654</v>
      </c>
      <c r="C41" s="454">
        <f t="shared" si="2"/>
        <v>1</v>
      </c>
      <c r="D41" s="377" t="s">
        <v>338</v>
      </c>
      <c r="E41" s="184" t="s">
        <v>131</v>
      </c>
      <c r="F41" s="397" t="s">
        <v>2311</v>
      </c>
      <c r="G41" s="388">
        <v>44514</v>
      </c>
      <c r="H41" s="184" t="s">
        <v>167</v>
      </c>
      <c r="I41" s="185" t="s">
        <v>269</v>
      </c>
      <c r="J41" s="393" t="s">
        <v>120</v>
      </c>
      <c r="K41" s="455" t="s">
        <v>120</v>
      </c>
    </row>
    <row r="42" spans="1:11" ht="15" customHeight="1">
      <c r="A42" s="457" t="s">
        <v>120</v>
      </c>
      <c r="B42" s="455" t="s">
        <v>120</v>
      </c>
      <c r="C42" s="417" t="s">
        <v>120</v>
      </c>
      <c r="D42" s="377" t="s">
        <v>338</v>
      </c>
      <c r="E42" s="184" t="s">
        <v>131</v>
      </c>
      <c r="F42" s="397" t="s">
        <v>2311</v>
      </c>
      <c r="G42" s="373" t="s">
        <v>130</v>
      </c>
      <c r="H42" s="184" t="s">
        <v>253</v>
      </c>
      <c r="I42" s="389" t="s">
        <v>2214</v>
      </c>
      <c r="J42" s="393" t="s">
        <v>120</v>
      </c>
      <c r="K42" s="455" t="s">
        <v>120</v>
      </c>
    </row>
    <row r="43" spans="1:11" ht="15" customHeight="1">
      <c r="A43" s="452" t="s">
        <v>27</v>
      </c>
      <c r="B43" s="453" t="s">
        <v>654</v>
      </c>
      <c r="C43" s="454">
        <f t="shared" si="2"/>
        <v>1</v>
      </c>
      <c r="D43" s="377" t="s">
        <v>338</v>
      </c>
      <c r="E43" s="184" t="s">
        <v>131</v>
      </c>
      <c r="F43" s="397" t="s">
        <v>293</v>
      </c>
      <c r="G43" s="388">
        <v>44498</v>
      </c>
      <c r="H43" s="184" t="s">
        <v>561</v>
      </c>
      <c r="I43" s="184" t="s">
        <v>2128</v>
      </c>
      <c r="J43" s="393" t="s">
        <v>120</v>
      </c>
      <c r="K43" s="455" t="s">
        <v>120</v>
      </c>
    </row>
    <row r="44" spans="1:11" ht="15" customHeight="1">
      <c r="A44" s="457" t="s">
        <v>120</v>
      </c>
      <c r="B44" s="455" t="s">
        <v>120</v>
      </c>
      <c r="C44" s="417" t="s">
        <v>120</v>
      </c>
      <c r="D44" s="377" t="s">
        <v>338</v>
      </c>
      <c r="E44" s="184" t="s">
        <v>131</v>
      </c>
      <c r="F44" s="397" t="s">
        <v>293</v>
      </c>
      <c r="G44" s="373" t="s">
        <v>130</v>
      </c>
      <c r="H44" s="184" t="s">
        <v>264</v>
      </c>
      <c r="I44" s="185" t="s">
        <v>562</v>
      </c>
      <c r="J44" s="393" t="s">
        <v>120</v>
      </c>
      <c r="K44" s="455" t="s">
        <v>120</v>
      </c>
    </row>
    <row r="45" spans="1:11" ht="15" customHeight="1">
      <c r="A45" s="420" t="s">
        <v>28</v>
      </c>
      <c r="B45" s="453" t="s">
        <v>656</v>
      </c>
      <c r="C45" s="454">
        <f t="shared" si="2"/>
        <v>0</v>
      </c>
      <c r="D45" s="459" t="s">
        <v>2337</v>
      </c>
      <c r="E45" s="184" t="s">
        <v>120</v>
      </c>
      <c r="F45" s="397" t="s">
        <v>120</v>
      </c>
      <c r="G45" s="456" t="s">
        <v>120</v>
      </c>
      <c r="H45" s="184" t="s">
        <v>473</v>
      </c>
      <c r="I45" s="184" t="s">
        <v>2309</v>
      </c>
      <c r="J45" s="393" t="s">
        <v>120</v>
      </c>
      <c r="K45" s="455" t="s">
        <v>120</v>
      </c>
    </row>
    <row r="46" spans="1:11" ht="15" customHeight="1">
      <c r="A46" s="457" t="s">
        <v>120</v>
      </c>
      <c r="B46" s="455" t="s">
        <v>120</v>
      </c>
      <c r="C46" s="417" t="s">
        <v>120</v>
      </c>
      <c r="D46" s="459" t="s">
        <v>2337</v>
      </c>
      <c r="E46" s="184" t="s">
        <v>120</v>
      </c>
      <c r="F46" s="397" t="s">
        <v>120</v>
      </c>
      <c r="G46" s="456" t="s">
        <v>120</v>
      </c>
      <c r="H46" s="184" t="s">
        <v>476</v>
      </c>
      <c r="I46" s="184" t="s">
        <v>2308</v>
      </c>
      <c r="J46" s="393" t="s">
        <v>120</v>
      </c>
      <c r="K46" s="455" t="s">
        <v>120</v>
      </c>
    </row>
    <row r="47" spans="1:11" ht="15" customHeight="1">
      <c r="A47" s="420" t="s">
        <v>534</v>
      </c>
      <c r="B47" s="456" t="s">
        <v>654</v>
      </c>
      <c r="C47" s="454">
        <f t="shared" si="2"/>
        <v>1</v>
      </c>
      <c r="D47" s="377" t="s">
        <v>338</v>
      </c>
      <c r="E47" s="397" t="s">
        <v>131</v>
      </c>
      <c r="F47" s="397" t="s">
        <v>293</v>
      </c>
      <c r="G47" s="388">
        <v>44483</v>
      </c>
      <c r="H47" s="184" t="s">
        <v>169</v>
      </c>
      <c r="I47" s="389" t="s">
        <v>2129</v>
      </c>
      <c r="J47" s="393" t="s">
        <v>120</v>
      </c>
      <c r="K47" s="455" t="s">
        <v>120</v>
      </c>
    </row>
    <row r="48" spans="1:11" ht="15" customHeight="1">
      <c r="A48" s="457" t="s">
        <v>120</v>
      </c>
      <c r="B48" s="455" t="s">
        <v>120</v>
      </c>
      <c r="C48" s="417" t="s">
        <v>120</v>
      </c>
      <c r="D48" s="377" t="s">
        <v>338</v>
      </c>
      <c r="E48" s="397" t="s">
        <v>256</v>
      </c>
      <c r="F48" s="397" t="s">
        <v>2130</v>
      </c>
      <c r="G48" s="373" t="s">
        <v>130</v>
      </c>
      <c r="H48" s="184" t="s">
        <v>169</v>
      </c>
      <c r="I48" s="185" t="s">
        <v>563</v>
      </c>
      <c r="J48" s="393" t="s">
        <v>120</v>
      </c>
      <c r="K48" s="455" t="s">
        <v>120</v>
      </c>
    </row>
    <row r="49" spans="1:12" ht="15" customHeight="1">
      <c r="A49" s="457" t="s">
        <v>120</v>
      </c>
      <c r="B49" s="455" t="s">
        <v>120</v>
      </c>
      <c r="C49" s="417" t="s">
        <v>120</v>
      </c>
      <c r="D49" s="377" t="s">
        <v>338</v>
      </c>
      <c r="E49" s="397" t="s">
        <v>251</v>
      </c>
      <c r="F49" s="397" t="s">
        <v>2070</v>
      </c>
      <c r="G49" s="373" t="s">
        <v>130</v>
      </c>
      <c r="H49" s="184" t="s">
        <v>262</v>
      </c>
      <c r="I49" s="185" t="s">
        <v>564</v>
      </c>
      <c r="J49" s="393" t="s">
        <v>120</v>
      </c>
      <c r="K49" s="455" t="s">
        <v>120</v>
      </c>
    </row>
    <row r="50" spans="1:12" ht="15" customHeight="1">
      <c r="A50" s="457" t="s">
        <v>120</v>
      </c>
      <c r="B50" s="455" t="s">
        <v>120</v>
      </c>
      <c r="C50" s="417" t="s">
        <v>120</v>
      </c>
      <c r="D50" s="377" t="s">
        <v>338</v>
      </c>
      <c r="E50" s="397" t="s">
        <v>187</v>
      </c>
      <c r="F50" s="397" t="s">
        <v>2087</v>
      </c>
      <c r="G50" s="373" t="s">
        <v>130</v>
      </c>
      <c r="H50" s="184" t="s">
        <v>262</v>
      </c>
      <c r="I50" s="389" t="s">
        <v>294</v>
      </c>
      <c r="J50" s="393" t="s">
        <v>120</v>
      </c>
      <c r="K50" s="455" t="s">
        <v>120</v>
      </c>
    </row>
    <row r="51" spans="1:12" ht="15" customHeight="1">
      <c r="A51" s="420" t="s">
        <v>30</v>
      </c>
      <c r="B51" s="453" t="s">
        <v>654</v>
      </c>
      <c r="C51" s="454">
        <f t="shared" ref="C51:C55" si="3">IF(B51="Да, разработан",1,0)</f>
        <v>1</v>
      </c>
      <c r="D51" s="377" t="s">
        <v>338</v>
      </c>
      <c r="E51" s="184" t="s">
        <v>131</v>
      </c>
      <c r="F51" s="397" t="s">
        <v>293</v>
      </c>
      <c r="G51" s="373" t="s">
        <v>130</v>
      </c>
      <c r="H51" s="184" t="s">
        <v>170</v>
      </c>
      <c r="I51" s="185" t="s">
        <v>171</v>
      </c>
      <c r="J51" s="393" t="s">
        <v>120</v>
      </c>
      <c r="K51" s="455" t="s">
        <v>120</v>
      </c>
    </row>
    <row r="52" spans="1:12" ht="15" customHeight="1">
      <c r="A52" s="414" t="s">
        <v>31</v>
      </c>
      <c r="B52" s="461"/>
      <c r="C52" s="371"/>
      <c r="D52" s="369"/>
      <c r="E52" s="396"/>
      <c r="F52" s="396"/>
      <c r="G52" s="461"/>
      <c r="H52" s="396"/>
      <c r="I52" s="396"/>
      <c r="J52" s="396"/>
      <c r="K52" s="462"/>
    </row>
    <row r="53" spans="1:12" ht="15" customHeight="1">
      <c r="A53" s="420" t="s">
        <v>32</v>
      </c>
      <c r="B53" s="456" t="s">
        <v>654</v>
      </c>
      <c r="C53" s="454">
        <f t="shared" si="3"/>
        <v>1</v>
      </c>
      <c r="D53" s="377" t="s">
        <v>338</v>
      </c>
      <c r="E53" s="184" t="s">
        <v>128</v>
      </c>
      <c r="F53" s="397" t="s">
        <v>2100</v>
      </c>
      <c r="G53" s="388">
        <v>44484</v>
      </c>
      <c r="H53" s="184" t="s">
        <v>565</v>
      </c>
      <c r="I53" s="184" t="s">
        <v>2101</v>
      </c>
      <c r="J53" s="393" t="s">
        <v>120</v>
      </c>
      <c r="K53" s="455" t="s">
        <v>120</v>
      </c>
    </row>
    <row r="54" spans="1:12" ht="15" customHeight="1">
      <c r="A54" s="420" t="s">
        <v>33</v>
      </c>
      <c r="B54" s="453" t="s">
        <v>654</v>
      </c>
      <c r="C54" s="454">
        <f t="shared" si="3"/>
        <v>1</v>
      </c>
      <c r="D54" s="377" t="s">
        <v>338</v>
      </c>
      <c r="E54" s="184" t="s">
        <v>131</v>
      </c>
      <c r="F54" s="397" t="s">
        <v>293</v>
      </c>
      <c r="G54" s="458" t="s">
        <v>130</v>
      </c>
      <c r="H54" s="184" t="s">
        <v>174</v>
      </c>
      <c r="I54" s="185" t="s">
        <v>567</v>
      </c>
      <c r="J54" s="393" t="s">
        <v>120</v>
      </c>
      <c r="K54" s="455" t="s">
        <v>120</v>
      </c>
    </row>
    <row r="55" spans="1:12" ht="15" customHeight="1">
      <c r="A55" s="420" t="s">
        <v>94</v>
      </c>
      <c r="B55" s="456" t="s">
        <v>654</v>
      </c>
      <c r="C55" s="454">
        <f t="shared" si="3"/>
        <v>1</v>
      </c>
      <c r="D55" s="377" t="s">
        <v>338</v>
      </c>
      <c r="E55" s="184" t="s">
        <v>187</v>
      </c>
      <c r="F55" s="397" t="s">
        <v>293</v>
      </c>
      <c r="G55" s="458" t="s">
        <v>130</v>
      </c>
      <c r="H55" s="184" t="s">
        <v>481</v>
      </c>
      <c r="I55" s="185" t="s">
        <v>2278</v>
      </c>
      <c r="J55" s="393" t="s">
        <v>120</v>
      </c>
      <c r="K55" s="455" t="s">
        <v>120</v>
      </c>
    </row>
    <row r="56" spans="1:12" ht="15" customHeight="1">
      <c r="A56" s="457" t="s">
        <v>120</v>
      </c>
      <c r="B56" s="455" t="s">
        <v>120</v>
      </c>
      <c r="C56" s="417" t="s">
        <v>120</v>
      </c>
      <c r="D56" s="377" t="s">
        <v>338</v>
      </c>
      <c r="E56" s="184" t="s">
        <v>187</v>
      </c>
      <c r="F56" s="397" t="s">
        <v>293</v>
      </c>
      <c r="G56" s="403">
        <v>44515</v>
      </c>
      <c r="H56" s="397" t="s">
        <v>176</v>
      </c>
      <c r="I56" s="184" t="s">
        <v>1925</v>
      </c>
      <c r="J56" s="393" t="s">
        <v>120</v>
      </c>
      <c r="K56" s="455" t="s">
        <v>120</v>
      </c>
    </row>
    <row r="57" spans="1:12" ht="15" customHeight="1">
      <c r="A57" s="457" t="s">
        <v>120</v>
      </c>
      <c r="B57" s="455" t="s">
        <v>120</v>
      </c>
      <c r="C57" s="417" t="s">
        <v>120</v>
      </c>
      <c r="D57" s="459" t="s">
        <v>2337</v>
      </c>
      <c r="E57" s="184" t="s">
        <v>120</v>
      </c>
      <c r="F57" s="397" t="s">
        <v>120</v>
      </c>
      <c r="G57" s="456" t="s">
        <v>120</v>
      </c>
      <c r="H57" s="397" t="s">
        <v>176</v>
      </c>
      <c r="I57" s="397" t="s">
        <v>2310</v>
      </c>
      <c r="J57" s="393" t="s">
        <v>120</v>
      </c>
      <c r="K57" s="455" t="s">
        <v>120</v>
      </c>
    </row>
    <row r="58" spans="1:12" ht="15" customHeight="1">
      <c r="A58" s="420" t="s">
        <v>34</v>
      </c>
      <c r="B58" s="453" t="s">
        <v>654</v>
      </c>
      <c r="C58" s="454">
        <f t="shared" ref="C58:C65" si="4">IF(B58="Да, разработан",1,0)</f>
        <v>1</v>
      </c>
      <c r="D58" s="377" t="s">
        <v>338</v>
      </c>
      <c r="E58" s="184" t="s">
        <v>131</v>
      </c>
      <c r="F58" s="397" t="s">
        <v>2269</v>
      </c>
      <c r="G58" s="388" t="s">
        <v>2268</v>
      </c>
      <c r="H58" s="184" t="s">
        <v>177</v>
      </c>
      <c r="I58" s="389" t="s">
        <v>568</v>
      </c>
      <c r="J58" s="393" t="s">
        <v>120</v>
      </c>
      <c r="K58" s="455" t="s">
        <v>120</v>
      </c>
    </row>
    <row r="59" spans="1:12" ht="15" customHeight="1">
      <c r="A59" s="457" t="s">
        <v>120</v>
      </c>
      <c r="B59" s="455" t="s">
        <v>120</v>
      </c>
      <c r="C59" s="417" t="s">
        <v>120</v>
      </c>
      <c r="D59" s="377" t="s">
        <v>338</v>
      </c>
      <c r="E59" s="184" t="s">
        <v>131</v>
      </c>
      <c r="F59" s="397" t="s">
        <v>2270</v>
      </c>
      <c r="G59" s="388" t="s">
        <v>2268</v>
      </c>
      <c r="H59" s="184" t="s">
        <v>178</v>
      </c>
      <c r="I59" s="185" t="s">
        <v>569</v>
      </c>
      <c r="J59" s="393" t="s">
        <v>120</v>
      </c>
      <c r="K59" s="455" t="s">
        <v>120</v>
      </c>
    </row>
    <row r="60" spans="1:12" ht="15" customHeight="1">
      <c r="A60" s="452" t="s">
        <v>35</v>
      </c>
      <c r="B60" s="456" t="s">
        <v>654</v>
      </c>
      <c r="C60" s="454">
        <f t="shared" si="4"/>
        <v>1</v>
      </c>
      <c r="D60" s="377" t="s">
        <v>338</v>
      </c>
      <c r="E60" s="184" t="s">
        <v>131</v>
      </c>
      <c r="F60" s="397" t="s">
        <v>293</v>
      </c>
      <c r="G60" s="373" t="s">
        <v>130</v>
      </c>
      <c r="H60" s="184" t="s">
        <v>179</v>
      </c>
      <c r="I60" s="185" t="s">
        <v>180</v>
      </c>
      <c r="J60" s="393" t="s">
        <v>120</v>
      </c>
      <c r="K60" s="378" t="s">
        <v>2828</v>
      </c>
      <c r="L60" s="19"/>
    </row>
    <row r="61" spans="1:12" ht="15" customHeight="1">
      <c r="A61" s="416" t="s">
        <v>36</v>
      </c>
      <c r="B61" s="453" t="s">
        <v>654</v>
      </c>
      <c r="C61" s="454">
        <f t="shared" si="4"/>
        <v>1</v>
      </c>
      <c r="D61" s="377" t="s">
        <v>338</v>
      </c>
      <c r="E61" s="184" t="s">
        <v>131</v>
      </c>
      <c r="F61" s="397" t="s">
        <v>293</v>
      </c>
      <c r="G61" s="403">
        <v>44508</v>
      </c>
      <c r="H61" s="184" t="s">
        <v>181</v>
      </c>
      <c r="I61" s="185" t="s">
        <v>2195</v>
      </c>
      <c r="J61" s="393" t="s">
        <v>120</v>
      </c>
      <c r="K61" s="455" t="s">
        <v>120</v>
      </c>
    </row>
    <row r="62" spans="1:12" ht="15" customHeight="1">
      <c r="A62" s="457" t="s">
        <v>120</v>
      </c>
      <c r="B62" s="455" t="s">
        <v>120</v>
      </c>
      <c r="C62" s="417" t="s">
        <v>120</v>
      </c>
      <c r="D62" s="377" t="s">
        <v>2342</v>
      </c>
      <c r="E62" s="184" t="s">
        <v>120</v>
      </c>
      <c r="F62" s="397" t="s">
        <v>120</v>
      </c>
      <c r="G62" s="456" t="s">
        <v>120</v>
      </c>
      <c r="H62" s="184" t="s">
        <v>536</v>
      </c>
      <c r="I62" s="379" t="s">
        <v>2349</v>
      </c>
      <c r="J62" s="393" t="s">
        <v>120</v>
      </c>
      <c r="K62" s="455" t="s">
        <v>120</v>
      </c>
    </row>
    <row r="63" spans="1:12" ht="15" customHeight="1">
      <c r="A63" s="452" t="s">
        <v>37</v>
      </c>
      <c r="B63" s="456" t="s">
        <v>654</v>
      </c>
      <c r="C63" s="454">
        <f t="shared" si="4"/>
        <v>1</v>
      </c>
      <c r="D63" s="377" t="s">
        <v>338</v>
      </c>
      <c r="E63" s="184" t="s">
        <v>131</v>
      </c>
      <c r="F63" s="397" t="s">
        <v>293</v>
      </c>
      <c r="G63" s="458" t="s">
        <v>130</v>
      </c>
      <c r="H63" s="184" t="s">
        <v>182</v>
      </c>
      <c r="I63" s="185" t="s">
        <v>330</v>
      </c>
      <c r="J63" s="393" t="s">
        <v>120</v>
      </c>
      <c r="K63" s="455" t="s">
        <v>120</v>
      </c>
    </row>
    <row r="64" spans="1:12" ht="15" customHeight="1">
      <c r="A64" s="457" t="s">
        <v>120</v>
      </c>
      <c r="B64" s="455" t="s">
        <v>120</v>
      </c>
      <c r="C64" s="417" t="s">
        <v>120</v>
      </c>
      <c r="D64" s="377" t="s">
        <v>338</v>
      </c>
      <c r="E64" s="184" t="s">
        <v>131</v>
      </c>
      <c r="F64" s="397" t="s">
        <v>293</v>
      </c>
      <c r="G64" s="403">
        <v>44501</v>
      </c>
      <c r="H64" s="184" t="s">
        <v>570</v>
      </c>
      <c r="I64" s="386" t="s">
        <v>2136</v>
      </c>
      <c r="J64" s="393" t="s">
        <v>120</v>
      </c>
      <c r="K64" s="455" t="s">
        <v>120</v>
      </c>
    </row>
    <row r="65" spans="1:11" ht="15" customHeight="1">
      <c r="A65" s="452" t="s">
        <v>535</v>
      </c>
      <c r="B65" s="453" t="s">
        <v>654</v>
      </c>
      <c r="C65" s="454">
        <f t="shared" si="4"/>
        <v>1</v>
      </c>
      <c r="D65" s="377" t="s">
        <v>338</v>
      </c>
      <c r="E65" s="184" t="s">
        <v>155</v>
      </c>
      <c r="F65" s="397" t="s">
        <v>2273</v>
      </c>
      <c r="G65" s="403">
        <v>44522</v>
      </c>
      <c r="H65" s="184" t="s">
        <v>183</v>
      </c>
      <c r="I65" s="185" t="s">
        <v>571</v>
      </c>
      <c r="J65" s="393" t="s">
        <v>120</v>
      </c>
      <c r="K65" s="455" t="s">
        <v>120</v>
      </c>
    </row>
    <row r="66" spans="1:11" ht="15" customHeight="1">
      <c r="A66" s="457" t="s">
        <v>120</v>
      </c>
      <c r="B66" s="455" t="s">
        <v>120</v>
      </c>
      <c r="C66" s="417" t="s">
        <v>120</v>
      </c>
      <c r="D66" s="377" t="s">
        <v>338</v>
      </c>
      <c r="E66" s="184" t="s">
        <v>256</v>
      </c>
      <c r="F66" s="397" t="s">
        <v>2272</v>
      </c>
      <c r="G66" s="458" t="s">
        <v>130</v>
      </c>
      <c r="H66" s="184" t="s">
        <v>183</v>
      </c>
      <c r="I66" s="185" t="s">
        <v>571</v>
      </c>
      <c r="J66" s="393" t="s">
        <v>120</v>
      </c>
      <c r="K66" s="455" t="s">
        <v>120</v>
      </c>
    </row>
    <row r="67" spans="1:11" ht="15" customHeight="1">
      <c r="A67" s="414" t="s">
        <v>38</v>
      </c>
      <c r="B67" s="461"/>
      <c r="C67" s="371"/>
      <c r="D67" s="369"/>
      <c r="E67" s="396"/>
      <c r="F67" s="396"/>
      <c r="G67" s="461"/>
      <c r="H67" s="396"/>
      <c r="I67" s="396"/>
      <c r="J67" s="396"/>
      <c r="K67" s="462"/>
    </row>
    <row r="68" spans="1:11" ht="15" customHeight="1">
      <c r="A68" s="420" t="s">
        <v>39</v>
      </c>
      <c r="B68" s="453" t="s">
        <v>656</v>
      </c>
      <c r="C68" s="454">
        <f t="shared" ref="C68:C74" si="5">IF(B68="Да, разработан",1,0)</f>
        <v>0</v>
      </c>
      <c r="D68" s="459" t="s">
        <v>2337</v>
      </c>
      <c r="E68" s="184" t="s">
        <v>120</v>
      </c>
      <c r="F68" s="184" t="s">
        <v>120</v>
      </c>
      <c r="G68" s="456" t="s">
        <v>120</v>
      </c>
      <c r="H68" s="184" t="s">
        <v>486</v>
      </c>
      <c r="I68" s="184" t="s">
        <v>2313</v>
      </c>
      <c r="J68" s="393" t="s">
        <v>120</v>
      </c>
      <c r="K68" s="455" t="s">
        <v>120</v>
      </c>
    </row>
    <row r="69" spans="1:11" ht="15" customHeight="1">
      <c r="A69" s="457" t="s">
        <v>120</v>
      </c>
      <c r="B69" s="455" t="s">
        <v>120</v>
      </c>
      <c r="C69" s="417" t="s">
        <v>120</v>
      </c>
      <c r="D69" s="459" t="s">
        <v>2337</v>
      </c>
      <c r="E69" s="184" t="s">
        <v>120</v>
      </c>
      <c r="F69" s="184" t="s">
        <v>120</v>
      </c>
      <c r="G69" s="456" t="s">
        <v>120</v>
      </c>
      <c r="H69" s="184" t="s">
        <v>727</v>
      </c>
      <c r="I69" s="184" t="s">
        <v>2312</v>
      </c>
      <c r="J69" s="393" t="s">
        <v>120</v>
      </c>
      <c r="K69" s="455" t="s">
        <v>120</v>
      </c>
    </row>
    <row r="70" spans="1:11" ht="15" customHeight="1">
      <c r="A70" s="452" t="s">
        <v>40</v>
      </c>
      <c r="B70" s="456" t="s">
        <v>656</v>
      </c>
      <c r="C70" s="454">
        <f t="shared" si="5"/>
        <v>0</v>
      </c>
      <c r="D70" s="459" t="s">
        <v>2337</v>
      </c>
      <c r="E70" s="184" t="s">
        <v>120</v>
      </c>
      <c r="F70" s="184" t="s">
        <v>120</v>
      </c>
      <c r="G70" s="456" t="s">
        <v>120</v>
      </c>
      <c r="H70" s="184" t="s">
        <v>184</v>
      </c>
      <c r="I70" s="184" t="s">
        <v>2314</v>
      </c>
      <c r="J70" s="379" t="s">
        <v>2604</v>
      </c>
      <c r="K70" s="378" t="s">
        <v>2560</v>
      </c>
    </row>
    <row r="71" spans="1:11" ht="15" customHeight="1">
      <c r="A71" s="452" t="s">
        <v>41</v>
      </c>
      <c r="B71" s="456" t="s">
        <v>654</v>
      </c>
      <c r="C71" s="454">
        <f t="shared" si="5"/>
        <v>1</v>
      </c>
      <c r="D71" s="377" t="s">
        <v>338</v>
      </c>
      <c r="E71" s="184" t="s">
        <v>131</v>
      </c>
      <c r="F71" s="397" t="s">
        <v>293</v>
      </c>
      <c r="G71" s="373" t="s">
        <v>130</v>
      </c>
      <c r="H71" s="184" t="s">
        <v>2175</v>
      </c>
      <c r="I71" s="389" t="s">
        <v>2317</v>
      </c>
      <c r="J71" s="184" t="s">
        <v>2316</v>
      </c>
      <c r="K71" s="455" t="s">
        <v>120</v>
      </c>
    </row>
    <row r="72" spans="1:11" ht="15" customHeight="1">
      <c r="A72" s="452" t="s">
        <v>42</v>
      </c>
      <c r="B72" s="453" t="s">
        <v>656</v>
      </c>
      <c r="C72" s="454">
        <f t="shared" si="5"/>
        <v>0</v>
      </c>
      <c r="D72" s="459" t="s">
        <v>2337</v>
      </c>
      <c r="E72" s="184" t="s">
        <v>120</v>
      </c>
      <c r="F72" s="184" t="s">
        <v>120</v>
      </c>
      <c r="G72" s="456" t="s">
        <v>120</v>
      </c>
      <c r="H72" s="184" t="s">
        <v>189</v>
      </c>
      <c r="I72" s="184" t="s">
        <v>2318</v>
      </c>
      <c r="J72" s="393" t="s">
        <v>120</v>
      </c>
      <c r="K72" s="455" t="s">
        <v>120</v>
      </c>
    </row>
    <row r="73" spans="1:11" ht="15" customHeight="1">
      <c r="A73" s="420" t="s">
        <v>91</v>
      </c>
      <c r="B73" s="453" t="s">
        <v>656</v>
      </c>
      <c r="C73" s="454">
        <f t="shared" si="5"/>
        <v>0</v>
      </c>
      <c r="D73" s="459" t="s">
        <v>2337</v>
      </c>
      <c r="E73" s="184" t="s">
        <v>120</v>
      </c>
      <c r="F73" s="184" t="s">
        <v>120</v>
      </c>
      <c r="G73" s="456" t="s">
        <v>120</v>
      </c>
      <c r="H73" s="184" t="s">
        <v>191</v>
      </c>
      <c r="I73" s="184" t="s">
        <v>2319</v>
      </c>
      <c r="J73" s="393" t="s">
        <v>120</v>
      </c>
      <c r="K73" s="455" t="s">
        <v>120</v>
      </c>
    </row>
    <row r="74" spans="1:11" ht="15" customHeight="1">
      <c r="A74" s="452" t="s">
        <v>43</v>
      </c>
      <c r="B74" s="453" t="s">
        <v>656</v>
      </c>
      <c r="C74" s="454">
        <f t="shared" si="5"/>
        <v>0</v>
      </c>
      <c r="D74" s="459" t="s">
        <v>2338</v>
      </c>
      <c r="E74" s="184" t="s">
        <v>120</v>
      </c>
      <c r="F74" s="184" t="s">
        <v>120</v>
      </c>
      <c r="G74" s="456" t="s">
        <v>120</v>
      </c>
      <c r="H74" s="184" t="s">
        <v>192</v>
      </c>
      <c r="I74" s="184" t="s">
        <v>2334</v>
      </c>
      <c r="J74" s="393" t="s">
        <v>120</v>
      </c>
      <c r="K74" s="455" t="s">
        <v>120</v>
      </c>
    </row>
    <row r="75" spans="1:11" ht="15" customHeight="1">
      <c r="A75" s="457" t="s">
        <v>120</v>
      </c>
      <c r="B75" s="455" t="s">
        <v>120</v>
      </c>
      <c r="C75" s="417" t="s">
        <v>120</v>
      </c>
      <c r="D75" s="459" t="s">
        <v>2338</v>
      </c>
      <c r="E75" s="184" t="s">
        <v>120</v>
      </c>
      <c r="F75" s="184" t="s">
        <v>120</v>
      </c>
      <c r="G75" s="456" t="s">
        <v>120</v>
      </c>
      <c r="H75" s="184" t="s">
        <v>192</v>
      </c>
      <c r="I75" s="184" t="s">
        <v>2335</v>
      </c>
      <c r="J75" s="393" t="s">
        <v>120</v>
      </c>
      <c r="K75" s="455" t="s">
        <v>120</v>
      </c>
    </row>
    <row r="76" spans="1:11" ht="15" customHeight="1">
      <c r="A76" s="457" t="s">
        <v>120</v>
      </c>
      <c r="B76" s="455" t="s">
        <v>120</v>
      </c>
      <c r="C76" s="417" t="s">
        <v>120</v>
      </c>
      <c r="D76" s="459" t="s">
        <v>2338</v>
      </c>
      <c r="E76" s="184" t="s">
        <v>120</v>
      </c>
      <c r="F76" s="184" t="s">
        <v>120</v>
      </c>
      <c r="G76" s="456" t="s">
        <v>120</v>
      </c>
      <c r="H76" s="184" t="s">
        <v>574</v>
      </c>
      <c r="I76" s="184" t="s">
        <v>2336</v>
      </c>
      <c r="J76" s="393" t="s">
        <v>120</v>
      </c>
      <c r="K76" s="455" t="s">
        <v>120</v>
      </c>
    </row>
    <row r="77" spans="1:11" ht="15.5" customHeight="1">
      <c r="A77" s="420" t="s">
        <v>44</v>
      </c>
      <c r="B77" s="456" t="s">
        <v>654</v>
      </c>
      <c r="C77" s="454">
        <f t="shared" ref="C77:C88" si="6">IF(B77="Да, разработан",1,0)</f>
        <v>1</v>
      </c>
      <c r="D77" s="377" t="s">
        <v>338</v>
      </c>
      <c r="E77" s="184" t="s">
        <v>155</v>
      </c>
      <c r="F77" s="397" t="s">
        <v>293</v>
      </c>
      <c r="G77" s="373" t="s">
        <v>130</v>
      </c>
      <c r="H77" s="184" t="s">
        <v>194</v>
      </c>
      <c r="I77" s="404" t="s">
        <v>2092</v>
      </c>
      <c r="J77" s="393" t="s">
        <v>120</v>
      </c>
      <c r="K77" s="455" t="s">
        <v>120</v>
      </c>
    </row>
    <row r="78" spans="1:11" ht="15" customHeight="1">
      <c r="A78" s="414" t="s">
        <v>45</v>
      </c>
      <c r="B78" s="461"/>
      <c r="C78" s="371"/>
      <c r="D78" s="369"/>
      <c r="E78" s="396"/>
      <c r="F78" s="396"/>
      <c r="G78" s="461"/>
      <c r="H78" s="396"/>
      <c r="I78" s="396"/>
      <c r="J78" s="396"/>
      <c r="K78" s="462"/>
    </row>
    <row r="79" spans="1:11" ht="15" customHeight="1">
      <c r="A79" s="420" t="s">
        <v>46</v>
      </c>
      <c r="B79" s="456" t="s">
        <v>654</v>
      </c>
      <c r="C79" s="454">
        <f t="shared" si="6"/>
        <v>1</v>
      </c>
      <c r="D79" s="377" t="s">
        <v>338</v>
      </c>
      <c r="E79" s="184" t="s">
        <v>131</v>
      </c>
      <c r="F79" s="397" t="s">
        <v>293</v>
      </c>
      <c r="G79" s="388">
        <v>44497</v>
      </c>
      <c r="H79" s="184" t="s">
        <v>195</v>
      </c>
      <c r="I79" s="404" t="s">
        <v>2145</v>
      </c>
      <c r="J79" s="393" t="s">
        <v>120</v>
      </c>
      <c r="K79" s="455" t="s">
        <v>120</v>
      </c>
    </row>
    <row r="80" spans="1:11" ht="15" customHeight="1">
      <c r="A80" s="452" t="s">
        <v>47</v>
      </c>
      <c r="B80" s="453" t="s">
        <v>654</v>
      </c>
      <c r="C80" s="454">
        <f t="shared" si="6"/>
        <v>1</v>
      </c>
      <c r="D80" s="377" t="s">
        <v>338</v>
      </c>
      <c r="E80" s="184" t="s">
        <v>549</v>
      </c>
      <c r="F80" s="397" t="s">
        <v>293</v>
      </c>
      <c r="G80" s="373" t="s">
        <v>130</v>
      </c>
      <c r="H80" s="184" t="s">
        <v>196</v>
      </c>
      <c r="I80" s="185" t="s">
        <v>197</v>
      </c>
      <c r="J80" s="393" t="s">
        <v>120</v>
      </c>
      <c r="K80" s="403" t="s">
        <v>2463</v>
      </c>
    </row>
    <row r="81" spans="1:11" ht="15" customHeight="1">
      <c r="A81" s="420" t="s">
        <v>48</v>
      </c>
      <c r="B81" s="453" t="s">
        <v>656</v>
      </c>
      <c r="C81" s="454">
        <f t="shared" si="6"/>
        <v>0</v>
      </c>
      <c r="D81" s="459" t="s">
        <v>2337</v>
      </c>
      <c r="E81" s="184" t="s">
        <v>120</v>
      </c>
      <c r="F81" s="184" t="s">
        <v>120</v>
      </c>
      <c r="G81" s="456" t="s">
        <v>120</v>
      </c>
      <c r="H81" s="184" t="s">
        <v>575</v>
      </c>
      <c r="I81" s="185" t="s">
        <v>2315</v>
      </c>
      <c r="J81" s="393" t="s">
        <v>120</v>
      </c>
      <c r="K81" s="455" t="s">
        <v>120</v>
      </c>
    </row>
    <row r="82" spans="1:11" ht="15" customHeight="1">
      <c r="A82" s="420" t="s">
        <v>49</v>
      </c>
      <c r="B82" s="453" t="s">
        <v>654</v>
      </c>
      <c r="C82" s="454">
        <f t="shared" si="6"/>
        <v>1</v>
      </c>
      <c r="D82" s="377" t="s">
        <v>338</v>
      </c>
      <c r="E82" s="184" t="s">
        <v>131</v>
      </c>
      <c r="F82" s="397" t="s">
        <v>293</v>
      </c>
      <c r="G82" s="458" t="s">
        <v>130</v>
      </c>
      <c r="H82" s="184" t="s">
        <v>199</v>
      </c>
      <c r="I82" s="185" t="s">
        <v>200</v>
      </c>
      <c r="J82" s="393" t="s">
        <v>120</v>
      </c>
      <c r="K82" s="455" t="s">
        <v>120</v>
      </c>
    </row>
    <row r="83" spans="1:11" ht="15" customHeight="1">
      <c r="A83" s="420" t="s">
        <v>50</v>
      </c>
      <c r="B83" s="456" t="s">
        <v>654</v>
      </c>
      <c r="C83" s="454">
        <f t="shared" si="6"/>
        <v>1</v>
      </c>
      <c r="D83" s="377" t="s">
        <v>338</v>
      </c>
      <c r="E83" s="184" t="s">
        <v>131</v>
      </c>
      <c r="F83" s="397" t="s">
        <v>293</v>
      </c>
      <c r="G83" s="458" t="s">
        <v>130</v>
      </c>
      <c r="H83" s="184" t="s">
        <v>201</v>
      </c>
      <c r="I83" s="185" t="s">
        <v>2348</v>
      </c>
      <c r="J83" s="393" t="s">
        <v>120</v>
      </c>
      <c r="K83" s="455" t="s">
        <v>120</v>
      </c>
    </row>
    <row r="84" spans="1:11" ht="15" customHeight="1">
      <c r="A84" s="420" t="s">
        <v>51</v>
      </c>
      <c r="B84" s="456" t="s">
        <v>654</v>
      </c>
      <c r="C84" s="454">
        <f t="shared" si="6"/>
        <v>1</v>
      </c>
      <c r="D84" s="377" t="s">
        <v>338</v>
      </c>
      <c r="E84" s="184" t="s">
        <v>155</v>
      </c>
      <c r="F84" s="397" t="s">
        <v>293</v>
      </c>
      <c r="G84" s="456" t="s">
        <v>2198</v>
      </c>
      <c r="H84" s="184" t="s">
        <v>202</v>
      </c>
      <c r="I84" s="184" t="s">
        <v>2197</v>
      </c>
      <c r="J84" s="393" t="s">
        <v>120</v>
      </c>
      <c r="K84" s="455" t="s">
        <v>120</v>
      </c>
    </row>
    <row r="85" spans="1:11" ht="15" customHeight="1">
      <c r="A85" s="416" t="s">
        <v>52</v>
      </c>
      <c r="B85" s="453" t="s">
        <v>654</v>
      </c>
      <c r="C85" s="454">
        <f t="shared" si="6"/>
        <v>1</v>
      </c>
      <c r="D85" s="377" t="s">
        <v>338</v>
      </c>
      <c r="E85" s="184" t="s">
        <v>131</v>
      </c>
      <c r="F85" s="184" t="s">
        <v>2352</v>
      </c>
      <c r="G85" s="403">
        <v>44522</v>
      </c>
      <c r="H85" s="184" t="s">
        <v>299</v>
      </c>
      <c r="I85" s="185" t="s">
        <v>2256</v>
      </c>
      <c r="J85" s="393" t="s">
        <v>120</v>
      </c>
      <c r="K85" s="455" t="s">
        <v>120</v>
      </c>
    </row>
    <row r="86" spans="1:11" ht="15" customHeight="1">
      <c r="A86" s="457" t="s">
        <v>120</v>
      </c>
      <c r="B86" s="455" t="s">
        <v>120</v>
      </c>
      <c r="C86" s="417" t="s">
        <v>120</v>
      </c>
      <c r="D86" s="463" t="s">
        <v>120</v>
      </c>
      <c r="E86" s="421" t="s">
        <v>120</v>
      </c>
      <c r="F86" s="421" t="s">
        <v>120</v>
      </c>
      <c r="G86" s="460" t="s">
        <v>120</v>
      </c>
      <c r="H86" s="184" t="s">
        <v>300</v>
      </c>
      <c r="I86" s="386" t="s">
        <v>2351</v>
      </c>
      <c r="J86" s="389" t="s">
        <v>2930</v>
      </c>
      <c r="K86" s="455" t="s">
        <v>120</v>
      </c>
    </row>
    <row r="87" spans="1:11" ht="15" customHeight="1">
      <c r="A87" s="452" t="s">
        <v>53</v>
      </c>
      <c r="B87" s="453" t="s">
        <v>654</v>
      </c>
      <c r="C87" s="454">
        <f t="shared" si="6"/>
        <v>1</v>
      </c>
      <c r="D87" s="377" t="s">
        <v>338</v>
      </c>
      <c r="E87" s="184" t="s">
        <v>131</v>
      </c>
      <c r="F87" s="397" t="s">
        <v>293</v>
      </c>
      <c r="G87" s="373" t="s">
        <v>130</v>
      </c>
      <c r="H87" s="184" t="s">
        <v>203</v>
      </c>
      <c r="I87" s="386" t="s">
        <v>580</v>
      </c>
      <c r="J87" s="393" t="s">
        <v>120</v>
      </c>
      <c r="K87" s="455" t="s">
        <v>120</v>
      </c>
    </row>
    <row r="88" spans="1:11" ht="15" customHeight="1">
      <c r="A88" s="452" t="s">
        <v>54</v>
      </c>
      <c r="B88" s="453" t="s">
        <v>654</v>
      </c>
      <c r="C88" s="454">
        <f t="shared" si="6"/>
        <v>1</v>
      </c>
      <c r="D88" s="377" t="s">
        <v>338</v>
      </c>
      <c r="E88" s="184" t="s">
        <v>131</v>
      </c>
      <c r="F88" s="397" t="s">
        <v>293</v>
      </c>
      <c r="G88" s="373" t="s">
        <v>130</v>
      </c>
      <c r="H88" s="184" t="s">
        <v>204</v>
      </c>
      <c r="I88" s="185" t="s">
        <v>320</v>
      </c>
      <c r="J88" s="393" t="s">
        <v>120</v>
      </c>
      <c r="K88" s="455" t="s">
        <v>120</v>
      </c>
    </row>
    <row r="89" spans="1:11" ht="15" customHeight="1">
      <c r="A89" s="457" t="s">
        <v>120</v>
      </c>
      <c r="B89" s="455" t="s">
        <v>120</v>
      </c>
      <c r="C89" s="417" t="s">
        <v>120</v>
      </c>
      <c r="D89" s="459" t="s">
        <v>2337</v>
      </c>
      <c r="E89" s="184" t="s">
        <v>120</v>
      </c>
      <c r="F89" s="184" t="s">
        <v>120</v>
      </c>
      <c r="G89" s="456" t="s">
        <v>120</v>
      </c>
      <c r="H89" s="397" t="s">
        <v>204</v>
      </c>
      <c r="I89" s="397" t="s">
        <v>2320</v>
      </c>
      <c r="J89" s="393" t="s">
        <v>120</v>
      </c>
      <c r="K89" s="455" t="s">
        <v>120</v>
      </c>
    </row>
    <row r="90" spans="1:11" ht="15" customHeight="1">
      <c r="A90" s="457" t="s">
        <v>120</v>
      </c>
      <c r="B90" s="455" t="s">
        <v>120</v>
      </c>
      <c r="C90" s="417" t="s">
        <v>120</v>
      </c>
      <c r="D90" s="377" t="s">
        <v>338</v>
      </c>
      <c r="E90" s="184" t="s">
        <v>131</v>
      </c>
      <c r="F90" s="397" t="s">
        <v>293</v>
      </c>
      <c r="G90" s="373" t="s">
        <v>130</v>
      </c>
      <c r="H90" s="184" t="s">
        <v>205</v>
      </c>
      <c r="I90" s="185" t="s">
        <v>206</v>
      </c>
      <c r="J90" s="393" t="s">
        <v>120</v>
      </c>
      <c r="K90" s="455" t="s">
        <v>120</v>
      </c>
    </row>
    <row r="91" spans="1:11" ht="15" customHeight="1">
      <c r="A91" s="416" t="s">
        <v>55</v>
      </c>
      <c r="B91" s="453" t="s">
        <v>654</v>
      </c>
      <c r="C91" s="454">
        <f t="shared" ref="C91" si="7">IF(B91="Да, разработан",1,0)</f>
        <v>1</v>
      </c>
      <c r="D91" s="377" t="s">
        <v>338</v>
      </c>
      <c r="E91" s="184" t="s">
        <v>582</v>
      </c>
      <c r="F91" s="397" t="s">
        <v>293</v>
      </c>
      <c r="G91" s="403" t="s">
        <v>2350</v>
      </c>
      <c r="H91" s="184" t="s">
        <v>207</v>
      </c>
      <c r="I91" s="185" t="s">
        <v>1083</v>
      </c>
      <c r="J91" s="393" t="s">
        <v>120</v>
      </c>
      <c r="K91" s="455" t="s">
        <v>120</v>
      </c>
    </row>
    <row r="92" spans="1:11" ht="15" customHeight="1">
      <c r="A92" s="457" t="s">
        <v>120</v>
      </c>
      <c r="B92" s="455" t="s">
        <v>120</v>
      </c>
      <c r="C92" s="417" t="s">
        <v>120</v>
      </c>
      <c r="D92" s="377" t="s">
        <v>338</v>
      </c>
      <c r="E92" s="184" t="s">
        <v>131</v>
      </c>
      <c r="F92" s="397" t="s">
        <v>293</v>
      </c>
      <c r="G92" s="373" t="s">
        <v>130</v>
      </c>
      <c r="H92" s="184" t="s">
        <v>208</v>
      </c>
      <c r="I92" s="185" t="s">
        <v>2267</v>
      </c>
      <c r="J92" s="393" t="s">
        <v>120</v>
      </c>
      <c r="K92" s="455" t="s">
        <v>120</v>
      </c>
    </row>
    <row r="93" spans="1:11" ht="15" customHeight="1">
      <c r="A93" s="457" t="s">
        <v>120</v>
      </c>
      <c r="B93" s="455" t="s">
        <v>120</v>
      </c>
      <c r="C93" s="417" t="s">
        <v>120</v>
      </c>
      <c r="D93" s="459" t="s">
        <v>2342</v>
      </c>
      <c r="E93" s="184" t="s">
        <v>120</v>
      </c>
      <c r="F93" s="184" t="s">
        <v>120</v>
      </c>
      <c r="G93" s="456" t="s">
        <v>120</v>
      </c>
      <c r="H93" s="184" t="s">
        <v>208</v>
      </c>
      <c r="I93" s="379" t="s">
        <v>2344</v>
      </c>
      <c r="J93" s="393" t="s">
        <v>120</v>
      </c>
      <c r="K93" s="455" t="s">
        <v>120</v>
      </c>
    </row>
    <row r="94" spans="1:11" ht="15" customHeight="1">
      <c r="A94" s="452" t="s">
        <v>56</v>
      </c>
      <c r="B94" s="453" t="s">
        <v>656</v>
      </c>
      <c r="C94" s="454">
        <f t="shared" ref="C94:C97" si="8">IF(B94="Да, разработан",1,0)</f>
        <v>0</v>
      </c>
      <c r="D94" s="459" t="s">
        <v>2339</v>
      </c>
      <c r="E94" s="184" t="s">
        <v>120</v>
      </c>
      <c r="F94" s="184" t="s">
        <v>120</v>
      </c>
      <c r="G94" s="456" t="s">
        <v>120</v>
      </c>
      <c r="H94" s="184" t="s">
        <v>492</v>
      </c>
      <c r="I94" s="184" t="s">
        <v>2321</v>
      </c>
      <c r="J94" s="393" t="s">
        <v>120</v>
      </c>
      <c r="K94" s="455" t="s">
        <v>120</v>
      </c>
    </row>
    <row r="95" spans="1:11" ht="15" customHeight="1">
      <c r="A95" s="420" t="s">
        <v>57</v>
      </c>
      <c r="B95" s="453" t="s">
        <v>656</v>
      </c>
      <c r="C95" s="454">
        <f t="shared" si="8"/>
        <v>0</v>
      </c>
      <c r="D95" s="459" t="s">
        <v>2339</v>
      </c>
      <c r="E95" s="184" t="s">
        <v>120</v>
      </c>
      <c r="F95" s="184" t="s">
        <v>120</v>
      </c>
      <c r="G95" s="456" t="s">
        <v>120</v>
      </c>
      <c r="H95" s="184" t="s">
        <v>209</v>
      </c>
      <c r="I95" s="184" t="s">
        <v>2322</v>
      </c>
      <c r="J95" s="393" t="s">
        <v>120</v>
      </c>
      <c r="K95" s="455" t="s">
        <v>120</v>
      </c>
    </row>
    <row r="96" spans="1:11" ht="15" customHeight="1">
      <c r="A96" s="420" t="s">
        <v>58</v>
      </c>
      <c r="B96" s="456" t="s">
        <v>654</v>
      </c>
      <c r="C96" s="454">
        <f t="shared" si="8"/>
        <v>1</v>
      </c>
      <c r="D96" s="377" t="s">
        <v>338</v>
      </c>
      <c r="E96" s="184" t="s">
        <v>131</v>
      </c>
      <c r="F96" s="184" t="s">
        <v>293</v>
      </c>
      <c r="G96" s="403">
        <v>44480</v>
      </c>
      <c r="H96" s="184" t="s">
        <v>211</v>
      </c>
      <c r="I96" s="389" t="s">
        <v>2199</v>
      </c>
      <c r="J96" s="393" t="s">
        <v>120</v>
      </c>
      <c r="K96" s="455" t="s">
        <v>120</v>
      </c>
    </row>
    <row r="97" spans="1:12" ht="15" customHeight="1">
      <c r="A97" s="416" t="s">
        <v>59</v>
      </c>
      <c r="B97" s="453" t="s">
        <v>654</v>
      </c>
      <c r="C97" s="454">
        <f t="shared" si="8"/>
        <v>1</v>
      </c>
      <c r="D97" s="377" t="s">
        <v>338</v>
      </c>
      <c r="E97" s="184" t="s">
        <v>128</v>
      </c>
      <c r="F97" s="397" t="s">
        <v>293</v>
      </c>
      <c r="G97" s="373" t="s">
        <v>130</v>
      </c>
      <c r="H97" s="184" t="s">
        <v>212</v>
      </c>
      <c r="I97" s="185" t="s">
        <v>2200</v>
      </c>
      <c r="J97" s="393" t="s">
        <v>120</v>
      </c>
      <c r="K97" s="455" t="s">
        <v>120</v>
      </c>
    </row>
    <row r="98" spans="1:12" ht="15" customHeight="1">
      <c r="A98" s="457" t="s">
        <v>120</v>
      </c>
      <c r="B98" s="455" t="s">
        <v>120</v>
      </c>
      <c r="C98" s="417" t="s">
        <v>120</v>
      </c>
      <c r="D98" s="459" t="s">
        <v>2342</v>
      </c>
      <c r="E98" s="184" t="s">
        <v>120</v>
      </c>
      <c r="F98" s="184" t="s">
        <v>120</v>
      </c>
      <c r="G98" s="456" t="s">
        <v>120</v>
      </c>
      <c r="H98" s="184" t="s">
        <v>212</v>
      </c>
      <c r="I98" s="386" t="s">
        <v>2345</v>
      </c>
      <c r="J98" s="393" t="s">
        <v>120</v>
      </c>
      <c r="K98" s="455" t="s">
        <v>120</v>
      </c>
    </row>
    <row r="99" spans="1:12" ht="15" customHeight="1">
      <c r="A99" s="414" t="s">
        <v>60</v>
      </c>
      <c r="B99" s="461"/>
      <c r="C99" s="371"/>
      <c r="D99" s="369"/>
      <c r="E99" s="396"/>
      <c r="F99" s="396"/>
      <c r="G99" s="461"/>
      <c r="H99" s="396"/>
      <c r="I99" s="396"/>
      <c r="J99" s="396"/>
      <c r="K99" s="462"/>
    </row>
    <row r="100" spans="1:12" ht="15" customHeight="1">
      <c r="A100" s="452" t="s">
        <v>61</v>
      </c>
      <c r="B100" s="453" t="s">
        <v>654</v>
      </c>
      <c r="C100" s="454">
        <f t="shared" ref="C100:C107" si="9">IF(B100="Да, разработан",1,0)</f>
        <v>1</v>
      </c>
      <c r="D100" s="377" t="s">
        <v>338</v>
      </c>
      <c r="E100" s="184" t="s">
        <v>131</v>
      </c>
      <c r="F100" s="397" t="s">
        <v>293</v>
      </c>
      <c r="G100" s="373" t="s">
        <v>130</v>
      </c>
      <c r="H100" s="184" t="s">
        <v>213</v>
      </c>
      <c r="I100" s="185" t="s">
        <v>214</v>
      </c>
      <c r="J100" s="393" t="s">
        <v>120</v>
      </c>
      <c r="K100" s="455" t="s">
        <v>120</v>
      </c>
    </row>
    <row r="101" spans="1:12" ht="15" customHeight="1">
      <c r="A101" s="452" t="s">
        <v>62</v>
      </c>
      <c r="B101" s="453" t="s">
        <v>656</v>
      </c>
      <c r="C101" s="454">
        <f t="shared" si="9"/>
        <v>0</v>
      </c>
      <c r="D101" s="459" t="s">
        <v>2339</v>
      </c>
      <c r="E101" s="184" t="s">
        <v>120</v>
      </c>
      <c r="F101" s="184" t="s">
        <v>120</v>
      </c>
      <c r="G101" s="456" t="s">
        <v>120</v>
      </c>
      <c r="H101" s="184" t="s">
        <v>215</v>
      </c>
      <c r="I101" s="184" t="s">
        <v>2324</v>
      </c>
      <c r="J101" s="393" t="s">
        <v>120</v>
      </c>
      <c r="K101" s="455" t="s">
        <v>120</v>
      </c>
    </row>
    <row r="102" spans="1:12" ht="15" customHeight="1">
      <c r="A102" s="457" t="s">
        <v>120</v>
      </c>
      <c r="B102" s="455" t="s">
        <v>120</v>
      </c>
      <c r="C102" s="417" t="s">
        <v>120</v>
      </c>
      <c r="D102" s="459" t="s">
        <v>2339</v>
      </c>
      <c r="E102" s="184" t="s">
        <v>120</v>
      </c>
      <c r="F102" s="184" t="s">
        <v>120</v>
      </c>
      <c r="G102" s="456" t="s">
        <v>120</v>
      </c>
      <c r="H102" s="184" t="s">
        <v>2323</v>
      </c>
      <c r="I102" s="184" t="s">
        <v>2325</v>
      </c>
      <c r="J102" s="184" t="s">
        <v>120</v>
      </c>
      <c r="K102" s="455" t="s">
        <v>120</v>
      </c>
    </row>
    <row r="103" spans="1:12" ht="15" customHeight="1">
      <c r="A103" s="420" t="s">
        <v>63</v>
      </c>
      <c r="B103" s="453" t="s">
        <v>654</v>
      </c>
      <c r="C103" s="454">
        <f t="shared" si="9"/>
        <v>1</v>
      </c>
      <c r="D103" s="377" t="s">
        <v>338</v>
      </c>
      <c r="E103" s="184" t="s">
        <v>128</v>
      </c>
      <c r="F103" s="397" t="s">
        <v>293</v>
      </c>
      <c r="G103" s="388">
        <v>44501</v>
      </c>
      <c r="H103" s="184" t="s">
        <v>217</v>
      </c>
      <c r="I103" s="389" t="s">
        <v>1256</v>
      </c>
      <c r="J103" s="393" t="s">
        <v>120</v>
      </c>
      <c r="K103" s="455" t="s">
        <v>120</v>
      </c>
    </row>
    <row r="104" spans="1:12" ht="15" customHeight="1">
      <c r="A104" s="420" t="s">
        <v>64</v>
      </c>
      <c r="B104" s="456" t="s">
        <v>654</v>
      </c>
      <c r="C104" s="454">
        <f t="shared" si="9"/>
        <v>1</v>
      </c>
      <c r="D104" s="377" t="s">
        <v>338</v>
      </c>
      <c r="E104" s="184" t="s">
        <v>131</v>
      </c>
      <c r="F104" s="397" t="s">
        <v>293</v>
      </c>
      <c r="G104" s="373" t="s">
        <v>130</v>
      </c>
      <c r="H104" s="184" t="s">
        <v>303</v>
      </c>
      <c r="I104" s="185" t="s">
        <v>585</v>
      </c>
      <c r="J104" s="393" t="s">
        <v>120</v>
      </c>
      <c r="K104" s="455" t="s">
        <v>120</v>
      </c>
    </row>
    <row r="105" spans="1:12" ht="15" customHeight="1">
      <c r="A105" s="457" t="s">
        <v>120</v>
      </c>
      <c r="B105" s="455" t="s">
        <v>120</v>
      </c>
      <c r="C105" s="417" t="s">
        <v>120</v>
      </c>
      <c r="D105" s="459" t="s">
        <v>2339</v>
      </c>
      <c r="E105" s="184" t="s">
        <v>120</v>
      </c>
      <c r="F105" s="184" t="s">
        <v>120</v>
      </c>
      <c r="G105" s="456" t="s">
        <v>120</v>
      </c>
      <c r="H105" s="184" t="s">
        <v>302</v>
      </c>
      <c r="I105" s="184" t="s">
        <v>2326</v>
      </c>
      <c r="J105" s="393" t="s">
        <v>120</v>
      </c>
      <c r="K105" s="455" t="s">
        <v>120</v>
      </c>
    </row>
    <row r="106" spans="1:12" ht="15" customHeight="1">
      <c r="A106" s="452" t="s">
        <v>65</v>
      </c>
      <c r="B106" s="456" t="s">
        <v>654</v>
      </c>
      <c r="C106" s="454">
        <f t="shared" si="9"/>
        <v>1</v>
      </c>
      <c r="D106" s="377" t="s">
        <v>338</v>
      </c>
      <c r="E106" s="184" t="s">
        <v>131</v>
      </c>
      <c r="F106" s="397" t="s">
        <v>293</v>
      </c>
      <c r="G106" s="403">
        <v>44491</v>
      </c>
      <c r="H106" s="184" t="s">
        <v>218</v>
      </c>
      <c r="I106" s="404" t="s">
        <v>2102</v>
      </c>
      <c r="J106" s="393" t="s">
        <v>120</v>
      </c>
      <c r="K106" s="455" t="s">
        <v>120</v>
      </c>
    </row>
    <row r="107" spans="1:12" ht="15" customHeight="1">
      <c r="A107" s="420" t="s">
        <v>66</v>
      </c>
      <c r="B107" s="456" t="s">
        <v>654</v>
      </c>
      <c r="C107" s="454">
        <f t="shared" si="9"/>
        <v>1</v>
      </c>
      <c r="D107" s="377" t="s">
        <v>338</v>
      </c>
      <c r="E107" s="184" t="s">
        <v>549</v>
      </c>
      <c r="F107" s="397" t="s">
        <v>293</v>
      </c>
      <c r="G107" s="388" t="s">
        <v>2285</v>
      </c>
      <c r="H107" s="184" t="s">
        <v>219</v>
      </c>
      <c r="I107" s="185" t="s">
        <v>2327</v>
      </c>
      <c r="J107" s="393" t="s">
        <v>120</v>
      </c>
      <c r="K107" s="455" t="s">
        <v>120</v>
      </c>
    </row>
    <row r="108" spans="1:12" ht="15" customHeight="1">
      <c r="A108" s="457" t="s">
        <v>120</v>
      </c>
      <c r="B108" s="455" t="s">
        <v>120</v>
      </c>
      <c r="C108" s="417" t="s">
        <v>120</v>
      </c>
      <c r="D108" s="377" t="s">
        <v>338</v>
      </c>
      <c r="E108" s="184" t="s">
        <v>256</v>
      </c>
      <c r="F108" s="397" t="s">
        <v>2328</v>
      </c>
      <c r="G108" s="373" t="s">
        <v>130</v>
      </c>
      <c r="H108" s="184" t="s">
        <v>220</v>
      </c>
      <c r="I108" s="185" t="s">
        <v>587</v>
      </c>
      <c r="J108" s="393" t="s">
        <v>120</v>
      </c>
      <c r="K108" s="455" t="s">
        <v>120</v>
      </c>
    </row>
    <row r="109" spans="1:12" ht="15" customHeight="1">
      <c r="A109" s="414" t="s">
        <v>67</v>
      </c>
      <c r="B109" s="461"/>
      <c r="C109" s="371"/>
      <c r="D109" s="369"/>
      <c r="E109" s="396"/>
      <c r="F109" s="396"/>
      <c r="G109" s="461"/>
      <c r="H109" s="396"/>
      <c r="I109" s="396"/>
      <c r="J109" s="396"/>
      <c r="K109" s="462"/>
    </row>
    <row r="110" spans="1:12" ht="15" customHeight="1">
      <c r="A110" s="420" t="s">
        <v>68</v>
      </c>
      <c r="B110" s="456" t="s">
        <v>654</v>
      </c>
      <c r="C110" s="454">
        <f t="shared" ref="C110:C117" si="10">IF(B110="Да, разработан",1,0)</f>
        <v>1</v>
      </c>
      <c r="D110" s="377" t="s">
        <v>338</v>
      </c>
      <c r="E110" s="184" t="s">
        <v>131</v>
      </c>
      <c r="F110" s="397" t="s">
        <v>293</v>
      </c>
      <c r="G110" s="373" t="s">
        <v>130</v>
      </c>
      <c r="H110" s="184" t="s">
        <v>221</v>
      </c>
      <c r="I110" s="389" t="s">
        <v>2201</v>
      </c>
      <c r="J110" s="393" t="s">
        <v>120</v>
      </c>
      <c r="K110" s="378" t="s">
        <v>2464</v>
      </c>
      <c r="L110" s="19"/>
    </row>
    <row r="111" spans="1:12" s="19" customFormat="1" ht="15" customHeight="1">
      <c r="A111" s="452" t="s">
        <v>70</v>
      </c>
      <c r="B111" s="453" t="s">
        <v>654</v>
      </c>
      <c r="C111" s="454">
        <f t="shared" si="10"/>
        <v>1</v>
      </c>
      <c r="D111" s="377" t="s">
        <v>338</v>
      </c>
      <c r="E111" s="184" t="s">
        <v>131</v>
      </c>
      <c r="F111" s="397" t="s">
        <v>293</v>
      </c>
      <c r="G111" s="458" t="s">
        <v>130</v>
      </c>
      <c r="H111" s="184" t="s">
        <v>222</v>
      </c>
      <c r="I111" s="185" t="s">
        <v>2206</v>
      </c>
      <c r="J111" s="393" t="s">
        <v>120</v>
      </c>
      <c r="K111" s="455" t="s">
        <v>120</v>
      </c>
    </row>
    <row r="112" spans="1:12" ht="15" customHeight="1">
      <c r="A112" s="452" t="s">
        <v>71</v>
      </c>
      <c r="B112" s="453" t="s">
        <v>654</v>
      </c>
      <c r="C112" s="454">
        <f t="shared" si="10"/>
        <v>1</v>
      </c>
      <c r="D112" s="377" t="s">
        <v>338</v>
      </c>
      <c r="E112" s="184" t="s">
        <v>131</v>
      </c>
      <c r="F112" s="397" t="s">
        <v>293</v>
      </c>
      <c r="G112" s="388">
        <v>44508</v>
      </c>
      <c r="H112" s="184" t="s">
        <v>223</v>
      </c>
      <c r="I112" s="404" t="s">
        <v>2266</v>
      </c>
      <c r="J112" s="393" t="s">
        <v>120</v>
      </c>
      <c r="K112" s="455" t="s">
        <v>120</v>
      </c>
    </row>
    <row r="113" spans="1:11" ht="15" customHeight="1">
      <c r="A113" s="420" t="s">
        <v>72</v>
      </c>
      <c r="B113" s="456" t="s">
        <v>654</v>
      </c>
      <c r="C113" s="454">
        <f t="shared" si="10"/>
        <v>1</v>
      </c>
      <c r="D113" s="459" t="s">
        <v>2339</v>
      </c>
      <c r="E113" s="184" t="s">
        <v>120</v>
      </c>
      <c r="F113" s="184" t="s">
        <v>120</v>
      </c>
      <c r="G113" s="456" t="s">
        <v>120</v>
      </c>
      <c r="H113" s="397" t="s">
        <v>224</v>
      </c>
      <c r="I113" s="397" t="s">
        <v>2329</v>
      </c>
      <c r="J113" s="393" t="s">
        <v>120</v>
      </c>
      <c r="K113" s="455" t="s">
        <v>120</v>
      </c>
    </row>
    <row r="114" spans="1:11" ht="15" customHeight="1">
      <c r="A114" s="457" t="s">
        <v>120</v>
      </c>
      <c r="B114" s="455" t="s">
        <v>120</v>
      </c>
      <c r="C114" s="417" t="s">
        <v>120</v>
      </c>
      <c r="D114" s="377" t="s">
        <v>338</v>
      </c>
      <c r="E114" s="184" t="s">
        <v>131</v>
      </c>
      <c r="F114" s="184" t="s">
        <v>2202</v>
      </c>
      <c r="G114" s="458" t="s">
        <v>130</v>
      </c>
      <c r="H114" s="184" t="s">
        <v>224</v>
      </c>
      <c r="I114" s="185" t="s">
        <v>2081</v>
      </c>
      <c r="J114" s="379" t="s">
        <v>2355</v>
      </c>
      <c r="K114" s="403" t="s">
        <v>2834</v>
      </c>
    </row>
    <row r="115" spans="1:11" ht="15" customHeight="1">
      <c r="A115" s="452" t="s">
        <v>74</v>
      </c>
      <c r="B115" s="453" t="s">
        <v>654</v>
      </c>
      <c r="C115" s="454">
        <f t="shared" si="10"/>
        <v>1</v>
      </c>
      <c r="D115" s="377" t="s">
        <v>338</v>
      </c>
      <c r="E115" s="184" t="s">
        <v>131</v>
      </c>
      <c r="F115" s="397" t="s">
        <v>2263</v>
      </c>
      <c r="G115" s="388">
        <v>44484</v>
      </c>
      <c r="H115" s="184" t="s">
        <v>225</v>
      </c>
      <c r="I115" s="185" t="s">
        <v>226</v>
      </c>
      <c r="J115" s="393" t="s">
        <v>120</v>
      </c>
      <c r="K115" s="455" t="s">
        <v>120</v>
      </c>
    </row>
    <row r="116" spans="1:11" ht="15" customHeight="1">
      <c r="A116" s="457" t="s">
        <v>120</v>
      </c>
      <c r="B116" s="455" t="s">
        <v>120</v>
      </c>
      <c r="C116" s="417" t="s">
        <v>120</v>
      </c>
      <c r="D116" s="377" t="s">
        <v>338</v>
      </c>
      <c r="E116" s="397" t="s">
        <v>256</v>
      </c>
      <c r="F116" s="397" t="s">
        <v>2265</v>
      </c>
      <c r="G116" s="373" t="s">
        <v>130</v>
      </c>
      <c r="H116" s="184" t="s">
        <v>225</v>
      </c>
      <c r="I116" s="397" t="s">
        <v>2264</v>
      </c>
      <c r="J116" s="393" t="s">
        <v>120</v>
      </c>
      <c r="K116" s="455" t="s">
        <v>120</v>
      </c>
    </row>
    <row r="117" spans="1:11" ht="15" customHeight="1">
      <c r="A117" s="452" t="s">
        <v>75</v>
      </c>
      <c r="B117" s="456" t="s">
        <v>654</v>
      </c>
      <c r="C117" s="454">
        <f t="shared" si="10"/>
        <v>1</v>
      </c>
      <c r="D117" s="377" t="s">
        <v>338</v>
      </c>
      <c r="E117" s="184" t="s">
        <v>591</v>
      </c>
      <c r="F117" s="397" t="s">
        <v>592</v>
      </c>
      <c r="G117" s="388">
        <v>44499</v>
      </c>
      <c r="H117" s="184" t="s">
        <v>228</v>
      </c>
      <c r="I117" s="185" t="s">
        <v>505</v>
      </c>
      <c r="J117" s="393" t="s">
        <v>120</v>
      </c>
      <c r="K117" s="455" t="s">
        <v>120</v>
      </c>
    </row>
    <row r="118" spans="1:11" ht="15" customHeight="1">
      <c r="A118" s="457" t="s">
        <v>120</v>
      </c>
      <c r="B118" s="455" t="s">
        <v>120</v>
      </c>
      <c r="C118" s="417" t="s">
        <v>120</v>
      </c>
      <c r="D118" s="377" t="s">
        <v>338</v>
      </c>
      <c r="E118" s="184" t="s">
        <v>155</v>
      </c>
      <c r="F118" s="184" t="s">
        <v>2207</v>
      </c>
      <c r="G118" s="388">
        <v>44510</v>
      </c>
      <c r="H118" s="184" t="s">
        <v>228</v>
      </c>
      <c r="I118" s="185" t="s">
        <v>593</v>
      </c>
      <c r="J118" s="393" t="s">
        <v>120</v>
      </c>
      <c r="K118" s="455" t="s">
        <v>120</v>
      </c>
    </row>
    <row r="119" spans="1:11" ht="15" customHeight="1">
      <c r="A119" s="457" t="s">
        <v>120</v>
      </c>
      <c r="B119" s="455" t="s">
        <v>120</v>
      </c>
      <c r="C119" s="417" t="s">
        <v>120</v>
      </c>
      <c r="D119" s="377" t="s">
        <v>338</v>
      </c>
      <c r="E119" s="184" t="s">
        <v>155</v>
      </c>
      <c r="F119" s="184" t="s">
        <v>2207</v>
      </c>
      <c r="G119" s="388">
        <v>44510</v>
      </c>
      <c r="H119" s="184" t="s">
        <v>594</v>
      </c>
      <c r="I119" s="185" t="s">
        <v>595</v>
      </c>
      <c r="J119" s="393" t="s">
        <v>120</v>
      </c>
      <c r="K119" s="455" t="s">
        <v>120</v>
      </c>
    </row>
    <row r="120" spans="1:11" ht="15" customHeight="1">
      <c r="A120" s="420" t="s">
        <v>537</v>
      </c>
      <c r="B120" s="453" t="s">
        <v>654</v>
      </c>
      <c r="C120" s="454">
        <f t="shared" ref="C120:C124" si="11">IF(B120="Да, разработан",1,0)</f>
        <v>1</v>
      </c>
      <c r="D120" s="377" t="s">
        <v>338</v>
      </c>
      <c r="E120" s="184" t="s">
        <v>155</v>
      </c>
      <c r="F120" s="397" t="s">
        <v>293</v>
      </c>
      <c r="G120" s="388">
        <v>44497</v>
      </c>
      <c r="H120" s="184" t="s">
        <v>229</v>
      </c>
      <c r="I120" s="184" t="s">
        <v>2159</v>
      </c>
      <c r="J120" s="393" t="s">
        <v>120</v>
      </c>
      <c r="K120" s="455" t="s">
        <v>120</v>
      </c>
    </row>
    <row r="121" spans="1:11" ht="15" customHeight="1">
      <c r="A121" s="416" t="s">
        <v>76</v>
      </c>
      <c r="B121" s="456" t="s">
        <v>654</v>
      </c>
      <c r="C121" s="454">
        <f t="shared" si="11"/>
        <v>1</v>
      </c>
      <c r="D121" s="377" t="s">
        <v>338</v>
      </c>
      <c r="E121" s="184" t="s">
        <v>131</v>
      </c>
      <c r="F121" s="397" t="s">
        <v>293</v>
      </c>
      <c r="G121" s="403">
        <v>44509</v>
      </c>
      <c r="H121" s="184" t="s">
        <v>231</v>
      </c>
      <c r="I121" s="185" t="s">
        <v>265</v>
      </c>
      <c r="J121" s="393" t="s">
        <v>120</v>
      </c>
      <c r="K121" s="455" t="s">
        <v>120</v>
      </c>
    </row>
    <row r="122" spans="1:11" ht="15" customHeight="1">
      <c r="A122" s="457" t="s">
        <v>120</v>
      </c>
      <c r="B122" s="455" t="s">
        <v>120</v>
      </c>
      <c r="C122" s="417" t="s">
        <v>120</v>
      </c>
      <c r="D122" s="377" t="s">
        <v>338</v>
      </c>
      <c r="E122" s="184" t="s">
        <v>131</v>
      </c>
      <c r="F122" s="397" t="s">
        <v>293</v>
      </c>
      <c r="G122" s="388">
        <v>44512</v>
      </c>
      <c r="H122" s="184" t="s">
        <v>232</v>
      </c>
      <c r="I122" s="185" t="s">
        <v>597</v>
      </c>
      <c r="J122" s="393" t="s">
        <v>120</v>
      </c>
      <c r="K122" s="455" t="s">
        <v>120</v>
      </c>
    </row>
    <row r="123" spans="1:11" ht="15" customHeight="1">
      <c r="A123" s="457" t="s">
        <v>120</v>
      </c>
      <c r="B123" s="455" t="s">
        <v>120</v>
      </c>
      <c r="C123" s="417" t="s">
        <v>120</v>
      </c>
      <c r="D123" s="459" t="s">
        <v>2342</v>
      </c>
      <c r="E123" s="184" t="s">
        <v>120</v>
      </c>
      <c r="F123" s="184" t="s">
        <v>120</v>
      </c>
      <c r="G123" s="456" t="s">
        <v>120</v>
      </c>
      <c r="H123" s="184" t="s">
        <v>232</v>
      </c>
      <c r="I123" s="386" t="s">
        <v>2347</v>
      </c>
      <c r="J123" s="393" t="s">
        <v>120</v>
      </c>
      <c r="K123" s="455" t="s">
        <v>120</v>
      </c>
    </row>
    <row r="124" spans="1:11" ht="15" customHeight="1">
      <c r="A124" s="420" t="s">
        <v>77</v>
      </c>
      <c r="B124" s="456" t="s">
        <v>654</v>
      </c>
      <c r="C124" s="454">
        <f t="shared" si="11"/>
        <v>1</v>
      </c>
      <c r="D124" s="377" t="s">
        <v>338</v>
      </c>
      <c r="E124" s="184" t="s">
        <v>131</v>
      </c>
      <c r="F124" s="397" t="s">
        <v>293</v>
      </c>
      <c r="G124" s="388">
        <v>44511</v>
      </c>
      <c r="H124" s="184" t="s">
        <v>233</v>
      </c>
      <c r="I124" s="185" t="s">
        <v>598</v>
      </c>
      <c r="J124" s="393" t="s">
        <v>120</v>
      </c>
      <c r="K124" s="455" t="s">
        <v>120</v>
      </c>
    </row>
    <row r="125" spans="1:11" ht="15" customHeight="1">
      <c r="A125" s="457" t="s">
        <v>120</v>
      </c>
      <c r="B125" s="455" t="s">
        <v>120</v>
      </c>
      <c r="C125" s="417" t="s">
        <v>120</v>
      </c>
      <c r="D125" s="377" t="s">
        <v>338</v>
      </c>
      <c r="E125" s="184" t="s">
        <v>599</v>
      </c>
      <c r="F125" s="184" t="s">
        <v>600</v>
      </c>
      <c r="G125" s="373" t="s">
        <v>601</v>
      </c>
      <c r="H125" s="184" t="s">
        <v>233</v>
      </c>
      <c r="I125" s="185" t="s">
        <v>602</v>
      </c>
      <c r="J125" s="393" t="s">
        <v>120</v>
      </c>
      <c r="K125" s="455" t="s">
        <v>120</v>
      </c>
    </row>
    <row r="126" spans="1:11" ht="15" customHeight="1">
      <c r="A126" s="457" t="s">
        <v>120</v>
      </c>
      <c r="B126" s="455" t="s">
        <v>120</v>
      </c>
      <c r="C126" s="417" t="s">
        <v>120</v>
      </c>
      <c r="D126" s="377" t="s">
        <v>338</v>
      </c>
      <c r="E126" s="184" t="s">
        <v>131</v>
      </c>
      <c r="F126" s="397" t="s">
        <v>293</v>
      </c>
      <c r="G126" s="388">
        <v>44511</v>
      </c>
      <c r="H126" s="184" t="s">
        <v>2346</v>
      </c>
      <c r="I126" s="389" t="s">
        <v>2177</v>
      </c>
      <c r="J126" s="393" t="s">
        <v>120</v>
      </c>
      <c r="K126" s="455" t="s">
        <v>120</v>
      </c>
    </row>
    <row r="127" spans="1:11" ht="15" customHeight="1">
      <c r="A127" s="452" t="s">
        <v>78</v>
      </c>
      <c r="B127" s="453" t="s">
        <v>654</v>
      </c>
      <c r="C127" s="454">
        <f t="shared" ref="C127:C135" si="12">IF(B127="Да, разработан",1,0)</f>
        <v>1</v>
      </c>
      <c r="D127" s="377" t="s">
        <v>338</v>
      </c>
      <c r="E127" s="184" t="s">
        <v>131</v>
      </c>
      <c r="F127" s="397" t="s">
        <v>293</v>
      </c>
      <c r="G127" s="388">
        <v>44524</v>
      </c>
      <c r="H127" s="184" t="s">
        <v>235</v>
      </c>
      <c r="I127" s="185" t="s">
        <v>603</v>
      </c>
      <c r="J127" s="393" t="s">
        <v>120</v>
      </c>
      <c r="K127" s="455" t="s">
        <v>120</v>
      </c>
    </row>
    <row r="128" spans="1:11" ht="15" customHeight="1">
      <c r="A128" s="414" t="s">
        <v>79</v>
      </c>
      <c r="B128" s="461"/>
      <c r="C128" s="371"/>
      <c r="D128" s="369"/>
      <c r="E128" s="396"/>
      <c r="F128" s="396"/>
      <c r="G128" s="461"/>
      <c r="H128" s="396"/>
      <c r="I128" s="396"/>
      <c r="J128" s="396"/>
      <c r="K128" s="462"/>
    </row>
    <row r="129" spans="1:11" ht="15" customHeight="1">
      <c r="A129" s="452" t="s">
        <v>69</v>
      </c>
      <c r="B129" s="456" t="s">
        <v>654</v>
      </c>
      <c r="C129" s="454">
        <f t="shared" si="12"/>
        <v>1</v>
      </c>
      <c r="D129" s="377" t="s">
        <v>338</v>
      </c>
      <c r="E129" s="397" t="s">
        <v>604</v>
      </c>
      <c r="F129" s="397" t="s">
        <v>293</v>
      </c>
      <c r="G129" s="373" t="s">
        <v>130</v>
      </c>
      <c r="H129" s="397" t="s">
        <v>236</v>
      </c>
      <c r="I129" s="185" t="s">
        <v>1987</v>
      </c>
      <c r="J129" s="393" t="s">
        <v>120</v>
      </c>
      <c r="K129" s="455" t="s">
        <v>120</v>
      </c>
    </row>
    <row r="130" spans="1:11" ht="15" customHeight="1">
      <c r="A130" s="457" t="s">
        <v>120</v>
      </c>
      <c r="B130" s="455" t="s">
        <v>120</v>
      </c>
      <c r="C130" s="417" t="s">
        <v>120</v>
      </c>
      <c r="D130" s="459" t="s">
        <v>2342</v>
      </c>
      <c r="E130" s="184" t="s">
        <v>120</v>
      </c>
      <c r="F130" s="184" t="s">
        <v>120</v>
      </c>
      <c r="G130" s="456" t="s">
        <v>120</v>
      </c>
      <c r="H130" s="397" t="s">
        <v>514</v>
      </c>
      <c r="I130" s="397" t="s">
        <v>2353</v>
      </c>
      <c r="J130" s="393" t="s">
        <v>120</v>
      </c>
      <c r="K130" s="455" t="s">
        <v>120</v>
      </c>
    </row>
    <row r="131" spans="1:11" ht="15" customHeight="1">
      <c r="A131" s="420" t="s">
        <v>80</v>
      </c>
      <c r="B131" s="453" t="s">
        <v>654</v>
      </c>
      <c r="C131" s="454">
        <f t="shared" si="12"/>
        <v>1</v>
      </c>
      <c r="D131" s="377" t="s">
        <v>338</v>
      </c>
      <c r="E131" s="184" t="s">
        <v>131</v>
      </c>
      <c r="F131" s="397" t="s">
        <v>293</v>
      </c>
      <c r="G131" s="373" t="s">
        <v>130</v>
      </c>
      <c r="H131" s="184" t="s">
        <v>254</v>
      </c>
      <c r="I131" s="185" t="s">
        <v>1167</v>
      </c>
      <c r="J131" s="393" t="s">
        <v>120</v>
      </c>
      <c r="K131" s="455" t="s">
        <v>120</v>
      </c>
    </row>
    <row r="132" spans="1:11" ht="15" customHeight="1">
      <c r="A132" s="457" t="s">
        <v>120</v>
      </c>
      <c r="B132" s="455" t="s">
        <v>120</v>
      </c>
      <c r="C132" s="417" t="s">
        <v>120</v>
      </c>
      <c r="D132" s="459" t="s">
        <v>2339</v>
      </c>
      <c r="E132" s="184" t="s">
        <v>120</v>
      </c>
      <c r="F132" s="419" t="s">
        <v>120</v>
      </c>
      <c r="G132" s="464" t="s">
        <v>120</v>
      </c>
      <c r="H132" s="184" t="s">
        <v>238</v>
      </c>
      <c r="I132" s="184" t="s">
        <v>2330</v>
      </c>
      <c r="J132" s="393" t="s">
        <v>120</v>
      </c>
      <c r="K132" s="455" t="s">
        <v>120</v>
      </c>
    </row>
    <row r="133" spans="1:11" ht="15" customHeight="1">
      <c r="A133" s="452" t="s">
        <v>73</v>
      </c>
      <c r="B133" s="456" t="s">
        <v>654</v>
      </c>
      <c r="C133" s="454">
        <f t="shared" si="12"/>
        <v>1</v>
      </c>
      <c r="D133" s="377" t="s">
        <v>338</v>
      </c>
      <c r="E133" s="184" t="s">
        <v>131</v>
      </c>
      <c r="F133" s="397" t="s">
        <v>293</v>
      </c>
      <c r="G133" s="388">
        <v>44476</v>
      </c>
      <c r="H133" s="184" t="s">
        <v>239</v>
      </c>
      <c r="I133" s="397" t="s">
        <v>2157</v>
      </c>
      <c r="J133" s="393" t="s">
        <v>120</v>
      </c>
      <c r="K133" s="455" t="s">
        <v>120</v>
      </c>
    </row>
    <row r="134" spans="1:11" ht="15" customHeight="1">
      <c r="A134" s="457" t="s">
        <v>120</v>
      </c>
      <c r="B134" s="455" t="s">
        <v>120</v>
      </c>
      <c r="C134" s="417" t="s">
        <v>120</v>
      </c>
      <c r="D134" s="377" t="s">
        <v>338</v>
      </c>
      <c r="E134" s="184" t="s">
        <v>131</v>
      </c>
      <c r="F134" s="397" t="s">
        <v>293</v>
      </c>
      <c r="G134" s="388">
        <v>44476</v>
      </c>
      <c r="H134" s="184" t="s">
        <v>240</v>
      </c>
      <c r="I134" s="185" t="s">
        <v>518</v>
      </c>
      <c r="J134" s="393" t="s">
        <v>120</v>
      </c>
      <c r="K134" s="455" t="s">
        <v>120</v>
      </c>
    </row>
    <row r="135" spans="1:11" ht="15" customHeight="1">
      <c r="A135" s="420" t="s">
        <v>81</v>
      </c>
      <c r="B135" s="453" t="s">
        <v>656</v>
      </c>
      <c r="C135" s="454">
        <f t="shared" si="12"/>
        <v>0</v>
      </c>
      <c r="D135" s="459" t="s">
        <v>2338</v>
      </c>
      <c r="E135" s="184" t="s">
        <v>120</v>
      </c>
      <c r="F135" s="419" t="s">
        <v>120</v>
      </c>
      <c r="G135" s="464" t="s">
        <v>120</v>
      </c>
      <c r="H135" s="397" t="s">
        <v>241</v>
      </c>
      <c r="I135" s="397" t="s">
        <v>2331</v>
      </c>
      <c r="J135" s="393" t="s">
        <v>120</v>
      </c>
      <c r="K135" s="455" t="s">
        <v>120</v>
      </c>
    </row>
    <row r="136" spans="1:11" ht="15" customHeight="1">
      <c r="A136" s="457" t="s">
        <v>120</v>
      </c>
      <c r="B136" s="455" t="s">
        <v>120</v>
      </c>
      <c r="C136" s="417" t="s">
        <v>120</v>
      </c>
      <c r="D136" s="459" t="s">
        <v>2338</v>
      </c>
      <c r="E136" s="184" t="s">
        <v>120</v>
      </c>
      <c r="F136" s="419" t="s">
        <v>120</v>
      </c>
      <c r="G136" s="464" t="s">
        <v>120</v>
      </c>
      <c r="H136" s="397" t="s">
        <v>243</v>
      </c>
      <c r="I136" s="397" t="s">
        <v>2332</v>
      </c>
      <c r="J136" s="393" t="s">
        <v>120</v>
      </c>
      <c r="K136" s="455" t="s">
        <v>120</v>
      </c>
    </row>
    <row r="137" spans="1:11" ht="15" customHeight="1">
      <c r="A137" s="457" t="s">
        <v>120</v>
      </c>
      <c r="B137" s="455" t="s">
        <v>120</v>
      </c>
      <c r="C137" s="417" t="s">
        <v>120</v>
      </c>
      <c r="D137" s="459" t="s">
        <v>2338</v>
      </c>
      <c r="E137" s="184" t="s">
        <v>120</v>
      </c>
      <c r="F137" s="419" t="s">
        <v>120</v>
      </c>
      <c r="G137" s="464" t="s">
        <v>120</v>
      </c>
      <c r="H137" s="397" t="s">
        <v>243</v>
      </c>
      <c r="I137" s="397" t="s">
        <v>2333</v>
      </c>
      <c r="J137" s="393" t="s">
        <v>120</v>
      </c>
      <c r="K137" s="455" t="s">
        <v>120</v>
      </c>
    </row>
    <row r="138" spans="1:11" ht="15" customHeight="1">
      <c r="A138" s="420" t="s">
        <v>82</v>
      </c>
      <c r="B138" s="453" t="s">
        <v>654</v>
      </c>
      <c r="C138" s="454">
        <f t="shared" ref="C138:C143" si="13">IF(B138="Да, разработан",1,0)</f>
        <v>1</v>
      </c>
      <c r="D138" s="377" t="s">
        <v>338</v>
      </c>
      <c r="E138" s="184" t="s">
        <v>155</v>
      </c>
      <c r="F138" s="397" t="s">
        <v>293</v>
      </c>
      <c r="G138" s="388">
        <v>44498</v>
      </c>
      <c r="H138" s="184" t="s">
        <v>244</v>
      </c>
      <c r="I138" s="184" t="s">
        <v>891</v>
      </c>
      <c r="J138" s="393" t="s">
        <v>120</v>
      </c>
      <c r="K138" s="455" t="s">
        <v>120</v>
      </c>
    </row>
    <row r="139" spans="1:11" ht="15" customHeight="1">
      <c r="A139" s="452" t="s">
        <v>83</v>
      </c>
      <c r="B139" s="456" t="s">
        <v>654</v>
      </c>
      <c r="C139" s="454">
        <f t="shared" si="13"/>
        <v>1</v>
      </c>
      <c r="D139" s="377" t="s">
        <v>338</v>
      </c>
      <c r="E139" s="184" t="s">
        <v>131</v>
      </c>
      <c r="F139" s="397" t="s">
        <v>293</v>
      </c>
      <c r="G139" s="388">
        <v>44463</v>
      </c>
      <c r="H139" s="184" t="s">
        <v>245</v>
      </c>
      <c r="I139" s="185" t="s">
        <v>2158</v>
      </c>
      <c r="J139" s="393" t="s">
        <v>120</v>
      </c>
      <c r="K139" s="455" t="s">
        <v>120</v>
      </c>
    </row>
    <row r="140" spans="1:11" ht="15" customHeight="1">
      <c r="A140" s="420" t="s">
        <v>84</v>
      </c>
      <c r="B140" s="456" t="s">
        <v>654</v>
      </c>
      <c r="C140" s="454">
        <f t="shared" si="13"/>
        <v>1</v>
      </c>
      <c r="D140" s="377" t="s">
        <v>338</v>
      </c>
      <c r="E140" s="184" t="s">
        <v>131</v>
      </c>
      <c r="F140" s="397" t="s">
        <v>293</v>
      </c>
      <c r="G140" s="403">
        <v>44494</v>
      </c>
      <c r="H140" s="184" t="s">
        <v>524</v>
      </c>
      <c r="I140" s="397" t="s">
        <v>699</v>
      </c>
      <c r="J140" s="393" t="s">
        <v>120</v>
      </c>
      <c r="K140" s="455" t="s">
        <v>120</v>
      </c>
    </row>
    <row r="141" spans="1:11" ht="15" customHeight="1">
      <c r="A141" s="457" t="s">
        <v>120</v>
      </c>
      <c r="B141" s="455" t="s">
        <v>120</v>
      </c>
      <c r="C141" s="417" t="s">
        <v>120</v>
      </c>
      <c r="D141" s="377" t="s">
        <v>338</v>
      </c>
      <c r="E141" s="184" t="s">
        <v>131</v>
      </c>
      <c r="F141" s="397" t="s">
        <v>293</v>
      </c>
      <c r="G141" s="403">
        <v>44494</v>
      </c>
      <c r="H141" s="184" t="s">
        <v>246</v>
      </c>
      <c r="I141" s="397" t="s">
        <v>2354</v>
      </c>
      <c r="J141" s="393" t="s">
        <v>120</v>
      </c>
      <c r="K141" s="455" t="s">
        <v>120</v>
      </c>
    </row>
    <row r="142" spans="1:11" ht="15" customHeight="1">
      <c r="A142" s="452" t="s">
        <v>85</v>
      </c>
      <c r="B142" s="456" t="s">
        <v>654</v>
      </c>
      <c r="C142" s="454">
        <f t="shared" si="13"/>
        <v>1</v>
      </c>
      <c r="D142" s="377" t="s">
        <v>338</v>
      </c>
      <c r="E142" s="184" t="s">
        <v>131</v>
      </c>
      <c r="F142" s="397" t="s">
        <v>293</v>
      </c>
      <c r="G142" s="403">
        <v>44477</v>
      </c>
      <c r="H142" s="184" t="s">
        <v>605</v>
      </c>
      <c r="I142" s="389" t="s">
        <v>2149</v>
      </c>
      <c r="J142" s="393" t="s">
        <v>120</v>
      </c>
      <c r="K142" s="455" t="s">
        <v>120</v>
      </c>
    </row>
    <row r="143" spans="1:11" ht="15" customHeight="1">
      <c r="A143" s="452" t="s">
        <v>86</v>
      </c>
      <c r="B143" s="456" t="s">
        <v>654</v>
      </c>
      <c r="C143" s="454">
        <f t="shared" si="13"/>
        <v>1</v>
      </c>
      <c r="D143" s="377" t="s">
        <v>338</v>
      </c>
      <c r="E143" s="184" t="s">
        <v>131</v>
      </c>
      <c r="F143" s="397" t="s">
        <v>293</v>
      </c>
      <c r="G143" s="388" t="s">
        <v>2140</v>
      </c>
      <c r="H143" s="184" t="s">
        <v>248</v>
      </c>
      <c r="I143" s="184" t="s">
        <v>2139</v>
      </c>
      <c r="J143" s="393" t="s">
        <v>120</v>
      </c>
      <c r="K143" s="455" t="s">
        <v>120</v>
      </c>
    </row>
    <row r="144" spans="1:11" ht="15" customHeight="1">
      <c r="A144" s="457" t="s">
        <v>120</v>
      </c>
      <c r="B144" s="455" t="s">
        <v>120</v>
      </c>
      <c r="C144" s="417" t="s">
        <v>120</v>
      </c>
      <c r="D144" s="377" t="s">
        <v>338</v>
      </c>
      <c r="E144" s="184" t="s">
        <v>131</v>
      </c>
      <c r="F144" s="397" t="s">
        <v>2277</v>
      </c>
      <c r="G144" s="373" t="s">
        <v>130</v>
      </c>
      <c r="H144" s="184" t="s">
        <v>248</v>
      </c>
      <c r="I144" s="184" t="s">
        <v>2139</v>
      </c>
      <c r="J144" s="393" t="s">
        <v>120</v>
      </c>
      <c r="K144" s="455" t="s">
        <v>120</v>
      </c>
    </row>
    <row r="145" spans="1:11" ht="15" customHeight="1">
      <c r="A145" s="457" t="s">
        <v>120</v>
      </c>
      <c r="B145" s="455" t="s">
        <v>120</v>
      </c>
      <c r="C145" s="417" t="s">
        <v>120</v>
      </c>
      <c r="D145" s="377" t="s">
        <v>338</v>
      </c>
      <c r="E145" s="184" t="s">
        <v>606</v>
      </c>
      <c r="F145" s="397" t="s">
        <v>2274</v>
      </c>
      <c r="G145" s="373" t="s">
        <v>130</v>
      </c>
      <c r="H145" s="184" t="s">
        <v>248</v>
      </c>
      <c r="I145" s="185" t="s">
        <v>2275</v>
      </c>
      <c r="J145" s="393" t="s">
        <v>120</v>
      </c>
      <c r="K145" s="455" t="s">
        <v>120</v>
      </c>
    </row>
    <row r="146" spans="1:11" ht="15" customHeight="1">
      <c r="A146" s="457" t="s">
        <v>120</v>
      </c>
      <c r="B146" s="455" t="s">
        <v>120</v>
      </c>
      <c r="C146" s="417" t="s">
        <v>120</v>
      </c>
      <c r="D146" s="377" t="s">
        <v>338</v>
      </c>
      <c r="E146" s="184" t="s">
        <v>608</v>
      </c>
      <c r="F146" s="397" t="s">
        <v>2276</v>
      </c>
      <c r="G146" s="373" t="s">
        <v>130</v>
      </c>
      <c r="H146" s="184" t="s">
        <v>248</v>
      </c>
      <c r="I146" s="389" t="s">
        <v>2275</v>
      </c>
      <c r="J146" s="393" t="s">
        <v>120</v>
      </c>
      <c r="K146" s="455" t="s">
        <v>120</v>
      </c>
    </row>
    <row r="147" spans="1:11" ht="15" customHeight="1">
      <c r="A147" s="420" t="s">
        <v>87</v>
      </c>
      <c r="B147" s="453" t="s">
        <v>656</v>
      </c>
      <c r="C147" s="454">
        <f t="shared" ref="C147:C148" si="14">IF(B147="Да, разработан",1,0)</f>
        <v>0</v>
      </c>
      <c r="D147" s="459" t="s">
        <v>2340</v>
      </c>
      <c r="E147" s="184" t="s">
        <v>120</v>
      </c>
      <c r="F147" s="184" t="s">
        <v>120</v>
      </c>
      <c r="G147" s="456" t="s">
        <v>120</v>
      </c>
      <c r="H147" s="184" t="s">
        <v>249</v>
      </c>
      <c r="I147" s="184" t="s">
        <v>2300</v>
      </c>
      <c r="J147" s="393" t="s">
        <v>120</v>
      </c>
      <c r="K147" s="455" t="s">
        <v>120</v>
      </c>
    </row>
    <row r="148" spans="1:11" ht="15" customHeight="1">
      <c r="A148" s="456" t="s">
        <v>88</v>
      </c>
      <c r="B148" s="453" t="s">
        <v>656</v>
      </c>
      <c r="C148" s="454">
        <f t="shared" si="14"/>
        <v>0</v>
      </c>
      <c r="D148" s="459" t="s">
        <v>2339</v>
      </c>
      <c r="E148" s="184" t="s">
        <v>120</v>
      </c>
      <c r="F148" s="184" t="s">
        <v>120</v>
      </c>
      <c r="G148" s="456" t="s">
        <v>120</v>
      </c>
      <c r="H148" s="184" t="s">
        <v>308</v>
      </c>
      <c r="I148" s="185" t="s">
        <v>2301</v>
      </c>
      <c r="J148" s="393" t="s">
        <v>120</v>
      </c>
      <c r="K148" s="455" t="s">
        <v>120</v>
      </c>
    </row>
    <row r="149" spans="1:11" ht="15" customHeight="1">
      <c r="A149" s="53" t="s">
        <v>2940</v>
      </c>
      <c r="B149" s="89"/>
      <c r="K149" s="17"/>
    </row>
    <row r="150" spans="1:11" ht="15" customHeight="1">
      <c r="A150" s="291" t="s">
        <v>2939</v>
      </c>
      <c r="B150" s="12"/>
      <c r="C150" s="2"/>
      <c r="D150" s="190"/>
      <c r="E150" s="190"/>
      <c r="F150" s="190"/>
      <c r="G150" s="2"/>
      <c r="H150" s="190"/>
      <c r="I150" s="190"/>
      <c r="J150" s="190"/>
      <c r="K150" s="4"/>
    </row>
    <row r="151" spans="1:11" ht="15" customHeight="1">
      <c r="C151" s="2"/>
      <c r="D151" s="190"/>
      <c r="E151" s="190"/>
      <c r="F151" s="190"/>
      <c r="G151" s="2"/>
      <c r="H151" s="190"/>
      <c r="I151" s="190"/>
      <c r="J151" s="190"/>
      <c r="K151" s="4"/>
    </row>
    <row r="152" spans="1:11" ht="15" customHeight="1">
      <c r="C152" s="2"/>
      <c r="D152" s="190"/>
      <c r="E152" s="190"/>
      <c r="F152" s="190"/>
      <c r="G152" s="2"/>
      <c r="H152" s="190"/>
      <c r="I152" s="190"/>
      <c r="J152" s="190"/>
      <c r="K152" s="4"/>
    </row>
    <row r="153" spans="1:11" ht="15" customHeight="1">
      <c r="C153" s="2"/>
      <c r="D153" s="190"/>
      <c r="E153" s="190"/>
      <c r="F153" s="190"/>
      <c r="G153" s="2"/>
      <c r="H153" s="190"/>
      <c r="I153" s="190"/>
      <c r="J153" s="190"/>
      <c r="K153" s="4"/>
    </row>
    <row r="154" spans="1:11" ht="15" customHeight="1">
      <c r="A154" s="28"/>
      <c r="B154" s="12"/>
      <c r="C154" s="2"/>
      <c r="D154" s="190"/>
      <c r="E154" s="190"/>
      <c r="F154" s="190"/>
      <c r="G154" s="2"/>
      <c r="H154" s="190"/>
      <c r="I154" s="190"/>
      <c r="J154" s="190"/>
      <c r="K154" s="4"/>
    </row>
    <row r="155" spans="1:11" ht="15" customHeight="1">
      <c r="C155" s="2"/>
      <c r="D155" s="190"/>
      <c r="E155" s="190"/>
      <c r="F155" s="190"/>
      <c r="G155" s="2"/>
      <c r="H155" s="190"/>
      <c r="I155" s="190"/>
      <c r="J155" s="190"/>
      <c r="K155" s="4"/>
    </row>
    <row r="156" spans="1:11" ht="15" customHeight="1">
      <c r="C156" s="2"/>
      <c r="D156" s="190"/>
      <c r="E156" s="190"/>
      <c r="F156" s="190"/>
      <c r="G156" s="2"/>
      <c r="H156" s="190"/>
      <c r="I156" s="190"/>
      <c r="J156" s="190"/>
      <c r="K156" s="4"/>
    </row>
    <row r="157" spans="1:11" ht="15" customHeight="1">
      <c r="A157" s="28"/>
      <c r="B157" s="12"/>
      <c r="C157" s="2"/>
      <c r="D157" s="190"/>
      <c r="E157" s="190"/>
      <c r="F157" s="190"/>
      <c r="G157" s="2"/>
      <c r="H157" s="190"/>
      <c r="I157" s="190"/>
      <c r="J157" s="190"/>
      <c r="K157" s="4"/>
    </row>
    <row r="158" spans="1:11" ht="15" customHeight="1">
      <c r="C158" s="2"/>
      <c r="D158" s="190"/>
      <c r="E158" s="190"/>
      <c r="F158" s="190"/>
      <c r="G158" s="2"/>
      <c r="H158" s="190"/>
      <c r="I158" s="190"/>
      <c r="J158" s="190"/>
      <c r="K158" s="4"/>
    </row>
    <row r="159" spans="1:11" ht="15" customHeight="1">
      <c r="C159" s="2"/>
      <c r="D159" s="190"/>
      <c r="E159" s="190"/>
      <c r="F159" s="190"/>
      <c r="G159" s="2"/>
      <c r="H159" s="190"/>
      <c r="I159" s="190"/>
      <c r="J159" s="190"/>
      <c r="K159" s="4"/>
    </row>
    <row r="160" spans="1:11" ht="15" customHeight="1">
      <c r="C160" s="2"/>
      <c r="D160" s="190"/>
      <c r="E160" s="190"/>
      <c r="F160" s="190"/>
      <c r="G160" s="2"/>
      <c r="H160" s="190"/>
      <c r="I160" s="190"/>
      <c r="J160" s="190"/>
      <c r="K160" s="4"/>
    </row>
    <row r="161" spans="1:11" ht="15" customHeight="1">
      <c r="A161" s="28"/>
      <c r="B161" s="12"/>
      <c r="C161" s="2"/>
      <c r="D161" s="190"/>
      <c r="E161" s="190"/>
      <c r="F161" s="190"/>
      <c r="G161" s="2"/>
      <c r="H161" s="190"/>
      <c r="I161" s="190"/>
      <c r="J161" s="190"/>
      <c r="K161" s="4"/>
    </row>
    <row r="162" spans="1:11" ht="15" customHeight="1">
      <c r="C162" s="2"/>
      <c r="D162" s="190"/>
      <c r="E162" s="190"/>
      <c r="F162" s="190"/>
      <c r="G162" s="2"/>
      <c r="H162" s="190"/>
      <c r="I162" s="190"/>
      <c r="J162" s="190"/>
      <c r="K162" s="4"/>
    </row>
    <row r="163" spans="1:11" ht="15" customHeight="1">
      <c r="C163" s="2"/>
      <c r="D163" s="190"/>
      <c r="E163" s="190"/>
      <c r="F163" s="190"/>
      <c r="G163" s="2"/>
      <c r="H163" s="190"/>
      <c r="I163" s="190"/>
      <c r="J163" s="190"/>
      <c r="K163" s="4"/>
    </row>
    <row r="164" spans="1:11" ht="15" customHeight="1">
      <c r="C164" s="2"/>
      <c r="D164" s="190"/>
      <c r="E164" s="190"/>
      <c r="F164" s="190"/>
      <c r="G164" s="2"/>
      <c r="H164" s="190"/>
      <c r="I164" s="190"/>
      <c r="J164" s="190"/>
      <c r="K164" s="4"/>
    </row>
    <row r="165" spans="1:11" ht="15" customHeight="1">
      <c r="C165" s="2"/>
      <c r="D165" s="190"/>
      <c r="E165" s="190"/>
      <c r="F165" s="190"/>
      <c r="G165" s="2"/>
      <c r="H165" s="190"/>
      <c r="I165" s="190"/>
      <c r="J165" s="190"/>
      <c r="K165" s="4"/>
    </row>
    <row r="166" spans="1:11" ht="15" customHeight="1">
      <c r="C166" s="2"/>
      <c r="D166" s="190"/>
      <c r="E166" s="190"/>
      <c r="F166" s="190"/>
      <c r="G166" s="2"/>
      <c r="H166" s="190"/>
      <c r="I166" s="190"/>
      <c r="J166" s="190"/>
      <c r="K166" s="4"/>
    </row>
    <row r="167" spans="1:11" ht="15" customHeight="1">
      <c r="C167" s="2"/>
      <c r="D167" s="190"/>
      <c r="E167" s="190"/>
      <c r="F167" s="190"/>
      <c r="G167" s="2"/>
      <c r="H167" s="190"/>
      <c r="I167" s="190"/>
      <c r="J167" s="190"/>
      <c r="K167" s="4"/>
    </row>
    <row r="168" spans="1:11" ht="15" customHeight="1">
      <c r="C168" s="2"/>
      <c r="D168" s="190"/>
      <c r="E168" s="190"/>
      <c r="F168" s="190"/>
      <c r="G168" s="2"/>
      <c r="H168" s="190"/>
      <c r="I168" s="190"/>
      <c r="J168" s="190"/>
      <c r="K168" s="4"/>
    </row>
    <row r="169" spans="1:11" ht="15" customHeight="1">
      <c r="C169" s="2"/>
      <c r="D169" s="190"/>
      <c r="E169" s="190"/>
      <c r="F169" s="190"/>
      <c r="G169" s="2"/>
      <c r="H169" s="190"/>
      <c r="I169" s="190"/>
      <c r="J169" s="190"/>
      <c r="K169" s="4"/>
    </row>
    <row r="170" spans="1:11" ht="15" customHeight="1">
      <c r="C170" s="2"/>
      <c r="D170" s="190"/>
      <c r="E170" s="190"/>
      <c r="F170" s="190"/>
      <c r="G170" s="2"/>
      <c r="H170" s="190"/>
      <c r="I170" s="190"/>
      <c r="J170" s="190"/>
      <c r="K170" s="4"/>
    </row>
    <row r="171" spans="1:11" ht="15" customHeight="1">
      <c r="C171" s="2"/>
      <c r="D171" s="190"/>
      <c r="E171" s="190"/>
      <c r="F171" s="190"/>
      <c r="G171" s="2"/>
      <c r="H171" s="190"/>
      <c r="I171" s="190"/>
      <c r="J171" s="190"/>
      <c r="K171" s="4"/>
    </row>
    <row r="172" spans="1:11" ht="15" customHeight="1">
      <c r="C172" s="2"/>
      <c r="D172" s="190"/>
      <c r="E172" s="190"/>
      <c r="F172" s="190"/>
      <c r="G172" s="2"/>
      <c r="H172" s="190"/>
      <c r="I172" s="190"/>
      <c r="J172" s="190"/>
      <c r="K172" s="4"/>
    </row>
    <row r="173" spans="1:11" ht="15" customHeight="1">
      <c r="C173" s="2"/>
      <c r="D173" s="190"/>
      <c r="E173" s="190"/>
      <c r="F173" s="190"/>
      <c r="G173" s="2"/>
      <c r="H173" s="190"/>
      <c r="I173" s="190"/>
      <c r="J173" s="190"/>
      <c r="K173" s="4"/>
    </row>
    <row r="174" spans="1:11" ht="15" customHeight="1">
      <c r="C174" s="2"/>
      <c r="D174" s="190"/>
      <c r="E174" s="190"/>
      <c r="F174" s="190"/>
      <c r="G174" s="2"/>
      <c r="H174" s="190"/>
      <c r="I174" s="190"/>
      <c r="J174" s="190"/>
      <c r="K174" s="4"/>
    </row>
    <row r="175" spans="1:11" ht="15" customHeight="1">
      <c r="B175" s="2"/>
      <c r="C175" s="2"/>
      <c r="D175" s="190"/>
      <c r="E175" s="190"/>
      <c r="F175" s="190"/>
      <c r="G175" s="2"/>
      <c r="H175" s="190"/>
      <c r="I175" s="190"/>
      <c r="J175" s="190"/>
      <c r="K175" s="4"/>
    </row>
    <row r="176" spans="1:11" ht="15" customHeight="1">
      <c r="B176" s="2"/>
      <c r="C176" s="2"/>
      <c r="D176" s="190"/>
      <c r="E176" s="190"/>
      <c r="F176" s="190"/>
      <c r="G176" s="2"/>
      <c r="H176" s="190"/>
      <c r="I176" s="190"/>
      <c r="J176" s="190"/>
      <c r="K176" s="4"/>
    </row>
    <row r="177" spans="2:11" ht="15" customHeight="1">
      <c r="B177" s="2"/>
      <c r="C177" s="2"/>
      <c r="D177" s="190"/>
      <c r="E177" s="190"/>
      <c r="F177" s="190"/>
      <c r="G177" s="2"/>
      <c r="H177" s="190"/>
      <c r="I177" s="190"/>
      <c r="J177" s="190"/>
      <c r="K177" s="4"/>
    </row>
    <row r="178" spans="2:11" ht="15" customHeight="1">
      <c r="B178" s="2"/>
      <c r="C178" s="2"/>
      <c r="D178" s="190"/>
      <c r="E178" s="190"/>
      <c r="F178" s="190"/>
      <c r="G178" s="2"/>
      <c r="H178" s="190"/>
      <c r="I178" s="190"/>
      <c r="J178" s="190"/>
      <c r="K178" s="4"/>
    </row>
    <row r="179" spans="2:11" ht="15" customHeight="1">
      <c r="B179" s="2"/>
      <c r="C179" s="2"/>
      <c r="D179" s="190"/>
      <c r="E179" s="190"/>
      <c r="F179" s="190"/>
      <c r="G179" s="2"/>
      <c r="H179" s="190"/>
      <c r="I179" s="190"/>
      <c r="J179" s="190"/>
      <c r="K179" s="4"/>
    </row>
    <row r="180" spans="2:11" ht="15" customHeight="1">
      <c r="B180" s="2"/>
      <c r="C180" s="2"/>
      <c r="D180" s="190"/>
      <c r="E180" s="190"/>
      <c r="F180" s="190"/>
      <c r="G180" s="2"/>
      <c r="H180" s="190"/>
      <c r="I180" s="190"/>
      <c r="J180" s="190"/>
      <c r="K180" s="4"/>
    </row>
    <row r="181" spans="2:11" ht="15" customHeight="1">
      <c r="B181" s="2"/>
      <c r="C181" s="2"/>
      <c r="D181" s="190"/>
      <c r="E181" s="190"/>
      <c r="F181" s="190"/>
      <c r="G181" s="2"/>
      <c r="H181" s="190"/>
      <c r="I181" s="190"/>
      <c r="J181" s="190"/>
      <c r="K181" s="4"/>
    </row>
    <row r="182" spans="2:11" ht="15" customHeight="1">
      <c r="B182" s="2"/>
      <c r="C182" s="2"/>
      <c r="D182" s="190"/>
      <c r="E182" s="190"/>
      <c r="F182" s="190"/>
      <c r="G182" s="2"/>
      <c r="H182" s="190"/>
      <c r="I182" s="190"/>
      <c r="J182" s="190"/>
      <c r="K182" s="4"/>
    </row>
    <row r="183" spans="2:11" ht="15" customHeight="1">
      <c r="B183" s="2"/>
      <c r="C183" s="2"/>
      <c r="D183" s="190"/>
      <c r="E183" s="190"/>
      <c r="F183" s="190"/>
      <c r="G183" s="2"/>
      <c r="H183" s="190"/>
      <c r="I183" s="190"/>
      <c r="J183" s="190"/>
      <c r="K183" s="4"/>
    </row>
    <row r="184" spans="2:11" ht="15" customHeight="1">
      <c r="B184" s="2"/>
      <c r="C184" s="2"/>
      <c r="D184" s="190"/>
      <c r="E184" s="190"/>
      <c r="F184" s="190"/>
      <c r="G184" s="2"/>
      <c r="H184" s="190"/>
      <c r="I184" s="190"/>
      <c r="J184" s="190"/>
      <c r="K184" s="4"/>
    </row>
    <row r="185" spans="2:11" ht="15" customHeight="1">
      <c r="B185" s="2"/>
      <c r="C185" s="2"/>
      <c r="D185" s="190"/>
      <c r="E185" s="190"/>
      <c r="F185" s="190"/>
      <c r="G185" s="2"/>
      <c r="H185" s="190"/>
      <c r="I185" s="190"/>
      <c r="J185" s="190"/>
      <c r="K185" s="4"/>
    </row>
    <row r="186" spans="2:11" ht="15" customHeight="1">
      <c r="B186" s="2"/>
      <c r="C186" s="2"/>
      <c r="D186" s="190"/>
      <c r="E186" s="190"/>
      <c r="F186" s="190"/>
      <c r="G186" s="2"/>
      <c r="H186" s="190"/>
      <c r="I186" s="190"/>
      <c r="J186" s="190"/>
      <c r="K186" s="4"/>
    </row>
    <row r="187" spans="2:11" ht="15" customHeight="1">
      <c r="B187" s="2"/>
      <c r="C187" s="2"/>
      <c r="D187" s="190"/>
      <c r="E187" s="190"/>
      <c r="F187" s="190"/>
      <c r="G187" s="2"/>
      <c r="H187" s="190"/>
      <c r="I187" s="190"/>
      <c r="J187" s="190"/>
      <c r="K187" s="4"/>
    </row>
    <row r="188" spans="2:11" ht="15" customHeight="1">
      <c r="B188" s="2"/>
      <c r="C188" s="2"/>
      <c r="D188" s="190"/>
      <c r="E188" s="190"/>
      <c r="F188" s="190"/>
      <c r="G188" s="2"/>
      <c r="H188" s="190"/>
      <c r="I188" s="190"/>
      <c r="J188" s="190"/>
      <c r="K188" s="4"/>
    </row>
    <row r="189" spans="2:11" ht="15" customHeight="1">
      <c r="B189" s="2"/>
      <c r="C189" s="2"/>
      <c r="D189" s="190"/>
      <c r="E189" s="190"/>
      <c r="F189" s="190"/>
      <c r="G189" s="2"/>
      <c r="H189" s="190"/>
      <c r="I189" s="190"/>
      <c r="J189" s="190"/>
      <c r="K189" s="4"/>
    </row>
    <row r="190" spans="2:11" ht="15" customHeight="1">
      <c r="B190" s="2"/>
      <c r="C190" s="2"/>
      <c r="D190" s="190"/>
      <c r="E190" s="190"/>
      <c r="F190" s="190"/>
      <c r="G190" s="2"/>
      <c r="H190" s="190"/>
      <c r="I190" s="190"/>
      <c r="J190" s="190"/>
      <c r="K190" s="4"/>
    </row>
    <row r="191" spans="2:11" ht="15" customHeight="1">
      <c r="B191" s="2"/>
      <c r="C191" s="2"/>
      <c r="D191" s="190"/>
      <c r="E191" s="190"/>
      <c r="F191" s="190"/>
      <c r="G191" s="2"/>
      <c r="H191" s="190"/>
      <c r="I191" s="190"/>
      <c r="J191" s="190"/>
      <c r="K191" s="4"/>
    </row>
    <row r="192" spans="2:11" ht="15" customHeight="1">
      <c r="B192" s="2"/>
      <c r="C192" s="2"/>
      <c r="D192" s="190"/>
      <c r="E192" s="190"/>
      <c r="F192" s="190"/>
      <c r="G192" s="2"/>
      <c r="H192" s="190"/>
      <c r="I192" s="190"/>
      <c r="J192" s="190"/>
      <c r="K192" s="4"/>
    </row>
    <row r="193" spans="2:11" ht="15" customHeight="1">
      <c r="B193" s="2"/>
      <c r="C193" s="2"/>
      <c r="D193" s="190"/>
      <c r="E193" s="190"/>
      <c r="F193" s="190"/>
      <c r="G193" s="2"/>
      <c r="H193" s="190"/>
      <c r="I193" s="190"/>
      <c r="J193" s="190"/>
      <c r="K193" s="4"/>
    </row>
    <row r="194" spans="2:11" ht="15" customHeight="1">
      <c r="B194" s="2"/>
      <c r="C194" s="2"/>
      <c r="D194" s="190"/>
      <c r="E194" s="190"/>
      <c r="F194" s="190"/>
      <c r="G194" s="2"/>
      <c r="H194" s="190"/>
      <c r="I194" s="190"/>
      <c r="J194" s="190"/>
      <c r="K194" s="4"/>
    </row>
    <row r="195" spans="2:11" ht="15" customHeight="1">
      <c r="B195" s="2"/>
      <c r="C195" s="2"/>
      <c r="D195" s="190"/>
      <c r="E195" s="190"/>
      <c r="F195" s="190"/>
      <c r="G195" s="2"/>
      <c r="H195" s="190"/>
      <c r="I195" s="190"/>
      <c r="J195" s="190"/>
      <c r="K195" s="4"/>
    </row>
    <row r="196" spans="2:11" ht="15" customHeight="1">
      <c r="B196" s="2"/>
      <c r="C196" s="2"/>
      <c r="D196" s="190"/>
      <c r="E196" s="190"/>
      <c r="F196" s="190"/>
      <c r="G196" s="2"/>
      <c r="H196" s="190"/>
      <c r="I196" s="190"/>
      <c r="J196" s="190"/>
      <c r="K196" s="4"/>
    </row>
    <row r="197" spans="2:11" ht="15" customHeight="1">
      <c r="B197" s="2"/>
      <c r="C197" s="2"/>
      <c r="D197" s="190"/>
      <c r="E197" s="190"/>
      <c r="F197" s="190"/>
      <c r="G197" s="2"/>
      <c r="H197" s="190"/>
      <c r="I197" s="190"/>
      <c r="J197" s="190"/>
      <c r="K197" s="4"/>
    </row>
    <row r="198" spans="2:11" ht="15" customHeight="1">
      <c r="B198" s="2"/>
      <c r="C198" s="2"/>
      <c r="D198" s="190"/>
      <c r="E198" s="190"/>
      <c r="F198" s="190"/>
      <c r="G198" s="2"/>
      <c r="H198" s="190"/>
      <c r="I198" s="190"/>
      <c r="J198" s="190"/>
      <c r="K198" s="4"/>
    </row>
    <row r="199" spans="2:11" ht="15" customHeight="1">
      <c r="B199" s="2"/>
      <c r="C199" s="2"/>
      <c r="D199" s="190"/>
      <c r="E199" s="190"/>
      <c r="F199" s="190"/>
      <c r="G199" s="2"/>
      <c r="H199" s="190"/>
      <c r="I199" s="190"/>
      <c r="J199" s="190"/>
      <c r="K199" s="4"/>
    </row>
    <row r="200" spans="2:11" ht="15" customHeight="1">
      <c r="B200" s="2"/>
      <c r="C200" s="2"/>
      <c r="D200" s="190"/>
      <c r="E200" s="190"/>
      <c r="F200" s="190"/>
      <c r="G200" s="2"/>
      <c r="H200" s="190"/>
      <c r="I200" s="190"/>
      <c r="J200" s="190"/>
      <c r="K200" s="4"/>
    </row>
    <row r="201" spans="2:11" ht="15" customHeight="1">
      <c r="B201" s="2"/>
      <c r="C201" s="2"/>
      <c r="D201" s="190"/>
      <c r="E201" s="190"/>
      <c r="F201" s="190"/>
      <c r="G201" s="2"/>
      <c r="H201" s="190"/>
      <c r="I201" s="190"/>
      <c r="J201" s="190"/>
      <c r="K201" s="4"/>
    </row>
    <row r="202" spans="2:11" ht="15" customHeight="1">
      <c r="B202" s="2"/>
      <c r="C202" s="2"/>
      <c r="D202" s="190"/>
      <c r="E202" s="190"/>
      <c r="F202" s="190"/>
      <c r="G202" s="2"/>
      <c r="H202" s="190"/>
      <c r="I202" s="190"/>
      <c r="J202" s="190"/>
      <c r="K202" s="4"/>
    </row>
    <row r="203" spans="2:11" ht="15" customHeight="1">
      <c r="B203" s="2"/>
      <c r="C203" s="2"/>
      <c r="D203" s="190"/>
      <c r="E203" s="190"/>
      <c r="F203" s="190"/>
      <c r="G203" s="2"/>
      <c r="H203" s="190"/>
      <c r="I203" s="190"/>
      <c r="J203" s="190"/>
      <c r="K203" s="4"/>
    </row>
    <row r="204" spans="2:11" ht="15" customHeight="1">
      <c r="B204" s="2"/>
      <c r="C204" s="2"/>
      <c r="D204" s="190"/>
      <c r="E204" s="190"/>
      <c r="F204" s="190"/>
      <c r="G204" s="2"/>
      <c r="H204" s="190"/>
      <c r="I204" s="190"/>
      <c r="J204" s="190"/>
      <c r="K204" s="4"/>
    </row>
    <row r="205" spans="2:11" ht="15" customHeight="1">
      <c r="B205" s="2"/>
      <c r="C205" s="2"/>
      <c r="D205" s="190"/>
      <c r="E205" s="190"/>
      <c r="F205" s="190"/>
      <c r="G205" s="2"/>
      <c r="H205" s="190"/>
      <c r="I205" s="190"/>
      <c r="J205" s="190"/>
      <c r="K205" s="4"/>
    </row>
    <row r="206" spans="2:11" ht="15" customHeight="1">
      <c r="B206" s="2"/>
      <c r="C206" s="2"/>
      <c r="D206" s="190"/>
      <c r="E206" s="190"/>
      <c r="F206" s="190"/>
      <c r="G206" s="2"/>
      <c r="H206" s="190"/>
      <c r="I206" s="190"/>
      <c r="J206" s="190"/>
      <c r="K206" s="4"/>
    </row>
    <row r="207" spans="2:11" ht="15" customHeight="1">
      <c r="B207" s="2"/>
      <c r="C207" s="2"/>
      <c r="D207" s="190"/>
      <c r="E207" s="190"/>
      <c r="F207" s="190"/>
      <c r="G207" s="2"/>
      <c r="H207" s="190"/>
      <c r="I207" s="190"/>
      <c r="J207" s="190"/>
      <c r="K207" s="4"/>
    </row>
    <row r="208" spans="2:11" ht="15" customHeight="1">
      <c r="B208" s="2"/>
      <c r="C208" s="2"/>
      <c r="D208" s="190"/>
      <c r="E208" s="190"/>
      <c r="F208" s="190"/>
      <c r="G208" s="2"/>
      <c r="H208" s="190"/>
      <c r="I208" s="190"/>
      <c r="J208" s="190"/>
      <c r="K208" s="4"/>
    </row>
    <row r="209" spans="2:11" ht="15" customHeight="1">
      <c r="B209" s="2"/>
      <c r="C209" s="2"/>
      <c r="D209" s="190"/>
      <c r="E209" s="190"/>
      <c r="F209" s="190"/>
      <c r="G209" s="2"/>
      <c r="H209" s="190"/>
      <c r="I209" s="190"/>
      <c r="J209" s="190"/>
      <c r="K209" s="4"/>
    </row>
  </sheetData>
  <mergeCells count="11">
    <mergeCell ref="I4:I5"/>
    <mergeCell ref="J3:J5"/>
    <mergeCell ref="A3:A5"/>
    <mergeCell ref="K3:K5"/>
    <mergeCell ref="C4:C5"/>
    <mergeCell ref="D3:D5"/>
    <mergeCell ref="E3:E5"/>
    <mergeCell ref="F3:F5"/>
    <mergeCell ref="G3:G5"/>
    <mergeCell ref="H3:I3"/>
    <mergeCell ref="H4:H5"/>
  </mergeCells>
  <dataValidations count="1">
    <dataValidation type="list" allowBlank="1" showInputMessage="1" showErrorMessage="1" sqref="B147:B148 B7:B8 B23:B25 B27:B28 B30 B32:B33 B35:B39 B41 B43 B45 B47 B51:B55 B58 B99:B101 B65 B67:B68 B70:B74 B20 B91 B87:B88 B103:B104 B106:B107 B109:B113 B115 B117 B120:B121 B124 B63 B133 B135 B131 B10:B18 B77:B85 B94:B97 B60:B61 B127:B129 B138:B140 B142:B143" xr:uid="{00000000-0002-0000-0A00-000000000000}">
      <formula1>$B$4:$B$6</formula1>
    </dataValidation>
  </dataValidations>
  <hyperlinks>
    <hyperlink ref="I13" r:id="rId1" xr:uid="{00000000-0004-0000-0A00-000000000000}"/>
    <hyperlink ref="I138" r:id="rId2" xr:uid="{00000000-0004-0000-0A00-000001000000}"/>
  </hyperlinks>
  <pageMargins left="0.7" right="0.7" top="0.75" bottom="0.75" header="0.3" footer="0.3"/>
  <pageSetup paperSize="9" scale="75" orientation="landscape" horizontalDpi="300" verticalDpi="0" r:id="rId3"/>
  <headerFooter>
    <oddFooter>&amp;C&amp;"Calibri,обычный"&amp;K000000&amp;A&amp;R&amp;"Calibri,обычный"&amp;K000000&amp;P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1000000}">
          <x14:formula1>
            <xm:f>$B$4:$B$5</xm:f>
          </x14:formula1>
          <xm:sqref>KRK983065:KRK983067 B983165 B65628 B131164 B196700 B262236 B327772 B393308 B458844 B524380 B589916 B655452 B720988 B786524 B852060 B917596 B983132 B65642:B65645 B131178:B131181 B196714:B196717 B262250:B262253 B327786:B327789 B393322:B393325 B458858:B458861 B524394:B524397 B589930:B589933 B655466:B655469 B721002:B721005 B786538:B786541 B852074:B852077 B917610:B917613 B983146:B983149 B65663 B131199 B196735 B262271 B327807 B393343 B458879 B524415 B589951 B655487 B721023 B786559 B852095 B917631 B983167 B65658:B65659 B131194:B131195 B196730:B196731 B262266:B262267 B327802:B327803 B393338:B393339 B458874:B458875 B524410:B524411 B589946:B589947 B655482:B655483 B721018:B721019 B786554:B786555 B852090:B852091 B917626:B917627 B983162:B983163 B65665:B65666 B131201:B131202 B196737:B196738 B262273:B262274 B327809:B327810 B393345:B393346 B458881:B458882 B524417:B524418 B589953:B589954 B655489:B655490 B721025:B721026 B786561:B786562 B852097:B852098 B917633:B917634 B983169:B983170 B65651 B131187 B196723 B262259 B327795 B393331 B458867 B524403 B589939 B655475 B721011 B786547 B852083 B917619 B983155 B65683:B65684 B131219:B131220 B196755:B196756 B262291:B262292 B327827:B327828 B393363:B393364 B458899:B458900 B524435:B524436 B589971:B589972 B655507:B655508 B721043:B721044 B786579:B786580 B852115:B852116 B917651:B917652 B983187:B983188 B65638 B131174 B196710 B262246 B327782 B393318 B458854 B524390 B589926 B655462 B720998 B786534 B852070 B917606 B983142 B65654 B131190 B196726 B262262 B327798 B393334 B458870 B524406 B589942 B655478 B721014 B786550 B852086 B917622 B983158 B65670 B131206 B196742 B262278 B327814 B393350 B458886 B524422 B589958 B655494 B721030 B786566 B852102 B917638 B983174 B65672 B131208 B196744 B262280 B327816 B393352 B458888 B524424 B589960 B655496 B721032 B786568 B852104 B917640 B983176 B65675:B65679 B131211:B131215 B196747:B196751 B262283:B262287 B327819:B327823 B393355:B393359 B458891:B458895 B524427:B524431 B589963:B589967 B655499:B655503 B721035:B721039 B786571:B786575 B852107:B852111 B917643:B917647 B983179:B983183 B65618:B65619 B131154:B131155 B196690:B196691 B262226:B262227 B327762:B327763 B393298:B393299 B458834:B458835 B524370:B524371 B589906:B589907 B655442:B655443 B720978:B720979 B786514:B786515 B852050:B852051 B917586:B917587 B983122:B983123 B65622 B131158 B196694 B262230 B327766 B393302 B458838 B524374 B589910 B655446 B720982 B786518 B852054 B917590 B983126 B65624:B65626 B131160:B131162 B196696:B196698 B262232:B262234 B327768:B327770 B393304:B393306 B458840:B458842 B524376:B524378 B589912:B589914 B655448:B655450 B720984:B720986 B786520:B786522 B852056:B852058 B917592:B917594 B983128:B983130 B65631:B65634 B131167:B131170 B196703:B196706 B262239:B262242 B327775:B327778 B393311:B393314 B458847:B458850 B524383:B524386 B589919:B589922 B655455:B655458 B720991:B720994 B786527:B786530 B852063:B852066 B917599:B917602 B983135:B983138 B65603 B131139 B196675 B262211 B327747 B393283 B458819 B524355 B589891 B655427 B720963 B786499 B852035 B917571 B983107 B65596:B65601 B131132:B131137 B196668:B196673 B262204:B262209 B327740:B327745 B393276:B393281 B458812:B458817 B524348:B524353 B589884:B589889 B655420:B655425 B720956:B720961 B786492:B786497 B852028:B852033 B917564:B917569 B983100:B983105 B65583:B65585 B131119:B131121 B196655:B196657 B262191:B262193 B327727:B327729 B393263:B393265 B458799:B458801 B524335:B524337 B589871:B589873 B655407:B655409 B720943:B720945 B786479:B786481 B852015:B852017 B917551:B917553 B983087:B983089 B65590:B65592 B131126:B131128 B196662:B196664 B262198:B262200 B327734:B327736 B393270:B393272 B458806:B458808 B524342:B524344 B589878:B589880 B655414:B655416 B720950:B720952 B786486:B786488 B852022:B852024 B917558:B917560 B983094:B983096 B65614:B65615 B131150:B131151 B196686:B196687 B262222:B262223 B327758:B327759 B393294:B393295 B458830:B458831 B524366:B524367 B589902:B589903 B655438:B655439 B720974:B720975 B786510:B786511 B852046:B852047 B917582:B917583 B983118:B983119 B65543:B65545 B131079:B131081 B196615:B196617 B262151:B262153 B327687:B327689 B393223:B393225 B458759:B458761 B524295:B524297 B589831:B589833 B655367:B655369 B720903:B720905 B786439:B786441 B851975:B851977 B917511:B917513 B983047:B983049 B65535 B131071 B196607 B262143 B327679 B393215 B458751 B524287 B589823 B655359 B720895 B786431 B851967 B917503 B983039 B65524:B65525 B131060:B131061 B196596:B196597 B262132:B262133 B327668:B327669 B393204:B393205 B458740:B458741 B524276:B524277 B589812:B589813 B655348:B655349 B720884:B720885 B786420:B786421 B851956:B851957 B917492:B917493 B983028:B983029 B65594 B131130 B196666 B262202 B327738 B393274 B458810 B524346 B589882 B655418 B720954 B786490 B852026 B917562 B983098 B65571 B131107 B196643 B262179 B327715 B393251 B458787 B524323 B589859 B655395 B720931 B786467 B852003 B917539 B983075 B65569 B131105 B196641 B262177 B327713 B393249 B458785 B524321 B589857 B655393 B720929 B786465 B852001 B917537 B983073 B65567 B131103 B196639 B262175 B327711 B393247 B458783 B524319 B589855 B655391 B720927 B786463 B851999 B917535 B983071 B65565 B131101 B196637 B262173 B327709 B393245 B458781 B524317 B589853 B655389 B720925 B786461 B851997 B917533 B983069 B65561:B65563 B131097:B131099 B196633:B196635 B262169:B262171 B327705:B327707 B393241:B393243 B458777:B458779 B524313:B524315 B589849:B589851 B655385:B655387 B720921:B720923 B786457:B786459 B851993:B851995 B917529:B917531 B983065:B983067 B65636 B131172 B196708 B262244 B327780 B393316 B458852 B524388 B589924 B655460 B720996 B786532 B852068 B917604 B983140 B65661 B131197 B196733 B262269 B327805 B393341 B458877 B524413 B589949 B655485 B721021 B786557 B852093 B917629 IA95:IA96 RW95:RW96 ABS95:ABS96 ALO95:ALO96 AVK95:AVK96 BFG95:BFG96 BPC95:BPC96 BYY95:BYY96 CIU95:CIU96 CSQ95:CSQ96 DCM95:DCM96 DMI95:DMI96 DWE95:DWE96 EGA95:EGA96 EPW95:EPW96 EZS95:EZS96 FJO95:FJO96 FTK95:FTK96 GDG95:GDG96 GNC95:GNC96 GWY95:GWY96 HGU95:HGU96 HQQ95:HQQ96 IAM95:IAM96 IKI95:IKI96 IUE95:IUE96 JEA95:JEA96 JNW95:JNW96 JXS95:JXS96 KHO95:KHO96 KRK95:KRK96 LBG95:LBG96 LLC95:LLC96 LUY95:LUY96 MEU95:MEU96 MOQ95:MOQ96 MYM95:MYM96 NII95:NII96 NSE95:NSE96 OCA95:OCA96 OLW95:OLW96 OVS95:OVS96 PFO95:PFO96 PPK95:PPK96 PZG95:PZG96 QJC95:QJC96 QSY95:QSY96 RCU95:RCU96 RMQ95:RMQ96 RWM95:RWM96 SGI95:SGI96 SQE95:SQE96 TAA95:TAA96 TJW95:TJW96 TTS95:TTS96 UDO95:UDO96 UNK95:UNK96 UXG95:UXG96 VHC95:VHC96 VQY95:VQY96 WAU95:WAU96 WKQ95:WKQ96 WUM95:WUM96 IA99 RW99 ABS99 ALO99 AVK99 BFG99 BPC99 BYY99 CIU99 CSQ99 DCM99 DMI99 DWE99 EGA99 EPW99 EZS99 FJO99 FTK99 GDG99 GNC99 GWY99 HGU99 HQQ99 IAM99 IKI99 IUE99 JEA99 JNW99 JXS99 KHO99 KRK99 LBG99 LLC99 LUY99 MEU99 MOQ99 MYM99 NII99 NSE99 OCA99 OLW99 OVS99 PFO99 PPK99 PZG99 QJC99 QSY99 RCU99 RMQ99 RWM99 SGI99 SQE99 TAA99 TJW99 TTS99 UDO99 UNK99 UXG99 VHC99 VQY99 WAU99 WKQ99 WUM99 IA101:IA105 RW101:RW105 ABS101:ABS105 ALO101:ALO105 AVK101:AVK105 BFG101:BFG105 BPC101:BPC105 BYY101:BYY105 CIU101:CIU105 CSQ101:CSQ105 DCM101:DCM105 DMI101:DMI105 DWE101:DWE105 EGA101:EGA105 EPW101:EPW105 EZS101:EZS105 FJO101:FJO105 FTK101:FTK105 GDG101:GDG105 GNC101:GNC105 GWY101:GWY105 HGU101:HGU105 HQQ101:HQQ105 IAM101:IAM105 IKI101:IKI105 IUE101:IUE105 JEA101:JEA105 JNW101:JNW105 JXS101:JXS105 KHO101:KHO105 KRK101:KRK105 LBG101:LBG105 LLC101:LLC105 LUY101:LUY105 MEU101:MEU105 MOQ101:MOQ105 MYM101:MYM105 NII101:NII105 NSE101:NSE105 OCA101:OCA105 OLW101:OLW105 OVS101:OVS105 PFO101:PFO105 PPK101:PPK105 PZG101:PZG105 QJC101:QJC105 QSY101:QSY105 RCU101:RCU105 RMQ101:RMQ105 RWM101:RWM105 SGI101:SGI105 SQE101:SQE105 TAA101:TAA105 TJW101:TJW105 TTS101:TTS105 UDO101:UDO105 UNK101:UNK105 UXG101:UXG105 VHC101:VHC105 VQY101:VQY105 WAU101:WAU105 WKQ101:WKQ105 WUM101:WUM105 IA83 RW83 ABS83 ALO83 AVK83 BFG83 BPC83 BYY83 CIU83 CSQ83 DCM83 DMI83 DWE83 EGA83 EPW83 EZS83 FJO83 FTK83 GDG83 GNC83 GWY83 HGU83 HQQ83 IAM83 IKI83 IUE83 JEA83 JNW83 JXS83 KHO83 KRK83 LBG83 LLC83 LUY83 MEU83 MOQ83 MYM83 NII83 NSE83 OCA83 OLW83 OVS83 PFO83 PPK83 PZG83 QJC83 QSY83 RCU83 RMQ83 RWM83 SGI83 SQE83 TAA83 TJW83 TTS83 UDO83 UNK83 UXG83 VHC83 VQY83 WAU83 WKQ83 WUM83 IA60:IA63 RW60:RW63 ABS60:ABS63 ALO60:ALO63 AVK60:AVK63 BFG60:BFG63 BPC60:BPC63 BYY60:BYY63 CIU60:CIU63 CSQ60:CSQ63 DCM60:DCM63 DMI60:DMI63 DWE60:DWE63 EGA60:EGA63 EPW60:EPW63 EZS60:EZS63 FJO60:FJO63 FTK60:FTK63 GDG60:GDG63 GNC60:GNC63 GWY60:GWY63 HGU60:HGU63 HQQ60:HQQ63 IAM60:IAM63 IKI60:IKI63 IUE60:IUE63 JEA60:JEA63 JNW60:JNW63 JXS60:JXS63 KHO60:KHO63 KRK60:KRK63 LBG60:LBG63 LLC60:LLC63 LUY60:LUY63 MEU60:MEU63 MOQ60:MOQ63 MYM60:MYM63 NII60:NII63 NSE60:NSE63 OCA60:OCA63 OLW60:OLW63 OVS60:OVS63 PFO60:PFO63 PPK60:PPK63 PZG60:PZG63 QJC60:QJC63 QSY60:QSY63 RCU60:RCU63 RMQ60:RMQ63 RWM60:RWM63 SGI60:SGI63 SQE60:SQE63 TAA60:TAA63 TJW60:TJW63 TTS60:TTS63 UDO60:UDO63 UNK60:UNK63 UXG60:UXG63 VHC60:VHC63 VQY60:VQY63 WAU60:WAU63 WKQ60:WKQ63 WUM60:WUM63 IA70:IA72 RW70:RW72 ABS70:ABS72 ALO70:ALO72 AVK70:AVK72 BFG70:BFG72 BPC70:BPC72 BYY70:BYY72 CIU70:CIU72 CSQ70:CSQ72 DCM70:DCM72 DMI70:DMI72 DWE70:DWE72 EGA70:EGA72 EPW70:EPW72 EZS70:EZS72 FJO70:FJO72 FTK70:FTK72 GDG70:GDG72 GNC70:GNC72 GWY70:GWY72 HGU70:HGU72 HQQ70:HQQ72 IAM70:IAM72 IKI70:IKI72 IUE70:IUE72 JEA70:JEA72 JNW70:JNW72 JXS70:JXS72 KHO70:KHO72 KRK70:KRK72 LBG70:LBG72 LLC70:LLC72 LUY70:LUY72 MEU70:MEU72 MOQ70:MOQ72 MYM70:MYM72 NII70:NII72 NSE70:NSE72 OCA70:OCA72 OLW70:OLW72 OVS70:OVS72 PFO70:PFO72 PPK70:PPK72 PZG70:PZG72 QJC70:QJC72 QSY70:QSY72 RCU70:RCU72 RMQ70:RMQ72 RWM70:RWM72 SGI70:SGI72 SQE70:SQE72 TAA70:TAA72 TJW70:TJW72 TTS70:TTS72 UDO70:UDO72 UNK70:UNK72 UXG70:UXG72 VHC70:VHC72 VQY70:VQY72 WAU70:WAU72 WKQ70:WKQ72 WUM70:WUM72 IA90:IA91 RW90:RW91 ABS90:ABS91 ALO90:ALO91 AVK90:AVK91 BFG90:BFG91 BPC90:BPC91 BYY90:BYY91 CIU90:CIU91 CSQ90:CSQ91 DCM90:DCM91 DMI90:DMI91 DWE90:DWE91 EGA90:EGA91 EPW90:EPW91 EZS90:EZS91 FJO90:FJO91 FTK90:FTK91 GDG90:GDG91 GNC90:GNC91 GWY90:GWY91 HGU90:HGU91 HQQ90:HQQ91 IAM90:IAM91 IKI90:IKI91 IUE90:IUE91 JEA90:JEA91 JNW90:JNW91 JXS90:JXS91 KHO90:KHO91 KRK90:KRK91 LBG90:LBG91 LLC90:LLC91 LUY90:LUY91 MEU90:MEU91 MOQ90:MOQ91 MYM90:MYM91 NII90:NII91 NSE90:NSE91 OCA90:OCA91 OLW90:OLW91 OVS90:OVS91 PFO90:PFO91 PPK90:PPK91 PZG90:PZG91 QJC90:QJC91 QSY90:QSY91 RCU90:RCU91 RMQ90:RMQ91 RWM90:RWM91 SGI90:SGI91 SQE90:SQE91 TAA90:TAA91 TJW90:TJW91 TTS90:TTS91 UDO90:UDO91 UNK90:UNK91 UXG90:UXG91 VHC90:VHC91 VQY90:VQY91 WAU90:WAU91 WKQ90:WKQ91 WUM90:WUM91 IA23:IA26 RW23:RW26 ABS23:ABS26 ALO23:ALO26 AVK23:AVK26 BFG23:BFG26 BPC23:BPC26 BYY23:BYY26 CIU23:CIU26 CSQ23:CSQ26 DCM23:DCM26 DMI23:DMI26 DWE23:DWE26 EGA23:EGA26 EPW23:EPW26 EZS23:EZS26 FJO23:FJO26 FTK23:FTK26 GDG23:GDG26 GNC23:GNC26 GWY23:GWY26 HGU23:HGU26 HQQ23:HQQ26 IAM23:IAM26 IKI23:IKI26 IUE23:IUE26 JEA23:JEA26 JNW23:JNW26 JXS23:JXS26 KHO23:KHO26 KRK23:KRK26 LBG23:LBG26 LLC23:LLC26 LUY23:LUY26 MEU23:MEU26 MOQ23:MOQ26 MYM23:MYM26 NII23:NII26 NSE23:NSE26 OCA23:OCA26 OLW23:OLW26 OVS23:OVS26 PFO23:PFO26 PPK23:PPK26 PZG23:PZG26 QJC23:QJC26 QSY23:QSY26 RCU23:RCU26 RMQ23:RMQ26 RWM23:RWM26 SGI23:SGI26 SQE23:SQE26 TAA23:TAA26 TJW23:TJW26 TTS23:TTS26 UDO23:UDO26 UNK23:UNK26 UXG23:UXG26 VHC23:VHC26 VQY23:VQY26 WAU23:WAU26 WKQ23:WKQ26 WUM23:WUM26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IA7:IA8 RW7:RW8 ABS7:ABS8 ALO7:ALO8 AVK7:AVK8 BFG7:BFG8 BPC7:BPC8 BYY7:BYY8 CIU7:CIU8 CSQ7:CSQ8 DCM7:DCM8 DMI7:DMI8 DWE7:DWE8 EGA7:EGA8 EPW7:EPW8 EZS7:EZS8 FJO7:FJO8 FTK7:FTK8 GDG7:GDG8 GNC7:GNC8 GWY7:GWY8 HGU7:HGU8 HQQ7:HQQ8 IAM7:IAM8 IKI7:IKI8 IUE7:IUE8 JEA7:JEA8 JNW7:JNW8 JXS7:JXS8 KHO7:KHO8 KRK7:KRK8 LBG7:LBG8 LLC7:LLC8 LUY7:LUY8 MEU7:MEU8 MOQ7:MOQ8 MYM7:MYM8 NII7:NII8 NSE7:NSE8 OCA7:OCA8 OLW7:OLW8 OVS7:OVS8 PFO7:PFO8 PPK7:PPK8 PZG7:PZG8 QJC7:QJC8 QSY7:QSY8 RCU7:RCU8 RMQ7:RMQ8 RWM7:RWM8 SGI7:SGI8 SQE7:SQE8 TAA7:TAA8 TJW7:TJW8 TTS7:TTS8 UDO7:UDO8 UNK7:UNK8 UXG7:UXG8 VHC7:VHC8 VQY7:VQY8 WAU7:WAU8 WKQ7:WKQ8 WUM7:WUM8 IA74:IA75 RW74:RW75 ABS74:ABS75 ALO74:ALO75 AVK74:AVK75 BFG74:BFG75 BPC74:BPC75 BYY74:BYY75 CIU74:CIU75 CSQ74:CSQ75 DCM74:DCM75 DMI74:DMI75 DWE74:DWE75 EGA74:EGA75 EPW74:EPW75 EZS74:EZS75 FJO74:FJO75 FTK74:FTK75 GDG74:GDG75 GNC74:GNC75 GWY74:GWY75 HGU74:HGU75 HQQ74:HQQ75 IAM74:IAM75 IKI74:IKI75 IUE74:IUE75 JEA74:JEA75 JNW74:JNW75 JXS74:JXS75 KHO74:KHO75 KRK74:KRK75 LBG74:LBG75 LLC74:LLC75 LUY74:LUY75 MEU74:MEU75 MOQ74:MOQ75 MYM74:MYM75 NII74:NII75 NSE74:NSE75 OCA74:OCA75 OLW74:OLW75 OVS74:OVS75 PFO74:PFO75 PPK74:PPK75 PZG74:PZG75 QJC74:QJC75 QSY74:QSY75 RCU74:RCU75 RMQ74:RMQ75 RWM74:RWM75 SGI74:SGI75 SQE74:SQE75 TAA74:TAA75 TJW74:TJW75 TTS74:TTS75 UDO74:UDO75 UNK74:UNK75 UXG74:UXG75 VHC74:VHC75 VQY74:VQY75 WAU74:WAU75 WKQ74:WKQ75 WUM74:WUM75 IA48 RW48 ABS48 ALO48 AVK48 BFG48 BPC48 BYY48 CIU48 CSQ48 DCM48 DMI48 DWE48 EGA48 EPW48 EZS48 FJO48 FTK48 GDG48 GNC48 GWY48 HGU48 HQQ48 IAM48 IKI48 IUE48 JEA48 JNW48 JXS48 KHO48 KRK48 LBG48 LLC48 LUY48 MEU48 MOQ48 MYM48 NII48 NSE48 OCA48 OLW48 OVS48 PFO48 PPK48 PZG48 QJC48 QSY48 RCU48 RMQ48 RWM48 SGI48 SQE48 TAA48 TJW48 TTS48 UDO48 UNK48 UXG48 VHC48 VQY48 WAU48 WKQ48 WUM48 IA46 RW46 ABS46 ALO46 AVK46 BFG46 BPC46 BYY46 CIU46 CSQ46 DCM46 DMI46 DWE46 EGA46 EPW46 EZS46 FJO46 FTK46 GDG46 GNC46 GWY46 HGU46 HQQ46 IAM46 IKI46 IUE46 JEA46 JNW46 JXS46 KHO46 KRK46 LBG46 LLC46 LUY46 MEU46 MOQ46 MYM46 NII46 NSE46 OCA46 OLW46 OVS46 PFO46 PPK46 PZG46 QJC46 QSY46 RCU46 RMQ46 RWM46 SGI46 SQE46 TAA46 TJW46 TTS46 UDO46 UNK46 UXG46 VHC46 VQY46 WAU46 WKQ46 WUM46 IA44 RW44 ABS44 ALO44 AVK44 BFG44 BPC44 BYY44 CIU44 CSQ44 DCM44 DMI44 DWE44 EGA44 EPW44 EZS44 FJO44 FTK44 GDG44 GNC44 GWY44 HGU44 HQQ44 IAM44 IKI44 IUE44 JEA44 JNW44 JXS44 KHO44 KRK44 LBG44 LLC44 LUY44 MEU44 MOQ44 MYM44 NII44 NSE44 OCA44 OLW44 OVS44 PFO44 PPK44 PZG44 QJC44 QSY44 RCU44 RMQ44 RWM44 SGI44 SQE44 TAA44 TJW44 TTS44 UDO44 UNK44 UXG44 VHC44 VQY44 WAU44 WKQ44 WUM44 IA42 RW42 ABS42 ALO42 AVK42 BFG42 BPC42 BYY42 CIU42 CSQ42 DCM42 DMI42 DWE42 EGA42 EPW42 EZS42 FJO42 FTK42 GDG42 GNC42 GWY42 HGU42 HQQ42 IAM42 IKI42 IUE42 JEA42 JNW42 JXS42 KHO42 KRK42 LBG42 LLC42 LUY42 MEU42 MOQ42 MYM42 NII42 NSE42 OCA42 OLW42 OVS42 PFO42 PPK42 PZG42 QJC42 QSY42 RCU42 RMQ42 RWM42 SGI42 SQE42 TAA42 TJW42 TTS42 UDO42 UNK42 UXG42 VHC42 VQY42 WAU42 WKQ42 WUM42 KHO983065:KHO983067 JXS983065:JXS983067 JNW983065:JNW983067 JEA983065:JEA983067 IUE983065:IUE983067 IKI983065:IKI983067 IAM983065:IAM983067 HQQ983065:HQQ983067 HGU983065:HGU983067 GWY983065:GWY983067 GNC983065:GNC983067 GDG983065:GDG983067 FTK983065:FTK983067 FJO983065:FJO983067 EZS983065:EZS983067 EPW983065:EPW983067 EGA983065:EGA983067 DWE983065:DWE983067 DMI983065:DMI983067 DCM983065:DCM983067 CSQ983065:CSQ983067 CIU983065:CIU983067 BYY983065:BYY983067 BPC983065:BPC983067 BFG983065:BFG983067 AVK983065:AVK983067 ALO983065:ALO983067 ABS983065:ABS983067 RW983065:RW983067 IA983065:IA983067 WUM917529:WUM917531 WKQ917529:WKQ917531 WAU917529:WAU917531 VQY917529:VQY917531 VHC917529:VHC917531 UXG917529:UXG917531 UNK917529:UNK917531 UDO917529:UDO917531 TTS917529:TTS917531 TJW917529:TJW917531 TAA917529:TAA917531 SQE917529:SQE917531 SGI917529:SGI917531 RWM917529:RWM917531 RMQ917529:RMQ917531 RCU917529:RCU917531 QSY917529:QSY917531 QJC917529:QJC917531 PZG917529:PZG917531 PPK917529:PPK917531 PFO917529:PFO917531 OVS917529:OVS917531 OLW917529:OLW917531 OCA917529:OCA917531 NSE917529:NSE917531 NII917529:NII917531 MYM917529:MYM917531 MOQ917529:MOQ917531 MEU917529:MEU917531 LUY917529:LUY917531 LLC917529:LLC917531 LBG917529:LBG917531 KRK917529:KRK917531 KHO917529:KHO917531 JXS917529:JXS917531 JNW917529:JNW917531 JEA917529:JEA917531 IUE917529:IUE917531 IKI917529:IKI917531 IAM917529:IAM917531 HQQ917529:HQQ917531 HGU917529:HGU917531 GWY917529:GWY917531 GNC917529:GNC917531 GDG917529:GDG917531 FTK917529:FTK917531 FJO917529:FJO917531 EZS917529:EZS917531 EPW917529:EPW917531 EGA917529:EGA917531 DWE917529:DWE917531 DMI917529:DMI917531 DCM917529:DCM917531 CSQ917529:CSQ917531 CIU917529:CIU917531 BYY917529:BYY917531 BPC917529:BPC917531 BFG917529:BFG917531 AVK917529:AVK917531 ALO917529:ALO917531 ABS917529:ABS917531 RW917529:RW917531 IA917529:IA917531 WUM851993:WUM851995 WKQ851993:WKQ851995 WAU851993:WAU851995 VQY851993:VQY851995 VHC851993:VHC851995 UXG851993:UXG851995 UNK851993:UNK851995 UDO851993:UDO851995 TTS851993:TTS851995 TJW851993:TJW851995 TAA851993:TAA851995 SQE851993:SQE851995 SGI851993:SGI851995 RWM851993:RWM851995 RMQ851993:RMQ851995 RCU851993:RCU851995 QSY851993:QSY851995 QJC851993:QJC851995 PZG851993:PZG851995 PPK851993:PPK851995 PFO851993:PFO851995 OVS851993:OVS851995 OLW851993:OLW851995 OCA851993:OCA851995 NSE851993:NSE851995 NII851993:NII851995 MYM851993:MYM851995 MOQ851993:MOQ851995 MEU851993:MEU851995 LUY851993:LUY851995 LLC851993:LLC851995 LBG851993:LBG851995 KRK851993:KRK851995 KHO851993:KHO851995 JXS851993:JXS851995 JNW851993:JNW851995 JEA851993:JEA851995 IUE851993:IUE851995 IKI851993:IKI851995 IAM851993:IAM851995 HQQ851993:HQQ851995 HGU851993:HGU851995 GWY851993:GWY851995 GNC851993:GNC851995 GDG851993:GDG851995 FTK851993:FTK851995 FJO851993:FJO851995 EZS851993:EZS851995 EPW851993:EPW851995 EGA851993:EGA851995 DWE851993:DWE851995 DMI851993:DMI851995 DCM851993:DCM851995 CSQ851993:CSQ851995 CIU851993:CIU851995 BYY851993:BYY851995 BPC851993:BPC851995 BFG851993:BFG851995 AVK851993:AVK851995 ALO851993:ALO851995 ABS851993:ABS851995 RW851993:RW851995 IA851993:IA851995 WUM786457:WUM786459 WKQ786457:WKQ786459 WAU786457:WAU786459 VQY786457:VQY786459 VHC786457:VHC786459 UXG786457:UXG786459 UNK786457:UNK786459 UDO786457:UDO786459 TTS786457:TTS786459 TJW786457:TJW786459 TAA786457:TAA786459 SQE786457:SQE786459 SGI786457:SGI786459 RWM786457:RWM786459 RMQ786457:RMQ786459 RCU786457:RCU786459 QSY786457:QSY786459 QJC786457:QJC786459 PZG786457:PZG786459 PPK786457:PPK786459 PFO786457:PFO786459 OVS786457:OVS786459 OLW786457:OLW786459 OCA786457:OCA786459 NSE786457:NSE786459 NII786457:NII786459 MYM786457:MYM786459 MOQ786457:MOQ786459 MEU786457:MEU786459 LUY786457:LUY786459 LLC786457:LLC786459 LBG786457:LBG786459 KRK786457:KRK786459 KHO786457:KHO786459 JXS786457:JXS786459 JNW786457:JNW786459 JEA786457:JEA786459 IUE786457:IUE786459 IKI786457:IKI786459 IAM786457:IAM786459 HQQ786457:HQQ786459 HGU786457:HGU786459 GWY786457:GWY786459 GNC786457:GNC786459 GDG786457:GDG786459 FTK786457:FTK786459 FJO786457:FJO786459 EZS786457:EZS786459 EPW786457:EPW786459 EGA786457:EGA786459 DWE786457:DWE786459 DMI786457:DMI786459 DCM786457:DCM786459 CSQ786457:CSQ786459 CIU786457:CIU786459 BYY786457:BYY786459 BPC786457:BPC786459 BFG786457:BFG786459 AVK786457:AVK786459 ALO786457:ALO786459 ABS786457:ABS786459 RW786457:RW786459 IA786457:IA786459 WUM720921:WUM720923 WKQ720921:WKQ720923 WAU720921:WAU720923 VQY720921:VQY720923 VHC720921:VHC720923 UXG720921:UXG720923 UNK720921:UNK720923 UDO720921:UDO720923 TTS720921:TTS720923 TJW720921:TJW720923 TAA720921:TAA720923 SQE720921:SQE720923 SGI720921:SGI720923 RWM720921:RWM720923 RMQ720921:RMQ720923 RCU720921:RCU720923 QSY720921:QSY720923 QJC720921:QJC720923 PZG720921:PZG720923 PPK720921:PPK720923 PFO720921:PFO720923 OVS720921:OVS720923 OLW720921:OLW720923 OCA720921:OCA720923 NSE720921:NSE720923 NII720921:NII720923 MYM720921:MYM720923 MOQ720921:MOQ720923 MEU720921:MEU720923 LUY720921:LUY720923 LLC720921:LLC720923 LBG720921:LBG720923 KRK720921:KRK720923 KHO720921:KHO720923 JXS720921:JXS720923 JNW720921:JNW720923 JEA720921:JEA720923 IUE720921:IUE720923 IKI720921:IKI720923 IAM720921:IAM720923 HQQ720921:HQQ720923 HGU720921:HGU720923 GWY720921:GWY720923 GNC720921:GNC720923 GDG720921:GDG720923 FTK720921:FTK720923 FJO720921:FJO720923 EZS720921:EZS720923 EPW720921:EPW720923 EGA720921:EGA720923 DWE720921:DWE720923 DMI720921:DMI720923 DCM720921:DCM720923 CSQ720921:CSQ720923 CIU720921:CIU720923 BYY720921:BYY720923 BPC720921:BPC720923 BFG720921:BFG720923 AVK720921:AVK720923 ALO720921:ALO720923 ABS720921:ABS720923 RW720921:RW720923 IA720921:IA720923 WUM655385:WUM655387 WKQ655385:WKQ655387 WAU655385:WAU655387 VQY655385:VQY655387 VHC655385:VHC655387 UXG655385:UXG655387 UNK655385:UNK655387 UDO655385:UDO655387 TTS655385:TTS655387 TJW655385:TJW655387 TAA655385:TAA655387 SQE655385:SQE655387 SGI655385:SGI655387 RWM655385:RWM655387 RMQ655385:RMQ655387 RCU655385:RCU655387 QSY655385:QSY655387 QJC655385:QJC655387 PZG655385:PZG655387 PPK655385:PPK655387 PFO655385:PFO655387 OVS655385:OVS655387 OLW655385:OLW655387 OCA655385:OCA655387 NSE655385:NSE655387 NII655385:NII655387 MYM655385:MYM655387 MOQ655385:MOQ655387 MEU655385:MEU655387 LUY655385:LUY655387 LLC655385:LLC655387 LBG655385:LBG655387 KRK655385:KRK655387 KHO655385:KHO655387 JXS655385:JXS655387 JNW655385:JNW655387 JEA655385:JEA655387 IUE655385:IUE655387 IKI655385:IKI655387 IAM655385:IAM655387 HQQ655385:HQQ655387 HGU655385:HGU655387 GWY655385:GWY655387 GNC655385:GNC655387 GDG655385:GDG655387 FTK655385:FTK655387 FJO655385:FJO655387 EZS655385:EZS655387 EPW655385:EPW655387 EGA655385:EGA655387 DWE655385:DWE655387 DMI655385:DMI655387 DCM655385:DCM655387 CSQ655385:CSQ655387 CIU655385:CIU655387 BYY655385:BYY655387 BPC655385:BPC655387 BFG655385:BFG655387 AVK655385:AVK655387 ALO655385:ALO655387 ABS655385:ABS655387 RW655385:RW655387 IA655385:IA655387 WUM589849:WUM589851 WKQ589849:WKQ589851 WAU589849:WAU589851 VQY589849:VQY589851 VHC589849:VHC589851 UXG589849:UXG589851 UNK589849:UNK589851 UDO589849:UDO589851 TTS589849:TTS589851 TJW589849:TJW589851 TAA589849:TAA589851 SQE589849:SQE589851 SGI589849:SGI589851 RWM589849:RWM589851 RMQ589849:RMQ589851 RCU589849:RCU589851 QSY589849:QSY589851 QJC589849:QJC589851 PZG589849:PZG589851 PPK589849:PPK589851 PFO589849:PFO589851 OVS589849:OVS589851 OLW589849:OLW589851 OCA589849:OCA589851 NSE589849:NSE589851 NII589849:NII589851 MYM589849:MYM589851 MOQ589849:MOQ589851 MEU589849:MEU589851 LUY589849:LUY589851 LLC589849:LLC589851 LBG589849:LBG589851 KRK589849:KRK589851 KHO589849:KHO589851 JXS589849:JXS589851 JNW589849:JNW589851 JEA589849:JEA589851 IUE589849:IUE589851 IKI589849:IKI589851 IAM589849:IAM589851 HQQ589849:HQQ589851 HGU589849:HGU589851 GWY589849:GWY589851 GNC589849:GNC589851 GDG589849:GDG589851 FTK589849:FTK589851 FJO589849:FJO589851 EZS589849:EZS589851 EPW589849:EPW589851 EGA589849:EGA589851 DWE589849:DWE589851 DMI589849:DMI589851 DCM589849:DCM589851 CSQ589849:CSQ589851 CIU589849:CIU589851 BYY589849:BYY589851 BPC589849:BPC589851 BFG589849:BFG589851 AVK589849:AVK589851 ALO589849:ALO589851 ABS589849:ABS589851 RW589849:RW589851 IA589849:IA589851 WUM524313:WUM524315 WKQ524313:WKQ524315 WAU524313:WAU524315 VQY524313:VQY524315 VHC524313:VHC524315 UXG524313:UXG524315 UNK524313:UNK524315 UDO524313:UDO524315 TTS524313:TTS524315 TJW524313:TJW524315 TAA524313:TAA524315 SQE524313:SQE524315 SGI524313:SGI524315 RWM524313:RWM524315 RMQ524313:RMQ524315 RCU524313:RCU524315 QSY524313:QSY524315 QJC524313:QJC524315 PZG524313:PZG524315 PPK524313:PPK524315 PFO524313:PFO524315 OVS524313:OVS524315 OLW524313:OLW524315 OCA524313:OCA524315 NSE524313:NSE524315 NII524313:NII524315 MYM524313:MYM524315 MOQ524313:MOQ524315 MEU524313:MEU524315 LUY524313:LUY524315 LLC524313:LLC524315 LBG524313:LBG524315 KRK524313:KRK524315 KHO524313:KHO524315 JXS524313:JXS524315 JNW524313:JNW524315 JEA524313:JEA524315 IUE524313:IUE524315 IKI524313:IKI524315 IAM524313:IAM524315 HQQ524313:HQQ524315 HGU524313:HGU524315 GWY524313:GWY524315 GNC524313:GNC524315 GDG524313:GDG524315 FTK524313:FTK524315 FJO524313:FJO524315 EZS524313:EZS524315 EPW524313:EPW524315 EGA524313:EGA524315 DWE524313:DWE524315 DMI524313:DMI524315 DCM524313:DCM524315 CSQ524313:CSQ524315 CIU524313:CIU524315 BYY524313:BYY524315 BPC524313:BPC524315 BFG524313:BFG524315 AVK524313:AVK524315 ALO524313:ALO524315 ABS524313:ABS524315 RW524313:RW524315 IA524313:IA524315 WUM458777:WUM458779 WKQ458777:WKQ458779 WAU458777:WAU458779 VQY458777:VQY458779 VHC458777:VHC458779 UXG458777:UXG458779 UNK458777:UNK458779 UDO458777:UDO458779 TTS458777:TTS458779 TJW458777:TJW458779 TAA458777:TAA458779 SQE458777:SQE458779 SGI458777:SGI458779 RWM458777:RWM458779 RMQ458777:RMQ458779 RCU458777:RCU458779 QSY458777:QSY458779 QJC458777:QJC458779 PZG458777:PZG458779 PPK458777:PPK458779 PFO458777:PFO458779 OVS458777:OVS458779 OLW458777:OLW458779 OCA458777:OCA458779 NSE458777:NSE458779 NII458777:NII458779 MYM458777:MYM458779 MOQ458777:MOQ458779 MEU458777:MEU458779 LUY458777:LUY458779 LLC458777:LLC458779 LBG458777:LBG458779 KRK458777:KRK458779 KHO458777:KHO458779 JXS458777:JXS458779 JNW458777:JNW458779 JEA458777:JEA458779 IUE458777:IUE458779 IKI458777:IKI458779 IAM458777:IAM458779 HQQ458777:HQQ458779 HGU458777:HGU458779 GWY458777:GWY458779 GNC458777:GNC458779 GDG458777:GDG458779 FTK458777:FTK458779 FJO458777:FJO458779 EZS458777:EZS458779 EPW458777:EPW458779 EGA458777:EGA458779 DWE458777:DWE458779 DMI458777:DMI458779 DCM458777:DCM458779 CSQ458777:CSQ458779 CIU458777:CIU458779 BYY458777:BYY458779 BPC458777:BPC458779 BFG458777:BFG458779 AVK458777:AVK458779 ALO458777:ALO458779 ABS458777:ABS458779 RW458777:RW458779 IA458777:IA458779 WUM393241:WUM393243 WKQ393241:WKQ393243 WAU393241:WAU393243 VQY393241:VQY393243 VHC393241:VHC393243 UXG393241:UXG393243 UNK393241:UNK393243 UDO393241:UDO393243 TTS393241:TTS393243 TJW393241:TJW393243 TAA393241:TAA393243 SQE393241:SQE393243 SGI393241:SGI393243 RWM393241:RWM393243 RMQ393241:RMQ393243 RCU393241:RCU393243 QSY393241:QSY393243 QJC393241:QJC393243 PZG393241:PZG393243 PPK393241:PPK393243 PFO393241:PFO393243 OVS393241:OVS393243 OLW393241:OLW393243 OCA393241:OCA393243 NSE393241:NSE393243 NII393241:NII393243 MYM393241:MYM393243 MOQ393241:MOQ393243 MEU393241:MEU393243 LUY393241:LUY393243 LLC393241:LLC393243 LBG393241:LBG393243 KRK393241:KRK393243 KHO393241:KHO393243 JXS393241:JXS393243 JNW393241:JNW393243 JEA393241:JEA393243 IUE393241:IUE393243 IKI393241:IKI393243 IAM393241:IAM393243 HQQ393241:HQQ393243 HGU393241:HGU393243 GWY393241:GWY393243 GNC393241:GNC393243 GDG393241:GDG393243 FTK393241:FTK393243 FJO393241:FJO393243 EZS393241:EZS393243 EPW393241:EPW393243 EGA393241:EGA393243 DWE393241:DWE393243 DMI393241:DMI393243 DCM393241:DCM393243 CSQ393241:CSQ393243 CIU393241:CIU393243 BYY393241:BYY393243 BPC393241:BPC393243 BFG393241:BFG393243 AVK393241:AVK393243 ALO393241:ALO393243 ABS393241:ABS393243 RW393241:RW393243 IA393241:IA393243 WUM327705:WUM327707 WKQ327705:WKQ327707 WAU327705:WAU327707 VQY327705:VQY327707 VHC327705:VHC327707 UXG327705:UXG327707 UNK327705:UNK327707 UDO327705:UDO327707 TTS327705:TTS327707 TJW327705:TJW327707 TAA327705:TAA327707 SQE327705:SQE327707 SGI327705:SGI327707 RWM327705:RWM327707 RMQ327705:RMQ327707 RCU327705:RCU327707 QSY327705:QSY327707 QJC327705:QJC327707 PZG327705:PZG327707 PPK327705:PPK327707 PFO327705:PFO327707 OVS327705:OVS327707 OLW327705:OLW327707 OCA327705:OCA327707 NSE327705:NSE327707 NII327705:NII327707 MYM327705:MYM327707 MOQ327705:MOQ327707 MEU327705:MEU327707 LUY327705:LUY327707 LLC327705:LLC327707 LBG327705:LBG327707 KRK327705:KRK327707 KHO327705:KHO327707 JXS327705:JXS327707 JNW327705:JNW327707 JEA327705:JEA327707 IUE327705:IUE327707 IKI327705:IKI327707 IAM327705:IAM327707 HQQ327705:HQQ327707 HGU327705:HGU327707 GWY327705:GWY327707 GNC327705:GNC327707 GDG327705:GDG327707 FTK327705:FTK327707 FJO327705:FJO327707 EZS327705:EZS327707 EPW327705:EPW327707 EGA327705:EGA327707 DWE327705:DWE327707 DMI327705:DMI327707 DCM327705:DCM327707 CSQ327705:CSQ327707 CIU327705:CIU327707 BYY327705:BYY327707 BPC327705:BPC327707 BFG327705:BFG327707 AVK327705:AVK327707 ALO327705:ALO327707 ABS327705:ABS327707 RW327705:RW327707 IA327705:IA327707 WUM262169:WUM262171 WKQ262169:WKQ262171 WAU262169:WAU262171 VQY262169:VQY262171 VHC262169:VHC262171 UXG262169:UXG262171 UNK262169:UNK262171 UDO262169:UDO262171 TTS262169:TTS262171 TJW262169:TJW262171 TAA262169:TAA262171 SQE262169:SQE262171 SGI262169:SGI262171 RWM262169:RWM262171 RMQ262169:RMQ262171 RCU262169:RCU262171 QSY262169:QSY262171 QJC262169:QJC262171 PZG262169:PZG262171 PPK262169:PPK262171 PFO262169:PFO262171 OVS262169:OVS262171 OLW262169:OLW262171 OCA262169:OCA262171 NSE262169:NSE262171 NII262169:NII262171 MYM262169:MYM262171 MOQ262169:MOQ262171 MEU262169:MEU262171 LUY262169:LUY262171 LLC262169:LLC262171 LBG262169:LBG262171 KRK262169:KRK262171 KHO262169:KHO262171 JXS262169:JXS262171 JNW262169:JNW262171 JEA262169:JEA262171 IUE262169:IUE262171 IKI262169:IKI262171 IAM262169:IAM262171 HQQ262169:HQQ262171 HGU262169:HGU262171 GWY262169:GWY262171 GNC262169:GNC262171 GDG262169:GDG262171 FTK262169:FTK262171 FJO262169:FJO262171 EZS262169:EZS262171 EPW262169:EPW262171 EGA262169:EGA262171 DWE262169:DWE262171 DMI262169:DMI262171 DCM262169:DCM262171 CSQ262169:CSQ262171 CIU262169:CIU262171 BYY262169:BYY262171 BPC262169:BPC262171 BFG262169:BFG262171 AVK262169:AVK262171 ALO262169:ALO262171 ABS262169:ABS262171 RW262169:RW262171 IA262169:IA262171 WUM196633:WUM196635 WKQ196633:WKQ196635 WAU196633:WAU196635 VQY196633:VQY196635 VHC196633:VHC196635 UXG196633:UXG196635 UNK196633:UNK196635 UDO196633:UDO196635 TTS196633:TTS196635 TJW196633:TJW196635 TAA196633:TAA196635 SQE196633:SQE196635 SGI196633:SGI196635 RWM196633:RWM196635 RMQ196633:RMQ196635 RCU196633:RCU196635 QSY196633:QSY196635 QJC196633:QJC196635 PZG196633:PZG196635 PPK196633:PPK196635 PFO196633:PFO196635 OVS196633:OVS196635 OLW196633:OLW196635 OCA196633:OCA196635 NSE196633:NSE196635 NII196633:NII196635 MYM196633:MYM196635 MOQ196633:MOQ196635 MEU196633:MEU196635 LUY196633:LUY196635 LLC196633:LLC196635 LBG196633:LBG196635 KRK196633:KRK196635 KHO196633:KHO196635 JXS196633:JXS196635 JNW196633:JNW196635 JEA196633:JEA196635 IUE196633:IUE196635 IKI196633:IKI196635 IAM196633:IAM196635 HQQ196633:HQQ196635 HGU196633:HGU196635 GWY196633:GWY196635 GNC196633:GNC196635 GDG196633:GDG196635 FTK196633:FTK196635 FJO196633:FJO196635 EZS196633:EZS196635 EPW196633:EPW196635 EGA196633:EGA196635 DWE196633:DWE196635 DMI196633:DMI196635 DCM196633:DCM196635 CSQ196633:CSQ196635 CIU196633:CIU196635 BYY196633:BYY196635 BPC196633:BPC196635 BFG196633:BFG196635 AVK196633:AVK196635 ALO196633:ALO196635 ABS196633:ABS196635 RW196633:RW196635 IA196633:IA196635 WUM131097:WUM131099 WKQ131097:WKQ131099 WAU131097:WAU131099 VQY131097:VQY131099 VHC131097:VHC131099 UXG131097:UXG131099 UNK131097:UNK131099 UDO131097:UDO131099 TTS131097:TTS131099 TJW131097:TJW131099 TAA131097:TAA131099 SQE131097:SQE131099 SGI131097:SGI131099 RWM131097:RWM131099 RMQ131097:RMQ131099 RCU131097:RCU131099 QSY131097:QSY131099 QJC131097:QJC131099 PZG131097:PZG131099 PPK131097:PPK131099 PFO131097:PFO131099 OVS131097:OVS131099 OLW131097:OLW131099 OCA131097:OCA131099 NSE131097:NSE131099 NII131097:NII131099 MYM131097:MYM131099 MOQ131097:MOQ131099 MEU131097:MEU131099 LUY131097:LUY131099 LLC131097:LLC131099 LBG131097:LBG131099 KRK131097:KRK131099 KHO131097:KHO131099 JXS131097:JXS131099 JNW131097:JNW131099 JEA131097:JEA131099 IUE131097:IUE131099 IKI131097:IKI131099 IAM131097:IAM131099 HQQ131097:HQQ131099 HGU131097:HGU131099 GWY131097:GWY131099 GNC131097:GNC131099 GDG131097:GDG131099 FTK131097:FTK131099 FJO131097:FJO131099 EZS131097:EZS131099 EPW131097:EPW131099 EGA131097:EGA131099 DWE131097:DWE131099 DMI131097:DMI131099 DCM131097:DCM131099 CSQ131097:CSQ131099 CIU131097:CIU131099 BYY131097:BYY131099 BPC131097:BPC131099 BFG131097:BFG131099 AVK131097:AVK131099 ALO131097:ALO131099 ABS131097:ABS131099 RW131097:RW131099 IA131097:IA131099 WUM65561:WUM65563 WKQ65561:WKQ65563 WAU65561:WAU65563 VQY65561:VQY65563 VHC65561:VHC65563 UXG65561:UXG65563 UNK65561:UNK65563 UDO65561:UDO65563 TTS65561:TTS65563 TJW65561:TJW65563 TAA65561:TAA65563 SQE65561:SQE65563 SGI65561:SGI65563 RWM65561:RWM65563 RMQ65561:RMQ65563 RCU65561:RCU65563 QSY65561:QSY65563 QJC65561:QJC65563 PZG65561:PZG65563 PPK65561:PPK65563 PFO65561:PFO65563 OVS65561:OVS65563 OLW65561:OLW65563 OCA65561:OCA65563 NSE65561:NSE65563 NII65561:NII65563 MYM65561:MYM65563 MOQ65561:MOQ65563 MEU65561:MEU65563 LUY65561:LUY65563 LLC65561:LLC65563 LBG65561:LBG65563 KRK65561:KRK65563 KHO65561:KHO65563 JXS65561:JXS65563 JNW65561:JNW65563 JEA65561:JEA65563 IUE65561:IUE65563 IKI65561:IKI65563 IAM65561:IAM65563 HQQ65561:HQQ65563 HGU65561:HGU65563 GWY65561:GWY65563 GNC65561:GNC65563 GDG65561:GDG65563 FTK65561:FTK65563 FJO65561:FJO65563 EZS65561:EZS65563 EPW65561:EPW65563 EGA65561:EGA65563 DWE65561:DWE65563 DMI65561:DMI65563 DCM65561:DCM65563 CSQ65561:CSQ65563 CIU65561:CIU65563 BYY65561:BYY65563 BPC65561:BPC65563 BFG65561:BFG65563 AVK65561:AVK65563 ALO65561:ALO65563 ABS65561:ABS65563 RW65561:RW65563 IA65561:IA65563 WKQ983065:WKQ983067 WUM983069 WKQ983069 WAU983069 VQY983069 VHC983069 UXG983069 UNK983069 UDO983069 TTS983069 TJW983069 TAA983069 SQE983069 SGI983069 RWM983069 RMQ983069 RCU983069 QSY983069 QJC983069 PZG983069 PPK983069 PFO983069 OVS983069 OLW983069 OCA983069 NSE983069 NII983069 MYM983069 MOQ983069 MEU983069 LUY983069 LLC983069 LBG983069 KRK983069 KHO983069 JXS983069 JNW983069 JEA983069 IUE983069 IKI983069 IAM983069 HQQ983069 HGU983069 GWY983069 GNC983069 GDG983069 FTK983069 FJO983069 EZS983069 EPW983069 EGA983069 DWE983069 DMI983069 DCM983069 CSQ983069 CIU983069 BYY983069 BPC983069 BFG983069 AVK983069 ALO983069 ABS983069 RW983069 IA983069 WUM917533 WKQ917533 WAU917533 VQY917533 VHC917533 UXG917533 UNK917533 UDO917533 TTS917533 TJW917533 TAA917533 SQE917533 SGI917533 RWM917533 RMQ917533 RCU917533 QSY917533 QJC917533 PZG917533 PPK917533 PFO917533 OVS917533 OLW917533 OCA917533 NSE917533 NII917533 MYM917533 MOQ917533 MEU917533 LUY917533 LLC917533 LBG917533 KRK917533 KHO917533 JXS917533 JNW917533 JEA917533 IUE917533 IKI917533 IAM917533 HQQ917533 HGU917533 GWY917533 GNC917533 GDG917533 FTK917533 FJO917533 EZS917533 EPW917533 EGA917533 DWE917533 DMI917533 DCM917533 CSQ917533 CIU917533 BYY917533 BPC917533 BFG917533 AVK917533 ALO917533 ABS917533 RW917533 IA917533 WUM851997 WKQ851997 WAU851997 VQY851997 VHC851997 UXG851997 UNK851997 UDO851997 TTS851997 TJW851997 TAA851997 SQE851997 SGI851997 RWM851997 RMQ851997 RCU851997 QSY851997 QJC851997 PZG851997 PPK851997 PFO851997 OVS851997 OLW851997 OCA851997 NSE851997 NII851997 MYM851997 MOQ851997 MEU851997 LUY851997 LLC851997 LBG851997 KRK851997 KHO851997 JXS851997 JNW851997 JEA851997 IUE851997 IKI851997 IAM851997 HQQ851997 HGU851997 GWY851997 GNC851997 GDG851997 FTK851997 FJO851997 EZS851997 EPW851997 EGA851997 DWE851997 DMI851997 DCM851997 CSQ851997 CIU851997 BYY851997 BPC851997 BFG851997 AVK851997 ALO851997 ABS851997 RW851997 IA851997 WUM786461 WKQ786461 WAU786461 VQY786461 VHC786461 UXG786461 UNK786461 UDO786461 TTS786461 TJW786461 TAA786461 SQE786461 SGI786461 RWM786461 RMQ786461 RCU786461 QSY786461 QJC786461 PZG786461 PPK786461 PFO786461 OVS786461 OLW786461 OCA786461 NSE786461 NII786461 MYM786461 MOQ786461 MEU786461 LUY786461 LLC786461 LBG786461 KRK786461 KHO786461 JXS786461 JNW786461 JEA786461 IUE786461 IKI786461 IAM786461 HQQ786461 HGU786461 GWY786461 GNC786461 GDG786461 FTK786461 FJO786461 EZS786461 EPW786461 EGA786461 DWE786461 DMI786461 DCM786461 CSQ786461 CIU786461 BYY786461 BPC786461 BFG786461 AVK786461 ALO786461 ABS786461 RW786461 IA786461 WUM720925 WKQ720925 WAU720925 VQY720925 VHC720925 UXG720925 UNK720925 UDO720925 TTS720925 TJW720925 TAA720925 SQE720925 SGI720925 RWM720925 RMQ720925 RCU720925 QSY720925 QJC720925 PZG720925 PPK720925 PFO720925 OVS720925 OLW720925 OCA720925 NSE720925 NII720925 MYM720925 MOQ720925 MEU720925 LUY720925 LLC720925 LBG720925 KRK720925 KHO720925 JXS720925 JNW720925 JEA720925 IUE720925 IKI720925 IAM720925 HQQ720925 HGU720925 GWY720925 GNC720925 GDG720925 FTK720925 FJO720925 EZS720925 EPW720925 EGA720925 DWE720925 DMI720925 DCM720925 CSQ720925 CIU720925 BYY720925 BPC720925 BFG720925 AVK720925 ALO720925 ABS720925 RW720925 IA720925 WUM655389 WKQ655389 WAU655389 VQY655389 VHC655389 UXG655389 UNK655389 UDO655389 TTS655389 TJW655389 TAA655389 SQE655389 SGI655389 RWM655389 RMQ655389 RCU655389 QSY655389 QJC655389 PZG655389 PPK655389 PFO655389 OVS655389 OLW655389 OCA655389 NSE655389 NII655389 MYM655389 MOQ655389 MEU655389 LUY655389 LLC655389 LBG655389 KRK655389 KHO655389 JXS655389 JNW655389 JEA655389 IUE655389 IKI655389 IAM655389 HQQ655389 HGU655389 GWY655389 GNC655389 GDG655389 FTK655389 FJO655389 EZS655389 EPW655389 EGA655389 DWE655389 DMI655389 DCM655389 CSQ655389 CIU655389 BYY655389 BPC655389 BFG655389 AVK655389 ALO655389 ABS655389 RW655389 IA655389 WUM589853 WKQ589853 WAU589853 VQY589853 VHC589853 UXG589853 UNK589853 UDO589853 TTS589853 TJW589853 TAA589853 SQE589853 SGI589853 RWM589853 RMQ589853 RCU589853 QSY589853 QJC589853 PZG589853 PPK589853 PFO589853 OVS589853 OLW589853 OCA589853 NSE589853 NII589853 MYM589853 MOQ589853 MEU589853 LUY589853 LLC589853 LBG589853 KRK589853 KHO589853 JXS589853 JNW589853 JEA589853 IUE589853 IKI589853 IAM589853 HQQ589853 HGU589853 GWY589853 GNC589853 GDG589853 FTK589853 FJO589853 EZS589853 EPW589853 EGA589853 DWE589853 DMI589853 DCM589853 CSQ589853 CIU589853 BYY589853 BPC589853 BFG589853 AVK589853 ALO589853 ABS589853 RW589853 IA589853 WUM524317 WKQ524317 WAU524317 VQY524317 VHC524317 UXG524317 UNK524317 UDO524317 TTS524317 TJW524317 TAA524317 SQE524317 SGI524317 RWM524317 RMQ524317 RCU524317 QSY524317 QJC524317 PZG524317 PPK524317 PFO524317 OVS524317 OLW524317 OCA524317 NSE524317 NII524317 MYM524317 MOQ524317 MEU524317 LUY524317 LLC524317 LBG524317 KRK524317 KHO524317 JXS524317 JNW524317 JEA524317 IUE524317 IKI524317 IAM524317 HQQ524317 HGU524317 GWY524317 GNC524317 GDG524317 FTK524317 FJO524317 EZS524317 EPW524317 EGA524317 DWE524317 DMI524317 DCM524317 CSQ524317 CIU524317 BYY524317 BPC524317 BFG524317 AVK524317 ALO524317 ABS524317 RW524317 IA524317 WUM458781 WKQ458781 WAU458781 VQY458781 VHC458781 UXG458781 UNK458781 UDO458781 TTS458781 TJW458781 TAA458781 SQE458781 SGI458781 RWM458781 RMQ458781 RCU458781 QSY458781 QJC458781 PZG458781 PPK458781 PFO458781 OVS458781 OLW458781 OCA458781 NSE458781 NII458781 MYM458781 MOQ458781 MEU458781 LUY458781 LLC458781 LBG458781 KRK458781 KHO458781 JXS458781 JNW458781 JEA458781 IUE458781 IKI458781 IAM458781 HQQ458781 HGU458781 GWY458781 GNC458781 GDG458781 FTK458781 FJO458781 EZS458781 EPW458781 EGA458781 DWE458781 DMI458781 DCM458781 CSQ458781 CIU458781 BYY458781 BPC458781 BFG458781 AVK458781 ALO458781 ABS458781 RW458781 IA458781 WUM393245 WKQ393245 WAU393245 VQY393245 VHC393245 UXG393245 UNK393245 UDO393245 TTS393245 TJW393245 TAA393245 SQE393245 SGI393245 RWM393245 RMQ393245 RCU393245 QSY393245 QJC393245 PZG393245 PPK393245 PFO393245 OVS393245 OLW393245 OCA393245 NSE393245 NII393245 MYM393245 MOQ393245 MEU393245 LUY393245 LLC393245 LBG393245 KRK393245 KHO393245 JXS393245 JNW393245 JEA393245 IUE393245 IKI393245 IAM393245 HQQ393245 HGU393245 GWY393245 GNC393245 GDG393245 FTK393245 FJO393245 EZS393245 EPW393245 EGA393245 DWE393245 DMI393245 DCM393245 CSQ393245 CIU393245 BYY393245 BPC393245 BFG393245 AVK393245 ALO393245 ABS393245 RW393245 IA393245 WUM327709 WKQ327709 WAU327709 VQY327709 VHC327709 UXG327709 UNK327709 UDO327709 TTS327709 TJW327709 TAA327709 SQE327709 SGI327709 RWM327709 RMQ327709 RCU327709 QSY327709 QJC327709 PZG327709 PPK327709 PFO327709 OVS327709 OLW327709 OCA327709 NSE327709 NII327709 MYM327709 MOQ327709 MEU327709 LUY327709 LLC327709 LBG327709 KRK327709 KHO327709 JXS327709 JNW327709 JEA327709 IUE327709 IKI327709 IAM327709 HQQ327709 HGU327709 GWY327709 GNC327709 GDG327709 FTK327709 FJO327709 EZS327709 EPW327709 EGA327709 DWE327709 DMI327709 DCM327709 CSQ327709 CIU327709 BYY327709 BPC327709 BFG327709 AVK327709 ALO327709 ABS327709 RW327709 IA327709 WUM262173 WKQ262173 WAU262173 VQY262173 VHC262173 UXG262173 UNK262173 UDO262173 TTS262173 TJW262173 TAA262173 SQE262173 SGI262173 RWM262173 RMQ262173 RCU262173 QSY262173 QJC262173 PZG262173 PPK262173 PFO262173 OVS262173 OLW262173 OCA262173 NSE262173 NII262173 MYM262173 MOQ262173 MEU262173 LUY262173 LLC262173 LBG262173 KRK262173 KHO262173 JXS262173 JNW262173 JEA262173 IUE262173 IKI262173 IAM262173 HQQ262173 HGU262173 GWY262173 GNC262173 GDG262173 FTK262173 FJO262173 EZS262173 EPW262173 EGA262173 DWE262173 DMI262173 DCM262173 CSQ262173 CIU262173 BYY262173 BPC262173 BFG262173 AVK262173 ALO262173 ABS262173 RW262173 IA262173 WUM196637 WKQ196637 WAU196637 VQY196637 VHC196637 UXG196637 UNK196637 UDO196637 TTS196637 TJW196637 TAA196637 SQE196637 SGI196637 RWM196637 RMQ196637 RCU196637 QSY196637 QJC196637 PZG196637 PPK196637 PFO196637 OVS196637 OLW196637 OCA196637 NSE196637 NII196637 MYM196637 MOQ196637 MEU196637 LUY196637 LLC196637 LBG196637 KRK196637 KHO196637 JXS196637 JNW196637 JEA196637 IUE196637 IKI196637 IAM196637 HQQ196637 HGU196637 GWY196637 GNC196637 GDG196637 FTK196637 FJO196637 EZS196637 EPW196637 EGA196637 DWE196637 DMI196637 DCM196637 CSQ196637 CIU196637 BYY196637 BPC196637 BFG196637 AVK196637 ALO196637 ABS196637 RW196637 IA196637 WUM131101 WKQ131101 WAU131101 VQY131101 VHC131101 UXG131101 UNK131101 UDO131101 TTS131101 TJW131101 TAA131101 SQE131101 SGI131101 RWM131101 RMQ131101 RCU131101 QSY131101 QJC131101 PZG131101 PPK131101 PFO131101 OVS131101 OLW131101 OCA131101 NSE131101 NII131101 MYM131101 MOQ131101 MEU131101 LUY131101 LLC131101 LBG131101 KRK131101 KHO131101 JXS131101 JNW131101 JEA131101 IUE131101 IKI131101 IAM131101 HQQ131101 HGU131101 GWY131101 GNC131101 GDG131101 FTK131101 FJO131101 EZS131101 EPW131101 EGA131101 DWE131101 DMI131101 DCM131101 CSQ131101 CIU131101 BYY131101 BPC131101 BFG131101 AVK131101 ALO131101 ABS131101 RW131101 IA131101 WUM65565 WKQ65565 WAU65565 VQY65565 VHC65565 UXG65565 UNK65565 UDO65565 TTS65565 TJW65565 TAA65565 SQE65565 SGI65565 RWM65565 RMQ65565 RCU65565 QSY65565 QJC65565 PZG65565 PPK65565 PFO65565 OVS65565 OLW65565 OCA65565 NSE65565 NII65565 MYM65565 MOQ65565 MEU65565 LUY65565 LLC65565 LBG65565 KRK65565 KHO65565 JXS65565 JNW65565 JEA65565 IUE65565 IKI65565 IAM65565 HQQ65565 HGU65565 GWY65565 GNC65565 GDG65565 FTK65565 FJO65565 EZS65565 EPW65565 EGA65565 DWE65565 DMI65565 DCM65565 CSQ65565 CIU65565 BYY65565 BPC65565 BFG65565 AVK65565 ALO65565 ABS65565 RW65565 IA65565 WAU983065:WAU983067 WUM983071 WKQ983071 WAU983071 VQY983071 VHC983071 UXG983071 UNK983071 UDO983071 TTS983071 TJW983071 TAA983071 SQE983071 SGI983071 RWM983071 RMQ983071 RCU983071 QSY983071 QJC983071 PZG983071 PPK983071 PFO983071 OVS983071 OLW983071 OCA983071 NSE983071 NII983071 MYM983071 MOQ983071 MEU983071 LUY983071 LLC983071 LBG983071 KRK983071 KHO983071 JXS983071 JNW983071 JEA983071 IUE983071 IKI983071 IAM983071 HQQ983071 HGU983071 GWY983071 GNC983071 GDG983071 FTK983071 FJO983071 EZS983071 EPW983071 EGA983071 DWE983071 DMI983071 DCM983071 CSQ983071 CIU983071 BYY983071 BPC983071 BFG983071 AVK983071 ALO983071 ABS983071 RW983071 IA983071 WUM917535 WKQ917535 WAU917535 VQY917535 VHC917535 UXG917535 UNK917535 UDO917535 TTS917535 TJW917535 TAA917535 SQE917535 SGI917535 RWM917535 RMQ917535 RCU917535 QSY917535 QJC917535 PZG917535 PPK917535 PFO917535 OVS917535 OLW917535 OCA917535 NSE917535 NII917535 MYM917535 MOQ917535 MEU917535 LUY917535 LLC917535 LBG917535 KRK917535 KHO917535 JXS917535 JNW917535 JEA917535 IUE917535 IKI917535 IAM917535 HQQ917535 HGU917535 GWY917535 GNC917535 GDG917535 FTK917535 FJO917535 EZS917535 EPW917535 EGA917535 DWE917535 DMI917535 DCM917535 CSQ917535 CIU917535 BYY917535 BPC917535 BFG917535 AVK917535 ALO917535 ABS917535 RW917535 IA917535 WUM851999 WKQ851999 WAU851999 VQY851999 VHC851999 UXG851999 UNK851999 UDO851999 TTS851999 TJW851999 TAA851999 SQE851999 SGI851999 RWM851999 RMQ851999 RCU851999 QSY851999 QJC851999 PZG851999 PPK851999 PFO851999 OVS851999 OLW851999 OCA851999 NSE851999 NII851999 MYM851999 MOQ851999 MEU851999 LUY851999 LLC851999 LBG851999 KRK851999 KHO851999 JXS851999 JNW851999 JEA851999 IUE851999 IKI851999 IAM851999 HQQ851999 HGU851999 GWY851999 GNC851999 GDG851999 FTK851999 FJO851999 EZS851999 EPW851999 EGA851999 DWE851999 DMI851999 DCM851999 CSQ851999 CIU851999 BYY851999 BPC851999 BFG851999 AVK851999 ALO851999 ABS851999 RW851999 IA851999 WUM786463 WKQ786463 WAU786463 VQY786463 VHC786463 UXG786463 UNK786463 UDO786463 TTS786463 TJW786463 TAA786463 SQE786463 SGI786463 RWM786463 RMQ786463 RCU786463 QSY786463 QJC786463 PZG786463 PPK786463 PFO786463 OVS786463 OLW786463 OCA786463 NSE786463 NII786463 MYM786463 MOQ786463 MEU786463 LUY786463 LLC786463 LBG786463 KRK786463 KHO786463 JXS786463 JNW786463 JEA786463 IUE786463 IKI786463 IAM786463 HQQ786463 HGU786463 GWY786463 GNC786463 GDG786463 FTK786463 FJO786463 EZS786463 EPW786463 EGA786463 DWE786463 DMI786463 DCM786463 CSQ786463 CIU786463 BYY786463 BPC786463 BFG786463 AVK786463 ALO786463 ABS786463 RW786463 IA786463 WUM720927 WKQ720927 WAU720927 VQY720927 VHC720927 UXG720927 UNK720927 UDO720927 TTS720927 TJW720927 TAA720927 SQE720927 SGI720927 RWM720927 RMQ720927 RCU720927 QSY720927 QJC720927 PZG720927 PPK720927 PFO720927 OVS720927 OLW720927 OCA720927 NSE720927 NII720927 MYM720927 MOQ720927 MEU720927 LUY720927 LLC720927 LBG720927 KRK720927 KHO720927 JXS720927 JNW720927 JEA720927 IUE720927 IKI720927 IAM720927 HQQ720927 HGU720927 GWY720927 GNC720927 GDG720927 FTK720927 FJO720927 EZS720927 EPW720927 EGA720927 DWE720927 DMI720927 DCM720927 CSQ720927 CIU720927 BYY720927 BPC720927 BFG720927 AVK720927 ALO720927 ABS720927 RW720927 IA720927 WUM655391 WKQ655391 WAU655391 VQY655391 VHC655391 UXG655391 UNK655391 UDO655391 TTS655391 TJW655391 TAA655391 SQE655391 SGI655391 RWM655391 RMQ655391 RCU655391 QSY655391 QJC655391 PZG655391 PPK655391 PFO655391 OVS655391 OLW655391 OCA655391 NSE655391 NII655391 MYM655391 MOQ655391 MEU655391 LUY655391 LLC655391 LBG655391 KRK655391 KHO655391 JXS655391 JNW655391 JEA655391 IUE655391 IKI655391 IAM655391 HQQ655391 HGU655391 GWY655391 GNC655391 GDG655391 FTK655391 FJO655391 EZS655391 EPW655391 EGA655391 DWE655391 DMI655391 DCM655391 CSQ655391 CIU655391 BYY655391 BPC655391 BFG655391 AVK655391 ALO655391 ABS655391 RW655391 IA655391 WUM589855 WKQ589855 WAU589855 VQY589855 VHC589855 UXG589855 UNK589855 UDO589855 TTS589855 TJW589855 TAA589855 SQE589855 SGI589855 RWM589855 RMQ589855 RCU589855 QSY589855 QJC589855 PZG589855 PPK589855 PFO589855 OVS589855 OLW589855 OCA589855 NSE589855 NII589855 MYM589855 MOQ589855 MEU589855 LUY589855 LLC589855 LBG589855 KRK589855 KHO589855 JXS589855 JNW589855 JEA589855 IUE589855 IKI589855 IAM589855 HQQ589855 HGU589855 GWY589855 GNC589855 GDG589855 FTK589855 FJO589855 EZS589855 EPW589855 EGA589855 DWE589855 DMI589855 DCM589855 CSQ589855 CIU589855 BYY589855 BPC589855 BFG589855 AVK589855 ALO589855 ABS589855 RW589855 IA589855 WUM524319 WKQ524319 WAU524319 VQY524319 VHC524319 UXG524319 UNK524319 UDO524319 TTS524319 TJW524319 TAA524319 SQE524319 SGI524319 RWM524319 RMQ524319 RCU524319 QSY524319 QJC524319 PZG524319 PPK524319 PFO524319 OVS524319 OLW524319 OCA524319 NSE524319 NII524319 MYM524319 MOQ524319 MEU524319 LUY524319 LLC524319 LBG524319 KRK524319 KHO524319 JXS524319 JNW524319 JEA524319 IUE524319 IKI524319 IAM524319 HQQ524319 HGU524319 GWY524319 GNC524319 GDG524319 FTK524319 FJO524319 EZS524319 EPW524319 EGA524319 DWE524319 DMI524319 DCM524319 CSQ524319 CIU524319 BYY524319 BPC524319 BFG524319 AVK524319 ALO524319 ABS524319 RW524319 IA524319 WUM458783 WKQ458783 WAU458783 VQY458783 VHC458783 UXG458783 UNK458783 UDO458783 TTS458783 TJW458783 TAA458783 SQE458783 SGI458783 RWM458783 RMQ458783 RCU458783 QSY458783 QJC458783 PZG458783 PPK458783 PFO458783 OVS458783 OLW458783 OCA458783 NSE458783 NII458783 MYM458783 MOQ458783 MEU458783 LUY458783 LLC458783 LBG458783 KRK458783 KHO458783 JXS458783 JNW458783 JEA458783 IUE458783 IKI458783 IAM458783 HQQ458783 HGU458783 GWY458783 GNC458783 GDG458783 FTK458783 FJO458783 EZS458783 EPW458783 EGA458783 DWE458783 DMI458783 DCM458783 CSQ458783 CIU458783 BYY458783 BPC458783 BFG458783 AVK458783 ALO458783 ABS458783 RW458783 IA458783 WUM393247 WKQ393247 WAU393247 VQY393247 VHC393247 UXG393247 UNK393247 UDO393247 TTS393247 TJW393247 TAA393247 SQE393247 SGI393247 RWM393247 RMQ393247 RCU393247 QSY393247 QJC393247 PZG393247 PPK393247 PFO393247 OVS393247 OLW393247 OCA393247 NSE393247 NII393247 MYM393247 MOQ393247 MEU393247 LUY393247 LLC393247 LBG393247 KRK393247 KHO393247 JXS393247 JNW393247 JEA393247 IUE393247 IKI393247 IAM393247 HQQ393247 HGU393247 GWY393247 GNC393247 GDG393247 FTK393247 FJO393247 EZS393247 EPW393247 EGA393247 DWE393247 DMI393247 DCM393247 CSQ393247 CIU393247 BYY393247 BPC393247 BFG393247 AVK393247 ALO393247 ABS393247 RW393247 IA393247 WUM327711 WKQ327711 WAU327711 VQY327711 VHC327711 UXG327711 UNK327711 UDO327711 TTS327711 TJW327711 TAA327711 SQE327711 SGI327711 RWM327711 RMQ327711 RCU327711 QSY327711 QJC327711 PZG327711 PPK327711 PFO327711 OVS327711 OLW327711 OCA327711 NSE327711 NII327711 MYM327711 MOQ327711 MEU327711 LUY327711 LLC327711 LBG327711 KRK327711 KHO327711 JXS327711 JNW327711 JEA327711 IUE327711 IKI327711 IAM327711 HQQ327711 HGU327711 GWY327711 GNC327711 GDG327711 FTK327711 FJO327711 EZS327711 EPW327711 EGA327711 DWE327711 DMI327711 DCM327711 CSQ327711 CIU327711 BYY327711 BPC327711 BFG327711 AVK327711 ALO327711 ABS327711 RW327711 IA327711 WUM262175 WKQ262175 WAU262175 VQY262175 VHC262175 UXG262175 UNK262175 UDO262175 TTS262175 TJW262175 TAA262175 SQE262175 SGI262175 RWM262175 RMQ262175 RCU262175 QSY262175 QJC262175 PZG262175 PPK262175 PFO262175 OVS262175 OLW262175 OCA262175 NSE262175 NII262175 MYM262175 MOQ262175 MEU262175 LUY262175 LLC262175 LBG262175 KRK262175 KHO262175 JXS262175 JNW262175 JEA262175 IUE262175 IKI262175 IAM262175 HQQ262175 HGU262175 GWY262175 GNC262175 GDG262175 FTK262175 FJO262175 EZS262175 EPW262175 EGA262175 DWE262175 DMI262175 DCM262175 CSQ262175 CIU262175 BYY262175 BPC262175 BFG262175 AVK262175 ALO262175 ABS262175 RW262175 IA262175 WUM196639 WKQ196639 WAU196639 VQY196639 VHC196639 UXG196639 UNK196639 UDO196639 TTS196639 TJW196639 TAA196639 SQE196639 SGI196639 RWM196639 RMQ196639 RCU196639 QSY196639 QJC196639 PZG196639 PPK196639 PFO196639 OVS196639 OLW196639 OCA196639 NSE196639 NII196639 MYM196639 MOQ196639 MEU196639 LUY196639 LLC196639 LBG196639 KRK196639 KHO196639 JXS196639 JNW196639 JEA196639 IUE196639 IKI196639 IAM196639 HQQ196639 HGU196639 GWY196639 GNC196639 GDG196639 FTK196639 FJO196639 EZS196639 EPW196639 EGA196639 DWE196639 DMI196639 DCM196639 CSQ196639 CIU196639 BYY196639 BPC196639 BFG196639 AVK196639 ALO196639 ABS196639 RW196639 IA196639 WUM131103 WKQ131103 WAU131103 VQY131103 VHC131103 UXG131103 UNK131103 UDO131103 TTS131103 TJW131103 TAA131103 SQE131103 SGI131103 RWM131103 RMQ131103 RCU131103 QSY131103 QJC131103 PZG131103 PPK131103 PFO131103 OVS131103 OLW131103 OCA131103 NSE131103 NII131103 MYM131103 MOQ131103 MEU131103 LUY131103 LLC131103 LBG131103 KRK131103 KHO131103 JXS131103 JNW131103 JEA131103 IUE131103 IKI131103 IAM131103 HQQ131103 HGU131103 GWY131103 GNC131103 GDG131103 FTK131103 FJO131103 EZS131103 EPW131103 EGA131103 DWE131103 DMI131103 DCM131103 CSQ131103 CIU131103 BYY131103 BPC131103 BFG131103 AVK131103 ALO131103 ABS131103 RW131103 IA131103 WUM65567 WKQ65567 WAU65567 VQY65567 VHC65567 UXG65567 UNK65567 UDO65567 TTS65567 TJW65567 TAA65567 SQE65567 SGI65567 RWM65567 RMQ65567 RCU65567 QSY65567 QJC65567 PZG65567 PPK65567 PFO65567 OVS65567 OLW65567 OCA65567 NSE65567 NII65567 MYM65567 MOQ65567 MEU65567 LUY65567 LLC65567 LBG65567 KRK65567 KHO65567 JXS65567 JNW65567 JEA65567 IUE65567 IKI65567 IAM65567 HQQ65567 HGU65567 GWY65567 GNC65567 GDG65567 FTK65567 FJO65567 EZS65567 EPW65567 EGA65567 DWE65567 DMI65567 DCM65567 CSQ65567 CIU65567 BYY65567 BPC65567 BFG65567 AVK65567 ALO65567 ABS65567 RW65567 IA65567 VQY983065:VQY983067 WUM983073 WKQ983073 WAU983073 VQY983073 VHC983073 UXG983073 UNK983073 UDO983073 TTS983073 TJW983073 TAA983073 SQE983073 SGI983073 RWM983073 RMQ983073 RCU983073 QSY983073 QJC983073 PZG983073 PPK983073 PFO983073 OVS983073 OLW983073 OCA983073 NSE983073 NII983073 MYM983073 MOQ983073 MEU983073 LUY983073 LLC983073 LBG983073 KRK983073 KHO983073 JXS983073 JNW983073 JEA983073 IUE983073 IKI983073 IAM983073 HQQ983073 HGU983073 GWY983073 GNC983073 GDG983073 FTK983073 FJO983073 EZS983073 EPW983073 EGA983073 DWE983073 DMI983073 DCM983073 CSQ983073 CIU983073 BYY983073 BPC983073 BFG983073 AVK983073 ALO983073 ABS983073 RW983073 IA983073 WUM917537 WKQ917537 WAU917537 VQY917537 VHC917537 UXG917537 UNK917537 UDO917537 TTS917537 TJW917537 TAA917537 SQE917537 SGI917537 RWM917537 RMQ917537 RCU917537 QSY917537 QJC917537 PZG917537 PPK917537 PFO917537 OVS917537 OLW917537 OCA917537 NSE917537 NII917537 MYM917537 MOQ917537 MEU917537 LUY917537 LLC917537 LBG917537 KRK917537 KHO917537 JXS917537 JNW917537 JEA917537 IUE917537 IKI917537 IAM917537 HQQ917537 HGU917537 GWY917537 GNC917537 GDG917537 FTK917537 FJO917537 EZS917537 EPW917537 EGA917537 DWE917537 DMI917537 DCM917537 CSQ917537 CIU917537 BYY917537 BPC917537 BFG917537 AVK917537 ALO917537 ABS917537 RW917537 IA917537 WUM852001 WKQ852001 WAU852001 VQY852001 VHC852001 UXG852001 UNK852001 UDO852001 TTS852001 TJW852001 TAA852001 SQE852001 SGI852001 RWM852001 RMQ852001 RCU852001 QSY852001 QJC852001 PZG852001 PPK852001 PFO852001 OVS852001 OLW852001 OCA852001 NSE852001 NII852001 MYM852001 MOQ852001 MEU852001 LUY852001 LLC852001 LBG852001 KRK852001 KHO852001 JXS852001 JNW852001 JEA852001 IUE852001 IKI852001 IAM852001 HQQ852001 HGU852001 GWY852001 GNC852001 GDG852001 FTK852001 FJO852001 EZS852001 EPW852001 EGA852001 DWE852001 DMI852001 DCM852001 CSQ852001 CIU852001 BYY852001 BPC852001 BFG852001 AVK852001 ALO852001 ABS852001 RW852001 IA852001 WUM786465 WKQ786465 WAU786465 VQY786465 VHC786465 UXG786465 UNK786465 UDO786465 TTS786465 TJW786465 TAA786465 SQE786465 SGI786465 RWM786465 RMQ786465 RCU786465 QSY786465 QJC786465 PZG786465 PPK786465 PFO786465 OVS786465 OLW786465 OCA786465 NSE786465 NII786465 MYM786465 MOQ786465 MEU786465 LUY786465 LLC786465 LBG786465 KRK786465 KHO786465 JXS786465 JNW786465 JEA786465 IUE786465 IKI786465 IAM786465 HQQ786465 HGU786465 GWY786465 GNC786465 GDG786465 FTK786465 FJO786465 EZS786465 EPW786465 EGA786465 DWE786465 DMI786465 DCM786465 CSQ786465 CIU786465 BYY786465 BPC786465 BFG786465 AVK786465 ALO786465 ABS786465 RW786465 IA786465 WUM720929 WKQ720929 WAU720929 VQY720929 VHC720929 UXG720929 UNK720929 UDO720929 TTS720929 TJW720929 TAA720929 SQE720929 SGI720929 RWM720929 RMQ720929 RCU720929 QSY720929 QJC720929 PZG720929 PPK720929 PFO720929 OVS720929 OLW720929 OCA720929 NSE720929 NII720929 MYM720929 MOQ720929 MEU720929 LUY720929 LLC720929 LBG720929 KRK720929 KHO720929 JXS720929 JNW720929 JEA720929 IUE720929 IKI720929 IAM720929 HQQ720929 HGU720929 GWY720929 GNC720929 GDG720929 FTK720929 FJO720929 EZS720929 EPW720929 EGA720929 DWE720929 DMI720929 DCM720929 CSQ720929 CIU720929 BYY720929 BPC720929 BFG720929 AVK720929 ALO720929 ABS720929 RW720929 IA720929 WUM655393 WKQ655393 WAU655393 VQY655393 VHC655393 UXG655393 UNK655393 UDO655393 TTS655393 TJW655393 TAA655393 SQE655393 SGI655393 RWM655393 RMQ655393 RCU655393 QSY655393 QJC655393 PZG655393 PPK655393 PFO655393 OVS655393 OLW655393 OCA655393 NSE655393 NII655393 MYM655393 MOQ655393 MEU655393 LUY655393 LLC655393 LBG655393 KRK655393 KHO655393 JXS655393 JNW655393 JEA655393 IUE655393 IKI655393 IAM655393 HQQ655393 HGU655393 GWY655393 GNC655393 GDG655393 FTK655393 FJO655393 EZS655393 EPW655393 EGA655393 DWE655393 DMI655393 DCM655393 CSQ655393 CIU655393 BYY655393 BPC655393 BFG655393 AVK655393 ALO655393 ABS655393 RW655393 IA655393 WUM589857 WKQ589857 WAU589857 VQY589857 VHC589857 UXG589857 UNK589857 UDO589857 TTS589857 TJW589857 TAA589857 SQE589857 SGI589857 RWM589857 RMQ589857 RCU589857 QSY589857 QJC589857 PZG589857 PPK589857 PFO589857 OVS589857 OLW589857 OCA589857 NSE589857 NII589857 MYM589857 MOQ589857 MEU589857 LUY589857 LLC589857 LBG589857 KRK589857 KHO589857 JXS589857 JNW589857 JEA589857 IUE589857 IKI589857 IAM589857 HQQ589857 HGU589857 GWY589857 GNC589857 GDG589857 FTK589857 FJO589857 EZS589857 EPW589857 EGA589857 DWE589857 DMI589857 DCM589857 CSQ589857 CIU589857 BYY589857 BPC589857 BFG589857 AVK589857 ALO589857 ABS589857 RW589857 IA589857 WUM524321 WKQ524321 WAU524321 VQY524321 VHC524321 UXG524321 UNK524321 UDO524321 TTS524321 TJW524321 TAA524321 SQE524321 SGI524321 RWM524321 RMQ524321 RCU524321 QSY524321 QJC524321 PZG524321 PPK524321 PFO524321 OVS524321 OLW524321 OCA524321 NSE524321 NII524321 MYM524321 MOQ524321 MEU524321 LUY524321 LLC524321 LBG524321 KRK524321 KHO524321 JXS524321 JNW524321 JEA524321 IUE524321 IKI524321 IAM524321 HQQ524321 HGU524321 GWY524321 GNC524321 GDG524321 FTK524321 FJO524321 EZS524321 EPW524321 EGA524321 DWE524321 DMI524321 DCM524321 CSQ524321 CIU524321 BYY524321 BPC524321 BFG524321 AVK524321 ALO524321 ABS524321 RW524321 IA524321 WUM458785 WKQ458785 WAU458785 VQY458785 VHC458785 UXG458785 UNK458785 UDO458785 TTS458785 TJW458785 TAA458785 SQE458785 SGI458785 RWM458785 RMQ458785 RCU458785 QSY458785 QJC458785 PZG458785 PPK458785 PFO458785 OVS458785 OLW458785 OCA458785 NSE458785 NII458785 MYM458785 MOQ458785 MEU458785 LUY458785 LLC458785 LBG458785 KRK458785 KHO458785 JXS458785 JNW458785 JEA458785 IUE458785 IKI458785 IAM458785 HQQ458785 HGU458785 GWY458785 GNC458785 GDG458785 FTK458785 FJO458785 EZS458785 EPW458785 EGA458785 DWE458785 DMI458785 DCM458785 CSQ458785 CIU458785 BYY458785 BPC458785 BFG458785 AVK458785 ALO458785 ABS458785 RW458785 IA458785 WUM393249 WKQ393249 WAU393249 VQY393249 VHC393249 UXG393249 UNK393249 UDO393249 TTS393249 TJW393249 TAA393249 SQE393249 SGI393249 RWM393249 RMQ393249 RCU393249 QSY393249 QJC393249 PZG393249 PPK393249 PFO393249 OVS393249 OLW393249 OCA393249 NSE393249 NII393249 MYM393249 MOQ393249 MEU393249 LUY393249 LLC393249 LBG393249 KRK393249 KHO393249 JXS393249 JNW393249 JEA393249 IUE393249 IKI393249 IAM393249 HQQ393249 HGU393249 GWY393249 GNC393249 GDG393249 FTK393249 FJO393249 EZS393249 EPW393249 EGA393249 DWE393249 DMI393249 DCM393249 CSQ393249 CIU393249 BYY393249 BPC393249 BFG393249 AVK393249 ALO393249 ABS393249 RW393249 IA393249 WUM327713 WKQ327713 WAU327713 VQY327713 VHC327713 UXG327713 UNK327713 UDO327713 TTS327713 TJW327713 TAA327713 SQE327713 SGI327713 RWM327713 RMQ327713 RCU327713 QSY327713 QJC327713 PZG327713 PPK327713 PFO327713 OVS327713 OLW327713 OCA327713 NSE327713 NII327713 MYM327713 MOQ327713 MEU327713 LUY327713 LLC327713 LBG327713 KRK327713 KHO327713 JXS327713 JNW327713 JEA327713 IUE327713 IKI327713 IAM327713 HQQ327713 HGU327713 GWY327713 GNC327713 GDG327713 FTK327713 FJO327713 EZS327713 EPW327713 EGA327713 DWE327713 DMI327713 DCM327713 CSQ327713 CIU327713 BYY327713 BPC327713 BFG327713 AVK327713 ALO327713 ABS327713 RW327713 IA327713 WUM262177 WKQ262177 WAU262177 VQY262177 VHC262177 UXG262177 UNK262177 UDO262177 TTS262177 TJW262177 TAA262177 SQE262177 SGI262177 RWM262177 RMQ262177 RCU262177 QSY262177 QJC262177 PZG262177 PPK262177 PFO262177 OVS262177 OLW262177 OCA262177 NSE262177 NII262177 MYM262177 MOQ262177 MEU262177 LUY262177 LLC262177 LBG262177 KRK262177 KHO262177 JXS262177 JNW262177 JEA262177 IUE262177 IKI262177 IAM262177 HQQ262177 HGU262177 GWY262177 GNC262177 GDG262177 FTK262177 FJO262177 EZS262177 EPW262177 EGA262177 DWE262177 DMI262177 DCM262177 CSQ262177 CIU262177 BYY262177 BPC262177 BFG262177 AVK262177 ALO262177 ABS262177 RW262177 IA262177 WUM196641 WKQ196641 WAU196641 VQY196641 VHC196641 UXG196641 UNK196641 UDO196641 TTS196641 TJW196641 TAA196641 SQE196641 SGI196641 RWM196641 RMQ196641 RCU196641 QSY196641 QJC196641 PZG196641 PPK196641 PFO196641 OVS196641 OLW196641 OCA196641 NSE196641 NII196641 MYM196641 MOQ196641 MEU196641 LUY196641 LLC196641 LBG196641 KRK196641 KHO196641 JXS196641 JNW196641 JEA196641 IUE196641 IKI196641 IAM196641 HQQ196641 HGU196641 GWY196641 GNC196641 GDG196641 FTK196641 FJO196641 EZS196641 EPW196641 EGA196641 DWE196641 DMI196641 DCM196641 CSQ196641 CIU196641 BYY196641 BPC196641 BFG196641 AVK196641 ALO196641 ABS196641 RW196641 IA196641 WUM131105 WKQ131105 WAU131105 VQY131105 VHC131105 UXG131105 UNK131105 UDO131105 TTS131105 TJW131105 TAA131105 SQE131105 SGI131105 RWM131105 RMQ131105 RCU131105 QSY131105 QJC131105 PZG131105 PPK131105 PFO131105 OVS131105 OLW131105 OCA131105 NSE131105 NII131105 MYM131105 MOQ131105 MEU131105 LUY131105 LLC131105 LBG131105 KRK131105 KHO131105 JXS131105 JNW131105 JEA131105 IUE131105 IKI131105 IAM131105 HQQ131105 HGU131105 GWY131105 GNC131105 GDG131105 FTK131105 FJO131105 EZS131105 EPW131105 EGA131105 DWE131105 DMI131105 DCM131105 CSQ131105 CIU131105 BYY131105 BPC131105 BFG131105 AVK131105 ALO131105 ABS131105 RW131105 IA131105 WUM65569 WKQ65569 WAU65569 VQY65569 VHC65569 UXG65569 UNK65569 UDO65569 TTS65569 TJW65569 TAA65569 SQE65569 SGI65569 RWM65569 RMQ65569 RCU65569 QSY65569 QJC65569 PZG65569 PPK65569 PFO65569 OVS65569 OLW65569 OCA65569 NSE65569 NII65569 MYM65569 MOQ65569 MEU65569 LUY65569 LLC65569 LBG65569 KRK65569 KHO65569 JXS65569 JNW65569 JEA65569 IUE65569 IKI65569 IAM65569 HQQ65569 HGU65569 GWY65569 GNC65569 GDG65569 FTK65569 FJO65569 EZS65569 EPW65569 EGA65569 DWE65569 DMI65569 DCM65569 CSQ65569 CIU65569 BYY65569 BPC65569 BFG65569 AVK65569 ALO65569 ABS65569 RW65569 IA65569 VHC983065:VHC983067 WUM983075 WKQ983075 WAU983075 VQY983075 VHC983075 UXG983075 UNK983075 UDO983075 TTS983075 TJW983075 TAA983075 SQE983075 SGI983075 RWM983075 RMQ983075 RCU983075 QSY983075 QJC983075 PZG983075 PPK983075 PFO983075 OVS983075 OLW983075 OCA983075 NSE983075 NII983075 MYM983075 MOQ983075 MEU983075 LUY983075 LLC983075 LBG983075 KRK983075 KHO983075 JXS983075 JNW983075 JEA983075 IUE983075 IKI983075 IAM983075 HQQ983075 HGU983075 GWY983075 GNC983075 GDG983075 FTK983075 FJO983075 EZS983075 EPW983075 EGA983075 DWE983075 DMI983075 DCM983075 CSQ983075 CIU983075 BYY983075 BPC983075 BFG983075 AVK983075 ALO983075 ABS983075 RW983075 IA983075 WUM917539 WKQ917539 WAU917539 VQY917539 VHC917539 UXG917539 UNK917539 UDO917539 TTS917539 TJW917539 TAA917539 SQE917539 SGI917539 RWM917539 RMQ917539 RCU917539 QSY917539 QJC917539 PZG917539 PPK917539 PFO917539 OVS917539 OLW917539 OCA917539 NSE917539 NII917539 MYM917539 MOQ917539 MEU917539 LUY917539 LLC917539 LBG917539 KRK917539 KHO917539 JXS917539 JNW917539 JEA917539 IUE917539 IKI917539 IAM917539 HQQ917539 HGU917539 GWY917539 GNC917539 GDG917539 FTK917539 FJO917539 EZS917539 EPW917539 EGA917539 DWE917539 DMI917539 DCM917539 CSQ917539 CIU917539 BYY917539 BPC917539 BFG917539 AVK917539 ALO917539 ABS917539 RW917539 IA917539 WUM852003 WKQ852003 WAU852003 VQY852003 VHC852003 UXG852003 UNK852003 UDO852003 TTS852003 TJW852003 TAA852003 SQE852003 SGI852003 RWM852003 RMQ852003 RCU852003 QSY852003 QJC852003 PZG852003 PPK852003 PFO852003 OVS852003 OLW852003 OCA852003 NSE852003 NII852003 MYM852003 MOQ852003 MEU852003 LUY852003 LLC852003 LBG852003 KRK852003 KHO852003 JXS852003 JNW852003 JEA852003 IUE852003 IKI852003 IAM852003 HQQ852003 HGU852003 GWY852003 GNC852003 GDG852003 FTK852003 FJO852003 EZS852003 EPW852003 EGA852003 DWE852003 DMI852003 DCM852003 CSQ852003 CIU852003 BYY852003 BPC852003 BFG852003 AVK852003 ALO852003 ABS852003 RW852003 IA852003 WUM786467 WKQ786467 WAU786467 VQY786467 VHC786467 UXG786467 UNK786467 UDO786467 TTS786467 TJW786467 TAA786467 SQE786467 SGI786467 RWM786467 RMQ786467 RCU786467 QSY786467 QJC786467 PZG786467 PPK786467 PFO786467 OVS786467 OLW786467 OCA786467 NSE786467 NII786467 MYM786467 MOQ786467 MEU786467 LUY786467 LLC786467 LBG786467 KRK786467 KHO786467 JXS786467 JNW786467 JEA786467 IUE786467 IKI786467 IAM786467 HQQ786467 HGU786467 GWY786467 GNC786467 GDG786467 FTK786467 FJO786467 EZS786467 EPW786467 EGA786467 DWE786467 DMI786467 DCM786467 CSQ786467 CIU786467 BYY786467 BPC786467 BFG786467 AVK786467 ALO786467 ABS786467 RW786467 IA786467 WUM720931 WKQ720931 WAU720931 VQY720931 VHC720931 UXG720931 UNK720931 UDO720931 TTS720931 TJW720931 TAA720931 SQE720931 SGI720931 RWM720931 RMQ720931 RCU720931 QSY720931 QJC720931 PZG720931 PPK720931 PFO720931 OVS720931 OLW720931 OCA720931 NSE720931 NII720931 MYM720931 MOQ720931 MEU720931 LUY720931 LLC720931 LBG720931 KRK720931 KHO720931 JXS720931 JNW720931 JEA720931 IUE720931 IKI720931 IAM720931 HQQ720931 HGU720931 GWY720931 GNC720931 GDG720931 FTK720931 FJO720931 EZS720931 EPW720931 EGA720931 DWE720931 DMI720931 DCM720931 CSQ720931 CIU720931 BYY720931 BPC720931 BFG720931 AVK720931 ALO720931 ABS720931 RW720931 IA720931 WUM655395 WKQ655395 WAU655395 VQY655395 VHC655395 UXG655395 UNK655395 UDO655395 TTS655395 TJW655395 TAA655395 SQE655395 SGI655395 RWM655395 RMQ655395 RCU655395 QSY655395 QJC655395 PZG655395 PPK655395 PFO655395 OVS655395 OLW655395 OCA655395 NSE655395 NII655395 MYM655395 MOQ655395 MEU655395 LUY655395 LLC655395 LBG655395 KRK655395 KHO655395 JXS655395 JNW655395 JEA655395 IUE655395 IKI655395 IAM655395 HQQ655395 HGU655395 GWY655395 GNC655395 GDG655395 FTK655395 FJO655395 EZS655395 EPW655395 EGA655395 DWE655395 DMI655395 DCM655395 CSQ655395 CIU655395 BYY655395 BPC655395 BFG655395 AVK655395 ALO655395 ABS655395 RW655395 IA655395 WUM589859 WKQ589859 WAU589859 VQY589859 VHC589859 UXG589859 UNK589859 UDO589859 TTS589859 TJW589859 TAA589859 SQE589859 SGI589859 RWM589859 RMQ589859 RCU589859 QSY589859 QJC589859 PZG589859 PPK589859 PFO589859 OVS589859 OLW589859 OCA589859 NSE589859 NII589859 MYM589859 MOQ589859 MEU589859 LUY589859 LLC589859 LBG589859 KRK589859 KHO589859 JXS589859 JNW589859 JEA589859 IUE589859 IKI589859 IAM589859 HQQ589859 HGU589859 GWY589859 GNC589859 GDG589859 FTK589859 FJO589859 EZS589859 EPW589859 EGA589859 DWE589859 DMI589859 DCM589859 CSQ589859 CIU589859 BYY589859 BPC589859 BFG589859 AVK589859 ALO589859 ABS589859 RW589859 IA589859 WUM524323 WKQ524323 WAU524323 VQY524323 VHC524323 UXG524323 UNK524323 UDO524323 TTS524323 TJW524323 TAA524323 SQE524323 SGI524323 RWM524323 RMQ524323 RCU524323 QSY524323 QJC524323 PZG524323 PPK524323 PFO524323 OVS524323 OLW524323 OCA524323 NSE524323 NII524323 MYM524323 MOQ524323 MEU524323 LUY524323 LLC524323 LBG524323 KRK524323 KHO524323 JXS524323 JNW524323 JEA524323 IUE524323 IKI524323 IAM524323 HQQ524323 HGU524323 GWY524323 GNC524323 GDG524323 FTK524323 FJO524323 EZS524323 EPW524323 EGA524323 DWE524323 DMI524323 DCM524323 CSQ524323 CIU524323 BYY524323 BPC524323 BFG524323 AVK524323 ALO524323 ABS524323 RW524323 IA524323 WUM458787 WKQ458787 WAU458787 VQY458787 VHC458787 UXG458787 UNK458787 UDO458787 TTS458787 TJW458787 TAA458787 SQE458787 SGI458787 RWM458787 RMQ458787 RCU458787 QSY458787 QJC458787 PZG458787 PPK458787 PFO458787 OVS458787 OLW458787 OCA458787 NSE458787 NII458787 MYM458787 MOQ458787 MEU458787 LUY458787 LLC458787 LBG458787 KRK458787 KHO458787 JXS458787 JNW458787 JEA458787 IUE458787 IKI458787 IAM458787 HQQ458787 HGU458787 GWY458787 GNC458787 GDG458787 FTK458787 FJO458787 EZS458787 EPW458787 EGA458787 DWE458787 DMI458787 DCM458787 CSQ458787 CIU458787 BYY458787 BPC458787 BFG458787 AVK458787 ALO458787 ABS458787 RW458787 IA458787 WUM393251 WKQ393251 WAU393251 VQY393251 VHC393251 UXG393251 UNK393251 UDO393251 TTS393251 TJW393251 TAA393251 SQE393251 SGI393251 RWM393251 RMQ393251 RCU393251 QSY393251 QJC393251 PZG393251 PPK393251 PFO393251 OVS393251 OLW393251 OCA393251 NSE393251 NII393251 MYM393251 MOQ393251 MEU393251 LUY393251 LLC393251 LBG393251 KRK393251 KHO393251 JXS393251 JNW393251 JEA393251 IUE393251 IKI393251 IAM393251 HQQ393251 HGU393251 GWY393251 GNC393251 GDG393251 FTK393251 FJO393251 EZS393251 EPW393251 EGA393251 DWE393251 DMI393251 DCM393251 CSQ393251 CIU393251 BYY393251 BPC393251 BFG393251 AVK393251 ALO393251 ABS393251 RW393251 IA393251 WUM327715 WKQ327715 WAU327715 VQY327715 VHC327715 UXG327715 UNK327715 UDO327715 TTS327715 TJW327715 TAA327715 SQE327715 SGI327715 RWM327715 RMQ327715 RCU327715 QSY327715 QJC327715 PZG327715 PPK327715 PFO327715 OVS327715 OLW327715 OCA327715 NSE327715 NII327715 MYM327715 MOQ327715 MEU327715 LUY327715 LLC327715 LBG327715 KRK327715 KHO327715 JXS327715 JNW327715 JEA327715 IUE327715 IKI327715 IAM327715 HQQ327715 HGU327715 GWY327715 GNC327715 GDG327715 FTK327715 FJO327715 EZS327715 EPW327715 EGA327715 DWE327715 DMI327715 DCM327715 CSQ327715 CIU327715 BYY327715 BPC327715 BFG327715 AVK327715 ALO327715 ABS327715 RW327715 IA327715 WUM262179 WKQ262179 WAU262179 VQY262179 VHC262179 UXG262179 UNK262179 UDO262179 TTS262179 TJW262179 TAA262179 SQE262179 SGI262179 RWM262179 RMQ262179 RCU262179 QSY262179 QJC262179 PZG262179 PPK262179 PFO262179 OVS262179 OLW262179 OCA262179 NSE262179 NII262179 MYM262179 MOQ262179 MEU262179 LUY262179 LLC262179 LBG262179 KRK262179 KHO262179 JXS262179 JNW262179 JEA262179 IUE262179 IKI262179 IAM262179 HQQ262179 HGU262179 GWY262179 GNC262179 GDG262179 FTK262179 FJO262179 EZS262179 EPW262179 EGA262179 DWE262179 DMI262179 DCM262179 CSQ262179 CIU262179 BYY262179 BPC262179 BFG262179 AVK262179 ALO262179 ABS262179 RW262179 IA262179 WUM196643 WKQ196643 WAU196643 VQY196643 VHC196643 UXG196643 UNK196643 UDO196643 TTS196643 TJW196643 TAA196643 SQE196643 SGI196643 RWM196643 RMQ196643 RCU196643 QSY196643 QJC196643 PZG196643 PPK196643 PFO196643 OVS196643 OLW196643 OCA196643 NSE196643 NII196643 MYM196643 MOQ196643 MEU196643 LUY196643 LLC196643 LBG196643 KRK196643 KHO196643 JXS196643 JNW196643 JEA196643 IUE196643 IKI196643 IAM196643 HQQ196643 HGU196643 GWY196643 GNC196643 GDG196643 FTK196643 FJO196643 EZS196643 EPW196643 EGA196643 DWE196643 DMI196643 DCM196643 CSQ196643 CIU196643 BYY196643 BPC196643 BFG196643 AVK196643 ALO196643 ABS196643 RW196643 IA196643 WUM131107 WKQ131107 WAU131107 VQY131107 VHC131107 UXG131107 UNK131107 UDO131107 TTS131107 TJW131107 TAA131107 SQE131107 SGI131107 RWM131107 RMQ131107 RCU131107 QSY131107 QJC131107 PZG131107 PPK131107 PFO131107 OVS131107 OLW131107 OCA131107 NSE131107 NII131107 MYM131107 MOQ131107 MEU131107 LUY131107 LLC131107 LBG131107 KRK131107 KHO131107 JXS131107 JNW131107 JEA131107 IUE131107 IKI131107 IAM131107 HQQ131107 HGU131107 GWY131107 GNC131107 GDG131107 FTK131107 FJO131107 EZS131107 EPW131107 EGA131107 DWE131107 DMI131107 DCM131107 CSQ131107 CIU131107 BYY131107 BPC131107 BFG131107 AVK131107 ALO131107 ABS131107 RW131107 IA131107 WUM65571 WKQ65571 WAU65571 VQY65571 VHC65571 UXG65571 UNK65571 UDO65571 TTS65571 TJW65571 TAA65571 SQE65571 SGI65571 RWM65571 RMQ65571 RCU65571 QSY65571 QJC65571 PZG65571 PPK65571 PFO65571 OVS65571 OLW65571 OCA65571 NSE65571 NII65571 MYM65571 MOQ65571 MEU65571 LUY65571 LLC65571 LBG65571 KRK65571 KHO65571 JXS65571 JNW65571 JEA65571 IUE65571 IKI65571 IAM65571 HQQ65571 HGU65571 GWY65571 GNC65571 GDG65571 FTK65571 FJO65571 EZS65571 EPW65571 EGA65571 DWE65571 DMI65571 DCM65571 CSQ65571 CIU65571 BYY65571 BPC65571 BFG65571 AVK65571 ALO65571 ABS65571 RW65571 IA65571 UXG983065:UXG983067 WUM983098 WKQ983098 WAU983098 VQY983098 VHC983098 UXG983098 UNK983098 UDO983098 TTS983098 TJW983098 TAA983098 SQE983098 SGI983098 RWM983098 RMQ983098 RCU983098 QSY983098 QJC983098 PZG983098 PPK983098 PFO983098 OVS983098 OLW983098 OCA983098 NSE983098 NII983098 MYM983098 MOQ983098 MEU983098 LUY983098 LLC983098 LBG983098 KRK983098 KHO983098 JXS983098 JNW983098 JEA983098 IUE983098 IKI983098 IAM983098 HQQ983098 HGU983098 GWY983098 GNC983098 GDG983098 FTK983098 FJO983098 EZS983098 EPW983098 EGA983098 DWE983098 DMI983098 DCM983098 CSQ983098 CIU983098 BYY983098 BPC983098 BFG983098 AVK983098 ALO983098 ABS983098 RW983098 IA983098 WUM917562 WKQ917562 WAU917562 VQY917562 VHC917562 UXG917562 UNK917562 UDO917562 TTS917562 TJW917562 TAA917562 SQE917562 SGI917562 RWM917562 RMQ917562 RCU917562 QSY917562 QJC917562 PZG917562 PPK917562 PFO917562 OVS917562 OLW917562 OCA917562 NSE917562 NII917562 MYM917562 MOQ917562 MEU917562 LUY917562 LLC917562 LBG917562 KRK917562 KHO917562 JXS917562 JNW917562 JEA917562 IUE917562 IKI917562 IAM917562 HQQ917562 HGU917562 GWY917562 GNC917562 GDG917562 FTK917562 FJO917562 EZS917562 EPW917562 EGA917562 DWE917562 DMI917562 DCM917562 CSQ917562 CIU917562 BYY917562 BPC917562 BFG917562 AVK917562 ALO917562 ABS917562 RW917562 IA917562 WUM852026 WKQ852026 WAU852026 VQY852026 VHC852026 UXG852026 UNK852026 UDO852026 TTS852026 TJW852026 TAA852026 SQE852026 SGI852026 RWM852026 RMQ852026 RCU852026 QSY852026 QJC852026 PZG852026 PPK852026 PFO852026 OVS852026 OLW852026 OCA852026 NSE852026 NII852026 MYM852026 MOQ852026 MEU852026 LUY852026 LLC852026 LBG852026 KRK852026 KHO852026 JXS852026 JNW852026 JEA852026 IUE852026 IKI852026 IAM852026 HQQ852026 HGU852026 GWY852026 GNC852026 GDG852026 FTK852026 FJO852026 EZS852026 EPW852026 EGA852026 DWE852026 DMI852026 DCM852026 CSQ852026 CIU852026 BYY852026 BPC852026 BFG852026 AVK852026 ALO852026 ABS852026 RW852026 IA852026 WUM786490 WKQ786490 WAU786490 VQY786490 VHC786490 UXG786490 UNK786490 UDO786490 TTS786490 TJW786490 TAA786490 SQE786490 SGI786490 RWM786490 RMQ786490 RCU786490 QSY786490 QJC786490 PZG786490 PPK786490 PFO786490 OVS786490 OLW786490 OCA786490 NSE786490 NII786490 MYM786490 MOQ786490 MEU786490 LUY786490 LLC786490 LBG786490 KRK786490 KHO786490 JXS786490 JNW786490 JEA786490 IUE786490 IKI786490 IAM786490 HQQ786490 HGU786490 GWY786490 GNC786490 GDG786490 FTK786490 FJO786490 EZS786490 EPW786490 EGA786490 DWE786490 DMI786490 DCM786490 CSQ786490 CIU786490 BYY786490 BPC786490 BFG786490 AVK786490 ALO786490 ABS786490 RW786490 IA786490 WUM720954 WKQ720954 WAU720954 VQY720954 VHC720954 UXG720954 UNK720954 UDO720954 TTS720954 TJW720954 TAA720954 SQE720954 SGI720954 RWM720954 RMQ720954 RCU720954 QSY720954 QJC720954 PZG720954 PPK720954 PFO720954 OVS720954 OLW720954 OCA720954 NSE720954 NII720954 MYM720954 MOQ720954 MEU720954 LUY720954 LLC720954 LBG720954 KRK720954 KHO720954 JXS720954 JNW720954 JEA720954 IUE720954 IKI720954 IAM720954 HQQ720954 HGU720954 GWY720954 GNC720954 GDG720954 FTK720954 FJO720954 EZS720954 EPW720954 EGA720954 DWE720954 DMI720954 DCM720954 CSQ720954 CIU720954 BYY720954 BPC720954 BFG720954 AVK720954 ALO720954 ABS720954 RW720954 IA720954 WUM655418 WKQ655418 WAU655418 VQY655418 VHC655418 UXG655418 UNK655418 UDO655418 TTS655418 TJW655418 TAA655418 SQE655418 SGI655418 RWM655418 RMQ655418 RCU655418 QSY655418 QJC655418 PZG655418 PPK655418 PFO655418 OVS655418 OLW655418 OCA655418 NSE655418 NII655418 MYM655418 MOQ655418 MEU655418 LUY655418 LLC655418 LBG655418 KRK655418 KHO655418 JXS655418 JNW655418 JEA655418 IUE655418 IKI655418 IAM655418 HQQ655418 HGU655418 GWY655418 GNC655418 GDG655418 FTK655418 FJO655418 EZS655418 EPW655418 EGA655418 DWE655418 DMI655418 DCM655418 CSQ655418 CIU655418 BYY655418 BPC655418 BFG655418 AVK655418 ALO655418 ABS655418 RW655418 IA655418 WUM589882 WKQ589882 WAU589882 VQY589882 VHC589882 UXG589882 UNK589882 UDO589882 TTS589882 TJW589882 TAA589882 SQE589882 SGI589882 RWM589882 RMQ589882 RCU589882 QSY589882 QJC589882 PZG589882 PPK589882 PFO589882 OVS589882 OLW589882 OCA589882 NSE589882 NII589882 MYM589882 MOQ589882 MEU589882 LUY589882 LLC589882 LBG589882 KRK589882 KHO589882 JXS589882 JNW589882 JEA589882 IUE589882 IKI589882 IAM589882 HQQ589882 HGU589882 GWY589882 GNC589882 GDG589882 FTK589882 FJO589882 EZS589882 EPW589882 EGA589882 DWE589882 DMI589882 DCM589882 CSQ589882 CIU589882 BYY589882 BPC589882 BFG589882 AVK589882 ALO589882 ABS589882 RW589882 IA589882 WUM524346 WKQ524346 WAU524346 VQY524346 VHC524346 UXG524346 UNK524346 UDO524346 TTS524346 TJW524346 TAA524346 SQE524346 SGI524346 RWM524346 RMQ524346 RCU524346 QSY524346 QJC524346 PZG524346 PPK524346 PFO524346 OVS524346 OLW524346 OCA524346 NSE524346 NII524346 MYM524346 MOQ524346 MEU524346 LUY524346 LLC524346 LBG524346 KRK524346 KHO524346 JXS524346 JNW524346 JEA524346 IUE524346 IKI524346 IAM524346 HQQ524346 HGU524346 GWY524346 GNC524346 GDG524346 FTK524346 FJO524346 EZS524346 EPW524346 EGA524346 DWE524346 DMI524346 DCM524346 CSQ524346 CIU524346 BYY524346 BPC524346 BFG524346 AVK524346 ALO524346 ABS524346 RW524346 IA524346 WUM458810 WKQ458810 WAU458810 VQY458810 VHC458810 UXG458810 UNK458810 UDO458810 TTS458810 TJW458810 TAA458810 SQE458810 SGI458810 RWM458810 RMQ458810 RCU458810 QSY458810 QJC458810 PZG458810 PPK458810 PFO458810 OVS458810 OLW458810 OCA458810 NSE458810 NII458810 MYM458810 MOQ458810 MEU458810 LUY458810 LLC458810 LBG458810 KRK458810 KHO458810 JXS458810 JNW458810 JEA458810 IUE458810 IKI458810 IAM458810 HQQ458810 HGU458810 GWY458810 GNC458810 GDG458810 FTK458810 FJO458810 EZS458810 EPW458810 EGA458810 DWE458810 DMI458810 DCM458810 CSQ458810 CIU458810 BYY458810 BPC458810 BFG458810 AVK458810 ALO458810 ABS458810 RW458810 IA458810 WUM393274 WKQ393274 WAU393274 VQY393274 VHC393274 UXG393274 UNK393274 UDO393274 TTS393274 TJW393274 TAA393274 SQE393274 SGI393274 RWM393274 RMQ393274 RCU393274 QSY393274 QJC393274 PZG393274 PPK393274 PFO393274 OVS393274 OLW393274 OCA393274 NSE393274 NII393274 MYM393274 MOQ393274 MEU393274 LUY393274 LLC393274 LBG393274 KRK393274 KHO393274 JXS393274 JNW393274 JEA393274 IUE393274 IKI393274 IAM393274 HQQ393274 HGU393274 GWY393274 GNC393274 GDG393274 FTK393274 FJO393274 EZS393274 EPW393274 EGA393274 DWE393274 DMI393274 DCM393274 CSQ393274 CIU393274 BYY393274 BPC393274 BFG393274 AVK393274 ALO393274 ABS393274 RW393274 IA393274 WUM327738 WKQ327738 WAU327738 VQY327738 VHC327738 UXG327738 UNK327738 UDO327738 TTS327738 TJW327738 TAA327738 SQE327738 SGI327738 RWM327738 RMQ327738 RCU327738 QSY327738 QJC327738 PZG327738 PPK327738 PFO327738 OVS327738 OLW327738 OCA327738 NSE327738 NII327738 MYM327738 MOQ327738 MEU327738 LUY327738 LLC327738 LBG327738 KRK327738 KHO327738 JXS327738 JNW327738 JEA327738 IUE327738 IKI327738 IAM327738 HQQ327738 HGU327738 GWY327738 GNC327738 GDG327738 FTK327738 FJO327738 EZS327738 EPW327738 EGA327738 DWE327738 DMI327738 DCM327738 CSQ327738 CIU327738 BYY327738 BPC327738 BFG327738 AVK327738 ALO327738 ABS327738 RW327738 IA327738 WUM262202 WKQ262202 WAU262202 VQY262202 VHC262202 UXG262202 UNK262202 UDO262202 TTS262202 TJW262202 TAA262202 SQE262202 SGI262202 RWM262202 RMQ262202 RCU262202 QSY262202 QJC262202 PZG262202 PPK262202 PFO262202 OVS262202 OLW262202 OCA262202 NSE262202 NII262202 MYM262202 MOQ262202 MEU262202 LUY262202 LLC262202 LBG262202 KRK262202 KHO262202 JXS262202 JNW262202 JEA262202 IUE262202 IKI262202 IAM262202 HQQ262202 HGU262202 GWY262202 GNC262202 GDG262202 FTK262202 FJO262202 EZS262202 EPW262202 EGA262202 DWE262202 DMI262202 DCM262202 CSQ262202 CIU262202 BYY262202 BPC262202 BFG262202 AVK262202 ALO262202 ABS262202 RW262202 IA262202 WUM196666 WKQ196666 WAU196666 VQY196666 VHC196666 UXG196666 UNK196666 UDO196666 TTS196666 TJW196666 TAA196666 SQE196666 SGI196666 RWM196666 RMQ196666 RCU196666 QSY196666 QJC196666 PZG196666 PPK196666 PFO196666 OVS196666 OLW196666 OCA196666 NSE196666 NII196666 MYM196666 MOQ196666 MEU196666 LUY196666 LLC196666 LBG196666 KRK196666 KHO196666 JXS196666 JNW196666 JEA196666 IUE196666 IKI196666 IAM196666 HQQ196666 HGU196666 GWY196666 GNC196666 GDG196666 FTK196666 FJO196666 EZS196666 EPW196666 EGA196666 DWE196666 DMI196666 DCM196666 CSQ196666 CIU196666 BYY196666 BPC196666 BFG196666 AVK196666 ALO196666 ABS196666 RW196666 IA196666 WUM131130 WKQ131130 WAU131130 VQY131130 VHC131130 UXG131130 UNK131130 UDO131130 TTS131130 TJW131130 TAA131130 SQE131130 SGI131130 RWM131130 RMQ131130 RCU131130 QSY131130 QJC131130 PZG131130 PPK131130 PFO131130 OVS131130 OLW131130 OCA131130 NSE131130 NII131130 MYM131130 MOQ131130 MEU131130 LUY131130 LLC131130 LBG131130 KRK131130 KHO131130 JXS131130 JNW131130 JEA131130 IUE131130 IKI131130 IAM131130 HQQ131130 HGU131130 GWY131130 GNC131130 GDG131130 FTK131130 FJO131130 EZS131130 EPW131130 EGA131130 DWE131130 DMI131130 DCM131130 CSQ131130 CIU131130 BYY131130 BPC131130 BFG131130 AVK131130 ALO131130 ABS131130 RW131130 IA131130 WUM65594 WKQ65594 WAU65594 VQY65594 VHC65594 UXG65594 UNK65594 UDO65594 TTS65594 TJW65594 TAA65594 SQE65594 SGI65594 RWM65594 RMQ65594 RCU65594 QSY65594 QJC65594 PZG65594 PPK65594 PFO65594 OVS65594 OLW65594 OCA65594 NSE65594 NII65594 MYM65594 MOQ65594 MEU65594 LUY65594 LLC65594 LBG65594 KRK65594 KHO65594 JXS65594 JNW65594 JEA65594 IUE65594 IKI65594 IAM65594 HQQ65594 HGU65594 GWY65594 GNC65594 GDG65594 FTK65594 FJO65594 EZS65594 EPW65594 EGA65594 DWE65594 DMI65594 DCM65594 CSQ65594 CIU65594 BYY65594 BPC65594 BFG65594 AVK65594 ALO65594 ABS65594 RW65594 IA65594 UNK983065:UNK983067 WUM983028:WUM983029 WKQ983028:WKQ983029 WAU983028:WAU983029 VQY983028:VQY983029 VHC983028:VHC983029 UXG983028:UXG983029 UNK983028:UNK983029 UDO983028:UDO983029 TTS983028:TTS983029 TJW983028:TJW983029 TAA983028:TAA983029 SQE983028:SQE983029 SGI983028:SGI983029 RWM983028:RWM983029 RMQ983028:RMQ983029 RCU983028:RCU983029 QSY983028:QSY983029 QJC983028:QJC983029 PZG983028:PZG983029 PPK983028:PPK983029 PFO983028:PFO983029 OVS983028:OVS983029 OLW983028:OLW983029 OCA983028:OCA983029 NSE983028:NSE983029 NII983028:NII983029 MYM983028:MYM983029 MOQ983028:MOQ983029 MEU983028:MEU983029 LUY983028:LUY983029 LLC983028:LLC983029 LBG983028:LBG983029 KRK983028:KRK983029 KHO983028:KHO983029 JXS983028:JXS983029 JNW983028:JNW983029 JEA983028:JEA983029 IUE983028:IUE983029 IKI983028:IKI983029 IAM983028:IAM983029 HQQ983028:HQQ983029 HGU983028:HGU983029 GWY983028:GWY983029 GNC983028:GNC983029 GDG983028:GDG983029 FTK983028:FTK983029 FJO983028:FJO983029 EZS983028:EZS983029 EPW983028:EPW983029 EGA983028:EGA983029 DWE983028:DWE983029 DMI983028:DMI983029 DCM983028:DCM983029 CSQ983028:CSQ983029 CIU983028:CIU983029 BYY983028:BYY983029 BPC983028:BPC983029 BFG983028:BFG983029 AVK983028:AVK983029 ALO983028:ALO983029 ABS983028:ABS983029 RW983028:RW983029 IA983028:IA983029 WUM917492:WUM917493 WKQ917492:WKQ917493 WAU917492:WAU917493 VQY917492:VQY917493 VHC917492:VHC917493 UXG917492:UXG917493 UNK917492:UNK917493 UDO917492:UDO917493 TTS917492:TTS917493 TJW917492:TJW917493 TAA917492:TAA917493 SQE917492:SQE917493 SGI917492:SGI917493 RWM917492:RWM917493 RMQ917492:RMQ917493 RCU917492:RCU917493 QSY917492:QSY917493 QJC917492:QJC917493 PZG917492:PZG917493 PPK917492:PPK917493 PFO917492:PFO917493 OVS917492:OVS917493 OLW917492:OLW917493 OCA917492:OCA917493 NSE917492:NSE917493 NII917492:NII917493 MYM917492:MYM917493 MOQ917492:MOQ917493 MEU917492:MEU917493 LUY917492:LUY917493 LLC917492:LLC917493 LBG917492:LBG917493 KRK917492:KRK917493 KHO917492:KHO917493 JXS917492:JXS917493 JNW917492:JNW917493 JEA917492:JEA917493 IUE917492:IUE917493 IKI917492:IKI917493 IAM917492:IAM917493 HQQ917492:HQQ917493 HGU917492:HGU917493 GWY917492:GWY917493 GNC917492:GNC917493 GDG917492:GDG917493 FTK917492:FTK917493 FJO917492:FJO917493 EZS917492:EZS917493 EPW917492:EPW917493 EGA917492:EGA917493 DWE917492:DWE917493 DMI917492:DMI917493 DCM917492:DCM917493 CSQ917492:CSQ917493 CIU917492:CIU917493 BYY917492:BYY917493 BPC917492:BPC917493 BFG917492:BFG917493 AVK917492:AVK917493 ALO917492:ALO917493 ABS917492:ABS917493 RW917492:RW917493 IA917492:IA917493 WUM851956:WUM851957 WKQ851956:WKQ851957 WAU851956:WAU851957 VQY851956:VQY851957 VHC851956:VHC851957 UXG851956:UXG851957 UNK851956:UNK851957 UDO851956:UDO851957 TTS851956:TTS851957 TJW851956:TJW851957 TAA851956:TAA851957 SQE851956:SQE851957 SGI851956:SGI851957 RWM851956:RWM851957 RMQ851956:RMQ851957 RCU851956:RCU851957 QSY851956:QSY851957 QJC851956:QJC851957 PZG851956:PZG851957 PPK851956:PPK851957 PFO851956:PFO851957 OVS851956:OVS851957 OLW851956:OLW851957 OCA851956:OCA851957 NSE851956:NSE851957 NII851956:NII851957 MYM851956:MYM851957 MOQ851956:MOQ851957 MEU851956:MEU851957 LUY851956:LUY851957 LLC851956:LLC851957 LBG851956:LBG851957 KRK851956:KRK851957 KHO851956:KHO851957 JXS851956:JXS851957 JNW851956:JNW851957 JEA851956:JEA851957 IUE851956:IUE851957 IKI851956:IKI851957 IAM851956:IAM851957 HQQ851956:HQQ851957 HGU851956:HGU851957 GWY851956:GWY851957 GNC851956:GNC851957 GDG851956:GDG851957 FTK851956:FTK851957 FJO851956:FJO851957 EZS851956:EZS851957 EPW851956:EPW851957 EGA851956:EGA851957 DWE851956:DWE851957 DMI851956:DMI851957 DCM851956:DCM851957 CSQ851956:CSQ851957 CIU851956:CIU851957 BYY851956:BYY851957 BPC851956:BPC851957 BFG851956:BFG851957 AVK851956:AVK851957 ALO851956:ALO851957 ABS851956:ABS851957 RW851956:RW851957 IA851956:IA851957 WUM786420:WUM786421 WKQ786420:WKQ786421 WAU786420:WAU786421 VQY786420:VQY786421 VHC786420:VHC786421 UXG786420:UXG786421 UNK786420:UNK786421 UDO786420:UDO786421 TTS786420:TTS786421 TJW786420:TJW786421 TAA786420:TAA786421 SQE786420:SQE786421 SGI786420:SGI786421 RWM786420:RWM786421 RMQ786420:RMQ786421 RCU786420:RCU786421 QSY786420:QSY786421 QJC786420:QJC786421 PZG786420:PZG786421 PPK786420:PPK786421 PFO786420:PFO786421 OVS786420:OVS786421 OLW786420:OLW786421 OCA786420:OCA786421 NSE786420:NSE786421 NII786420:NII786421 MYM786420:MYM786421 MOQ786420:MOQ786421 MEU786420:MEU786421 LUY786420:LUY786421 LLC786420:LLC786421 LBG786420:LBG786421 KRK786420:KRK786421 KHO786420:KHO786421 JXS786420:JXS786421 JNW786420:JNW786421 JEA786420:JEA786421 IUE786420:IUE786421 IKI786420:IKI786421 IAM786420:IAM786421 HQQ786420:HQQ786421 HGU786420:HGU786421 GWY786420:GWY786421 GNC786420:GNC786421 GDG786420:GDG786421 FTK786420:FTK786421 FJO786420:FJO786421 EZS786420:EZS786421 EPW786420:EPW786421 EGA786420:EGA786421 DWE786420:DWE786421 DMI786420:DMI786421 DCM786420:DCM786421 CSQ786420:CSQ786421 CIU786420:CIU786421 BYY786420:BYY786421 BPC786420:BPC786421 BFG786420:BFG786421 AVK786420:AVK786421 ALO786420:ALO786421 ABS786420:ABS786421 RW786420:RW786421 IA786420:IA786421 WUM720884:WUM720885 WKQ720884:WKQ720885 WAU720884:WAU720885 VQY720884:VQY720885 VHC720884:VHC720885 UXG720884:UXG720885 UNK720884:UNK720885 UDO720884:UDO720885 TTS720884:TTS720885 TJW720884:TJW720885 TAA720884:TAA720885 SQE720884:SQE720885 SGI720884:SGI720885 RWM720884:RWM720885 RMQ720884:RMQ720885 RCU720884:RCU720885 QSY720884:QSY720885 QJC720884:QJC720885 PZG720884:PZG720885 PPK720884:PPK720885 PFO720884:PFO720885 OVS720884:OVS720885 OLW720884:OLW720885 OCA720884:OCA720885 NSE720884:NSE720885 NII720884:NII720885 MYM720884:MYM720885 MOQ720884:MOQ720885 MEU720884:MEU720885 LUY720884:LUY720885 LLC720884:LLC720885 LBG720884:LBG720885 KRK720884:KRK720885 KHO720884:KHO720885 JXS720884:JXS720885 JNW720884:JNW720885 JEA720884:JEA720885 IUE720884:IUE720885 IKI720884:IKI720885 IAM720884:IAM720885 HQQ720884:HQQ720885 HGU720884:HGU720885 GWY720884:GWY720885 GNC720884:GNC720885 GDG720884:GDG720885 FTK720884:FTK720885 FJO720884:FJO720885 EZS720884:EZS720885 EPW720884:EPW720885 EGA720884:EGA720885 DWE720884:DWE720885 DMI720884:DMI720885 DCM720884:DCM720885 CSQ720884:CSQ720885 CIU720884:CIU720885 BYY720884:BYY720885 BPC720884:BPC720885 BFG720884:BFG720885 AVK720884:AVK720885 ALO720884:ALO720885 ABS720884:ABS720885 RW720884:RW720885 IA720884:IA720885 WUM655348:WUM655349 WKQ655348:WKQ655349 WAU655348:WAU655349 VQY655348:VQY655349 VHC655348:VHC655349 UXG655348:UXG655349 UNK655348:UNK655349 UDO655348:UDO655349 TTS655348:TTS655349 TJW655348:TJW655349 TAA655348:TAA655349 SQE655348:SQE655349 SGI655348:SGI655349 RWM655348:RWM655349 RMQ655348:RMQ655349 RCU655348:RCU655349 QSY655348:QSY655349 QJC655348:QJC655349 PZG655348:PZG655349 PPK655348:PPK655349 PFO655348:PFO655349 OVS655348:OVS655349 OLW655348:OLW655349 OCA655348:OCA655349 NSE655348:NSE655349 NII655348:NII655349 MYM655348:MYM655349 MOQ655348:MOQ655349 MEU655348:MEU655349 LUY655348:LUY655349 LLC655348:LLC655349 LBG655348:LBG655349 KRK655348:KRK655349 KHO655348:KHO655349 JXS655348:JXS655349 JNW655348:JNW655349 JEA655348:JEA655349 IUE655348:IUE655349 IKI655348:IKI655349 IAM655348:IAM655349 HQQ655348:HQQ655349 HGU655348:HGU655349 GWY655348:GWY655349 GNC655348:GNC655349 GDG655348:GDG655349 FTK655348:FTK655349 FJO655348:FJO655349 EZS655348:EZS655349 EPW655348:EPW655349 EGA655348:EGA655349 DWE655348:DWE655349 DMI655348:DMI655349 DCM655348:DCM655349 CSQ655348:CSQ655349 CIU655348:CIU655349 BYY655348:BYY655349 BPC655348:BPC655349 BFG655348:BFG655349 AVK655348:AVK655349 ALO655348:ALO655349 ABS655348:ABS655349 RW655348:RW655349 IA655348:IA655349 WUM589812:WUM589813 WKQ589812:WKQ589813 WAU589812:WAU589813 VQY589812:VQY589813 VHC589812:VHC589813 UXG589812:UXG589813 UNK589812:UNK589813 UDO589812:UDO589813 TTS589812:TTS589813 TJW589812:TJW589813 TAA589812:TAA589813 SQE589812:SQE589813 SGI589812:SGI589813 RWM589812:RWM589813 RMQ589812:RMQ589813 RCU589812:RCU589813 QSY589812:QSY589813 QJC589812:QJC589813 PZG589812:PZG589813 PPK589812:PPK589813 PFO589812:PFO589813 OVS589812:OVS589813 OLW589812:OLW589813 OCA589812:OCA589813 NSE589812:NSE589813 NII589812:NII589813 MYM589812:MYM589813 MOQ589812:MOQ589813 MEU589812:MEU589813 LUY589812:LUY589813 LLC589812:LLC589813 LBG589812:LBG589813 KRK589812:KRK589813 KHO589812:KHO589813 JXS589812:JXS589813 JNW589812:JNW589813 JEA589812:JEA589813 IUE589812:IUE589813 IKI589812:IKI589813 IAM589812:IAM589813 HQQ589812:HQQ589813 HGU589812:HGU589813 GWY589812:GWY589813 GNC589812:GNC589813 GDG589812:GDG589813 FTK589812:FTK589813 FJO589812:FJO589813 EZS589812:EZS589813 EPW589812:EPW589813 EGA589812:EGA589813 DWE589812:DWE589813 DMI589812:DMI589813 DCM589812:DCM589813 CSQ589812:CSQ589813 CIU589812:CIU589813 BYY589812:BYY589813 BPC589812:BPC589813 BFG589812:BFG589813 AVK589812:AVK589813 ALO589812:ALO589813 ABS589812:ABS589813 RW589812:RW589813 IA589812:IA589813 WUM524276:WUM524277 WKQ524276:WKQ524277 WAU524276:WAU524277 VQY524276:VQY524277 VHC524276:VHC524277 UXG524276:UXG524277 UNK524276:UNK524277 UDO524276:UDO524277 TTS524276:TTS524277 TJW524276:TJW524277 TAA524276:TAA524277 SQE524276:SQE524277 SGI524276:SGI524277 RWM524276:RWM524277 RMQ524276:RMQ524277 RCU524276:RCU524277 QSY524276:QSY524277 QJC524276:QJC524277 PZG524276:PZG524277 PPK524276:PPK524277 PFO524276:PFO524277 OVS524276:OVS524277 OLW524276:OLW524277 OCA524276:OCA524277 NSE524276:NSE524277 NII524276:NII524277 MYM524276:MYM524277 MOQ524276:MOQ524277 MEU524276:MEU524277 LUY524276:LUY524277 LLC524276:LLC524277 LBG524276:LBG524277 KRK524276:KRK524277 KHO524276:KHO524277 JXS524276:JXS524277 JNW524276:JNW524277 JEA524276:JEA524277 IUE524276:IUE524277 IKI524276:IKI524277 IAM524276:IAM524277 HQQ524276:HQQ524277 HGU524276:HGU524277 GWY524276:GWY524277 GNC524276:GNC524277 GDG524276:GDG524277 FTK524276:FTK524277 FJO524276:FJO524277 EZS524276:EZS524277 EPW524276:EPW524277 EGA524276:EGA524277 DWE524276:DWE524277 DMI524276:DMI524277 DCM524276:DCM524277 CSQ524276:CSQ524277 CIU524276:CIU524277 BYY524276:BYY524277 BPC524276:BPC524277 BFG524276:BFG524277 AVK524276:AVK524277 ALO524276:ALO524277 ABS524276:ABS524277 RW524276:RW524277 IA524276:IA524277 WUM458740:WUM458741 WKQ458740:WKQ458741 WAU458740:WAU458741 VQY458740:VQY458741 VHC458740:VHC458741 UXG458740:UXG458741 UNK458740:UNK458741 UDO458740:UDO458741 TTS458740:TTS458741 TJW458740:TJW458741 TAA458740:TAA458741 SQE458740:SQE458741 SGI458740:SGI458741 RWM458740:RWM458741 RMQ458740:RMQ458741 RCU458740:RCU458741 QSY458740:QSY458741 QJC458740:QJC458741 PZG458740:PZG458741 PPK458740:PPK458741 PFO458740:PFO458741 OVS458740:OVS458741 OLW458740:OLW458741 OCA458740:OCA458741 NSE458740:NSE458741 NII458740:NII458741 MYM458740:MYM458741 MOQ458740:MOQ458741 MEU458740:MEU458741 LUY458740:LUY458741 LLC458740:LLC458741 LBG458740:LBG458741 KRK458740:KRK458741 KHO458740:KHO458741 JXS458740:JXS458741 JNW458740:JNW458741 JEA458740:JEA458741 IUE458740:IUE458741 IKI458740:IKI458741 IAM458740:IAM458741 HQQ458740:HQQ458741 HGU458740:HGU458741 GWY458740:GWY458741 GNC458740:GNC458741 GDG458740:GDG458741 FTK458740:FTK458741 FJO458740:FJO458741 EZS458740:EZS458741 EPW458740:EPW458741 EGA458740:EGA458741 DWE458740:DWE458741 DMI458740:DMI458741 DCM458740:DCM458741 CSQ458740:CSQ458741 CIU458740:CIU458741 BYY458740:BYY458741 BPC458740:BPC458741 BFG458740:BFG458741 AVK458740:AVK458741 ALO458740:ALO458741 ABS458740:ABS458741 RW458740:RW458741 IA458740:IA458741 WUM393204:WUM393205 WKQ393204:WKQ393205 WAU393204:WAU393205 VQY393204:VQY393205 VHC393204:VHC393205 UXG393204:UXG393205 UNK393204:UNK393205 UDO393204:UDO393205 TTS393204:TTS393205 TJW393204:TJW393205 TAA393204:TAA393205 SQE393204:SQE393205 SGI393204:SGI393205 RWM393204:RWM393205 RMQ393204:RMQ393205 RCU393204:RCU393205 QSY393204:QSY393205 QJC393204:QJC393205 PZG393204:PZG393205 PPK393204:PPK393205 PFO393204:PFO393205 OVS393204:OVS393205 OLW393204:OLW393205 OCA393204:OCA393205 NSE393204:NSE393205 NII393204:NII393205 MYM393204:MYM393205 MOQ393204:MOQ393205 MEU393204:MEU393205 LUY393204:LUY393205 LLC393204:LLC393205 LBG393204:LBG393205 KRK393204:KRK393205 KHO393204:KHO393205 JXS393204:JXS393205 JNW393204:JNW393205 JEA393204:JEA393205 IUE393204:IUE393205 IKI393204:IKI393205 IAM393204:IAM393205 HQQ393204:HQQ393205 HGU393204:HGU393205 GWY393204:GWY393205 GNC393204:GNC393205 GDG393204:GDG393205 FTK393204:FTK393205 FJO393204:FJO393205 EZS393204:EZS393205 EPW393204:EPW393205 EGA393204:EGA393205 DWE393204:DWE393205 DMI393204:DMI393205 DCM393204:DCM393205 CSQ393204:CSQ393205 CIU393204:CIU393205 BYY393204:BYY393205 BPC393204:BPC393205 BFG393204:BFG393205 AVK393204:AVK393205 ALO393204:ALO393205 ABS393204:ABS393205 RW393204:RW393205 IA393204:IA393205 WUM327668:WUM327669 WKQ327668:WKQ327669 WAU327668:WAU327669 VQY327668:VQY327669 VHC327668:VHC327669 UXG327668:UXG327669 UNK327668:UNK327669 UDO327668:UDO327669 TTS327668:TTS327669 TJW327668:TJW327669 TAA327668:TAA327669 SQE327668:SQE327669 SGI327668:SGI327669 RWM327668:RWM327669 RMQ327668:RMQ327669 RCU327668:RCU327669 QSY327668:QSY327669 QJC327668:QJC327669 PZG327668:PZG327669 PPK327668:PPK327669 PFO327668:PFO327669 OVS327668:OVS327669 OLW327668:OLW327669 OCA327668:OCA327669 NSE327668:NSE327669 NII327668:NII327669 MYM327668:MYM327669 MOQ327668:MOQ327669 MEU327668:MEU327669 LUY327668:LUY327669 LLC327668:LLC327669 LBG327668:LBG327669 KRK327668:KRK327669 KHO327668:KHO327669 JXS327668:JXS327669 JNW327668:JNW327669 JEA327668:JEA327669 IUE327668:IUE327669 IKI327668:IKI327669 IAM327668:IAM327669 HQQ327668:HQQ327669 HGU327668:HGU327669 GWY327668:GWY327669 GNC327668:GNC327669 GDG327668:GDG327669 FTK327668:FTK327669 FJO327668:FJO327669 EZS327668:EZS327669 EPW327668:EPW327669 EGA327668:EGA327669 DWE327668:DWE327669 DMI327668:DMI327669 DCM327668:DCM327669 CSQ327668:CSQ327669 CIU327668:CIU327669 BYY327668:BYY327669 BPC327668:BPC327669 BFG327668:BFG327669 AVK327668:AVK327669 ALO327668:ALO327669 ABS327668:ABS327669 RW327668:RW327669 IA327668:IA327669 WUM262132:WUM262133 WKQ262132:WKQ262133 WAU262132:WAU262133 VQY262132:VQY262133 VHC262132:VHC262133 UXG262132:UXG262133 UNK262132:UNK262133 UDO262132:UDO262133 TTS262132:TTS262133 TJW262132:TJW262133 TAA262132:TAA262133 SQE262132:SQE262133 SGI262132:SGI262133 RWM262132:RWM262133 RMQ262132:RMQ262133 RCU262132:RCU262133 QSY262132:QSY262133 QJC262132:QJC262133 PZG262132:PZG262133 PPK262132:PPK262133 PFO262132:PFO262133 OVS262132:OVS262133 OLW262132:OLW262133 OCA262132:OCA262133 NSE262132:NSE262133 NII262132:NII262133 MYM262132:MYM262133 MOQ262132:MOQ262133 MEU262132:MEU262133 LUY262132:LUY262133 LLC262132:LLC262133 LBG262132:LBG262133 KRK262132:KRK262133 KHO262132:KHO262133 JXS262132:JXS262133 JNW262132:JNW262133 JEA262132:JEA262133 IUE262132:IUE262133 IKI262132:IKI262133 IAM262132:IAM262133 HQQ262132:HQQ262133 HGU262132:HGU262133 GWY262132:GWY262133 GNC262132:GNC262133 GDG262132:GDG262133 FTK262132:FTK262133 FJO262132:FJO262133 EZS262132:EZS262133 EPW262132:EPW262133 EGA262132:EGA262133 DWE262132:DWE262133 DMI262132:DMI262133 DCM262132:DCM262133 CSQ262132:CSQ262133 CIU262132:CIU262133 BYY262132:BYY262133 BPC262132:BPC262133 BFG262132:BFG262133 AVK262132:AVK262133 ALO262132:ALO262133 ABS262132:ABS262133 RW262132:RW262133 IA262132:IA262133 WUM196596:WUM196597 WKQ196596:WKQ196597 WAU196596:WAU196597 VQY196596:VQY196597 VHC196596:VHC196597 UXG196596:UXG196597 UNK196596:UNK196597 UDO196596:UDO196597 TTS196596:TTS196597 TJW196596:TJW196597 TAA196596:TAA196597 SQE196596:SQE196597 SGI196596:SGI196597 RWM196596:RWM196597 RMQ196596:RMQ196597 RCU196596:RCU196597 QSY196596:QSY196597 QJC196596:QJC196597 PZG196596:PZG196597 PPK196596:PPK196597 PFO196596:PFO196597 OVS196596:OVS196597 OLW196596:OLW196597 OCA196596:OCA196597 NSE196596:NSE196597 NII196596:NII196597 MYM196596:MYM196597 MOQ196596:MOQ196597 MEU196596:MEU196597 LUY196596:LUY196597 LLC196596:LLC196597 LBG196596:LBG196597 KRK196596:KRK196597 KHO196596:KHO196597 JXS196596:JXS196597 JNW196596:JNW196597 JEA196596:JEA196597 IUE196596:IUE196597 IKI196596:IKI196597 IAM196596:IAM196597 HQQ196596:HQQ196597 HGU196596:HGU196597 GWY196596:GWY196597 GNC196596:GNC196597 GDG196596:GDG196597 FTK196596:FTK196597 FJO196596:FJO196597 EZS196596:EZS196597 EPW196596:EPW196597 EGA196596:EGA196597 DWE196596:DWE196597 DMI196596:DMI196597 DCM196596:DCM196597 CSQ196596:CSQ196597 CIU196596:CIU196597 BYY196596:BYY196597 BPC196596:BPC196597 BFG196596:BFG196597 AVK196596:AVK196597 ALO196596:ALO196597 ABS196596:ABS196597 RW196596:RW196597 IA196596:IA196597 WUM131060:WUM131061 WKQ131060:WKQ131061 WAU131060:WAU131061 VQY131060:VQY131061 VHC131060:VHC131061 UXG131060:UXG131061 UNK131060:UNK131061 UDO131060:UDO131061 TTS131060:TTS131061 TJW131060:TJW131061 TAA131060:TAA131061 SQE131060:SQE131061 SGI131060:SGI131061 RWM131060:RWM131061 RMQ131060:RMQ131061 RCU131060:RCU131061 QSY131060:QSY131061 QJC131060:QJC131061 PZG131060:PZG131061 PPK131060:PPK131061 PFO131060:PFO131061 OVS131060:OVS131061 OLW131060:OLW131061 OCA131060:OCA131061 NSE131060:NSE131061 NII131060:NII131061 MYM131060:MYM131061 MOQ131060:MOQ131061 MEU131060:MEU131061 LUY131060:LUY131061 LLC131060:LLC131061 LBG131060:LBG131061 KRK131060:KRK131061 KHO131060:KHO131061 JXS131060:JXS131061 JNW131060:JNW131061 JEA131060:JEA131061 IUE131060:IUE131061 IKI131060:IKI131061 IAM131060:IAM131061 HQQ131060:HQQ131061 HGU131060:HGU131061 GWY131060:GWY131061 GNC131060:GNC131061 GDG131060:GDG131061 FTK131060:FTK131061 FJO131060:FJO131061 EZS131060:EZS131061 EPW131060:EPW131061 EGA131060:EGA131061 DWE131060:DWE131061 DMI131060:DMI131061 DCM131060:DCM131061 CSQ131060:CSQ131061 CIU131060:CIU131061 BYY131060:BYY131061 BPC131060:BPC131061 BFG131060:BFG131061 AVK131060:AVK131061 ALO131060:ALO131061 ABS131060:ABS131061 RW131060:RW131061 IA131060:IA131061 WUM65524:WUM65525 WKQ65524:WKQ65525 WAU65524:WAU65525 VQY65524:VQY65525 VHC65524:VHC65525 UXG65524:UXG65525 UNK65524:UNK65525 UDO65524:UDO65525 TTS65524:TTS65525 TJW65524:TJW65525 TAA65524:TAA65525 SQE65524:SQE65525 SGI65524:SGI65525 RWM65524:RWM65525 RMQ65524:RMQ65525 RCU65524:RCU65525 QSY65524:QSY65525 QJC65524:QJC65525 PZG65524:PZG65525 PPK65524:PPK65525 PFO65524:PFO65525 OVS65524:OVS65525 OLW65524:OLW65525 OCA65524:OCA65525 NSE65524:NSE65525 NII65524:NII65525 MYM65524:MYM65525 MOQ65524:MOQ65525 MEU65524:MEU65525 LUY65524:LUY65525 LLC65524:LLC65525 LBG65524:LBG65525 KRK65524:KRK65525 KHO65524:KHO65525 JXS65524:JXS65525 JNW65524:JNW65525 JEA65524:JEA65525 IUE65524:IUE65525 IKI65524:IKI65525 IAM65524:IAM65525 HQQ65524:HQQ65525 HGU65524:HGU65525 GWY65524:GWY65525 GNC65524:GNC65525 GDG65524:GDG65525 FTK65524:FTK65525 FJO65524:FJO65525 EZS65524:EZS65525 EPW65524:EPW65525 EGA65524:EGA65525 DWE65524:DWE65525 DMI65524:DMI65525 DCM65524:DCM65525 CSQ65524:CSQ65525 CIU65524:CIU65525 BYY65524:BYY65525 BPC65524:BPC65525 BFG65524:BFG65525 AVK65524:AVK65525 ALO65524:ALO65525 ABS65524:ABS65525 RW65524:RW65525 IA65524:IA65525 UDO983065:UDO983067 WUM983039 WKQ983039 WAU983039 VQY983039 VHC983039 UXG983039 UNK983039 UDO983039 TTS983039 TJW983039 TAA983039 SQE983039 SGI983039 RWM983039 RMQ983039 RCU983039 QSY983039 QJC983039 PZG983039 PPK983039 PFO983039 OVS983039 OLW983039 OCA983039 NSE983039 NII983039 MYM983039 MOQ983039 MEU983039 LUY983039 LLC983039 LBG983039 KRK983039 KHO983039 JXS983039 JNW983039 JEA983039 IUE983039 IKI983039 IAM983039 HQQ983039 HGU983039 GWY983039 GNC983039 GDG983039 FTK983039 FJO983039 EZS983039 EPW983039 EGA983039 DWE983039 DMI983039 DCM983039 CSQ983039 CIU983039 BYY983039 BPC983039 BFG983039 AVK983039 ALO983039 ABS983039 RW983039 IA983039 WUM917503 WKQ917503 WAU917503 VQY917503 VHC917503 UXG917503 UNK917503 UDO917503 TTS917503 TJW917503 TAA917503 SQE917503 SGI917503 RWM917503 RMQ917503 RCU917503 QSY917503 QJC917503 PZG917503 PPK917503 PFO917503 OVS917503 OLW917503 OCA917503 NSE917503 NII917503 MYM917503 MOQ917503 MEU917503 LUY917503 LLC917503 LBG917503 KRK917503 KHO917503 JXS917503 JNW917503 JEA917503 IUE917503 IKI917503 IAM917503 HQQ917503 HGU917503 GWY917503 GNC917503 GDG917503 FTK917503 FJO917503 EZS917503 EPW917503 EGA917503 DWE917503 DMI917503 DCM917503 CSQ917503 CIU917503 BYY917503 BPC917503 BFG917503 AVK917503 ALO917503 ABS917503 RW917503 IA917503 WUM851967 WKQ851967 WAU851967 VQY851967 VHC851967 UXG851967 UNK851967 UDO851967 TTS851967 TJW851967 TAA851967 SQE851967 SGI851967 RWM851967 RMQ851967 RCU851967 QSY851967 QJC851967 PZG851967 PPK851967 PFO851967 OVS851967 OLW851967 OCA851967 NSE851967 NII851967 MYM851967 MOQ851967 MEU851967 LUY851967 LLC851967 LBG851967 KRK851967 KHO851967 JXS851967 JNW851967 JEA851967 IUE851967 IKI851967 IAM851967 HQQ851967 HGU851967 GWY851967 GNC851967 GDG851967 FTK851967 FJO851967 EZS851967 EPW851967 EGA851967 DWE851967 DMI851967 DCM851967 CSQ851967 CIU851967 BYY851967 BPC851967 BFG851967 AVK851967 ALO851967 ABS851967 RW851967 IA851967 WUM786431 WKQ786431 WAU786431 VQY786431 VHC786431 UXG786431 UNK786431 UDO786431 TTS786431 TJW786431 TAA786431 SQE786431 SGI786431 RWM786431 RMQ786431 RCU786431 QSY786431 QJC786431 PZG786431 PPK786431 PFO786431 OVS786431 OLW786431 OCA786431 NSE786431 NII786431 MYM786431 MOQ786431 MEU786431 LUY786431 LLC786431 LBG786431 KRK786431 KHO786431 JXS786431 JNW786431 JEA786431 IUE786431 IKI786431 IAM786431 HQQ786431 HGU786431 GWY786431 GNC786431 GDG786431 FTK786431 FJO786431 EZS786431 EPW786431 EGA786431 DWE786431 DMI786431 DCM786431 CSQ786431 CIU786431 BYY786431 BPC786431 BFG786431 AVK786431 ALO786431 ABS786431 RW786431 IA786431 WUM720895 WKQ720895 WAU720895 VQY720895 VHC720895 UXG720895 UNK720895 UDO720895 TTS720895 TJW720895 TAA720895 SQE720895 SGI720895 RWM720895 RMQ720895 RCU720895 QSY720895 QJC720895 PZG720895 PPK720895 PFO720895 OVS720895 OLW720895 OCA720895 NSE720895 NII720895 MYM720895 MOQ720895 MEU720895 LUY720895 LLC720895 LBG720895 KRK720895 KHO720895 JXS720895 JNW720895 JEA720895 IUE720895 IKI720895 IAM720895 HQQ720895 HGU720895 GWY720895 GNC720895 GDG720895 FTK720895 FJO720895 EZS720895 EPW720895 EGA720895 DWE720895 DMI720895 DCM720895 CSQ720895 CIU720895 BYY720895 BPC720895 BFG720895 AVK720895 ALO720895 ABS720895 RW720895 IA720895 WUM655359 WKQ655359 WAU655359 VQY655359 VHC655359 UXG655359 UNK655359 UDO655359 TTS655359 TJW655359 TAA655359 SQE655359 SGI655359 RWM655359 RMQ655359 RCU655359 QSY655359 QJC655359 PZG655359 PPK655359 PFO655359 OVS655359 OLW655359 OCA655359 NSE655359 NII655359 MYM655359 MOQ655359 MEU655359 LUY655359 LLC655359 LBG655359 KRK655359 KHO655359 JXS655359 JNW655359 JEA655359 IUE655359 IKI655359 IAM655359 HQQ655359 HGU655359 GWY655359 GNC655359 GDG655359 FTK655359 FJO655359 EZS655359 EPW655359 EGA655359 DWE655359 DMI655359 DCM655359 CSQ655359 CIU655359 BYY655359 BPC655359 BFG655359 AVK655359 ALO655359 ABS655359 RW655359 IA655359 WUM589823 WKQ589823 WAU589823 VQY589823 VHC589823 UXG589823 UNK589823 UDO589823 TTS589823 TJW589823 TAA589823 SQE589823 SGI589823 RWM589823 RMQ589823 RCU589823 QSY589823 QJC589823 PZG589823 PPK589823 PFO589823 OVS589823 OLW589823 OCA589823 NSE589823 NII589823 MYM589823 MOQ589823 MEU589823 LUY589823 LLC589823 LBG589823 KRK589823 KHO589823 JXS589823 JNW589823 JEA589823 IUE589823 IKI589823 IAM589823 HQQ589823 HGU589823 GWY589823 GNC589823 GDG589823 FTK589823 FJO589823 EZS589823 EPW589823 EGA589823 DWE589823 DMI589823 DCM589823 CSQ589823 CIU589823 BYY589823 BPC589823 BFG589823 AVK589823 ALO589823 ABS589823 RW589823 IA589823 WUM524287 WKQ524287 WAU524287 VQY524287 VHC524287 UXG524287 UNK524287 UDO524287 TTS524287 TJW524287 TAA524287 SQE524287 SGI524287 RWM524287 RMQ524287 RCU524287 QSY524287 QJC524287 PZG524287 PPK524287 PFO524287 OVS524287 OLW524287 OCA524287 NSE524287 NII524287 MYM524287 MOQ524287 MEU524287 LUY524287 LLC524287 LBG524287 KRK524287 KHO524287 JXS524287 JNW524287 JEA524287 IUE524287 IKI524287 IAM524287 HQQ524287 HGU524287 GWY524287 GNC524287 GDG524287 FTK524287 FJO524287 EZS524287 EPW524287 EGA524287 DWE524287 DMI524287 DCM524287 CSQ524287 CIU524287 BYY524287 BPC524287 BFG524287 AVK524287 ALO524287 ABS524287 RW524287 IA524287 WUM458751 WKQ458751 WAU458751 VQY458751 VHC458751 UXG458751 UNK458751 UDO458751 TTS458751 TJW458751 TAA458751 SQE458751 SGI458751 RWM458751 RMQ458751 RCU458751 QSY458751 QJC458751 PZG458751 PPK458751 PFO458751 OVS458751 OLW458751 OCA458751 NSE458751 NII458751 MYM458751 MOQ458751 MEU458751 LUY458751 LLC458751 LBG458751 KRK458751 KHO458751 JXS458751 JNW458751 JEA458751 IUE458751 IKI458751 IAM458751 HQQ458751 HGU458751 GWY458751 GNC458751 GDG458751 FTK458751 FJO458751 EZS458751 EPW458751 EGA458751 DWE458751 DMI458751 DCM458751 CSQ458751 CIU458751 BYY458751 BPC458751 BFG458751 AVK458751 ALO458751 ABS458751 RW458751 IA458751 WUM393215 WKQ393215 WAU393215 VQY393215 VHC393215 UXG393215 UNK393215 UDO393215 TTS393215 TJW393215 TAA393215 SQE393215 SGI393215 RWM393215 RMQ393215 RCU393215 QSY393215 QJC393215 PZG393215 PPK393215 PFO393215 OVS393215 OLW393215 OCA393215 NSE393215 NII393215 MYM393215 MOQ393215 MEU393215 LUY393215 LLC393215 LBG393215 KRK393215 KHO393215 JXS393215 JNW393215 JEA393215 IUE393215 IKI393215 IAM393215 HQQ393215 HGU393215 GWY393215 GNC393215 GDG393215 FTK393215 FJO393215 EZS393215 EPW393215 EGA393215 DWE393215 DMI393215 DCM393215 CSQ393215 CIU393215 BYY393215 BPC393215 BFG393215 AVK393215 ALO393215 ABS393215 RW393215 IA393215 WUM327679 WKQ327679 WAU327679 VQY327679 VHC327679 UXG327679 UNK327679 UDO327679 TTS327679 TJW327679 TAA327679 SQE327679 SGI327679 RWM327679 RMQ327679 RCU327679 QSY327679 QJC327679 PZG327679 PPK327679 PFO327679 OVS327679 OLW327679 OCA327679 NSE327679 NII327679 MYM327679 MOQ327679 MEU327679 LUY327679 LLC327679 LBG327679 KRK327679 KHO327679 JXS327679 JNW327679 JEA327679 IUE327679 IKI327679 IAM327679 HQQ327679 HGU327679 GWY327679 GNC327679 GDG327679 FTK327679 FJO327679 EZS327679 EPW327679 EGA327679 DWE327679 DMI327679 DCM327679 CSQ327679 CIU327679 BYY327679 BPC327679 BFG327679 AVK327679 ALO327679 ABS327679 RW327679 IA327679 WUM262143 WKQ262143 WAU262143 VQY262143 VHC262143 UXG262143 UNK262143 UDO262143 TTS262143 TJW262143 TAA262143 SQE262143 SGI262143 RWM262143 RMQ262143 RCU262143 QSY262143 QJC262143 PZG262143 PPK262143 PFO262143 OVS262143 OLW262143 OCA262143 NSE262143 NII262143 MYM262143 MOQ262143 MEU262143 LUY262143 LLC262143 LBG262143 KRK262143 KHO262143 JXS262143 JNW262143 JEA262143 IUE262143 IKI262143 IAM262143 HQQ262143 HGU262143 GWY262143 GNC262143 GDG262143 FTK262143 FJO262143 EZS262143 EPW262143 EGA262143 DWE262143 DMI262143 DCM262143 CSQ262143 CIU262143 BYY262143 BPC262143 BFG262143 AVK262143 ALO262143 ABS262143 RW262143 IA262143 WUM196607 WKQ196607 WAU196607 VQY196607 VHC196607 UXG196607 UNK196607 UDO196607 TTS196607 TJW196607 TAA196607 SQE196607 SGI196607 RWM196607 RMQ196607 RCU196607 QSY196607 QJC196607 PZG196607 PPK196607 PFO196607 OVS196607 OLW196607 OCA196607 NSE196607 NII196607 MYM196607 MOQ196607 MEU196607 LUY196607 LLC196607 LBG196607 KRK196607 KHO196607 JXS196607 JNW196607 JEA196607 IUE196607 IKI196607 IAM196607 HQQ196607 HGU196607 GWY196607 GNC196607 GDG196607 FTK196607 FJO196607 EZS196607 EPW196607 EGA196607 DWE196607 DMI196607 DCM196607 CSQ196607 CIU196607 BYY196607 BPC196607 BFG196607 AVK196607 ALO196607 ABS196607 RW196607 IA196607 WUM131071 WKQ131071 WAU131071 VQY131071 VHC131071 UXG131071 UNK131071 UDO131071 TTS131071 TJW131071 TAA131071 SQE131071 SGI131071 RWM131071 RMQ131071 RCU131071 QSY131071 QJC131071 PZG131071 PPK131071 PFO131071 OVS131071 OLW131071 OCA131071 NSE131071 NII131071 MYM131071 MOQ131071 MEU131071 LUY131071 LLC131071 LBG131071 KRK131071 KHO131071 JXS131071 JNW131071 JEA131071 IUE131071 IKI131071 IAM131071 HQQ131071 HGU131071 GWY131071 GNC131071 GDG131071 FTK131071 FJO131071 EZS131071 EPW131071 EGA131071 DWE131071 DMI131071 DCM131071 CSQ131071 CIU131071 BYY131071 BPC131071 BFG131071 AVK131071 ALO131071 ABS131071 RW131071 IA131071 WUM65535 WKQ65535 WAU65535 VQY65535 VHC65535 UXG65535 UNK65535 UDO65535 TTS65535 TJW65535 TAA65535 SQE65535 SGI65535 RWM65535 RMQ65535 RCU65535 QSY65535 QJC65535 PZG65535 PPK65535 PFO65535 OVS65535 OLW65535 OCA65535 NSE65535 NII65535 MYM65535 MOQ65535 MEU65535 LUY65535 LLC65535 LBG65535 KRK65535 KHO65535 JXS65535 JNW65535 JEA65535 IUE65535 IKI65535 IAM65535 HQQ65535 HGU65535 GWY65535 GNC65535 GDG65535 FTK65535 FJO65535 EZS65535 EPW65535 EGA65535 DWE65535 DMI65535 DCM65535 CSQ65535 CIU65535 BYY65535 BPC65535 BFG65535 AVK65535 ALO65535 ABS65535 RW65535 IA65535 TTS983065:TTS983067 WUM983047:WUM983049 WKQ983047:WKQ983049 WAU983047:WAU983049 VQY983047:VQY983049 VHC983047:VHC983049 UXG983047:UXG983049 UNK983047:UNK983049 UDO983047:UDO983049 TTS983047:TTS983049 TJW983047:TJW983049 TAA983047:TAA983049 SQE983047:SQE983049 SGI983047:SGI983049 RWM983047:RWM983049 RMQ983047:RMQ983049 RCU983047:RCU983049 QSY983047:QSY983049 QJC983047:QJC983049 PZG983047:PZG983049 PPK983047:PPK983049 PFO983047:PFO983049 OVS983047:OVS983049 OLW983047:OLW983049 OCA983047:OCA983049 NSE983047:NSE983049 NII983047:NII983049 MYM983047:MYM983049 MOQ983047:MOQ983049 MEU983047:MEU983049 LUY983047:LUY983049 LLC983047:LLC983049 LBG983047:LBG983049 KRK983047:KRK983049 KHO983047:KHO983049 JXS983047:JXS983049 JNW983047:JNW983049 JEA983047:JEA983049 IUE983047:IUE983049 IKI983047:IKI983049 IAM983047:IAM983049 HQQ983047:HQQ983049 HGU983047:HGU983049 GWY983047:GWY983049 GNC983047:GNC983049 GDG983047:GDG983049 FTK983047:FTK983049 FJO983047:FJO983049 EZS983047:EZS983049 EPW983047:EPW983049 EGA983047:EGA983049 DWE983047:DWE983049 DMI983047:DMI983049 DCM983047:DCM983049 CSQ983047:CSQ983049 CIU983047:CIU983049 BYY983047:BYY983049 BPC983047:BPC983049 BFG983047:BFG983049 AVK983047:AVK983049 ALO983047:ALO983049 ABS983047:ABS983049 RW983047:RW983049 IA983047:IA983049 WUM917511:WUM917513 WKQ917511:WKQ917513 WAU917511:WAU917513 VQY917511:VQY917513 VHC917511:VHC917513 UXG917511:UXG917513 UNK917511:UNK917513 UDO917511:UDO917513 TTS917511:TTS917513 TJW917511:TJW917513 TAA917511:TAA917513 SQE917511:SQE917513 SGI917511:SGI917513 RWM917511:RWM917513 RMQ917511:RMQ917513 RCU917511:RCU917513 QSY917511:QSY917513 QJC917511:QJC917513 PZG917511:PZG917513 PPK917511:PPK917513 PFO917511:PFO917513 OVS917511:OVS917513 OLW917511:OLW917513 OCA917511:OCA917513 NSE917511:NSE917513 NII917511:NII917513 MYM917511:MYM917513 MOQ917511:MOQ917513 MEU917511:MEU917513 LUY917511:LUY917513 LLC917511:LLC917513 LBG917511:LBG917513 KRK917511:KRK917513 KHO917511:KHO917513 JXS917511:JXS917513 JNW917511:JNW917513 JEA917511:JEA917513 IUE917511:IUE917513 IKI917511:IKI917513 IAM917511:IAM917513 HQQ917511:HQQ917513 HGU917511:HGU917513 GWY917511:GWY917513 GNC917511:GNC917513 GDG917511:GDG917513 FTK917511:FTK917513 FJO917511:FJO917513 EZS917511:EZS917513 EPW917511:EPW917513 EGA917511:EGA917513 DWE917511:DWE917513 DMI917511:DMI917513 DCM917511:DCM917513 CSQ917511:CSQ917513 CIU917511:CIU917513 BYY917511:BYY917513 BPC917511:BPC917513 BFG917511:BFG917513 AVK917511:AVK917513 ALO917511:ALO917513 ABS917511:ABS917513 RW917511:RW917513 IA917511:IA917513 WUM851975:WUM851977 WKQ851975:WKQ851977 WAU851975:WAU851977 VQY851975:VQY851977 VHC851975:VHC851977 UXG851975:UXG851977 UNK851975:UNK851977 UDO851975:UDO851977 TTS851975:TTS851977 TJW851975:TJW851977 TAA851975:TAA851977 SQE851975:SQE851977 SGI851975:SGI851977 RWM851975:RWM851977 RMQ851975:RMQ851977 RCU851975:RCU851977 QSY851975:QSY851977 QJC851975:QJC851977 PZG851975:PZG851977 PPK851975:PPK851977 PFO851975:PFO851977 OVS851975:OVS851977 OLW851975:OLW851977 OCA851975:OCA851977 NSE851975:NSE851977 NII851975:NII851977 MYM851975:MYM851977 MOQ851975:MOQ851977 MEU851975:MEU851977 LUY851975:LUY851977 LLC851975:LLC851977 LBG851975:LBG851977 KRK851975:KRK851977 KHO851975:KHO851977 JXS851975:JXS851977 JNW851975:JNW851977 JEA851975:JEA851977 IUE851975:IUE851977 IKI851975:IKI851977 IAM851975:IAM851977 HQQ851975:HQQ851977 HGU851975:HGU851977 GWY851975:GWY851977 GNC851975:GNC851977 GDG851975:GDG851977 FTK851975:FTK851977 FJO851975:FJO851977 EZS851975:EZS851977 EPW851975:EPW851977 EGA851975:EGA851977 DWE851975:DWE851977 DMI851975:DMI851977 DCM851975:DCM851977 CSQ851975:CSQ851977 CIU851975:CIU851977 BYY851975:BYY851977 BPC851975:BPC851977 BFG851975:BFG851977 AVK851975:AVK851977 ALO851975:ALO851977 ABS851975:ABS851977 RW851975:RW851977 IA851975:IA851977 WUM786439:WUM786441 WKQ786439:WKQ786441 WAU786439:WAU786441 VQY786439:VQY786441 VHC786439:VHC786441 UXG786439:UXG786441 UNK786439:UNK786441 UDO786439:UDO786441 TTS786439:TTS786441 TJW786439:TJW786441 TAA786439:TAA786441 SQE786439:SQE786441 SGI786439:SGI786441 RWM786439:RWM786441 RMQ786439:RMQ786441 RCU786439:RCU786441 QSY786439:QSY786441 QJC786439:QJC786441 PZG786439:PZG786441 PPK786439:PPK786441 PFO786439:PFO786441 OVS786439:OVS786441 OLW786439:OLW786441 OCA786439:OCA786441 NSE786439:NSE786441 NII786439:NII786441 MYM786439:MYM786441 MOQ786439:MOQ786441 MEU786439:MEU786441 LUY786439:LUY786441 LLC786439:LLC786441 LBG786439:LBG786441 KRK786439:KRK786441 KHO786439:KHO786441 JXS786439:JXS786441 JNW786439:JNW786441 JEA786439:JEA786441 IUE786439:IUE786441 IKI786439:IKI786441 IAM786439:IAM786441 HQQ786439:HQQ786441 HGU786439:HGU786441 GWY786439:GWY786441 GNC786439:GNC786441 GDG786439:GDG786441 FTK786439:FTK786441 FJO786439:FJO786441 EZS786439:EZS786441 EPW786439:EPW786441 EGA786439:EGA786441 DWE786439:DWE786441 DMI786439:DMI786441 DCM786439:DCM786441 CSQ786439:CSQ786441 CIU786439:CIU786441 BYY786439:BYY786441 BPC786439:BPC786441 BFG786439:BFG786441 AVK786439:AVK786441 ALO786439:ALO786441 ABS786439:ABS786441 RW786439:RW786441 IA786439:IA786441 WUM720903:WUM720905 WKQ720903:WKQ720905 WAU720903:WAU720905 VQY720903:VQY720905 VHC720903:VHC720905 UXG720903:UXG720905 UNK720903:UNK720905 UDO720903:UDO720905 TTS720903:TTS720905 TJW720903:TJW720905 TAA720903:TAA720905 SQE720903:SQE720905 SGI720903:SGI720905 RWM720903:RWM720905 RMQ720903:RMQ720905 RCU720903:RCU720905 QSY720903:QSY720905 QJC720903:QJC720905 PZG720903:PZG720905 PPK720903:PPK720905 PFO720903:PFO720905 OVS720903:OVS720905 OLW720903:OLW720905 OCA720903:OCA720905 NSE720903:NSE720905 NII720903:NII720905 MYM720903:MYM720905 MOQ720903:MOQ720905 MEU720903:MEU720905 LUY720903:LUY720905 LLC720903:LLC720905 LBG720903:LBG720905 KRK720903:KRK720905 KHO720903:KHO720905 JXS720903:JXS720905 JNW720903:JNW720905 JEA720903:JEA720905 IUE720903:IUE720905 IKI720903:IKI720905 IAM720903:IAM720905 HQQ720903:HQQ720905 HGU720903:HGU720905 GWY720903:GWY720905 GNC720903:GNC720905 GDG720903:GDG720905 FTK720903:FTK720905 FJO720903:FJO720905 EZS720903:EZS720905 EPW720903:EPW720905 EGA720903:EGA720905 DWE720903:DWE720905 DMI720903:DMI720905 DCM720903:DCM720905 CSQ720903:CSQ720905 CIU720903:CIU720905 BYY720903:BYY720905 BPC720903:BPC720905 BFG720903:BFG720905 AVK720903:AVK720905 ALO720903:ALO720905 ABS720903:ABS720905 RW720903:RW720905 IA720903:IA720905 WUM655367:WUM655369 WKQ655367:WKQ655369 WAU655367:WAU655369 VQY655367:VQY655369 VHC655367:VHC655369 UXG655367:UXG655369 UNK655367:UNK655369 UDO655367:UDO655369 TTS655367:TTS655369 TJW655367:TJW655369 TAA655367:TAA655369 SQE655367:SQE655369 SGI655367:SGI655369 RWM655367:RWM655369 RMQ655367:RMQ655369 RCU655367:RCU655369 QSY655367:QSY655369 QJC655367:QJC655369 PZG655367:PZG655369 PPK655367:PPK655369 PFO655367:PFO655369 OVS655367:OVS655369 OLW655367:OLW655369 OCA655367:OCA655369 NSE655367:NSE655369 NII655367:NII655369 MYM655367:MYM655369 MOQ655367:MOQ655369 MEU655367:MEU655369 LUY655367:LUY655369 LLC655367:LLC655369 LBG655367:LBG655369 KRK655367:KRK655369 KHO655367:KHO655369 JXS655367:JXS655369 JNW655367:JNW655369 JEA655367:JEA655369 IUE655367:IUE655369 IKI655367:IKI655369 IAM655367:IAM655369 HQQ655367:HQQ655369 HGU655367:HGU655369 GWY655367:GWY655369 GNC655367:GNC655369 GDG655367:GDG655369 FTK655367:FTK655369 FJO655367:FJO655369 EZS655367:EZS655369 EPW655367:EPW655369 EGA655367:EGA655369 DWE655367:DWE655369 DMI655367:DMI655369 DCM655367:DCM655369 CSQ655367:CSQ655369 CIU655367:CIU655369 BYY655367:BYY655369 BPC655367:BPC655369 BFG655367:BFG655369 AVK655367:AVK655369 ALO655367:ALO655369 ABS655367:ABS655369 RW655367:RW655369 IA655367:IA655369 WUM589831:WUM589833 WKQ589831:WKQ589833 WAU589831:WAU589833 VQY589831:VQY589833 VHC589831:VHC589833 UXG589831:UXG589833 UNK589831:UNK589833 UDO589831:UDO589833 TTS589831:TTS589833 TJW589831:TJW589833 TAA589831:TAA589833 SQE589831:SQE589833 SGI589831:SGI589833 RWM589831:RWM589833 RMQ589831:RMQ589833 RCU589831:RCU589833 QSY589831:QSY589833 QJC589831:QJC589833 PZG589831:PZG589833 PPK589831:PPK589833 PFO589831:PFO589833 OVS589831:OVS589833 OLW589831:OLW589833 OCA589831:OCA589833 NSE589831:NSE589833 NII589831:NII589833 MYM589831:MYM589833 MOQ589831:MOQ589833 MEU589831:MEU589833 LUY589831:LUY589833 LLC589831:LLC589833 LBG589831:LBG589833 KRK589831:KRK589833 KHO589831:KHO589833 JXS589831:JXS589833 JNW589831:JNW589833 JEA589831:JEA589833 IUE589831:IUE589833 IKI589831:IKI589833 IAM589831:IAM589833 HQQ589831:HQQ589833 HGU589831:HGU589833 GWY589831:GWY589833 GNC589831:GNC589833 GDG589831:GDG589833 FTK589831:FTK589833 FJO589831:FJO589833 EZS589831:EZS589833 EPW589831:EPW589833 EGA589831:EGA589833 DWE589831:DWE589833 DMI589831:DMI589833 DCM589831:DCM589833 CSQ589831:CSQ589833 CIU589831:CIU589833 BYY589831:BYY589833 BPC589831:BPC589833 BFG589831:BFG589833 AVK589831:AVK589833 ALO589831:ALO589833 ABS589831:ABS589833 RW589831:RW589833 IA589831:IA589833 WUM524295:WUM524297 WKQ524295:WKQ524297 WAU524295:WAU524297 VQY524295:VQY524297 VHC524295:VHC524297 UXG524295:UXG524297 UNK524295:UNK524297 UDO524295:UDO524297 TTS524295:TTS524297 TJW524295:TJW524297 TAA524295:TAA524297 SQE524295:SQE524297 SGI524295:SGI524297 RWM524295:RWM524297 RMQ524295:RMQ524297 RCU524295:RCU524297 QSY524295:QSY524297 QJC524295:QJC524297 PZG524295:PZG524297 PPK524295:PPK524297 PFO524295:PFO524297 OVS524295:OVS524297 OLW524295:OLW524297 OCA524295:OCA524297 NSE524295:NSE524297 NII524295:NII524297 MYM524295:MYM524297 MOQ524295:MOQ524297 MEU524295:MEU524297 LUY524295:LUY524297 LLC524295:LLC524297 LBG524295:LBG524297 KRK524295:KRK524297 KHO524295:KHO524297 JXS524295:JXS524297 JNW524295:JNW524297 JEA524295:JEA524297 IUE524295:IUE524297 IKI524295:IKI524297 IAM524295:IAM524297 HQQ524295:HQQ524297 HGU524295:HGU524297 GWY524295:GWY524297 GNC524295:GNC524297 GDG524295:GDG524297 FTK524295:FTK524297 FJO524295:FJO524297 EZS524295:EZS524297 EPW524295:EPW524297 EGA524295:EGA524297 DWE524295:DWE524297 DMI524295:DMI524297 DCM524295:DCM524297 CSQ524295:CSQ524297 CIU524295:CIU524297 BYY524295:BYY524297 BPC524295:BPC524297 BFG524295:BFG524297 AVK524295:AVK524297 ALO524295:ALO524297 ABS524295:ABS524297 RW524295:RW524297 IA524295:IA524297 WUM458759:WUM458761 WKQ458759:WKQ458761 WAU458759:WAU458761 VQY458759:VQY458761 VHC458759:VHC458761 UXG458759:UXG458761 UNK458759:UNK458761 UDO458759:UDO458761 TTS458759:TTS458761 TJW458759:TJW458761 TAA458759:TAA458761 SQE458759:SQE458761 SGI458759:SGI458761 RWM458759:RWM458761 RMQ458759:RMQ458761 RCU458759:RCU458761 QSY458759:QSY458761 QJC458759:QJC458761 PZG458759:PZG458761 PPK458759:PPK458761 PFO458759:PFO458761 OVS458759:OVS458761 OLW458759:OLW458761 OCA458759:OCA458761 NSE458759:NSE458761 NII458759:NII458761 MYM458759:MYM458761 MOQ458759:MOQ458761 MEU458759:MEU458761 LUY458759:LUY458761 LLC458759:LLC458761 LBG458759:LBG458761 KRK458759:KRK458761 KHO458759:KHO458761 JXS458759:JXS458761 JNW458759:JNW458761 JEA458759:JEA458761 IUE458759:IUE458761 IKI458759:IKI458761 IAM458759:IAM458761 HQQ458759:HQQ458761 HGU458759:HGU458761 GWY458759:GWY458761 GNC458759:GNC458761 GDG458759:GDG458761 FTK458759:FTK458761 FJO458759:FJO458761 EZS458759:EZS458761 EPW458759:EPW458761 EGA458759:EGA458761 DWE458759:DWE458761 DMI458759:DMI458761 DCM458759:DCM458761 CSQ458759:CSQ458761 CIU458759:CIU458761 BYY458759:BYY458761 BPC458759:BPC458761 BFG458759:BFG458761 AVK458759:AVK458761 ALO458759:ALO458761 ABS458759:ABS458761 RW458759:RW458761 IA458759:IA458761 WUM393223:WUM393225 WKQ393223:WKQ393225 WAU393223:WAU393225 VQY393223:VQY393225 VHC393223:VHC393225 UXG393223:UXG393225 UNK393223:UNK393225 UDO393223:UDO393225 TTS393223:TTS393225 TJW393223:TJW393225 TAA393223:TAA393225 SQE393223:SQE393225 SGI393223:SGI393225 RWM393223:RWM393225 RMQ393223:RMQ393225 RCU393223:RCU393225 QSY393223:QSY393225 QJC393223:QJC393225 PZG393223:PZG393225 PPK393223:PPK393225 PFO393223:PFO393225 OVS393223:OVS393225 OLW393223:OLW393225 OCA393223:OCA393225 NSE393223:NSE393225 NII393223:NII393225 MYM393223:MYM393225 MOQ393223:MOQ393225 MEU393223:MEU393225 LUY393223:LUY393225 LLC393223:LLC393225 LBG393223:LBG393225 KRK393223:KRK393225 KHO393223:KHO393225 JXS393223:JXS393225 JNW393223:JNW393225 JEA393223:JEA393225 IUE393223:IUE393225 IKI393223:IKI393225 IAM393223:IAM393225 HQQ393223:HQQ393225 HGU393223:HGU393225 GWY393223:GWY393225 GNC393223:GNC393225 GDG393223:GDG393225 FTK393223:FTK393225 FJO393223:FJO393225 EZS393223:EZS393225 EPW393223:EPW393225 EGA393223:EGA393225 DWE393223:DWE393225 DMI393223:DMI393225 DCM393223:DCM393225 CSQ393223:CSQ393225 CIU393223:CIU393225 BYY393223:BYY393225 BPC393223:BPC393225 BFG393223:BFG393225 AVK393223:AVK393225 ALO393223:ALO393225 ABS393223:ABS393225 RW393223:RW393225 IA393223:IA393225 WUM327687:WUM327689 WKQ327687:WKQ327689 WAU327687:WAU327689 VQY327687:VQY327689 VHC327687:VHC327689 UXG327687:UXG327689 UNK327687:UNK327689 UDO327687:UDO327689 TTS327687:TTS327689 TJW327687:TJW327689 TAA327687:TAA327689 SQE327687:SQE327689 SGI327687:SGI327689 RWM327687:RWM327689 RMQ327687:RMQ327689 RCU327687:RCU327689 QSY327687:QSY327689 QJC327687:QJC327689 PZG327687:PZG327689 PPK327687:PPK327689 PFO327687:PFO327689 OVS327687:OVS327689 OLW327687:OLW327689 OCA327687:OCA327689 NSE327687:NSE327689 NII327687:NII327689 MYM327687:MYM327689 MOQ327687:MOQ327689 MEU327687:MEU327689 LUY327687:LUY327689 LLC327687:LLC327689 LBG327687:LBG327689 KRK327687:KRK327689 KHO327687:KHO327689 JXS327687:JXS327689 JNW327687:JNW327689 JEA327687:JEA327689 IUE327687:IUE327689 IKI327687:IKI327689 IAM327687:IAM327689 HQQ327687:HQQ327689 HGU327687:HGU327689 GWY327687:GWY327689 GNC327687:GNC327689 GDG327687:GDG327689 FTK327687:FTK327689 FJO327687:FJO327689 EZS327687:EZS327689 EPW327687:EPW327689 EGA327687:EGA327689 DWE327687:DWE327689 DMI327687:DMI327689 DCM327687:DCM327689 CSQ327687:CSQ327689 CIU327687:CIU327689 BYY327687:BYY327689 BPC327687:BPC327689 BFG327687:BFG327689 AVK327687:AVK327689 ALO327687:ALO327689 ABS327687:ABS327689 RW327687:RW327689 IA327687:IA327689 WUM262151:WUM262153 WKQ262151:WKQ262153 WAU262151:WAU262153 VQY262151:VQY262153 VHC262151:VHC262153 UXG262151:UXG262153 UNK262151:UNK262153 UDO262151:UDO262153 TTS262151:TTS262153 TJW262151:TJW262153 TAA262151:TAA262153 SQE262151:SQE262153 SGI262151:SGI262153 RWM262151:RWM262153 RMQ262151:RMQ262153 RCU262151:RCU262153 QSY262151:QSY262153 QJC262151:QJC262153 PZG262151:PZG262153 PPK262151:PPK262153 PFO262151:PFO262153 OVS262151:OVS262153 OLW262151:OLW262153 OCA262151:OCA262153 NSE262151:NSE262153 NII262151:NII262153 MYM262151:MYM262153 MOQ262151:MOQ262153 MEU262151:MEU262153 LUY262151:LUY262153 LLC262151:LLC262153 LBG262151:LBG262153 KRK262151:KRK262153 KHO262151:KHO262153 JXS262151:JXS262153 JNW262151:JNW262153 JEA262151:JEA262153 IUE262151:IUE262153 IKI262151:IKI262153 IAM262151:IAM262153 HQQ262151:HQQ262153 HGU262151:HGU262153 GWY262151:GWY262153 GNC262151:GNC262153 GDG262151:GDG262153 FTK262151:FTK262153 FJO262151:FJO262153 EZS262151:EZS262153 EPW262151:EPW262153 EGA262151:EGA262153 DWE262151:DWE262153 DMI262151:DMI262153 DCM262151:DCM262153 CSQ262151:CSQ262153 CIU262151:CIU262153 BYY262151:BYY262153 BPC262151:BPC262153 BFG262151:BFG262153 AVK262151:AVK262153 ALO262151:ALO262153 ABS262151:ABS262153 RW262151:RW262153 IA262151:IA262153 WUM196615:WUM196617 WKQ196615:WKQ196617 WAU196615:WAU196617 VQY196615:VQY196617 VHC196615:VHC196617 UXG196615:UXG196617 UNK196615:UNK196617 UDO196615:UDO196617 TTS196615:TTS196617 TJW196615:TJW196617 TAA196615:TAA196617 SQE196615:SQE196617 SGI196615:SGI196617 RWM196615:RWM196617 RMQ196615:RMQ196617 RCU196615:RCU196617 QSY196615:QSY196617 QJC196615:QJC196617 PZG196615:PZG196617 PPK196615:PPK196617 PFO196615:PFO196617 OVS196615:OVS196617 OLW196615:OLW196617 OCA196615:OCA196617 NSE196615:NSE196617 NII196615:NII196617 MYM196615:MYM196617 MOQ196615:MOQ196617 MEU196615:MEU196617 LUY196615:LUY196617 LLC196615:LLC196617 LBG196615:LBG196617 KRK196615:KRK196617 KHO196615:KHO196617 JXS196615:JXS196617 JNW196615:JNW196617 JEA196615:JEA196617 IUE196615:IUE196617 IKI196615:IKI196617 IAM196615:IAM196617 HQQ196615:HQQ196617 HGU196615:HGU196617 GWY196615:GWY196617 GNC196615:GNC196617 GDG196615:GDG196617 FTK196615:FTK196617 FJO196615:FJO196617 EZS196615:EZS196617 EPW196615:EPW196617 EGA196615:EGA196617 DWE196615:DWE196617 DMI196615:DMI196617 DCM196615:DCM196617 CSQ196615:CSQ196617 CIU196615:CIU196617 BYY196615:BYY196617 BPC196615:BPC196617 BFG196615:BFG196617 AVK196615:AVK196617 ALO196615:ALO196617 ABS196615:ABS196617 RW196615:RW196617 IA196615:IA196617 WUM131079:WUM131081 WKQ131079:WKQ131081 WAU131079:WAU131081 VQY131079:VQY131081 VHC131079:VHC131081 UXG131079:UXG131081 UNK131079:UNK131081 UDO131079:UDO131081 TTS131079:TTS131081 TJW131079:TJW131081 TAA131079:TAA131081 SQE131079:SQE131081 SGI131079:SGI131081 RWM131079:RWM131081 RMQ131079:RMQ131081 RCU131079:RCU131081 QSY131079:QSY131081 QJC131079:QJC131081 PZG131079:PZG131081 PPK131079:PPK131081 PFO131079:PFO131081 OVS131079:OVS131081 OLW131079:OLW131081 OCA131079:OCA131081 NSE131079:NSE131081 NII131079:NII131081 MYM131079:MYM131081 MOQ131079:MOQ131081 MEU131079:MEU131081 LUY131079:LUY131081 LLC131079:LLC131081 LBG131079:LBG131081 KRK131079:KRK131081 KHO131079:KHO131081 JXS131079:JXS131081 JNW131079:JNW131081 JEA131079:JEA131081 IUE131079:IUE131081 IKI131079:IKI131081 IAM131079:IAM131081 HQQ131079:HQQ131081 HGU131079:HGU131081 GWY131079:GWY131081 GNC131079:GNC131081 GDG131079:GDG131081 FTK131079:FTK131081 FJO131079:FJO131081 EZS131079:EZS131081 EPW131079:EPW131081 EGA131079:EGA131081 DWE131079:DWE131081 DMI131079:DMI131081 DCM131079:DCM131081 CSQ131079:CSQ131081 CIU131079:CIU131081 BYY131079:BYY131081 BPC131079:BPC131081 BFG131079:BFG131081 AVK131079:AVK131081 ALO131079:ALO131081 ABS131079:ABS131081 RW131079:RW131081 IA131079:IA131081 WUM65543:WUM65545 WKQ65543:WKQ65545 WAU65543:WAU65545 VQY65543:VQY65545 VHC65543:VHC65545 UXG65543:UXG65545 UNK65543:UNK65545 UDO65543:UDO65545 TTS65543:TTS65545 TJW65543:TJW65545 TAA65543:TAA65545 SQE65543:SQE65545 SGI65543:SGI65545 RWM65543:RWM65545 RMQ65543:RMQ65545 RCU65543:RCU65545 QSY65543:QSY65545 QJC65543:QJC65545 PZG65543:PZG65545 PPK65543:PPK65545 PFO65543:PFO65545 OVS65543:OVS65545 OLW65543:OLW65545 OCA65543:OCA65545 NSE65543:NSE65545 NII65543:NII65545 MYM65543:MYM65545 MOQ65543:MOQ65545 MEU65543:MEU65545 LUY65543:LUY65545 LLC65543:LLC65545 LBG65543:LBG65545 KRK65543:KRK65545 KHO65543:KHO65545 JXS65543:JXS65545 JNW65543:JNW65545 JEA65543:JEA65545 IUE65543:IUE65545 IKI65543:IKI65545 IAM65543:IAM65545 HQQ65543:HQQ65545 HGU65543:HGU65545 GWY65543:GWY65545 GNC65543:GNC65545 GDG65543:GDG65545 FTK65543:FTK65545 FJO65543:FJO65545 EZS65543:EZS65545 EPW65543:EPW65545 EGA65543:EGA65545 DWE65543:DWE65545 DMI65543:DMI65545 DCM65543:DCM65545 CSQ65543:CSQ65545 CIU65543:CIU65545 BYY65543:BYY65545 BPC65543:BPC65545 BFG65543:BFG65545 AVK65543:AVK65545 ALO65543:ALO65545 ABS65543:ABS65545 RW65543:RW65545 IA65543:IA65545 TJW983065:TJW983067 WUM983118:WUM983119 WKQ983118:WKQ983119 WAU983118:WAU983119 VQY983118:VQY983119 VHC983118:VHC983119 UXG983118:UXG983119 UNK983118:UNK983119 UDO983118:UDO983119 TTS983118:TTS983119 TJW983118:TJW983119 TAA983118:TAA983119 SQE983118:SQE983119 SGI983118:SGI983119 RWM983118:RWM983119 RMQ983118:RMQ983119 RCU983118:RCU983119 QSY983118:QSY983119 QJC983118:QJC983119 PZG983118:PZG983119 PPK983118:PPK983119 PFO983118:PFO983119 OVS983118:OVS983119 OLW983118:OLW983119 OCA983118:OCA983119 NSE983118:NSE983119 NII983118:NII983119 MYM983118:MYM983119 MOQ983118:MOQ983119 MEU983118:MEU983119 LUY983118:LUY983119 LLC983118:LLC983119 LBG983118:LBG983119 KRK983118:KRK983119 KHO983118:KHO983119 JXS983118:JXS983119 JNW983118:JNW983119 JEA983118:JEA983119 IUE983118:IUE983119 IKI983118:IKI983119 IAM983118:IAM983119 HQQ983118:HQQ983119 HGU983118:HGU983119 GWY983118:GWY983119 GNC983118:GNC983119 GDG983118:GDG983119 FTK983118:FTK983119 FJO983118:FJO983119 EZS983118:EZS983119 EPW983118:EPW983119 EGA983118:EGA983119 DWE983118:DWE983119 DMI983118:DMI983119 DCM983118:DCM983119 CSQ983118:CSQ983119 CIU983118:CIU983119 BYY983118:BYY983119 BPC983118:BPC983119 BFG983118:BFG983119 AVK983118:AVK983119 ALO983118:ALO983119 ABS983118:ABS983119 RW983118:RW983119 IA983118:IA983119 WUM917582:WUM917583 WKQ917582:WKQ917583 WAU917582:WAU917583 VQY917582:VQY917583 VHC917582:VHC917583 UXG917582:UXG917583 UNK917582:UNK917583 UDO917582:UDO917583 TTS917582:TTS917583 TJW917582:TJW917583 TAA917582:TAA917583 SQE917582:SQE917583 SGI917582:SGI917583 RWM917582:RWM917583 RMQ917582:RMQ917583 RCU917582:RCU917583 QSY917582:QSY917583 QJC917582:QJC917583 PZG917582:PZG917583 PPK917582:PPK917583 PFO917582:PFO917583 OVS917582:OVS917583 OLW917582:OLW917583 OCA917582:OCA917583 NSE917582:NSE917583 NII917582:NII917583 MYM917582:MYM917583 MOQ917582:MOQ917583 MEU917582:MEU917583 LUY917582:LUY917583 LLC917582:LLC917583 LBG917582:LBG917583 KRK917582:KRK917583 KHO917582:KHO917583 JXS917582:JXS917583 JNW917582:JNW917583 JEA917582:JEA917583 IUE917582:IUE917583 IKI917582:IKI917583 IAM917582:IAM917583 HQQ917582:HQQ917583 HGU917582:HGU917583 GWY917582:GWY917583 GNC917582:GNC917583 GDG917582:GDG917583 FTK917582:FTK917583 FJO917582:FJO917583 EZS917582:EZS917583 EPW917582:EPW917583 EGA917582:EGA917583 DWE917582:DWE917583 DMI917582:DMI917583 DCM917582:DCM917583 CSQ917582:CSQ917583 CIU917582:CIU917583 BYY917582:BYY917583 BPC917582:BPC917583 BFG917582:BFG917583 AVK917582:AVK917583 ALO917582:ALO917583 ABS917582:ABS917583 RW917582:RW917583 IA917582:IA917583 WUM852046:WUM852047 WKQ852046:WKQ852047 WAU852046:WAU852047 VQY852046:VQY852047 VHC852046:VHC852047 UXG852046:UXG852047 UNK852046:UNK852047 UDO852046:UDO852047 TTS852046:TTS852047 TJW852046:TJW852047 TAA852046:TAA852047 SQE852046:SQE852047 SGI852046:SGI852047 RWM852046:RWM852047 RMQ852046:RMQ852047 RCU852046:RCU852047 QSY852046:QSY852047 QJC852046:QJC852047 PZG852046:PZG852047 PPK852046:PPK852047 PFO852046:PFO852047 OVS852046:OVS852047 OLW852046:OLW852047 OCA852046:OCA852047 NSE852046:NSE852047 NII852046:NII852047 MYM852046:MYM852047 MOQ852046:MOQ852047 MEU852046:MEU852047 LUY852046:LUY852047 LLC852046:LLC852047 LBG852046:LBG852047 KRK852046:KRK852047 KHO852046:KHO852047 JXS852046:JXS852047 JNW852046:JNW852047 JEA852046:JEA852047 IUE852046:IUE852047 IKI852046:IKI852047 IAM852046:IAM852047 HQQ852046:HQQ852047 HGU852046:HGU852047 GWY852046:GWY852047 GNC852046:GNC852047 GDG852046:GDG852047 FTK852046:FTK852047 FJO852046:FJO852047 EZS852046:EZS852047 EPW852046:EPW852047 EGA852046:EGA852047 DWE852046:DWE852047 DMI852046:DMI852047 DCM852046:DCM852047 CSQ852046:CSQ852047 CIU852046:CIU852047 BYY852046:BYY852047 BPC852046:BPC852047 BFG852046:BFG852047 AVK852046:AVK852047 ALO852046:ALO852047 ABS852046:ABS852047 RW852046:RW852047 IA852046:IA852047 WUM786510:WUM786511 WKQ786510:WKQ786511 WAU786510:WAU786511 VQY786510:VQY786511 VHC786510:VHC786511 UXG786510:UXG786511 UNK786510:UNK786511 UDO786510:UDO786511 TTS786510:TTS786511 TJW786510:TJW786511 TAA786510:TAA786511 SQE786510:SQE786511 SGI786510:SGI786511 RWM786510:RWM786511 RMQ786510:RMQ786511 RCU786510:RCU786511 QSY786510:QSY786511 QJC786510:QJC786511 PZG786510:PZG786511 PPK786510:PPK786511 PFO786510:PFO786511 OVS786510:OVS786511 OLW786510:OLW786511 OCA786510:OCA786511 NSE786510:NSE786511 NII786510:NII786511 MYM786510:MYM786511 MOQ786510:MOQ786511 MEU786510:MEU786511 LUY786510:LUY786511 LLC786510:LLC786511 LBG786510:LBG786511 KRK786510:KRK786511 KHO786510:KHO786511 JXS786510:JXS786511 JNW786510:JNW786511 JEA786510:JEA786511 IUE786510:IUE786511 IKI786510:IKI786511 IAM786510:IAM786511 HQQ786510:HQQ786511 HGU786510:HGU786511 GWY786510:GWY786511 GNC786510:GNC786511 GDG786510:GDG786511 FTK786510:FTK786511 FJO786510:FJO786511 EZS786510:EZS786511 EPW786510:EPW786511 EGA786510:EGA786511 DWE786510:DWE786511 DMI786510:DMI786511 DCM786510:DCM786511 CSQ786510:CSQ786511 CIU786510:CIU786511 BYY786510:BYY786511 BPC786510:BPC786511 BFG786510:BFG786511 AVK786510:AVK786511 ALO786510:ALO786511 ABS786510:ABS786511 RW786510:RW786511 IA786510:IA786511 WUM720974:WUM720975 WKQ720974:WKQ720975 WAU720974:WAU720975 VQY720974:VQY720975 VHC720974:VHC720975 UXG720974:UXG720975 UNK720974:UNK720975 UDO720974:UDO720975 TTS720974:TTS720975 TJW720974:TJW720975 TAA720974:TAA720975 SQE720974:SQE720975 SGI720974:SGI720975 RWM720974:RWM720975 RMQ720974:RMQ720975 RCU720974:RCU720975 QSY720974:QSY720975 QJC720974:QJC720975 PZG720974:PZG720975 PPK720974:PPK720975 PFO720974:PFO720975 OVS720974:OVS720975 OLW720974:OLW720975 OCA720974:OCA720975 NSE720974:NSE720975 NII720974:NII720975 MYM720974:MYM720975 MOQ720974:MOQ720975 MEU720974:MEU720975 LUY720974:LUY720975 LLC720974:LLC720975 LBG720974:LBG720975 KRK720974:KRK720975 KHO720974:KHO720975 JXS720974:JXS720975 JNW720974:JNW720975 JEA720974:JEA720975 IUE720974:IUE720975 IKI720974:IKI720975 IAM720974:IAM720975 HQQ720974:HQQ720975 HGU720974:HGU720975 GWY720974:GWY720975 GNC720974:GNC720975 GDG720974:GDG720975 FTK720974:FTK720975 FJO720974:FJO720975 EZS720974:EZS720975 EPW720974:EPW720975 EGA720974:EGA720975 DWE720974:DWE720975 DMI720974:DMI720975 DCM720974:DCM720975 CSQ720974:CSQ720975 CIU720974:CIU720975 BYY720974:BYY720975 BPC720974:BPC720975 BFG720974:BFG720975 AVK720974:AVK720975 ALO720974:ALO720975 ABS720974:ABS720975 RW720974:RW720975 IA720974:IA720975 WUM655438:WUM655439 WKQ655438:WKQ655439 WAU655438:WAU655439 VQY655438:VQY655439 VHC655438:VHC655439 UXG655438:UXG655439 UNK655438:UNK655439 UDO655438:UDO655439 TTS655438:TTS655439 TJW655438:TJW655439 TAA655438:TAA655439 SQE655438:SQE655439 SGI655438:SGI655439 RWM655438:RWM655439 RMQ655438:RMQ655439 RCU655438:RCU655439 QSY655438:QSY655439 QJC655438:QJC655439 PZG655438:PZG655439 PPK655438:PPK655439 PFO655438:PFO655439 OVS655438:OVS655439 OLW655438:OLW655439 OCA655438:OCA655439 NSE655438:NSE655439 NII655438:NII655439 MYM655438:MYM655439 MOQ655438:MOQ655439 MEU655438:MEU655439 LUY655438:LUY655439 LLC655438:LLC655439 LBG655438:LBG655439 KRK655438:KRK655439 KHO655438:KHO655439 JXS655438:JXS655439 JNW655438:JNW655439 JEA655438:JEA655439 IUE655438:IUE655439 IKI655438:IKI655439 IAM655438:IAM655439 HQQ655438:HQQ655439 HGU655438:HGU655439 GWY655438:GWY655439 GNC655438:GNC655439 GDG655438:GDG655439 FTK655438:FTK655439 FJO655438:FJO655439 EZS655438:EZS655439 EPW655438:EPW655439 EGA655438:EGA655439 DWE655438:DWE655439 DMI655438:DMI655439 DCM655438:DCM655439 CSQ655438:CSQ655439 CIU655438:CIU655439 BYY655438:BYY655439 BPC655438:BPC655439 BFG655438:BFG655439 AVK655438:AVK655439 ALO655438:ALO655439 ABS655438:ABS655439 RW655438:RW655439 IA655438:IA655439 WUM589902:WUM589903 WKQ589902:WKQ589903 WAU589902:WAU589903 VQY589902:VQY589903 VHC589902:VHC589903 UXG589902:UXG589903 UNK589902:UNK589903 UDO589902:UDO589903 TTS589902:TTS589903 TJW589902:TJW589903 TAA589902:TAA589903 SQE589902:SQE589903 SGI589902:SGI589903 RWM589902:RWM589903 RMQ589902:RMQ589903 RCU589902:RCU589903 QSY589902:QSY589903 QJC589902:QJC589903 PZG589902:PZG589903 PPK589902:PPK589903 PFO589902:PFO589903 OVS589902:OVS589903 OLW589902:OLW589903 OCA589902:OCA589903 NSE589902:NSE589903 NII589902:NII589903 MYM589902:MYM589903 MOQ589902:MOQ589903 MEU589902:MEU589903 LUY589902:LUY589903 LLC589902:LLC589903 LBG589902:LBG589903 KRK589902:KRK589903 KHO589902:KHO589903 JXS589902:JXS589903 JNW589902:JNW589903 JEA589902:JEA589903 IUE589902:IUE589903 IKI589902:IKI589903 IAM589902:IAM589903 HQQ589902:HQQ589903 HGU589902:HGU589903 GWY589902:GWY589903 GNC589902:GNC589903 GDG589902:GDG589903 FTK589902:FTK589903 FJO589902:FJO589903 EZS589902:EZS589903 EPW589902:EPW589903 EGA589902:EGA589903 DWE589902:DWE589903 DMI589902:DMI589903 DCM589902:DCM589903 CSQ589902:CSQ589903 CIU589902:CIU589903 BYY589902:BYY589903 BPC589902:BPC589903 BFG589902:BFG589903 AVK589902:AVK589903 ALO589902:ALO589903 ABS589902:ABS589903 RW589902:RW589903 IA589902:IA589903 WUM524366:WUM524367 WKQ524366:WKQ524367 WAU524366:WAU524367 VQY524366:VQY524367 VHC524366:VHC524367 UXG524366:UXG524367 UNK524366:UNK524367 UDO524366:UDO524367 TTS524366:TTS524367 TJW524366:TJW524367 TAA524366:TAA524367 SQE524366:SQE524367 SGI524366:SGI524367 RWM524366:RWM524367 RMQ524366:RMQ524367 RCU524366:RCU524367 QSY524366:QSY524367 QJC524366:QJC524367 PZG524366:PZG524367 PPK524366:PPK524367 PFO524366:PFO524367 OVS524366:OVS524367 OLW524366:OLW524367 OCA524366:OCA524367 NSE524366:NSE524367 NII524366:NII524367 MYM524366:MYM524367 MOQ524366:MOQ524367 MEU524366:MEU524367 LUY524366:LUY524367 LLC524366:LLC524367 LBG524366:LBG524367 KRK524366:KRK524367 KHO524366:KHO524367 JXS524366:JXS524367 JNW524366:JNW524367 JEA524366:JEA524367 IUE524366:IUE524367 IKI524366:IKI524367 IAM524366:IAM524367 HQQ524366:HQQ524367 HGU524366:HGU524367 GWY524366:GWY524367 GNC524366:GNC524367 GDG524366:GDG524367 FTK524366:FTK524367 FJO524366:FJO524367 EZS524366:EZS524367 EPW524366:EPW524367 EGA524366:EGA524367 DWE524366:DWE524367 DMI524366:DMI524367 DCM524366:DCM524367 CSQ524366:CSQ524367 CIU524366:CIU524367 BYY524366:BYY524367 BPC524366:BPC524367 BFG524366:BFG524367 AVK524366:AVK524367 ALO524366:ALO524367 ABS524366:ABS524367 RW524366:RW524367 IA524366:IA524367 WUM458830:WUM458831 WKQ458830:WKQ458831 WAU458830:WAU458831 VQY458830:VQY458831 VHC458830:VHC458831 UXG458830:UXG458831 UNK458830:UNK458831 UDO458830:UDO458831 TTS458830:TTS458831 TJW458830:TJW458831 TAA458830:TAA458831 SQE458830:SQE458831 SGI458830:SGI458831 RWM458830:RWM458831 RMQ458830:RMQ458831 RCU458830:RCU458831 QSY458830:QSY458831 QJC458830:QJC458831 PZG458830:PZG458831 PPK458830:PPK458831 PFO458830:PFO458831 OVS458830:OVS458831 OLW458830:OLW458831 OCA458830:OCA458831 NSE458830:NSE458831 NII458830:NII458831 MYM458830:MYM458831 MOQ458830:MOQ458831 MEU458830:MEU458831 LUY458830:LUY458831 LLC458830:LLC458831 LBG458830:LBG458831 KRK458830:KRK458831 KHO458830:KHO458831 JXS458830:JXS458831 JNW458830:JNW458831 JEA458830:JEA458831 IUE458830:IUE458831 IKI458830:IKI458831 IAM458830:IAM458831 HQQ458830:HQQ458831 HGU458830:HGU458831 GWY458830:GWY458831 GNC458830:GNC458831 GDG458830:GDG458831 FTK458830:FTK458831 FJO458830:FJO458831 EZS458830:EZS458831 EPW458830:EPW458831 EGA458830:EGA458831 DWE458830:DWE458831 DMI458830:DMI458831 DCM458830:DCM458831 CSQ458830:CSQ458831 CIU458830:CIU458831 BYY458830:BYY458831 BPC458830:BPC458831 BFG458830:BFG458831 AVK458830:AVK458831 ALO458830:ALO458831 ABS458830:ABS458831 RW458830:RW458831 IA458830:IA458831 WUM393294:WUM393295 WKQ393294:WKQ393295 WAU393294:WAU393295 VQY393294:VQY393295 VHC393294:VHC393295 UXG393294:UXG393295 UNK393294:UNK393295 UDO393294:UDO393295 TTS393294:TTS393295 TJW393294:TJW393295 TAA393294:TAA393295 SQE393294:SQE393295 SGI393294:SGI393295 RWM393294:RWM393295 RMQ393294:RMQ393295 RCU393294:RCU393295 QSY393294:QSY393295 QJC393294:QJC393295 PZG393294:PZG393295 PPK393294:PPK393295 PFO393294:PFO393295 OVS393294:OVS393295 OLW393294:OLW393295 OCA393294:OCA393295 NSE393294:NSE393295 NII393294:NII393295 MYM393294:MYM393295 MOQ393294:MOQ393295 MEU393294:MEU393295 LUY393294:LUY393295 LLC393294:LLC393295 LBG393294:LBG393295 KRK393294:KRK393295 KHO393294:KHO393295 JXS393294:JXS393295 JNW393294:JNW393295 JEA393294:JEA393295 IUE393294:IUE393295 IKI393294:IKI393295 IAM393294:IAM393295 HQQ393294:HQQ393295 HGU393294:HGU393295 GWY393294:GWY393295 GNC393294:GNC393295 GDG393294:GDG393295 FTK393294:FTK393295 FJO393294:FJO393295 EZS393294:EZS393295 EPW393294:EPW393295 EGA393294:EGA393295 DWE393294:DWE393295 DMI393294:DMI393295 DCM393294:DCM393295 CSQ393294:CSQ393295 CIU393294:CIU393295 BYY393294:BYY393295 BPC393294:BPC393295 BFG393294:BFG393295 AVK393294:AVK393295 ALO393294:ALO393295 ABS393294:ABS393295 RW393294:RW393295 IA393294:IA393295 WUM327758:WUM327759 WKQ327758:WKQ327759 WAU327758:WAU327759 VQY327758:VQY327759 VHC327758:VHC327759 UXG327758:UXG327759 UNK327758:UNK327759 UDO327758:UDO327759 TTS327758:TTS327759 TJW327758:TJW327759 TAA327758:TAA327759 SQE327758:SQE327759 SGI327758:SGI327759 RWM327758:RWM327759 RMQ327758:RMQ327759 RCU327758:RCU327759 QSY327758:QSY327759 QJC327758:QJC327759 PZG327758:PZG327759 PPK327758:PPK327759 PFO327758:PFO327759 OVS327758:OVS327759 OLW327758:OLW327759 OCA327758:OCA327759 NSE327758:NSE327759 NII327758:NII327759 MYM327758:MYM327759 MOQ327758:MOQ327759 MEU327758:MEU327759 LUY327758:LUY327759 LLC327758:LLC327759 LBG327758:LBG327759 KRK327758:KRK327759 KHO327758:KHO327759 JXS327758:JXS327759 JNW327758:JNW327759 JEA327758:JEA327759 IUE327758:IUE327759 IKI327758:IKI327759 IAM327758:IAM327759 HQQ327758:HQQ327759 HGU327758:HGU327759 GWY327758:GWY327759 GNC327758:GNC327759 GDG327758:GDG327759 FTK327758:FTK327759 FJO327758:FJO327759 EZS327758:EZS327759 EPW327758:EPW327759 EGA327758:EGA327759 DWE327758:DWE327759 DMI327758:DMI327759 DCM327758:DCM327759 CSQ327758:CSQ327759 CIU327758:CIU327759 BYY327758:BYY327759 BPC327758:BPC327759 BFG327758:BFG327759 AVK327758:AVK327759 ALO327758:ALO327759 ABS327758:ABS327759 RW327758:RW327759 IA327758:IA327759 WUM262222:WUM262223 WKQ262222:WKQ262223 WAU262222:WAU262223 VQY262222:VQY262223 VHC262222:VHC262223 UXG262222:UXG262223 UNK262222:UNK262223 UDO262222:UDO262223 TTS262222:TTS262223 TJW262222:TJW262223 TAA262222:TAA262223 SQE262222:SQE262223 SGI262222:SGI262223 RWM262222:RWM262223 RMQ262222:RMQ262223 RCU262222:RCU262223 QSY262222:QSY262223 QJC262222:QJC262223 PZG262222:PZG262223 PPK262222:PPK262223 PFO262222:PFO262223 OVS262222:OVS262223 OLW262222:OLW262223 OCA262222:OCA262223 NSE262222:NSE262223 NII262222:NII262223 MYM262222:MYM262223 MOQ262222:MOQ262223 MEU262222:MEU262223 LUY262222:LUY262223 LLC262222:LLC262223 LBG262222:LBG262223 KRK262222:KRK262223 KHO262222:KHO262223 JXS262222:JXS262223 JNW262222:JNW262223 JEA262222:JEA262223 IUE262222:IUE262223 IKI262222:IKI262223 IAM262222:IAM262223 HQQ262222:HQQ262223 HGU262222:HGU262223 GWY262222:GWY262223 GNC262222:GNC262223 GDG262222:GDG262223 FTK262222:FTK262223 FJO262222:FJO262223 EZS262222:EZS262223 EPW262222:EPW262223 EGA262222:EGA262223 DWE262222:DWE262223 DMI262222:DMI262223 DCM262222:DCM262223 CSQ262222:CSQ262223 CIU262222:CIU262223 BYY262222:BYY262223 BPC262222:BPC262223 BFG262222:BFG262223 AVK262222:AVK262223 ALO262222:ALO262223 ABS262222:ABS262223 RW262222:RW262223 IA262222:IA262223 WUM196686:WUM196687 WKQ196686:WKQ196687 WAU196686:WAU196687 VQY196686:VQY196687 VHC196686:VHC196687 UXG196686:UXG196687 UNK196686:UNK196687 UDO196686:UDO196687 TTS196686:TTS196687 TJW196686:TJW196687 TAA196686:TAA196687 SQE196686:SQE196687 SGI196686:SGI196687 RWM196686:RWM196687 RMQ196686:RMQ196687 RCU196686:RCU196687 QSY196686:QSY196687 QJC196686:QJC196687 PZG196686:PZG196687 PPK196686:PPK196687 PFO196686:PFO196687 OVS196686:OVS196687 OLW196686:OLW196687 OCA196686:OCA196687 NSE196686:NSE196687 NII196686:NII196687 MYM196686:MYM196687 MOQ196686:MOQ196687 MEU196686:MEU196687 LUY196686:LUY196687 LLC196686:LLC196687 LBG196686:LBG196687 KRK196686:KRK196687 KHO196686:KHO196687 JXS196686:JXS196687 JNW196686:JNW196687 JEA196686:JEA196687 IUE196686:IUE196687 IKI196686:IKI196687 IAM196686:IAM196687 HQQ196686:HQQ196687 HGU196686:HGU196687 GWY196686:GWY196687 GNC196686:GNC196687 GDG196686:GDG196687 FTK196686:FTK196687 FJO196686:FJO196687 EZS196686:EZS196687 EPW196686:EPW196687 EGA196686:EGA196687 DWE196686:DWE196687 DMI196686:DMI196687 DCM196686:DCM196687 CSQ196686:CSQ196687 CIU196686:CIU196687 BYY196686:BYY196687 BPC196686:BPC196687 BFG196686:BFG196687 AVK196686:AVK196687 ALO196686:ALO196687 ABS196686:ABS196687 RW196686:RW196687 IA196686:IA196687 WUM131150:WUM131151 WKQ131150:WKQ131151 WAU131150:WAU131151 VQY131150:VQY131151 VHC131150:VHC131151 UXG131150:UXG131151 UNK131150:UNK131151 UDO131150:UDO131151 TTS131150:TTS131151 TJW131150:TJW131151 TAA131150:TAA131151 SQE131150:SQE131151 SGI131150:SGI131151 RWM131150:RWM131151 RMQ131150:RMQ131151 RCU131150:RCU131151 QSY131150:QSY131151 QJC131150:QJC131151 PZG131150:PZG131151 PPK131150:PPK131151 PFO131150:PFO131151 OVS131150:OVS131151 OLW131150:OLW131151 OCA131150:OCA131151 NSE131150:NSE131151 NII131150:NII131151 MYM131150:MYM131151 MOQ131150:MOQ131151 MEU131150:MEU131151 LUY131150:LUY131151 LLC131150:LLC131151 LBG131150:LBG131151 KRK131150:KRK131151 KHO131150:KHO131151 JXS131150:JXS131151 JNW131150:JNW131151 JEA131150:JEA131151 IUE131150:IUE131151 IKI131150:IKI131151 IAM131150:IAM131151 HQQ131150:HQQ131151 HGU131150:HGU131151 GWY131150:GWY131151 GNC131150:GNC131151 GDG131150:GDG131151 FTK131150:FTK131151 FJO131150:FJO131151 EZS131150:EZS131151 EPW131150:EPW131151 EGA131150:EGA131151 DWE131150:DWE131151 DMI131150:DMI131151 DCM131150:DCM131151 CSQ131150:CSQ131151 CIU131150:CIU131151 BYY131150:BYY131151 BPC131150:BPC131151 BFG131150:BFG131151 AVK131150:AVK131151 ALO131150:ALO131151 ABS131150:ABS131151 RW131150:RW131151 IA131150:IA131151 WUM65614:WUM65615 WKQ65614:WKQ65615 WAU65614:WAU65615 VQY65614:VQY65615 VHC65614:VHC65615 UXG65614:UXG65615 UNK65614:UNK65615 UDO65614:UDO65615 TTS65614:TTS65615 TJW65614:TJW65615 TAA65614:TAA65615 SQE65614:SQE65615 SGI65614:SGI65615 RWM65614:RWM65615 RMQ65614:RMQ65615 RCU65614:RCU65615 QSY65614:QSY65615 QJC65614:QJC65615 PZG65614:PZG65615 PPK65614:PPK65615 PFO65614:PFO65615 OVS65614:OVS65615 OLW65614:OLW65615 OCA65614:OCA65615 NSE65614:NSE65615 NII65614:NII65615 MYM65614:MYM65615 MOQ65614:MOQ65615 MEU65614:MEU65615 LUY65614:LUY65615 LLC65614:LLC65615 LBG65614:LBG65615 KRK65614:KRK65615 KHO65614:KHO65615 JXS65614:JXS65615 JNW65614:JNW65615 JEA65614:JEA65615 IUE65614:IUE65615 IKI65614:IKI65615 IAM65614:IAM65615 HQQ65614:HQQ65615 HGU65614:HGU65615 GWY65614:GWY65615 GNC65614:GNC65615 GDG65614:GDG65615 FTK65614:FTK65615 FJO65614:FJO65615 EZS65614:EZS65615 EPW65614:EPW65615 EGA65614:EGA65615 DWE65614:DWE65615 DMI65614:DMI65615 DCM65614:DCM65615 CSQ65614:CSQ65615 CIU65614:CIU65615 BYY65614:BYY65615 BPC65614:BPC65615 BFG65614:BFG65615 AVK65614:AVK65615 ALO65614:ALO65615 ABS65614:ABS65615 RW65614:RW65615 IA65614:IA65615 TAA983065:TAA983067 WUM983094:WUM983096 WKQ983094:WKQ983096 WAU983094:WAU983096 VQY983094:VQY983096 VHC983094:VHC983096 UXG983094:UXG983096 UNK983094:UNK983096 UDO983094:UDO983096 TTS983094:TTS983096 TJW983094:TJW983096 TAA983094:TAA983096 SQE983094:SQE983096 SGI983094:SGI983096 RWM983094:RWM983096 RMQ983094:RMQ983096 RCU983094:RCU983096 QSY983094:QSY983096 QJC983094:QJC983096 PZG983094:PZG983096 PPK983094:PPK983096 PFO983094:PFO983096 OVS983094:OVS983096 OLW983094:OLW983096 OCA983094:OCA983096 NSE983094:NSE983096 NII983094:NII983096 MYM983094:MYM983096 MOQ983094:MOQ983096 MEU983094:MEU983096 LUY983094:LUY983096 LLC983094:LLC983096 LBG983094:LBG983096 KRK983094:KRK983096 KHO983094:KHO983096 JXS983094:JXS983096 JNW983094:JNW983096 JEA983094:JEA983096 IUE983094:IUE983096 IKI983094:IKI983096 IAM983094:IAM983096 HQQ983094:HQQ983096 HGU983094:HGU983096 GWY983094:GWY983096 GNC983094:GNC983096 GDG983094:GDG983096 FTK983094:FTK983096 FJO983094:FJO983096 EZS983094:EZS983096 EPW983094:EPW983096 EGA983094:EGA983096 DWE983094:DWE983096 DMI983094:DMI983096 DCM983094:DCM983096 CSQ983094:CSQ983096 CIU983094:CIU983096 BYY983094:BYY983096 BPC983094:BPC983096 BFG983094:BFG983096 AVK983094:AVK983096 ALO983094:ALO983096 ABS983094:ABS983096 RW983094:RW983096 IA983094:IA983096 WUM917558:WUM917560 WKQ917558:WKQ917560 WAU917558:WAU917560 VQY917558:VQY917560 VHC917558:VHC917560 UXG917558:UXG917560 UNK917558:UNK917560 UDO917558:UDO917560 TTS917558:TTS917560 TJW917558:TJW917560 TAA917558:TAA917560 SQE917558:SQE917560 SGI917558:SGI917560 RWM917558:RWM917560 RMQ917558:RMQ917560 RCU917558:RCU917560 QSY917558:QSY917560 QJC917558:QJC917560 PZG917558:PZG917560 PPK917558:PPK917560 PFO917558:PFO917560 OVS917558:OVS917560 OLW917558:OLW917560 OCA917558:OCA917560 NSE917558:NSE917560 NII917558:NII917560 MYM917558:MYM917560 MOQ917558:MOQ917560 MEU917558:MEU917560 LUY917558:LUY917560 LLC917558:LLC917560 LBG917558:LBG917560 KRK917558:KRK917560 KHO917558:KHO917560 JXS917558:JXS917560 JNW917558:JNW917560 JEA917558:JEA917560 IUE917558:IUE917560 IKI917558:IKI917560 IAM917558:IAM917560 HQQ917558:HQQ917560 HGU917558:HGU917560 GWY917558:GWY917560 GNC917558:GNC917560 GDG917558:GDG917560 FTK917558:FTK917560 FJO917558:FJO917560 EZS917558:EZS917560 EPW917558:EPW917560 EGA917558:EGA917560 DWE917558:DWE917560 DMI917558:DMI917560 DCM917558:DCM917560 CSQ917558:CSQ917560 CIU917558:CIU917560 BYY917558:BYY917560 BPC917558:BPC917560 BFG917558:BFG917560 AVK917558:AVK917560 ALO917558:ALO917560 ABS917558:ABS917560 RW917558:RW917560 IA917558:IA917560 WUM852022:WUM852024 WKQ852022:WKQ852024 WAU852022:WAU852024 VQY852022:VQY852024 VHC852022:VHC852024 UXG852022:UXG852024 UNK852022:UNK852024 UDO852022:UDO852024 TTS852022:TTS852024 TJW852022:TJW852024 TAA852022:TAA852024 SQE852022:SQE852024 SGI852022:SGI852024 RWM852022:RWM852024 RMQ852022:RMQ852024 RCU852022:RCU852024 QSY852022:QSY852024 QJC852022:QJC852024 PZG852022:PZG852024 PPK852022:PPK852024 PFO852022:PFO852024 OVS852022:OVS852024 OLW852022:OLW852024 OCA852022:OCA852024 NSE852022:NSE852024 NII852022:NII852024 MYM852022:MYM852024 MOQ852022:MOQ852024 MEU852022:MEU852024 LUY852022:LUY852024 LLC852022:LLC852024 LBG852022:LBG852024 KRK852022:KRK852024 KHO852022:KHO852024 JXS852022:JXS852024 JNW852022:JNW852024 JEA852022:JEA852024 IUE852022:IUE852024 IKI852022:IKI852024 IAM852022:IAM852024 HQQ852022:HQQ852024 HGU852022:HGU852024 GWY852022:GWY852024 GNC852022:GNC852024 GDG852022:GDG852024 FTK852022:FTK852024 FJO852022:FJO852024 EZS852022:EZS852024 EPW852022:EPW852024 EGA852022:EGA852024 DWE852022:DWE852024 DMI852022:DMI852024 DCM852022:DCM852024 CSQ852022:CSQ852024 CIU852022:CIU852024 BYY852022:BYY852024 BPC852022:BPC852024 BFG852022:BFG852024 AVK852022:AVK852024 ALO852022:ALO852024 ABS852022:ABS852024 RW852022:RW852024 IA852022:IA852024 WUM786486:WUM786488 WKQ786486:WKQ786488 WAU786486:WAU786488 VQY786486:VQY786488 VHC786486:VHC786488 UXG786486:UXG786488 UNK786486:UNK786488 UDO786486:UDO786488 TTS786486:TTS786488 TJW786486:TJW786488 TAA786486:TAA786488 SQE786486:SQE786488 SGI786486:SGI786488 RWM786486:RWM786488 RMQ786486:RMQ786488 RCU786486:RCU786488 QSY786486:QSY786488 QJC786486:QJC786488 PZG786486:PZG786488 PPK786486:PPK786488 PFO786486:PFO786488 OVS786486:OVS786488 OLW786486:OLW786488 OCA786486:OCA786488 NSE786486:NSE786488 NII786486:NII786488 MYM786486:MYM786488 MOQ786486:MOQ786488 MEU786486:MEU786488 LUY786486:LUY786488 LLC786486:LLC786488 LBG786486:LBG786488 KRK786486:KRK786488 KHO786486:KHO786488 JXS786486:JXS786488 JNW786486:JNW786488 JEA786486:JEA786488 IUE786486:IUE786488 IKI786486:IKI786488 IAM786486:IAM786488 HQQ786486:HQQ786488 HGU786486:HGU786488 GWY786486:GWY786488 GNC786486:GNC786488 GDG786486:GDG786488 FTK786486:FTK786488 FJO786486:FJO786488 EZS786486:EZS786488 EPW786486:EPW786488 EGA786486:EGA786488 DWE786486:DWE786488 DMI786486:DMI786488 DCM786486:DCM786488 CSQ786486:CSQ786488 CIU786486:CIU786488 BYY786486:BYY786488 BPC786486:BPC786488 BFG786486:BFG786488 AVK786486:AVK786488 ALO786486:ALO786488 ABS786486:ABS786488 RW786486:RW786488 IA786486:IA786488 WUM720950:WUM720952 WKQ720950:WKQ720952 WAU720950:WAU720952 VQY720950:VQY720952 VHC720950:VHC720952 UXG720950:UXG720952 UNK720950:UNK720952 UDO720950:UDO720952 TTS720950:TTS720952 TJW720950:TJW720952 TAA720950:TAA720952 SQE720950:SQE720952 SGI720950:SGI720952 RWM720950:RWM720952 RMQ720950:RMQ720952 RCU720950:RCU720952 QSY720950:QSY720952 QJC720950:QJC720952 PZG720950:PZG720952 PPK720950:PPK720952 PFO720950:PFO720952 OVS720950:OVS720952 OLW720950:OLW720952 OCA720950:OCA720952 NSE720950:NSE720952 NII720950:NII720952 MYM720950:MYM720952 MOQ720950:MOQ720952 MEU720950:MEU720952 LUY720950:LUY720952 LLC720950:LLC720952 LBG720950:LBG720952 KRK720950:KRK720952 KHO720950:KHO720952 JXS720950:JXS720952 JNW720950:JNW720952 JEA720950:JEA720952 IUE720950:IUE720952 IKI720950:IKI720952 IAM720950:IAM720952 HQQ720950:HQQ720952 HGU720950:HGU720952 GWY720950:GWY720952 GNC720950:GNC720952 GDG720950:GDG720952 FTK720950:FTK720952 FJO720950:FJO720952 EZS720950:EZS720952 EPW720950:EPW720952 EGA720950:EGA720952 DWE720950:DWE720952 DMI720950:DMI720952 DCM720950:DCM720952 CSQ720950:CSQ720952 CIU720950:CIU720952 BYY720950:BYY720952 BPC720950:BPC720952 BFG720950:BFG720952 AVK720950:AVK720952 ALO720950:ALO720952 ABS720950:ABS720952 RW720950:RW720952 IA720950:IA720952 WUM655414:WUM655416 WKQ655414:WKQ655416 WAU655414:WAU655416 VQY655414:VQY655416 VHC655414:VHC655416 UXG655414:UXG655416 UNK655414:UNK655416 UDO655414:UDO655416 TTS655414:TTS655416 TJW655414:TJW655416 TAA655414:TAA655416 SQE655414:SQE655416 SGI655414:SGI655416 RWM655414:RWM655416 RMQ655414:RMQ655416 RCU655414:RCU655416 QSY655414:QSY655416 QJC655414:QJC655416 PZG655414:PZG655416 PPK655414:PPK655416 PFO655414:PFO655416 OVS655414:OVS655416 OLW655414:OLW655416 OCA655414:OCA655416 NSE655414:NSE655416 NII655414:NII655416 MYM655414:MYM655416 MOQ655414:MOQ655416 MEU655414:MEU655416 LUY655414:LUY655416 LLC655414:LLC655416 LBG655414:LBG655416 KRK655414:KRK655416 KHO655414:KHO655416 JXS655414:JXS655416 JNW655414:JNW655416 JEA655414:JEA655416 IUE655414:IUE655416 IKI655414:IKI655416 IAM655414:IAM655416 HQQ655414:HQQ655416 HGU655414:HGU655416 GWY655414:GWY655416 GNC655414:GNC655416 GDG655414:GDG655416 FTK655414:FTK655416 FJO655414:FJO655416 EZS655414:EZS655416 EPW655414:EPW655416 EGA655414:EGA655416 DWE655414:DWE655416 DMI655414:DMI655416 DCM655414:DCM655416 CSQ655414:CSQ655416 CIU655414:CIU655416 BYY655414:BYY655416 BPC655414:BPC655416 BFG655414:BFG655416 AVK655414:AVK655416 ALO655414:ALO655416 ABS655414:ABS655416 RW655414:RW655416 IA655414:IA655416 WUM589878:WUM589880 WKQ589878:WKQ589880 WAU589878:WAU589880 VQY589878:VQY589880 VHC589878:VHC589880 UXG589878:UXG589880 UNK589878:UNK589880 UDO589878:UDO589880 TTS589878:TTS589880 TJW589878:TJW589880 TAA589878:TAA589880 SQE589878:SQE589880 SGI589878:SGI589880 RWM589878:RWM589880 RMQ589878:RMQ589880 RCU589878:RCU589880 QSY589878:QSY589880 QJC589878:QJC589880 PZG589878:PZG589880 PPK589878:PPK589880 PFO589878:PFO589880 OVS589878:OVS589880 OLW589878:OLW589880 OCA589878:OCA589880 NSE589878:NSE589880 NII589878:NII589880 MYM589878:MYM589880 MOQ589878:MOQ589880 MEU589878:MEU589880 LUY589878:LUY589880 LLC589878:LLC589880 LBG589878:LBG589880 KRK589878:KRK589880 KHO589878:KHO589880 JXS589878:JXS589880 JNW589878:JNW589880 JEA589878:JEA589880 IUE589878:IUE589880 IKI589878:IKI589880 IAM589878:IAM589880 HQQ589878:HQQ589880 HGU589878:HGU589880 GWY589878:GWY589880 GNC589878:GNC589880 GDG589878:GDG589880 FTK589878:FTK589880 FJO589878:FJO589880 EZS589878:EZS589880 EPW589878:EPW589880 EGA589878:EGA589880 DWE589878:DWE589880 DMI589878:DMI589880 DCM589878:DCM589880 CSQ589878:CSQ589880 CIU589878:CIU589880 BYY589878:BYY589880 BPC589878:BPC589880 BFG589878:BFG589880 AVK589878:AVK589880 ALO589878:ALO589880 ABS589878:ABS589880 RW589878:RW589880 IA589878:IA589880 WUM524342:WUM524344 WKQ524342:WKQ524344 WAU524342:WAU524344 VQY524342:VQY524344 VHC524342:VHC524344 UXG524342:UXG524344 UNK524342:UNK524344 UDO524342:UDO524344 TTS524342:TTS524344 TJW524342:TJW524344 TAA524342:TAA524344 SQE524342:SQE524344 SGI524342:SGI524344 RWM524342:RWM524344 RMQ524342:RMQ524344 RCU524342:RCU524344 QSY524342:QSY524344 QJC524342:QJC524344 PZG524342:PZG524344 PPK524342:PPK524344 PFO524342:PFO524344 OVS524342:OVS524344 OLW524342:OLW524344 OCA524342:OCA524344 NSE524342:NSE524344 NII524342:NII524344 MYM524342:MYM524344 MOQ524342:MOQ524344 MEU524342:MEU524344 LUY524342:LUY524344 LLC524342:LLC524344 LBG524342:LBG524344 KRK524342:KRK524344 KHO524342:KHO524344 JXS524342:JXS524344 JNW524342:JNW524344 JEA524342:JEA524344 IUE524342:IUE524344 IKI524342:IKI524344 IAM524342:IAM524344 HQQ524342:HQQ524344 HGU524342:HGU524344 GWY524342:GWY524344 GNC524342:GNC524344 GDG524342:GDG524344 FTK524342:FTK524344 FJO524342:FJO524344 EZS524342:EZS524344 EPW524342:EPW524344 EGA524342:EGA524344 DWE524342:DWE524344 DMI524342:DMI524344 DCM524342:DCM524344 CSQ524342:CSQ524344 CIU524342:CIU524344 BYY524342:BYY524344 BPC524342:BPC524344 BFG524342:BFG524344 AVK524342:AVK524344 ALO524342:ALO524344 ABS524342:ABS524344 RW524342:RW524344 IA524342:IA524344 WUM458806:WUM458808 WKQ458806:WKQ458808 WAU458806:WAU458808 VQY458806:VQY458808 VHC458806:VHC458808 UXG458806:UXG458808 UNK458806:UNK458808 UDO458806:UDO458808 TTS458806:TTS458808 TJW458806:TJW458808 TAA458806:TAA458808 SQE458806:SQE458808 SGI458806:SGI458808 RWM458806:RWM458808 RMQ458806:RMQ458808 RCU458806:RCU458808 QSY458806:QSY458808 QJC458806:QJC458808 PZG458806:PZG458808 PPK458806:PPK458808 PFO458806:PFO458808 OVS458806:OVS458808 OLW458806:OLW458808 OCA458806:OCA458808 NSE458806:NSE458808 NII458806:NII458808 MYM458806:MYM458808 MOQ458806:MOQ458808 MEU458806:MEU458808 LUY458806:LUY458808 LLC458806:LLC458808 LBG458806:LBG458808 KRK458806:KRK458808 KHO458806:KHO458808 JXS458806:JXS458808 JNW458806:JNW458808 JEA458806:JEA458808 IUE458806:IUE458808 IKI458806:IKI458808 IAM458806:IAM458808 HQQ458806:HQQ458808 HGU458806:HGU458808 GWY458806:GWY458808 GNC458806:GNC458808 GDG458806:GDG458808 FTK458806:FTK458808 FJO458806:FJO458808 EZS458806:EZS458808 EPW458806:EPW458808 EGA458806:EGA458808 DWE458806:DWE458808 DMI458806:DMI458808 DCM458806:DCM458808 CSQ458806:CSQ458808 CIU458806:CIU458808 BYY458806:BYY458808 BPC458806:BPC458808 BFG458806:BFG458808 AVK458806:AVK458808 ALO458806:ALO458808 ABS458806:ABS458808 RW458806:RW458808 IA458806:IA458808 WUM393270:WUM393272 WKQ393270:WKQ393272 WAU393270:WAU393272 VQY393270:VQY393272 VHC393270:VHC393272 UXG393270:UXG393272 UNK393270:UNK393272 UDO393270:UDO393272 TTS393270:TTS393272 TJW393270:TJW393272 TAA393270:TAA393272 SQE393270:SQE393272 SGI393270:SGI393272 RWM393270:RWM393272 RMQ393270:RMQ393272 RCU393270:RCU393272 QSY393270:QSY393272 QJC393270:QJC393272 PZG393270:PZG393272 PPK393270:PPK393272 PFO393270:PFO393272 OVS393270:OVS393272 OLW393270:OLW393272 OCA393270:OCA393272 NSE393270:NSE393272 NII393270:NII393272 MYM393270:MYM393272 MOQ393270:MOQ393272 MEU393270:MEU393272 LUY393270:LUY393272 LLC393270:LLC393272 LBG393270:LBG393272 KRK393270:KRK393272 KHO393270:KHO393272 JXS393270:JXS393272 JNW393270:JNW393272 JEA393270:JEA393272 IUE393270:IUE393272 IKI393270:IKI393272 IAM393270:IAM393272 HQQ393270:HQQ393272 HGU393270:HGU393272 GWY393270:GWY393272 GNC393270:GNC393272 GDG393270:GDG393272 FTK393270:FTK393272 FJO393270:FJO393272 EZS393270:EZS393272 EPW393270:EPW393272 EGA393270:EGA393272 DWE393270:DWE393272 DMI393270:DMI393272 DCM393270:DCM393272 CSQ393270:CSQ393272 CIU393270:CIU393272 BYY393270:BYY393272 BPC393270:BPC393272 BFG393270:BFG393272 AVK393270:AVK393272 ALO393270:ALO393272 ABS393270:ABS393272 RW393270:RW393272 IA393270:IA393272 WUM327734:WUM327736 WKQ327734:WKQ327736 WAU327734:WAU327736 VQY327734:VQY327736 VHC327734:VHC327736 UXG327734:UXG327736 UNK327734:UNK327736 UDO327734:UDO327736 TTS327734:TTS327736 TJW327734:TJW327736 TAA327734:TAA327736 SQE327734:SQE327736 SGI327734:SGI327736 RWM327734:RWM327736 RMQ327734:RMQ327736 RCU327734:RCU327736 QSY327734:QSY327736 QJC327734:QJC327736 PZG327734:PZG327736 PPK327734:PPK327736 PFO327734:PFO327736 OVS327734:OVS327736 OLW327734:OLW327736 OCA327734:OCA327736 NSE327734:NSE327736 NII327734:NII327736 MYM327734:MYM327736 MOQ327734:MOQ327736 MEU327734:MEU327736 LUY327734:LUY327736 LLC327734:LLC327736 LBG327734:LBG327736 KRK327734:KRK327736 KHO327734:KHO327736 JXS327734:JXS327736 JNW327734:JNW327736 JEA327734:JEA327736 IUE327734:IUE327736 IKI327734:IKI327736 IAM327734:IAM327736 HQQ327734:HQQ327736 HGU327734:HGU327736 GWY327734:GWY327736 GNC327734:GNC327736 GDG327734:GDG327736 FTK327734:FTK327736 FJO327734:FJO327736 EZS327734:EZS327736 EPW327734:EPW327736 EGA327734:EGA327736 DWE327734:DWE327736 DMI327734:DMI327736 DCM327734:DCM327736 CSQ327734:CSQ327736 CIU327734:CIU327736 BYY327734:BYY327736 BPC327734:BPC327736 BFG327734:BFG327736 AVK327734:AVK327736 ALO327734:ALO327736 ABS327734:ABS327736 RW327734:RW327736 IA327734:IA327736 WUM262198:WUM262200 WKQ262198:WKQ262200 WAU262198:WAU262200 VQY262198:VQY262200 VHC262198:VHC262200 UXG262198:UXG262200 UNK262198:UNK262200 UDO262198:UDO262200 TTS262198:TTS262200 TJW262198:TJW262200 TAA262198:TAA262200 SQE262198:SQE262200 SGI262198:SGI262200 RWM262198:RWM262200 RMQ262198:RMQ262200 RCU262198:RCU262200 QSY262198:QSY262200 QJC262198:QJC262200 PZG262198:PZG262200 PPK262198:PPK262200 PFO262198:PFO262200 OVS262198:OVS262200 OLW262198:OLW262200 OCA262198:OCA262200 NSE262198:NSE262200 NII262198:NII262200 MYM262198:MYM262200 MOQ262198:MOQ262200 MEU262198:MEU262200 LUY262198:LUY262200 LLC262198:LLC262200 LBG262198:LBG262200 KRK262198:KRK262200 KHO262198:KHO262200 JXS262198:JXS262200 JNW262198:JNW262200 JEA262198:JEA262200 IUE262198:IUE262200 IKI262198:IKI262200 IAM262198:IAM262200 HQQ262198:HQQ262200 HGU262198:HGU262200 GWY262198:GWY262200 GNC262198:GNC262200 GDG262198:GDG262200 FTK262198:FTK262200 FJO262198:FJO262200 EZS262198:EZS262200 EPW262198:EPW262200 EGA262198:EGA262200 DWE262198:DWE262200 DMI262198:DMI262200 DCM262198:DCM262200 CSQ262198:CSQ262200 CIU262198:CIU262200 BYY262198:BYY262200 BPC262198:BPC262200 BFG262198:BFG262200 AVK262198:AVK262200 ALO262198:ALO262200 ABS262198:ABS262200 RW262198:RW262200 IA262198:IA262200 WUM196662:WUM196664 WKQ196662:WKQ196664 WAU196662:WAU196664 VQY196662:VQY196664 VHC196662:VHC196664 UXG196662:UXG196664 UNK196662:UNK196664 UDO196662:UDO196664 TTS196662:TTS196664 TJW196662:TJW196664 TAA196662:TAA196664 SQE196662:SQE196664 SGI196662:SGI196664 RWM196662:RWM196664 RMQ196662:RMQ196664 RCU196662:RCU196664 QSY196662:QSY196664 QJC196662:QJC196664 PZG196662:PZG196664 PPK196662:PPK196664 PFO196662:PFO196664 OVS196662:OVS196664 OLW196662:OLW196664 OCA196662:OCA196664 NSE196662:NSE196664 NII196662:NII196664 MYM196662:MYM196664 MOQ196662:MOQ196664 MEU196662:MEU196664 LUY196662:LUY196664 LLC196662:LLC196664 LBG196662:LBG196664 KRK196662:KRK196664 KHO196662:KHO196664 JXS196662:JXS196664 JNW196662:JNW196664 JEA196662:JEA196664 IUE196662:IUE196664 IKI196662:IKI196664 IAM196662:IAM196664 HQQ196662:HQQ196664 HGU196662:HGU196664 GWY196662:GWY196664 GNC196662:GNC196664 GDG196662:GDG196664 FTK196662:FTK196664 FJO196662:FJO196664 EZS196662:EZS196664 EPW196662:EPW196664 EGA196662:EGA196664 DWE196662:DWE196664 DMI196662:DMI196664 DCM196662:DCM196664 CSQ196662:CSQ196664 CIU196662:CIU196664 BYY196662:BYY196664 BPC196662:BPC196664 BFG196662:BFG196664 AVK196662:AVK196664 ALO196662:ALO196664 ABS196662:ABS196664 RW196662:RW196664 IA196662:IA196664 WUM131126:WUM131128 WKQ131126:WKQ131128 WAU131126:WAU131128 VQY131126:VQY131128 VHC131126:VHC131128 UXG131126:UXG131128 UNK131126:UNK131128 UDO131126:UDO131128 TTS131126:TTS131128 TJW131126:TJW131128 TAA131126:TAA131128 SQE131126:SQE131128 SGI131126:SGI131128 RWM131126:RWM131128 RMQ131126:RMQ131128 RCU131126:RCU131128 QSY131126:QSY131128 QJC131126:QJC131128 PZG131126:PZG131128 PPK131126:PPK131128 PFO131126:PFO131128 OVS131126:OVS131128 OLW131126:OLW131128 OCA131126:OCA131128 NSE131126:NSE131128 NII131126:NII131128 MYM131126:MYM131128 MOQ131126:MOQ131128 MEU131126:MEU131128 LUY131126:LUY131128 LLC131126:LLC131128 LBG131126:LBG131128 KRK131126:KRK131128 KHO131126:KHO131128 JXS131126:JXS131128 JNW131126:JNW131128 JEA131126:JEA131128 IUE131126:IUE131128 IKI131126:IKI131128 IAM131126:IAM131128 HQQ131126:HQQ131128 HGU131126:HGU131128 GWY131126:GWY131128 GNC131126:GNC131128 GDG131126:GDG131128 FTK131126:FTK131128 FJO131126:FJO131128 EZS131126:EZS131128 EPW131126:EPW131128 EGA131126:EGA131128 DWE131126:DWE131128 DMI131126:DMI131128 DCM131126:DCM131128 CSQ131126:CSQ131128 CIU131126:CIU131128 BYY131126:BYY131128 BPC131126:BPC131128 BFG131126:BFG131128 AVK131126:AVK131128 ALO131126:ALO131128 ABS131126:ABS131128 RW131126:RW131128 IA131126:IA131128 WUM65590:WUM65592 WKQ65590:WKQ65592 WAU65590:WAU65592 VQY65590:VQY65592 VHC65590:VHC65592 UXG65590:UXG65592 UNK65590:UNK65592 UDO65590:UDO65592 TTS65590:TTS65592 TJW65590:TJW65592 TAA65590:TAA65592 SQE65590:SQE65592 SGI65590:SGI65592 RWM65590:RWM65592 RMQ65590:RMQ65592 RCU65590:RCU65592 QSY65590:QSY65592 QJC65590:QJC65592 PZG65590:PZG65592 PPK65590:PPK65592 PFO65590:PFO65592 OVS65590:OVS65592 OLW65590:OLW65592 OCA65590:OCA65592 NSE65590:NSE65592 NII65590:NII65592 MYM65590:MYM65592 MOQ65590:MOQ65592 MEU65590:MEU65592 LUY65590:LUY65592 LLC65590:LLC65592 LBG65590:LBG65592 KRK65590:KRK65592 KHO65590:KHO65592 JXS65590:JXS65592 JNW65590:JNW65592 JEA65590:JEA65592 IUE65590:IUE65592 IKI65590:IKI65592 IAM65590:IAM65592 HQQ65590:HQQ65592 HGU65590:HGU65592 GWY65590:GWY65592 GNC65590:GNC65592 GDG65590:GDG65592 FTK65590:FTK65592 FJO65590:FJO65592 EZS65590:EZS65592 EPW65590:EPW65592 EGA65590:EGA65592 DWE65590:DWE65592 DMI65590:DMI65592 DCM65590:DCM65592 CSQ65590:CSQ65592 CIU65590:CIU65592 BYY65590:BYY65592 BPC65590:BPC65592 BFG65590:BFG65592 AVK65590:AVK65592 ALO65590:ALO65592 ABS65590:ABS65592 RW65590:RW65592 IA65590:IA65592 SQE983065:SQE983067 WUM983087:WUM983089 WKQ983087:WKQ983089 WAU983087:WAU983089 VQY983087:VQY983089 VHC983087:VHC983089 UXG983087:UXG983089 UNK983087:UNK983089 UDO983087:UDO983089 TTS983087:TTS983089 TJW983087:TJW983089 TAA983087:TAA983089 SQE983087:SQE983089 SGI983087:SGI983089 RWM983087:RWM983089 RMQ983087:RMQ983089 RCU983087:RCU983089 QSY983087:QSY983089 QJC983087:QJC983089 PZG983087:PZG983089 PPK983087:PPK983089 PFO983087:PFO983089 OVS983087:OVS983089 OLW983087:OLW983089 OCA983087:OCA983089 NSE983087:NSE983089 NII983087:NII983089 MYM983087:MYM983089 MOQ983087:MOQ983089 MEU983087:MEU983089 LUY983087:LUY983089 LLC983087:LLC983089 LBG983087:LBG983089 KRK983087:KRK983089 KHO983087:KHO983089 JXS983087:JXS983089 JNW983087:JNW983089 JEA983087:JEA983089 IUE983087:IUE983089 IKI983087:IKI983089 IAM983087:IAM983089 HQQ983087:HQQ983089 HGU983087:HGU983089 GWY983087:GWY983089 GNC983087:GNC983089 GDG983087:GDG983089 FTK983087:FTK983089 FJO983087:FJO983089 EZS983087:EZS983089 EPW983087:EPW983089 EGA983087:EGA983089 DWE983087:DWE983089 DMI983087:DMI983089 DCM983087:DCM983089 CSQ983087:CSQ983089 CIU983087:CIU983089 BYY983087:BYY983089 BPC983087:BPC983089 BFG983087:BFG983089 AVK983087:AVK983089 ALO983087:ALO983089 ABS983087:ABS983089 RW983087:RW983089 IA983087:IA983089 WUM917551:WUM917553 WKQ917551:WKQ917553 WAU917551:WAU917553 VQY917551:VQY917553 VHC917551:VHC917553 UXG917551:UXG917553 UNK917551:UNK917553 UDO917551:UDO917553 TTS917551:TTS917553 TJW917551:TJW917553 TAA917551:TAA917553 SQE917551:SQE917553 SGI917551:SGI917553 RWM917551:RWM917553 RMQ917551:RMQ917553 RCU917551:RCU917553 QSY917551:QSY917553 QJC917551:QJC917553 PZG917551:PZG917553 PPK917551:PPK917553 PFO917551:PFO917553 OVS917551:OVS917553 OLW917551:OLW917553 OCA917551:OCA917553 NSE917551:NSE917553 NII917551:NII917553 MYM917551:MYM917553 MOQ917551:MOQ917553 MEU917551:MEU917553 LUY917551:LUY917553 LLC917551:LLC917553 LBG917551:LBG917553 KRK917551:KRK917553 KHO917551:KHO917553 JXS917551:JXS917553 JNW917551:JNW917553 JEA917551:JEA917553 IUE917551:IUE917553 IKI917551:IKI917553 IAM917551:IAM917553 HQQ917551:HQQ917553 HGU917551:HGU917553 GWY917551:GWY917553 GNC917551:GNC917553 GDG917551:GDG917553 FTK917551:FTK917553 FJO917551:FJO917553 EZS917551:EZS917553 EPW917551:EPW917553 EGA917551:EGA917553 DWE917551:DWE917553 DMI917551:DMI917553 DCM917551:DCM917553 CSQ917551:CSQ917553 CIU917551:CIU917553 BYY917551:BYY917553 BPC917551:BPC917553 BFG917551:BFG917553 AVK917551:AVK917553 ALO917551:ALO917553 ABS917551:ABS917553 RW917551:RW917553 IA917551:IA917553 WUM852015:WUM852017 WKQ852015:WKQ852017 WAU852015:WAU852017 VQY852015:VQY852017 VHC852015:VHC852017 UXG852015:UXG852017 UNK852015:UNK852017 UDO852015:UDO852017 TTS852015:TTS852017 TJW852015:TJW852017 TAA852015:TAA852017 SQE852015:SQE852017 SGI852015:SGI852017 RWM852015:RWM852017 RMQ852015:RMQ852017 RCU852015:RCU852017 QSY852015:QSY852017 QJC852015:QJC852017 PZG852015:PZG852017 PPK852015:PPK852017 PFO852015:PFO852017 OVS852015:OVS852017 OLW852015:OLW852017 OCA852015:OCA852017 NSE852015:NSE852017 NII852015:NII852017 MYM852015:MYM852017 MOQ852015:MOQ852017 MEU852015:MEU852017 LUY852015:LUY852017 LLC852015:LLC852017 LBG852015:LBG852017 KRK852015:KRK852017 KHO852015:KHO852017 JXS852015:JXS852017 JNW852015:JNW852017 JEA852015:JEA852017 IUE852015:IUE852017 IKI852015:IKI852017 IAM852015:IAM852017 HQQ852015:HQQ852017 HGU852015:HGU852017 GWY852015:GWY852017 GNC852015:GNC852017 GDG852015:GDG852017 FTK852015:FTK852017 FJO852015:FJO852017 EZS852015:EZS852017 EPW852015:EPW852017 EGA852015:EGA852017 DWE852015:DWE852017 DMI852015:DMI852017 DCM852015:DCM852017 CSQ852015:CSQ852017 CIU852015:CIU852017 BYY852015:BYY852017 BPC852015:BPC852017 BFG852015:BFG852017 AVK852015:AVK852017 ALO852015:ALO852017 ABS852015:ABS852017 RW852015:RW852017 IA852015:IA852017 WUM786479:WUM786481 WKQ786479:WKQ786481 WAU786479:WAU786481 VQY786479:VQY786481 VHC786479:VHC786481 UXG786479:UXG786481 UNK786479:UNK786481 UDO786479:UDO786481 TTS786479:TTS786481 TJW786479:TJW786481 TAA786479:TAA786481 SQE786479:SQE786481 SGI786479:SGI786481 RWM786479:RWM786481 RMQ786479:RMQ786481 RCU786479:RCU786481 QSY786479:QSY786481 QJC786479:QJC786481 PZG786479:PZG786481 PPK786479:PPK786481 PFO786479:PFO786481 OVS786479:OVS786481 OLW786479:OLW786481 OCA786479:OCA786481 NSE786479:NSE786481 NII786479:NII786481 MYM786479:MYM786481 MOQ786479:MOQ786481 MEU786479:MEU786481 LUY786479:LUY786481 LLC786479:LLC786481 LBG786479:LBG786481 KRK786479:KRK786481 KHO786479:KHO786481 JXS786479:JXS786481 JNW786479:JNW786481 JEA786479:JEA786481 IUE786479:IUE786481 IKI786479:IKI786481 IAM786479:IAM786481 HQQ786479:HQQ786481 HGU786479:HGU786481 GWY786479:GWY786481 GNC786479:GNC786481 GDG786479:GDG786481 FTK786479:FTK786481 FJO786479:FJO786481 EZS786479:EZS786481 EPW786479:EPW786481 EGA786479:EGA786481 DWE786479:DWE786481 DMI786479:DMI786481 DCM786479:DCM786481 CSQ786479:CSQ786481 CIU786479:CIU786481 BYY786479:BYY786481 BPC786479:BPC786481 BFG786479:BFG786481 AVK786479:AVK786481 ALO786479:ALO786481 ABS786479:ABS786481 RW786479:RW786481 IA786479:IA786481 WUM720943:WUM720945 WKQ720943:WKQ720945 WAU720943:WAU720945 VQY720943:VQY720945 VHC720943:VHC720945 UXG720943:UXG720945 UNK720943:UNK720945 UDO720943:UDO720945 TTS720943:TTS720945 TJW720943:TJW720945 TAA720943:TAA720945 SQE720943:SQE720945 SGI720943:SGI720945 RWM720943:RWM720945 RMQ720943:RMQ720945 RCU720943:RCU720945 QSY720943:QSY720945 QJC720943:QJC720945 PZG720943:PZG720945 PPK720943:PPK720945 PFO720943:PFO720945 OVS720943:OVS720945 OLW720943:OLW720945 OCA720943:OCA720945 NSE720943:NSE720945 NII720943:NII720945 MYM720943:MYM720945 MOQ720943:MOQ720945 MEU720943:MEU720945 LUY720943:LUY720945 LLC720943:LLC720945 LBG720943:LBG720945 KRK720943:KRK720945 KHO720943:KHO720945 JXS720943:JXS720945 JNW720943:JNW720945 JEA720943:JEA720945 IUE720943:IUE720945 IKI720943:IKI720945 IAM720943:IAM720945 HQQ720943:HQQ720945 HGU720943:HGU720945 GWY720943:GWY720945 GNC720943:GNC720945 GDG720943:GDG720945 FTK720943:FTK720945 FJO720943:FJO720945 EZS720943:EZS720945 EPW720943:EPW720945 EGA720943:EGA720945 DWE720943:DWE720945 DMI720943:DMI720945 DCM720943:DCM720945 CSQ720943:CSQ720945 CIU720943:CIU720945 BYY720943:BYY720945 BPC720943:BPC720945 BFG720943:BFG720945 AVK720943:AVK720945 ALO720943:ALO720945 ABS720943:ABS720945 RW720943:RW720945 IA720943:IA720945 WUM655407:WUM655409 WKQ655407:WKQ655409 WAU655407:WAU655409 VQY655407:VQY655409 VHC655407:VHC655409 UXG655407:UXG655409 UNK655407:UNK655409 UDO655407:UDO655409 TTS655407:TTS655409 TJW655407:TJW655409 TAA655407:TAA655409 SQE655407:SQE655409 SGI655407:SGI655409 RWM655407:RWM655409 RMQ655407:RMQ655409 RCU655407:RCU655409 QSY655407:QSY655409 QJC655407:QJC655409 PZG655407:PZG655409 PPK655407:PPK655409 PFO655407:PFO655409 OVS655407:OVS655409 OLW655407:OLW655409 OCA655407:OCA655409 NSE655407:NSE655409 NII655407:NII655409 MYM655407:MYM655409 MOQ655407:MOQ655409 MEU655407:MEU655409 LUY655407:LUY655409 LLC655407:LLC655409 LBG655407:LBG655409 KRK655407:KRK655409 KHO655407:KHO655409 JXS655407:JXS655409 JNW655407:JNW655409 JEA655407:JEA655409 IUE655407:IUE655409 IKI655407:IKI655409 IAM655407:IAM655409 HQQ655407:HQQ655409 HGU655407:HGU655409 GWY655407:GWY655409 GNC655407:GNC655409 GDG655407:GDG655409 FTK655407:FTK655409 FJO655407:FJO655409 EZS655407:EZS655409 EPW655407:EPW655409 EGA655407:EGA655409 DWE655407:DWE655409 DMI655407:DMI655409 DCM655407:DCM655409 CSQ655407:CSQ655409 CIU655407:CIU655409 BYY655407:BYY655409 BPC655407:BPC655409 BFG655407:BFG655409 AVK655407:AVK655409 ALO655407:ALO655409 ABS655407:ABS655409 RW655407:RW655409 IA655407:IA655409 WUM589871:WUM589873 WKQ589871:WKQ589873 WAU589871:WAU589873 VQY589871:VQY589873 VHC589871:VHC589873 UXG589871:UXG589873 UNK589871:UNK589873 UDO589871:UDO589873 TTS589871:TTS589873 TJW589871:TJW589873 TAA589871:TAA589873 SQE589871:SQE589873 SGI589871:SGI589873 RWM589871:RWM589873 RMQ589871:RMQ589873 RCU589871:RCU589873 QSY589871:QSY589873 QJC589871:QJC589873 PZG589871:PZG589873 PPK589871:PPK589873 PFO589871:PFO589873 OVS589871:OVS589873 OLW589871:OLW589873 OCA589871:OCA589873 NSE589871:NSE589873 NII589871:NII589873 MYM589871:MYM589873 MOQ589871:MOQ589873 MEU589871:MEU589873 LUY589871:LUY589873 LLC589871:LLC589873 LBG589871:LBG589873 KRK589871:KRK589873 KHO589871:KHO589873 JXS589871:JXS589873 JNW589871:JNW589873 JEA589871:JEA589873 IUE589871:IUE589873 IKI589871:IKI589873 IAM589871:IAM589873 HQQ589871:HQQ589873 HGU589871:HGU589873 GWY589871:GWY589873 GNC589871:GNC589873 GDG589871:GDG589873 FTK589871:FTK589873 FJO589871:FJO589873 EZS589871:EZS589873 EPW589871:EPW589873 EGA589871:EGA589873 DWE589871:DWE589873 DMI589871:DMI589873 DCM589871:DCM589873 CSQ589871:CSQ589873 CIU589871:CIU589873 BYY589871:BYY589873 BPC589871:BPC589873 BFG589871:BFG589873 AVK589871:AVK589873 ALO589871:ALO589873 ABS589871:ABS589873 RW589871:RW589873 IA589871:IA589873 WUM524335:WUM524337 WKQ524335:WKQ524337 WAU524335:WAU524337 VQY524335:VQY524337 VHC524335:VHC524337 UXG524335:UXG524337 UNK524335:UNK524337 UDO524335:UDO524337 TTS524335:TTS524337 TJW524335:TJW524337 TAA524335:TAA524337 SQE524335:SQE524337 SGI524335:SGI524337 RWM524335:RWM524337 RMQ524335:RMQ524337 RCU524335:RCU524337 QSY524335:QSY524337 QJC524335:QJC524337 PZG524335:PZG524337 PPK524335:PPK524337 PFO524335:PFO524337 OVS524335:OVS524337 OLW524335:OLW524337 OCA524335:OCA524337 NSE524335:NSE524337 NII524335:NII524337 MYM524335:MYM524337 MOQ524335:MOQ524337 MEU524335:MEU524337 LUY524335:LUY524337 LLC524335:LLC524337 LBG524335:LBG524337 KRK524335:KRK524337 KHO524335:KHO524337 JXS524335:JXS524337 JNW524335:JNW524337 JEA524335:JEA524337 IUE524335:IUE524337 IKI524335:IKI524337 IAM524335:IAM524337 HQQ524335:HQQ524337 HGU524335:HGU524337 GWY524335:GWY524337 GNC524335:GNC524337 GDG524335:GDG524337 FTK524335:FTK524337 FJO524335:FJO524337 EZS524335:EZS524337 EPW524335:EPW524337 EGA524335:EGA524337 DWE524335:DWE524337 DMI524335:DMI524337 DCM524335:DCM524337 CSQ524335:CSQ524337 CIU524335:CIU524337 BYY524335:BYY524337 BPC524335:BPC524337 BFG524335:BFG524337 AVK524335:AVK524337 ALO524335:ALO524337 ABS524335:ABS524337 RW524335:RW524337 IA524335:IA524337 WUM458799:WUM458801 WKQ458799:WKQ458801 WAU458799:WAU458801 VQY458799:VQY458801 VHC458799:VHC458801 UXG458799:UXG458801 UNK458799:UNK458801 UDO458799:UDO458801 TTS458799:TTS458801 TJW458799:TJW458801 TAA458799:TAA458801 SQE458799:SQE458801 SGI458799:SGI458801 RWM458799:RWM458801 RMQ458799:RMQ458801 RCU458799:RCU458801 QSY458799:QSY458801 QJC458799:QJC458801 PZG458799:PZG458801 PPK458799:PPK458801 PFO458799:PFO458801 OVS458799:OVS458801 OLW458799:OLW458801 OCA458799:OCA458801 NSE458799:NSE458801 NII458799:NII458801 MYM458799:MYM458801 MOQ458799:MOQ458801 MEU458799:MEU458801 LUY458799:LUY458801 LLC458799:LLC458801 LBG458799:LBG458801 KRK458799:KRK458801 KHO458799:KHO458801 JXS458799:JXS458801 JNW458799:JNW458801 JEA458799:JEA458801 IUE458799:IUE458801 IKI458799:IKI458801 IAM458799:IAM458801 HQQ458799:HQQ458801 HGU458799:HGU458801 GWY458799:GWY458801 GNC458799:GNC458801 GDG458799:GDG458801 FTK458799:FTK458801 FJO458799:FJO458801 EZS458799:EZS458801 EPW458799:EPW458801 EGA458799:EGA458801 DWE458799:DWE458801 DMI458799:DMI458801 DCM458799:DCM458801 CSQ458799:CSQ458801 CIU458799:CIU458801 BYY458799:BYY458801 BPC458799:BPC458801 BFG458799:BFG458801 AVK458799:AVK458801 ALO458799:ALO458801 ABS458799:ABS458801 RW458799:RW458801 IA458799:IA458801 WUM393263:WUM393265 WKQ393263:WKQ393265 WAU393263:WAU393265 VQY393263:VQY393265 VHC393263:VHC393265 UXG393263:UXG393265 UNK393263:UNK393265 UDO393263:UDO393265 TTS393263:TTS393265 TJW393263:TJW393265 TAA393263:TAA393265 SQE393263:SQE393265 SGI393263:SGI393265 RWM393263:RWM393265 RMQ393263:RMQ393265 RCU393263:RCU393265 QSY393263:QSY393265 QJC393263:QJC393265 PZG393263:PZG393265 PPK393263:PPK393265 PFO393263:PFO393265 OVS393263:OVS393265 OLW393263:OLW393265 OCA393263:OCA393265 NSE393263:NSE393265 NII393263:NII393265 MYM393263:MYM393265 MOQ393263:MOQ393265 MEU393263:MEU393265 LUY393263:LUY393265 LLC393263:LLC393265 LBG393263:LBG393265 KRK393263:KRK393265 KHO393263:KHO393265 JXS393263:JXS393265 JNW393263:JNW393265 JEA393263:JEA393265 IUE393263:IUE393265 IKI393263:IKI393265 IAM393263:IAM393265 HQQ393263:HQQ393265 HGU393263:HGU393265 GWY393263:GWY393265 GNC393263:GNC393265 GDG393263:GDG393265 FTK393263:FTK393265 FJO393263:FJO393265 EZS393263:EZS393265 EPW393263:EPW393265 EGA393263:EGA393265 DWE393263:DWE393265 DMI393263:DMI393265 DCM393263:DCM393265 CSQ393263:CSQ393265 CIU393263:CIU393265 BYY393263:BYY393265 BPC393263:BPC393265 BFG393263:BFG393265 AVK393263:AVK393265 ALO393263:ALO393265 ABS393263:ABS393265 RW393263:RW393265 IA393263:IA393265 WUM327727:WUM327729 WKQ327727:WKQ327729 WAU327727:WAU327729 VQY327727:VQY327729 VHC327727:VHC327729 UXG327727:UXG327729 UNK327727:UNK327729 UDO327727:UDO327729 TTS327727:TTS327729 TJW327727:TJW327729 TAA327727:TAA327729 SQE327727:SQE327729 SGI327727:SGI327729 RWM327727:RWM327729 RMQ327727:RMQ327729 RCU327727:RCU327729 QSY327727:QSY327729 QJC327727:QJC327729 PZG327727:PZG327729 PPK327727:PPK327729 PFO327727:PFO327729 OVS327727:OVS327729 OLW327727:OLW327729 OCA327727:OCA327729 NSE327727:NSE327729 NII327727:NII327729 MYM327727:MYM327729 MOQ327727:MOQ327729 MEU327727:MEU327729 LUY327727:LUY327729 LLC327727:LLC327729 LBG327727:LBG327729 KRK327727:KRK327729 KHO327727:KHO327729 JXS327727:JXS327729 JNW327727:JNW327729 JEA327727:JEA327729 IUE327727:IUE327729 IKI327727:IKI327729 IAM327727:IAM327729 HQQ327727:HQQ327729 HGU327727:HGU327729 GWY327727:GWY327729 GNC327727:GNC327729 GDG327727:GDG327729 FTK327727:FTK327729 FJO327727:FJO327729 EZS327727:EZS327729 EPW327727:EPW327729 EGA327727:EGA327729 DWE327727:DWE327729 DMI327727:DMI327729 DCM327727:DCM327729 CSQ327727:CSQ327729 CIU327727:CIU327729 BYY327727:BYY327729 BPC327727:BPC327729 BFG327727:BFG327729 AVK327727:AVK327729 ALO327727:ALO327729 ABS327727:ABS327729 RW327727:RW327729 IA327727:IA327729 WUM262191:WUM262193 WKQ262191:WKQ262193 WAU262191:WAU262193 VQY262191:VQY262193 VHC262191:VHC262193 UXG262191:UXG262193 UNK262191:UNK262193 UDO262191:UDO262193 TTS262191:TTS262193 TJW262191:TJW262193 TAA262191:TAA262193 SQE262191:SQE262193 SGI262191:SGI262193 RWM262191:RWM262193 RMQ262191:RMQ262193 RCU262191:RCU262193 QSY262191:QSY262193 QJC262191:QJC262193 PZG262191:PZG262193 PPK262191:PPK262193 PFO262191:PFO262193 OVS262191:OVS262193 OLW262191:OLW262193 OCA262191:OCA262193 NSE262191:NSE262193 NII262191:NII262193 MYM262191:MYM262193 MOQ262191:MOQ262193 MEU262191:MEU262193 LUY262191:LUY262193 LLC262191:LLC262193 LBG262191:LBG262193 KRK262191:KRK262193 KHO262191:KHO262193 JXS262191:JXS262193 JNW262191:JNW262193 JEA262191:JEA262193 IUE262191:IUE262193 IKI262191:IKI262193 IAM262191:IAM262193 HQQ262191:HQQ262193 HGU262191:HGU262193 GWY262191:GWY262193 GNC262191:GNC262193 GDG262191:GDG262193 FTK262191:FTK262193 FJO262191:FJO262193 EZS262191:EZS262193 EPW262191:EPW262193 EGA262191:EGA262193 DWE262191:DWE262193 DMI262191:DMI262193 DCM262191:DCM262193 CSQ262191:CSQ262193 CIU262191:CIU262193 BYY262191:BYY262193 BPC262191:BPC262193 BFG262191:BFG262193 AVK262191:AVK262193 ALO262191:ALO262193 ABS262191:ABS262193 RW262191:RW262193 IA262191:IA262193 WUM196655:WUM196657 WKQ196655:WKQ196657 WAU196655:WAU196657 VQY196655:VQY196657 VHC196655:VHC196657 UXG196655:UXG196657 UNK196655:UNK196657 UDO196655:UDO196657 TTS196655:TTS196657 TJW196655:TJW196657 TAA196655:TAA196657 SQE196655:SQE196657 SGI196655:SGI196657 RWM196655:RWM196657 RMQ196655:RMQ196657 RCU196655:RCU196657 QSY196655:QSY196657 QJC196655:QJC196657 PZG196655:PZG196657 PPK196655:PPK196657 PFO196655:PFO196657 OVS196655:OVS196657 OLW196655:OLW196657 OCA196655:OCA196657 NSE196655:NSE196657 NII196655:NII196657 MYM196655:MYM196657 MOQ196655:MOQ196657 MEU196655:MEU196657 LUY196655:LUY196657 LLC196655:LLC196657 LBG196655:LBG196657 KRK196655:KRK196657 KHO196655:KHO196657 JXS196655:JXS196657 JNW196655:JNW196657 JEA196655:JEA196657 IUE196655:IUE196657 IKI196655:IKI196657 IAM196655:IAM196657 HQQ196655:HQQ196657 HGU196655:HGU196657 GWY196655:GWY196657 GNC196655:GNC196657 GDG196655:GDG196657 FTK196655:FTK196657 FJO196655:FJO196657 EZS196655:EZS196657 EPW196655:EPW196657 EGA196655:EGA196657 DWE196655:DWE196657 DMI196655:DMI196657 DCM196655:DCM196657 CSQ196655:CSQ196657 CIU196655:CIU196657 BYY196655:BYY196657 BPC196655:BPC196657 BFG196655:BFG196657 AVK196655:AVK196657 ALO196655:ALO196657 ABS196655:ABS196657 RW196655:RW196657 IA196655:IA196657 WUM131119:WUM131121 WKQ131119:WKQ131121 WAU131119:WAU131121 VQY131119:VQY131121 VHC131119:VHC131121 UXG131119:UXG131121 UNK131119:UNK131121 UDO131119:UDO131121 TTS131119:TTS131121 TJW131119:TJW131121 TAA131119:TAA131121 SQE131119:SQE131121 SGI131119:SGI131121 RWM131119:RWM131121 RMQ131119:RMQ131121 RCU131119:RCU131121 QSY131119:QSY131121 QJC131119:QJC131121 PZG131119:PZG131121 PPK131119:PPK131121 PFO131119:PFO131121 OVS131119:OVS131121 OLW131119:OLW131121 OCA131119:OCA131121 NSE131119:NSE131121 NII131119:NII131121 MYM131119:MYM131121 MOQ131119:MOQ131121 MEU131119:MEU131121 LUY131119:LUY131121 LLC131119:LLC131121 LBG131119:LBG131121 KRK131119:KRK131121 KHO131119:KHO131121 JXS131119:JXS131121 JNW131119:JNW131121 JEA131119:JEA131121 IUE131119:IUE131121 IKI131119:IKI131121 IAM131119:IAM131121 HQQ131119:HQQ131121 HGU131119:HGU131121 GWY131119:GWY131121 GNC131119:GNC131121 GDG131119:GDG131121 FTK131119:FTK131121 FJO131119:FJO131121 EZS131119:EZS131121 EPW131119:EPW131121 EGA131119:EGA131121 DWE131119:DWE131121 DMI131119:DMI131121 DCM131119:DCM131121 CSQ131119:CSQ131121 CIU131119:CIU131121 BYY131119:BYY131121 BPC131119:BPC131121 BFG131119:BFG131121 AVK131119:AVK131121 ALO131119:ALO131121 ABS131119:ABS131121 RW131119:RW131121 IA131119:IA131121 WUM65583:WUM65585 WKQ65583:WKQ65585 WAU65583:WAU65585 VQY65583:VQY65585 VHC65583:VHC65585 UXG65583:UXG65585 UNK65583:UNK65585 UDO65583:UDO65585 TTS65583:TTS65585 TJW65583:TJW65585 TAA65583:TAA65585 SQE65583:SQE65585 SGI65583:SGI65585 RWM65583:RWM65585 RMQ65583:RMQ65585 RCU65583:RCU65585 QSY65583:QSY65585 QJC65583:QJC65585 PZG65583:PZG65585 PPK65583:PPK65585 PFO65583:PFO65585 OVS65583:OVS65585 OLW65583:OLW65585 OCA65583:OCA65585 NSE65583:NSE65585 NII65583:NII65585 MYM65583:MYM65585 MOQ65583:MOQ65585 MEU65583:MEU65585 LUY65583:LUY65585 LLC65583:LLC65585 LBG65583:LBG65585 KRK65583:KRK65585 KHO65583:KHO65585 JXS65583:JXS65585 JNW65583:JNW65585 JEA65583:JEA65585 IUE65583:IUE65585 IKI65583:IKI65585 IAM65583:IAM65585 HQQ65583:HQQ65585 HGU65583:HGU65585 GWY65583:GWY65585 GNC65583:GNC65585 GDG65583:GDG65585 FTK65583:FTK65585 FJO65583:FJO65585 EZS65583:EZS65585 EPW65583:EPW65585 EGA65583:EGA65585 DWE65583:DWE65585 DMI65583:DMI65585 DCM65583:DCM65585 CSQ65583:CSQ65585 CIU65583:CIU65585 BYY65583:BYY65585 BPC65583:BPC65585 BFG65583:BFG65585 AVK65583:AVK65585 ALO65583:ALO65585 ABS65583:ABS65585 RW65583:RW65585 IA65583:IA65585 SGI983065:SGI983067 WUM983100:WUM983105 WKQ983100:WKQ983105 WAU983100:WAU983105 VQY983100:VQY983105 VHC983100:VHC983105 UXG983100:UXG983105 UNK983100:UNK983105 UDO983100:UDO983105 TTS983100:TTS983105 TJW983100:TJW983105 TAA983100:TAA983105 SQE983100:SQE983105 SGI983100:SGI983105 RWM983100:RWM983105 RMQ983100:RMQ983105 RCU983100:RCU983105 QSY983100:QSY983105 QJC983100:QJC983105 PZG983100:PZG983105 PPK983100:PPK983105 PFO983100:PFO983105 OVS983100:OVS983105 OLW983100:OLW983105 OCA983100:OCA983105 NSE983100:NSE983105 NII983100:NII983105 MYM983100:MYM983105 MOQ983100:MOQ983105 MEU983100:MEU983105 LUY983100:LUY983105 LLC983100:LLC983105 LBG983100:LBG983105 KRK983100:KRK983105 KHO983100:KHO983105 JXS983100:JXS983105 JNW983100:JNW983105 JEA983100:JEA983105 IUE983100:IUE983105 IKI983100:IKI983105 IAM983100:IAM983105 HQQ983100:HQQ983105 HGU983100:HGU983105 GWY983100:GWY983105 GNC983100:GNC983105 GDG983100:GDG983105 FTK983100:FTK983105 FJO983100:FJO983105 EZS983100:EZS983105 EPW983100:EPW983105 EGA983100:EGA983105 DWE983100:DWE983105 DMI983100:DMI983105 DCM983100:DCM983105 CSQ983100:CSQ983105 CIU983100:CIU983105 BYY983100:BYY983105 BPC983100:BPC983105 BFG983100:BFG983105 AVK983100:AVK983105 ALO983100:ALO983105 ABS983100:ABS983105 RW983100:RW983105 IA983100:IA983105 WUM917564:WUM917569 WKQ917564:WKQ917569 WAU917564:WAU917569 VQY917564:VQY917569 VHC917564:VHC917569 UXG917564:UXG917569 UNK917564:UNK917569 UDO917564:UDO917569 TTS917564:TTS917569 TJW917564:TJW917569 TAA917564:TAA917569 SQE917564:SQE917569 SGI917564:SGI917569 RWM917564:RWM917569 RMQ917564:RMQ917569 RCU917564:RCU917569 QSY917564:QSY917569 QJC917564:QJC917569 PZG917564:PZG917569 PPK917564:PPK917569 PFO917564:PFO917569 OVS917564:OVS917569 OLW917564:OLW917569 OCA917564:OCA917569 NSE917564:NSE917569 NII917564:NII917569 MYM917564:MYM917569 MOQ917564:MOQ917569 MEU917564:MEU917569 LUY917564:LUY917569 LLC917564:LLC917569 LBG917564:LBG917569 KRK917564:KRK917569 KHO917564:KHO917569 JXS917564:JXS917569 JNW917564:JNW917569 JEA917564:JEA917569 IUE917564:IUE917569 IKI917564:IKI917569 IAM917564:IAM917569 HQQ917564:HQQ917569 HGU917564:HGU917569 GWY917564:GWY917569 GNC917564:GNC917569 GDG917564:GDG917569 FTK917564:FTK917569 FJO917564:FJO917569 EZS917564:EZS917569 EPW917564:EPW917569 EGA917564:EGA917569 DWE917564:DWE917569 DMI917564:DMI917569 DCM917564:DCM917569 CSQ917564:CSQ917569 CIU917564:CIU917569 BYY917564:BYY917569 BPC917564:BPC917569 BFG917564:BFG917569 AVK917564:AVK917569 ALO917564:ALO917569 ABS917564:ABS917569 RW917564:RW917569 IA917564:IA917569 WUM852028:WUM852033 WKQ852028:WKQ852033 WAU852028:WAU852033 VQY852028:VQY852033 VHC852028:VHC852033 UXG852028:UXG852033 UNK852028:UNK852033 UDO852028:UDO852033 TTS852028:TTS852033 TJW852028:TJW852033 TAA852028:TAA852033 SQE852028:SQE852033 SGI852028:SGI852033 RWM852028:RWM852033 RMQ852028:RMQ852033 RCU852028:RCU852033 QSY852028:QSY852033 QJC852028:QJC852033 PZG852028:PZG852033 PPK852028:PPK852033 PFO852028:PFO852033 OVS852028:OVS852033 OLW852028:OLW852033 OCA852028:OCA852033 NSE852028:NSE852033 NII852028:NII852033 MYM852028:MYM852033 MOQ852028:MOQ852033 MEU852028:MEU852033 LUY852028:LUY852033 LLC852028:LLC852033 LBG852028:LBG852033 KRK852028:KRK852033 KHO852028:KHO852033 JXS852028:JXS852033 JNW852028:JNW852033 JEA852028:JEA852033 IUE852028:IUE852033 IKI852028:IKI852033 IAM852028:IAM852033 HQQ852028:HQQ852033 HGU852028:HGU852033 GWY852028:GWY852033 GNC852028:GNC852033 GDG852028:GDG852033 FTK852028:FTK852033 FJO852028:FJO852033 EZS852028:EZS852033 EPW852028:EPW852033 EGA852028:EGA852033 DWE852028:DWE852033 DMI852028:DMI852033 DCM852028:DCM852033 CSQ852028:CSQ852033 CIU852028:CIU852033 BYY852028:BYY852033 BPC852028:BPC852033 BFG852028:BFG852033 AVK852028:AVK852033 ALO852028:ALO852033 ABS852028:ABS852033 RW852028:RW852033 IA852028:IA852033 WUM786492:WUM786497 WKQ786492:WKQ786497 WAU786492:WAU786497 VQY786492:VQY786497 VHC786492:VHC786497 UXG786492:UXG786497 UNK786492:UNK786497 UDO786492:UDO786497 TTS786492:TTS786497 TJW786492:TJW786497 TAA786492:TAA786497 SQE786492:SQE786497 SGI786492:SGI786497 RWM786492:RWM786497 RMQ786492:RMQ786497 RCU786492:RCU786497 QSY786492:QSY786497 QJC786492:QJC786497 PZG786492:PZG786497 PPK786492:PPK786497 PFO786492:PFO786497 OVS786492:OVS786497 OLW786492:OLW786497 OCA786492:OCA786497 NSE786492:NSE786497 NII786492:NII786497 MYM786492:MYM786497 MOQ786492:MOQ786497 MEU786492:MEU786497 LUY786492:LUY786497 LLC786492:LLC786497 LBG786492:LBG786497 KRK786492:KRK786497 KHO786492:KHO786497 JXS786492:JXS786497 JNW786492:JNW786497 JEA786492:JEA786497 IUE786492:IUE786497 IKI786492:IKI786497 IAM786492:IAM786497 HQQ786492:HQQ786497 HGU786492:HGU786497 GWY786492:GWY786497 GNC786492:GNC786497 GDG786492:GDG786497 FTK786492:FTK786497 FJO786492:FJO786497 EZS786492:EZS786497 EPW786492:EPW786497 EGA786492:EGA786497 DWE786492:DWE786497 DMI786492:DMI786497 DCM786492:DCM786497 CSQ786492:CSQ786497 CIU786492:CIU786497 BYY786492:BYY786497 BPC786492:BPC786497 BFG786492:BFG786497 AVK786492:AVK786497 ALO786492:ALO786497 ABS786492:ABS786497 RW786492:RW786497 IA786492:IA786497 WUM720956:WUM720961 WKQ720956:WKQ720961 WAU720956:WAU720961 VQY720956:VQY720961 VHC720956:VHC720961 UXG720956:UXG720961 UNK720956:UNK720961 UDO720956:UDO720961 TTS720956:TTS720961 TJW720956:TJW720961 TAA720956:TAA720961 SQE720956:SQE720961 SGI720956:SGI720961 RWM720956:RWM720961 RMQ720956:RMQ720961 RCU720956:RCU720961 QSY720956:QSY720961 QJC720956:QJC720961 PZG720956:PZG720961 PPK720956:PPK720961 PFO720956:PFO720961 OVS720956:OVS720961 OLW720956:OLW720961 OCA720956:OCA720961 NSE720956:NSE720961 NII720956:NII720961 MYM720956:MYM720961 MOQ720956:MOQ720961 MEU720956:MEU720961 LUY720956:LUY720961 LLC720956:LLC720961 LBG720956:LBG720961 KRK720956:KRK720961 KHO720956:KHO720961 JXS720956:JXS720961 JNW720956:JNW720961 JEA720956:JEA720961 IUE720956:IUE720961 IKI720956:IKI720961 IAM720956:IAM720961 HQQ720956:HQQ720961 HGU720956:HGU720961 GWY720956:GWY720961 GNC720956:GNC720961 GDG720956:GDG720961 FTK720956:FTK720961 FJO720956:FJO720961 EZS720956:EZS720961 EPW720956:EPW720961 EGA720956:EGA720961 DWE720956:DWE720961 DMI720956:DMI720961 DCM720956:DCM720961 CSQ720956:CSQ720961 CIU720956:CIU720961 BYY720956:BYY720961 BPC720956:BPC720961 BFG720956:BFG720961 AVK720956:AVK720961 ALO720956:ALO720961 ABS720956:ABS720961 RW720956:RW720961 IA720956:IA720961 WUM655420:WUM655425 WKQ655420:WKQ655425 WAU655420:WAU655425 VQY655420:VQY655425 VHC655420:VHC655425 UXG655420:UXG655425 UNK655420:UNK655425 UDO655420:UDO655425 TTS655420:TTS655425 TJW655420:TJW655425 TAA655420:TAA655425 SQE655420:SQE655425 SGI655420:SGI655425 RWM655420:RWM655425 RMQ655420:RMQ655425 RCU655420:RCU655425 QSY655420:QSY655425 QJC655420:QJC655425 PZG655420:PZG655425 PPK655420:PPK655425 PFO655420:PFO655425 OVS655420:OVS655425 OLW655420:OLW655425 OCA655420:OCA655425 NSE655420:NSE655425 NII655420:NII655425 MYM655420:MYM655425 MOQ655420:MOQ655425 MEU655420:MEU655425 LUY655420:LUY655425 LLC655420:LLC655425 LBG655420:LBG655425 KRK655420:KRK655425 KHO655420:KHO655425 JXS655420:JXS655425 JNW655420:JNW655425 JEA655420:JEA655425 IUE655420:IUE655425 IKI655420:IKI655425 IAM655420:IAM655425 HQQ655420:HQQ655425 HGU655420:HGU655425 GWY655420:GWY655425 GNC655420:GNC655425 GDG655420:GDG655425 FTK655420:FTK655425 FJO655420:FJO655425 EZS655420:EZS655425 EPW655420:EPW655425 EGA655420:EGA655425 DWE655420:DWE655425 DMI655420:DMI655425 DCM655420:DCM655425 CSQ655420:CSQ655425 CIU655420:CIU655425 BYY655420:BYY655425 BPC655420:BPC655425 BFG655420:BFG655425 AVK655420:AVK655425 ALO655420:ALO655425 ABS655420:ABS655425 RW655420:RW655425 IA655420:IA655425 WUM589884:WUM589889 WKQ589884:WKQ589889 WAU589884:WAU589889 VQY589884:VQY589889 VHC589884:VHC589889 UXG589884:UXG589889 UNK589884:UNK589889 UDO589884:UDO589889 TTS589884:TTS589889 TJW589884:TJW589889 TAA589884:TAA589889 SQE589884:SQE589889 SGI589884:SGI589889 RWM589884:RWM589889 RMQ589884:RMQ589889 RCU589884:RCU589889 QSY589884:QSY589889 QJC589884:QJC589889 PZG589884:PZG589889 PPK589884:PPK589889 PFO589884:PFO589889 OVS589884:OVS589889 OLW589884:OLW589889 OCA589884:OCA589889 NSE589884:NSE589889 NII589884:NII589889 MYM589884:MYM589889 MOQ589884:MOQ589889 MEU589884:MEU589889 LUY589884:LUY589889 LLC589884:LLC589889 LBG589884:LBG589889 KRK589884:KRK589889 KHO589884:KHO589889 JXS589884:JXS589889 JNW589884:JNW589889 JEA589884:JEA589889 IUE589884:IUE589889 IKI589884:IKI589889 IAM589884:IAM589889 HQQ589884:HQQ589889 HGU589884:HGU589889 GWY589884:GWY589889 GNC589884:GNC589889 GDG589884:GDG589889 FTK589884:FTK589889 FJO589884:FJO589889 EZS589884:EZS589889 EPW589884:EPW589889 EGA589884:EGA589889 DWE589884:DWE589889 DMI589884:DMI589889 DCM589884:DCM589889 CSQ589884:CSQ589889 CIU589884:CIU589889 BYY589884:BYY589889 BPC589884:BPC589889 BFG589884:BFG589889 AVK589884:AVK589889 ALO589884:ALO589889 ABS589884:ABS589889 RW589884:RW589889 IA589884:IA589889 WUM524348:WUM524353 WKQ524348:WKQ524353 WAU524348:WAU524353 VQY524348:VQY524353 VHC524348:VHC524353 UXG524348:UXG524353 UNK524348:UNK524353 UDO524348:UDO524353 TTS524348:TTS524353 TJW524348:TJW524353 TAA524348:TAA524353 SQE524348:SQE524353 SGI524348:SGI524353 RWM524348:RWM524353 RMQ524348:RMQ524353 RCU524348:RCU524353 QSY524348:QSY524353 QJC524348:QJC524353 PZG524348:PZG524353 PPK524348:PPK524353 PFO524348:PFO524353 OVS524348:OVS524353 OLW524348:OLW524353 OCA524348:OCA524353 NSE524348:NSE524353 NII524348:NII524353 MYM524348:MYM524353 MOQ524348:MOQ524353 MEU524348:MEU524353 LUY524348:LUY524353 LLC524348:LLC524353 LBG524348:LBG524353 KRK524348:KRK524353 KHO524348:KHO524353 JXS524348:JXS524353 JNW524348:JNW524353 JEA524348:JEA524353 IUE524348:IUE524353 IKI524348:IKI524353 IAM524348:IAM524353 HQQ524348:HQQ524353 HGU524348:HGU524353 GWY524348:GWY524353 GNC524348:GNC524353 GDG524348:GDG524353 FTK524348:FTK524353 FJO524348:FJO524353 EZS524348:EZS524353 EPW524348:EPW524353 EGA524348:EGA524353 DWE524348:DWE524353 DMI524348:DMI524353 DCM524348:DCM524353 CSQ524348:CSQ524353 CIU524348:CIU524353 BYY524348:BYY524353 BPC524348:BPC524353 BFG524348:BFG524353 AVK524348:AVK524353 ALO524348:ALO524353 ABS524348:ABS524353 RW524348:RW524353 IA524348:IA524353 WUM458812:WUM458817 WKQ458812:WKQ458817 WAU458812:WAU458817 VQY458812:VQY458817 VHC458812:VHC458817 UXG458812:UXG458817 UNK458812:UNK458817 UDO458812:UDO458817 TTS458812:TTS458817 TJW458812:TJW458817 TAA458812:TAA458817 SQE458812:SQE458817 SGI458812:SGI458817 RWM458812:RWM458817 RMQ458812:RMQ458817 RCU458812:RCU458817 QSY458812:QSY458817 QJC458812:QJC458817 PZG458812:PZG458817 PPK458812:PPK458817 PFO458812:PFO458817 OVS458812:OVS458817 OLW458812:OLW458817 OCA458812:OCA458817 NSE458812:NSE458817 NII458812:NII458817 MYM458812:MYM458817 MOQ458812:MOQ458817 MEU458812:MEU458817 LUY458812:LUY458817 LLC458812:LLC458817 LBG458812:LBG458817 KRK458812:KRK458817 KHO458812:KHO458817 JXS458812:JXS458817 JNW458812:JNW458817 JEA458812:JEA458817 IUE458812:IUE458817 IKI458812:IKI458817 IAM458812:IAM458817 HQQ458812:HQQ458817 HGU458812:HGU458817 GWY458812:GWY458817 GNC458812:GNC458817 GDG458812:GDG458817 FTK458812:FTK458817 FJO458812:FJO458817 EZS458812:EZS458817 EPW458812:EPW458817 EGA458812:EGA458817 DWE458812:DWE458817 DMI458812:DMI458817 DCM458812:DCM458817 CSQ458812:CSQ458817 CIU458812:CIU458817 BYY458812:BYY458817 BPC458812:BPC458817 BFG458812:BFG458817 AVK458812:AVK458817 ALO458812:ALO458817 ABS458812:ABS458817 RW458812:RW458817 IA458812:IA458817 WUM393276:WUM393281 WKQ393276:WKQ393281 WAU393276:WAU393281 VQY393276:VQY393281 VHC393276:VHC393281 UXG393276:UXG393281 UNK393276:UNK393281 UDO393276:UDO393281 TTS393276:TTS393281 TJW393276:TJW393281 TAA393276:TAA393281 SQE393276:SQE393281 SGI393276:SGI393281 RWM393276:RWM393281 RMQ393276:RMQ393281 RCU393276:RCU393281 QSY393276:QSY393281 QJC393276:QJC393281 PZG393276:PZG393281 PPK393276:PPK393281 PFO393276:PFO393281 OVS393276:OVS393281 OLW393276:OLW393281 OCA393276:OCA393281 NSE393276:NSE393281 NII393276:NII393281 MYM393276:MYM393281 MOQ393276:MOQ393281 MEU393276:MEU393281 LUY393276:LUY393281 LLC393276:LLC393281 LBG393276:LBG393281 KRK393276:KRK393281 KHO393276:KHO393281 JXS393276:JXS393281 JNW393276:JNW393281 JEA393276:JEA393281 IUE393276:IUE393281 IKI393276:IKI393281 IAM393276:IAM393281 HQQ393276:HQQ393281 HGU393276:HGU393281 GWY393276:GWY393281 GNC393276:GNC393281 GDG393276:GDG393281 FTK393276:FTK393281 FJO393276:FJO393281 EZS393276:EZS393281 EPW393276:EPW393281 EGA393276:EGA393281 DWE393276:DWE393281 DMI393276:DMI393281 DCM393276:DCM393281 CSQ393276:CSQ393281 CIU393276:CIU393281 BYY393276:BYY393281 BPC393276:BPC393281 BFG393276:BFG393281 AVK393276:AVK393281 ALO393276:ALO393281 ABS393276:ABS393281 RW393276:RW393281 IA393276:IA393281 WUM327740:WUM327745 WKQ327740:WKQ327745 WAU327740:WAU327745 VQY327740:VQY327745 VHC327740:VHC327745 UXG327740:UXG327745 UNK327740:UNK327745 UDO327740:UDO327745 TTS327740:TTS327745 TJW327740:TJW327745 TAA327740:TAA327745 SQE327740:SQE327745 SGI327740:SGI327745 RWM327740:RWM327745 RMQ327740:RMQ327745 RCU327740:RCU327745 QSY327740:QSY327745 QJC327740:QJC327745 PZG327740:PZG327745 PPK327740:PPK327745 PFO327740:PFO327745 OVS327740:OVS327745 OLW327740:OLW327745 OCA327740:OCA327745 NSE327740:NSE327745 NII327740:NII327745 MYM327740:MYM327745 MOQ327740:MOQ327745 MEU327740:MEU327745 LUY327740:LUY327745 LLC327740:LLC327745 LBG327740:LBG327745 KRK327740:KRK327745 KHO327740:KHO327745 JXS327740:JXS327745 JNW327740:JNW327745 JEA327740:JEA327745 IUE327740:IUE327745 IKI327740:IKI327745 IAM327740:IAM327745 HQQ327740:HQQ327745 HGU327740:HGU327745 GWY327740:GWY327745 GNC327740:GNC327745 GDG327740:GDG327745 FTK327740:FTK327745 FJO327740:FJO327745 EZS327740:EZS327745 EPW327740:EPW327745 EGA327740:EGA327745 DWE327740:DWE327745 DMI327740:DMI327745 DCM327740:DCM327745 CSQ327740:CSQ327745 CIU327740:CIU327745 BYY327740:BYY327745 BPC327740:BPC327745 BFG327740:BFG327745 AVK327740:AVK327745 ALO327740:ALO327745 ABS327740:ABS327745 RW327740:RW327745 IA327740:IA327745 WUM262204:WUM262209 WKQ262204:WKQ262209 WAU262204:WAU262209 VQY262204:VQY262209 VHC262204:VHC262209 UXG262204:UXG262209 UNK262204:UNK262209 UDO262204:UDO262209 TTS262204:TTS262209 TJW262204:TJW262209 TAA262204:TAA262209 SQE262204:SQE262209 SGI262204:SGI262209 RWM262204:RWM262209 RMQ262204:RMQ262209 RCU262204:RCU262209 QSY262204:QSY262209 QJC262204:QJC262209 PZG262204:PZG262209 PPK262204:PPK262209 PFO262204:PFO262209 OVS262204:OVS262209 OLW262204:OLW262209 OCA262204:OCA262209 NSE262204:NSE262209 NII262204:NII262209 MYM262204:MYM262209 MOQ262204:MOQ262209 MEU262204:MEU262209 LUY262204:LUY262209 LLC262204:LLC262209 LBG262204:LBG262209 KRK262204:KRK262209 KHO262204:KHO262209 JXS262204:JXS262209 JNW262204:JNW262209 JEA262204:JEA262209 IUE262204:IUE262209 IKI262204:IKI262209 IAM262204:IAM262209 HQQ262204:HQQ262209 HGU262204:HGU262209 GWY262204:GWY262209 GNC262204:GNC262209 GDG262204:GDG262209 FTK262204:FTK262209 FJO262204:FJO262209 EZS262204:EZS262209 EPW262204:EPW262209 EGA262204:EGA262209 DWE262204:DWE262209 DMI262204:DMI262209 DCM262204:DCM262209 CSQ262204:CSQ262209 CIU262204:CIU262209 BYY262204:BYY262209 BPC262204:BPC262209 BFG262204:BFG262209 AVK262204:AVK262209 ALO262204:ALO262209 ABS262204:ABS262209 RW262204:RW262209 IA262204:IA262209 WUM196668:WUM196673 WKQ196668:WKQ196673 WAU196668:WAU196673 VQY196668:VQY196673 VHC196668:VHC196673 UXG196668:UXG196673 UNK196668:UNK196673 UDO196668:UDO196673 TTS196668:TTS196673 TJW196668:TJW196673 TAA196668:TAA196673 SQE196668:SQE196673 SGI196668:SGI196673 RWM196668:RWM196673 RMQ196668:RMQ196673 RCU196668:RCU196673 QSY196668:QSY196673 QJC196668:QJC196673 PZG196668:PZG196673 PPK196668:PPK196673 PFO196668:PFO196673 OVS196668:OVS196673 OLW196668:OLW196673 OCA196668:OCA196673 NSE196668:NSE196673 NII196668:NII196673 MYM196668:MYM196673 MOQ196668:MOQ196673 MEU196668:MEU196673 LUY196668:LUY196673 LLC196668:LLC196673 LBG196668:LBG196673 KRK196668:KRK196673 KHO196668:KHO196673 JXS196668:JXS196673 JNW196668:JNW196673 JEA196668:JEA196673 IUE196668:IUE196673 IKI196668:IKI196673 IAM196668:IAM196673 HQQ196668:HQQ196673 HGU196668:HGU196673 GWY196668:GWY196673 GNC196668:GNC196673 GDG196668:GDG196673 FTK196668:FTK196673 FJO196668:FJO196673 EZS196668:EZS196673 EPW196668:EPW196673 EGA196668:EGA196673 DWE196668:DWE196673 DMI196668:DMI196673 DCM196668:DCM196673 CSQ196668:CSQ196673 CIU196668:CIU196673 BYY196668:BYY196673 BPC196668:BPC196673 BFG196668:BFG196673 AVK196668:AVK196673 ALO196668:ALO196673 ABS196668:ABS196673 RW196668:RW196673 IA196668:IA196673 WUM131132:WUM131137 WKQ131132:WKQ131137 WAU131132:WAU131137 VQY131132:VQY131137 VHC131132:VHC131137 UXG131132:UXG131137 UNK131132:UNK131137 UDO131132:UDO131137 TTS131132:TTS131137 TJW131132:TJW131137 TAA131132:TAA131137 SQE131132:SQE131137 SGI131132:SGI131137 RWM131132:RWM131137 RMQ131132:RMQ131137 RCU131132:RCU131137 QSY131132:QSY131137 QJC131132:QJC131137 PZG131132:PZG131137 PPK131132:PPK131137 PFO131132:PFO131137 OVS131132:OVS131137 OLW131132:OLW131137 OCA131132:OCA131137 NSE131132:NSE131137 NII131132:NII131137 MYM131132:MYM131137 MOQ131132:MOQ131137 MEU131132:MEU131137 LUY131132:LUY131137 LLC131132:LLC131137 LBG131132:LBG131137 KRK131132:KRK131137 KHO131132:KHO131137 JXS131132:JXS131137 JNW131132:JNW131137 JEA131132:JEA131137 IUE131132:IUE131137 IKI131132:IKI131137 IAM131132:IAM131137 HQQ131132:HQQ131137 HGU131132:HGU131137 GWY131132:GWY131137 GNC131132:GNC131137 GDG131132:GDG131137 FTK131132:FTK131137 FJO131132:FJO131137 EZS131132:EZS131137 EPW131132:EPW131137 EGA131132:EGA131137 DWE131132:DWE131137 DMI131132:DMI131137 DCM131132:DCM131137 CSQ131132:CSQ131137 CIU131132:CIU131137 BYY131132:BYY131137 BPC131132:BPC131137 BFG131132:BFG131137 AVK131132:AVK131137 ALO131132:ALO131137 ABS131132:ABS131137 RW131132:RW131137 IA131132:IA131137 WUM65596:WUM65601 WKQ65596:WKQ65601 WAU65596:WAU65601 VQY65596:VQY65601 VHC65596:VHC65601 UXG65596:UXG65601 UNK65596:UNK65601 UDO65596:UDO65601 TTS65596:TTS65601 TJW65596:TJW65601 TAA65596:TAA65601 SQE65596:SQE65601 SGI65596:SGI65601 RWM65596:RWM65601 RMQ65596:RMQ65601 RCU65596:RCU65601 QSY65596:QSY65601 QJC65596:QJC65601 PZG65596:PZG65601 PPK65596:PPK65601 PFO65596:PFO65601 OVS65596:OVS65601 OLW65596:OLW65601 OCA65596:OCA65601 NSE65596:NSE65601 NII65596:NII65601 MYM65596:MYM65601 MOQ65596:MOQ65601 MEU65596:MEU65601 LUY65596:LUY65601 LLC65596:LLC65601 LBG65596:LBG65601 KRK65596:KRK65601 KHO65596:KHO65601 JXS65596:JXS65601 JNW65596:JNW65601 JEA65596:JEA65601 IUE65596:IUE65601 IKI65596:IKI65601 IAM65596:IAM65601 HQQ65596:HQQ65601 HGU65596:HGU65601 GWY65596:GWY65601 GNC65596:GNC65601 GDG65596:GDG65601 FTK65596:FTK65601 FJO65596:FJO65601 EZS65596:EZS65601 EPW65596:EPW65601 EGA65596:EGA65601 DWE65596:DWE65601 DMI65596:DMI65601 DCM65596:DCM65601 CSQ65596:CSQ65601 CIU65596:CIU65601 BYY65596:BYY65601 BPC65596:BPC65601 BFG65596:BFG65601 AVK65596:AVK65601 ALO65596:ALO65601 ABS65596:ABS65601 RW65596:RW65601 IA65596:IA65601 RWM983065:RWM983067 WUM983107 WKQ983107 WAU983107 VQY983107 VHC983107 UXG983107 UNK983107 UDO983107 TTS983107 TJW983107 TAA983107 SQE983107 SGI983107 RWM983107 RMQ983107 RCU983107 QSY983107 QJC983107 PZG983107 PPK983107 PFO983107 OVS983107 OLW983107 OCA983107 NSE983107 NII983107 MYM983107 MOQ983107 MEU983107 LUY983107 LLC983107 LBG983107 KRK983107 KHO983107 JXS983107 JNW983107 JEA983107 IUE983107 IKI983107 IAM983107 HQQ983107 HGU983107 GWY983107 GNC983107 GDG983107 FTK983107 FJO983107 EZS983107 EPW983107 EGA983107 DWE983107 DMI983107 DCM983107 CSQ983107 CIU983107 BYY983107 BPC983107 BFG983107 AVK983107 ALO983107 ABS983107 RW983107 IA983107 WUM917571 WKQ917571 WAU917571 VQY917571 VHC917571 UXG917571 UNK917571 UDO917571 TTS917571 TJW917571 TAA917571 SQE917571 SGI917571 RWM917571 RMQ917571 RCU917571 QSY917571 QJC917571 PZG917571 PPK917571 PFO917571 OVS917571 OLW917571 OCA917571 NSE917571 NII917571 MYM917571 MOQ917571 MEU917571 LUY917571 LLC917571 LBG917571 KRK917571 KHO917571 JXS917571 JNW917571 JEA917571 IUE917571 IKI917571 IAM917571 HQQ917571 HGU917571 GWY917571 GNC917571 GDG917571 FTK917571 FJO917571 EZS917571 EPW917571 EGA917571 DWE917571 DMI917571 DCM917571 CSQ917571 CIU917571 BYY917571 BPC917571 BFG917571 AVK917571 ALO917571 ABS917571 RW917571 IA917571 WUM852035 WKQ852035 WAU852035 VQY852035 VHC852035 UXG852035 UNK852035 UDO852035 TTS852035 TJW852035 TAA852035 SQE852035 SGI852035 RWM852035 RMQ852035 RCU852035 QSY852035 QJC852035 PZG852035 PPK852035 PFO852035 OVS852035 OLW852035 OCA852035 NSE852035 NII852035 MYM852035 MOQ852035 MEU852035 LUY852035 LLC852035 LBG852035 KRK852035 KHO852035 JXS852035 JNW852035 JEA852035 IUE852035 IKI852035 IAM852035 HQQ852035 HGU852035 GWY852035 GNC852035 GDG852035 FTK852035 FJO852035 EZS852035 EPW852035 EGA852035 DWE852035 DMI852035 DCM852035 CSQ852035 CIU852035 BYY852035 BPC852035 BFG852035 AVK852035 ALO852035 ABS852035 RW852035 IA852035 WUM786499 WKQ786499 WAU786499 VQY786499 VHC786499 UXG786499 UNK786499 UDO786499 TTS786499 TJW786499 TAA786499 SQE786499 SGI786499 RWM786499 RMQ786499 RCU786499 QSY786499 QJC786499 PZG786499 PPK786499 PFO786499 OVS786499 OLW786499 OCA786499 NSE786499 NII786499 MYM786499 MOQ786499 MEU786499 LUY786499 LLC786499 LBG786499 KRK786499 KHO786499 JXS786499 JNW786499 JEA786499 IUE786499 IKI786499 IAM786499 HQQ786499 HGU786499 GWY786499 GNC786499 GDG786499 FTK786499 FJO786499 EZS786499 EPW786499 EGA786499 DWE786499 DMI786499 DCM786499 CSQ786499 CIU786499 BYY786499 BPC786499 BFG786499 AVK786499 ALO786499 ABS786499 RW786499 IA786499 WUM720963 WKQ720963 WAU720963 VQY720963 VHC720963 UXG720963 UNK720963 UDO720963 TTS720963 TJW720963 TAA720963 SQE720963 SGI720963 RWM720963 RMQ720963 RCU720963 QSY720963 QJC720963 PZG720963 PPK720963 PFO720963 OVS720963 OLW720963 OCA720963 NSE720963 NII720963 MYM720963 MOQ720963 MEU720963 LUY720963 LLC720963 LBG720963 KRK720963 KHO720963 JXS720963 JNW720963 JEA720963 IUE720963 IKI720963 IAM720963 HQQ720963 HGU720963 GWY720963 GNC720963 GDG720963 FTK720963 FJO720963 EZS720963 EPW720963 EGA720963 DWE720963 DMI720963 DCM720963 CSQ720963 CIU720963 BYY720963 BPC720963 BFG720963 AVK720963 ALO720963 ABS720963 RW720963 IA720963 WUM655427 WKQ655427 WAU655427 VQY655427 VHC655427 UXG655427 UNK655427 UDO655427 TTS655427 TJW655427 TAA655427 SQE655427 SGI655427 RWM655427 RMQ655427 RCU655427 QSY655427 QJC655427 PZG655427 PPK655427 PFO655427 OVS655427 OLW655427 OCA655427 NSE655427 NII655427 MYM655427 MOQ655427 MEU655427 LUY655427 LLC655427 LBG655427 KRK655427 KHO655427 JXS655427 JNW655427 JEA655427 IUE655427 IKI655427 IAM655427 HQQ655427 HGU655427 GWY655427 GNC655427 GDG655427 FTK655427 FJO655427 EZS655427 EPW655427 EGA655427 DWE655427 DMI655427 DCM655427 CSQ655427 CIU655427 BYY655427 BPC655427 BFG655427 AVK655427 ALO655427 ABS655427 RW655427 IA655427 WUM589891 WKQ589891 WAU589891 VQY589891 VHC589891 UXG589891 UNK589891 UDO589891 TTS589891 TJW589891 TAA589891 SQE589891 SGI589891 RWM589891 RMQ589891 RCU589891 QSY589891 QJC589891 PZG589891 PPK589891 PFO589891 OVS589891 OLW589891 OCA589891 NSE589891 NII589891 MYM589891 MOQ589891 MEU589891 LUY589891 LLC589891 LBG589891 KRK589891 KHO589891 JXS589891 JNW589891 JEA589891 IUE589891 IKI589891 IAM589891 HQQ589891 HGU589891 GWY589891 GNC589891 GDG589891 FTK589891 FJO589891 EZS589891 EPW589891 EGA589891 DWE589891 DMI589891 DCM589891 CSQ589891 CIU589891 BYY589891 BPC589891 BFG589891 AVK589891 ALO589891 ABS589891 RW589891 IA589891 WUM524355 WKQ524355 WAU524355 VQY524355 VHC524355 UXG524355 UNK524355 UDO524355 TTS524355 TJW524355 TAA524355 SQE524355 SGI524355 RWM524355 RMQ524355 RCU524355 QSY524355 QJC524355 PZG524355 PPK524355 PFO524355 OVS524355 OLW524355 OCA524355 NSE524355 NII524355 MYM524355 MOQ524355 MEU524355 LUY524355 LLC524355 LBG524355 KRK524355 KHO524355 JXS524355 JNW524355 JEA524355 IUE524355 IKI524355 IAM524355 HQQ524355 HGU524355 GWY524355 GNC524355 GDG524355 FTK524355 FJO524355 EZS524355 EPW524355 EGA524355 DWE524355 DMI524355 DCM524355 CSQ524355 CIU524355 BYY524355 BPC524355 BFG524355 AVK524355 ALO524355 ABS524355 RW524355 IA524355 WUM458819 WKQ458819 WAU458819 VQY458819 VHC458819 UXG458819 UNK458819 UDO458819 TTS458819 TJW458819 TAA458819 SQE458819 SGI458819 RWM458819 RMQ458819 RCU458819 QSY458819 QJC458819 PZG458819 PPK458819 PFO458819 OVS458819 OLW458819 OCA458819 NSE458819 NII458819 MYM458819 MOQ458819 MEU458819 LUY458819 LLC458819 LBG458819 KRK458819 KHO458819 JXS458819 JNW458819 JEA458819 IUE458819 IKI458819 IAM458819 HQQ458819 HGU458819 GWY458819 GNC458819 GDG458819 FTK458819 FJO458819 EZS458819 EPW458819 EGA458819 DWE458819 DMI458819 DCM458819 CSQ458819 CIU458819 BYY458819 BPC458819 BFG458819 AVK458819 ALO458819 ABS458819 RW458819 IA458819 WUM393283 WKQ393283 WAU393283 VQY393283 VHC393283 UXG393283 UNK393283 UDO393283 TTS393283 TJW393283 TAA393283 SQE393283 SGI393283 RWM393283 RMQ393283 RCU393283 QSY393283 QJC393283 PZG393283 PPK393283 PFO393283 OVS393283 OLW393283 OCA393283 NSE393283 NII393283 MYM393283 MOQ393283 MEU393283 LUY393283 LLC393283 LBG393283 KRK393283 KHO393283 JXS393283 JNW393283 JEA393283 IUE393283 IKI393283 IAM393283 HQQ393283 HGU393283 GWY393283 GNC393283 GDG393283 FTK393283 FJO393283 EZS393283 EPW393283 EGA393283 DWE393283 DMI393283 DCM393283 CSQ393283 CIU393283 BYY393283 BPC393283 BFG393283 AVK393283 ALO393283 ABS393283 RW393283 IA393283 WUM327747 WKQ327747 WAU327747 VQY327747 VHC327747 UXG327747 UNK327747 UDO327747 TTS327747 TJW327747 TAA327747 SQE327747 SGI327747 RWM327747 RMQ327747 RCU327747 QSY327747 QJC327747 PZG327747 PPK327747 PFO327747 OVS327747 OLW327747 OCA327747 NSE327747 NII327747 MYM327747 MOQ327747 MEU327747 LUY327747 LLC327747 LBG327747 KRK327747 KHO327747 JXS327747 JNW327747 JEA327747 IUE327747 IKI327747 IAM327747 HQQ327747 HGU327747 GWY327747 GNC327747 GDG327747 FTK327747 FJO327747 EZS327747 EPW327747 EGA327747 DWE327747 DMI327747 DCM327747 CSQ327747 CIU327747 BYY327747 BPC327747 BFG327747 AVK327747 ALO327747 ABS327747 RW327747 IA327747 WUM262211 WKQ262211 WAU262211 VQY262211 VHC262211 UXG262211 UNK262211 UDO262211 TTS262211 TJW262211 TAA262211 SQE262211 SGI262211 RWM262211 RMQ262211 RCU262211 QSY262211 QJC262211 PZG262211 PPK262211 PFO262211 OVS262211 OLW262211 OCA262211 NSE262211 NII262211 MYM262211 MOQ262211 MEU262211 LUY262211 LLC262211 LBG262211 KRK262211 KHO262211 JXS262211 JNW262211 JEA262211 IUE262211 IKI262211 IAM262211 HQQ262211 HGU262211 GWY262211 GNC262211 GDG262211 FTK262211 FJO262211 EZS262211 EPW262211 EGA262211 DWE262211 DMI262211 DCM262211 CSQ262211 CIU262211 BYY262211 BPC262211 BFG262211 AVK262211 ALO262211 ABS262211 RW262211 IA262211 WUM196675 WKQ196675 WAU196675 VQY196675 VHC196675 UXG196675 UNK196675 UDO196675 TTS196675 TJW196675 TAA196675 SQE196675 SGI196675 RWM196675 RMQ196675 RCU196675 QSY196675 QJC196675 PZG196675 PPK196675 PFO196675 OVS196675 OLW196675 OCA196675 NSE196675 NII196675 MYM196675 MOQ196675 MEU196675 LUY196675 LLC196675 LBG196675 KRK196675 KHO196675 JXS196675 JNW196675 JEA196675 IUE196675 IKI196675 IAM196675 HQQ196675 HGU196675 GWY196675 GNC196675 GDG196675 FTK196675 FJO196675 EZS196675 EPW196675 EGA196675 DWE196675 DMI196675 DCM196675 CSQ196675 CIU196675 BYY196675 BPC196675 BFG196675 AVK196675 ALO196675 ABS196675 RW196675 IA196675 WUM131139 WKQ131139 WAU131139 VQY131139 VHC131139 UXG131139 UNK131139 UDO131139 TTS131139 TJW131139 TAA131139 SQE131139 SGI131139 RWM131139 RMQ131139 RCU131139 QSY131139 QJC131139 PZG131139 PPK131139 PFO131139 OVS131139 OLW131139 OCA131139 NSE131139 NII131139 MYM131139 MOQ131139 MEU131139 LUY131139 LLC131139 LBG131139 KRK131139 KHO131139 JXS131139 JNW131139 JEA131139 IUE131139 IKI131139 IAM131139 HQQ131139 HGU131139 GWY131139 GNC131139 GDG131139 FTK131139 FJO131139 EZS131139 EPW131139 EGA131139 DWE131139 DMI131139 DCM131139 CSQ131139 CIU131139 BYY131139 BPC131139 BFG131139 AVK131139 ALO131139 ABS131139 RW131139 IA131139 WUM65603 WKQ65603 WAU65603 VQY65603 VHC65603 UXG65603 UNK65603 UDO65603 TTS65603 TJW65603 TAA65603 SQE65603 SGI65603 RWM65603 RMQ65603 RCU65603 QSY65603 QJC65603 PZG65603 PPK65603 PFO65603 OVS65603 OLW65603 OCA65603 NSE65603 NII65603 MYM65603 MOQ65603 MEU65603 LUY65603 LLC65603 LBG65603 KRK65603 KHO65603 JXS65603 JNW65603 JEA65603 IUE65603 IKI65603 IAM65603 HQQ65603 HGU65603 GWY65603 GNC65603 GDG65603 FTK65603 FJO65603 EZS65603 EPW65603 EGA65603 DWE65603 DMI65603 DCM65603 CSQ65603 CIU65603 BYY65603 BPC65603 BFG65603 AVK65603 ALO65603 ABS65603 RW65603 IA65603 RMQ983065:RMQ983067 WUM983135:WUM983138 WKQ983135:WKQ983138 WAU983135:WAU983138 VQY983135:VQY983138 VHC983135:VHC983138 UXG983135:UXG983138 UNK983135:UNK983138 UDO983135:UDO983138 TTS983135:TTS983138 TJW983135:TJW983138 TAA983135:TAA983138 SQE983135:SQE983138 SGI983135:SGI983138 RWM983135:RWM983138 RMQ983135:RMQ983138 RCU983135:RCU983138 QSY983135:QSY983138 QJC983135:QJC983138 PZG983135:PZG983138 PPK983135:PPK983138 PFO983135:PFO983138 OVS983135:OVS983138 OLW983135:OLW983138 OCA983135:OCA983138 NSE983135:NSE983138 NII983135:NII983138 MYM983135:MYM983138 MOQ983135:MOQ983138 MEU983135:MEU983138 LUY983135:LUY983138 LLC983135:LLC983138 LBG983135:LBG983138 KRK983135:KRK983138 KHO983135:KHO983138 JXS983135:JXS983138 JNW983135:JNW983138 JEA983135:JEA983138 IUE983135:IUE983138 IKI983135:IKI983138 IAM983135:IAM983138 HQQ983135:HQQ983138 HGU983135:HGU983138 GWY983135:GWY983138 GNC983135:GNC983138 GDG983135:GDG983138 FTK983135:FTK983138 FJO983135:FJO983138 EZS983135:EZS983138 EPW983135:EPW983138 EGA983135:EGA983138 DWE983135:DWE983138 DMI983135:DMI983138 DCM983135:DCM983138 CSQ983135:CSQ983138 CIU983135:CIU983138 BYY983135:BYY983138 BPC983135:BPC983138 BFG983135:BFG983138 AVK983135:AVK983138 ALO983135:ALO983138 ABS983135:ABS983138 RW983135:RW983138 IA983135:IA983138 WUM917599:WUM917602 WKQ917599:WKQ917602 WAU917599:WAU917602 VQY917599:VQY917602 VHC917599:VHC917602 UXG917599:UXG917602 UNK917599:UNK917602 UDO917599:UDO917602 TTS917599:TTS917602 TJW917599:TJW917602 TAA917599:TAA917602 SQE917599:SQE917602 SGI917599:SGI917602 RWM917599:RWM917602 RMQ917599:RMQ917602 RCU917599:RCU917602 QSY917599:QSY917602 QJC917599:QJC917602 PZG917599:PZG917602 PPK917599:PPK917602 PFO917599:PFO917602 OVS917599:OVS917602 OLW917599:OLW917602 OCA917599:OCA917602 NSE917599:NSE917602 NII917599:NII917602 MYM917599:MYM917602 MOQ917599:MOQ917602 MEU917599:MEU917602 LUY917599:LUY917602 LLC917599:LLC917602 LBG917599:LBG917602 KRK917599:KRK917602 KHO917599:KHO917602 JXS917599:JXS917602 JNW917599:JNW917602 JEA917599:JEA917602 IUE917599:IUE917602 IKI917599:IKI917602 IAM917599:IAM917602 HQQ917599:HQQ917602 HGU917599:HGU917602 GWY917599:GWY917602 GNC917599:GNC917602 GDG917599:GDG917602 FTK917599:FTK917602 FJO917599:FJO917602 EZS917599:EZS917602 EPW917599:EPW917602 EGA917599:EGA917602 DWE917599:DWE917602 DMI917599:DMI917602 DCM917599:DCM917602 CSQ917599:CSQ917602 CIU917599:CIU917602 BYY917599:BYY917602 BPC917599:BPC917602 BFG917599:BFG917602 AVK917599:AVK917602 ALO917599:ALO917602 ABS917599:ABS917602 RW917599:RW917602 IA917599:IA917602 WUM852063:WUM852066 WKQ852063:WKQ852066 WAU852063:WAU852066 VQY852063:VQY852066 VHC852063:VHC852066 UXG852063:UXG852066 UNK852063:UNK852066 UDO852063:UDO852066 TTS852063:TTS852066 TJW852063:TJW852066 TAA852063:TAA852066 SQE852063:SQE852066 SGI852063:SGI852066 RWM852063:RWM852066 RMQ852063:RMQ852066 RCU852063:RCU852066 QSY852063:QSY852066 QJC852063:QJC852066 PZG852063:PZG852066 PPK852063:PPK852066 PFO852063:PFO852066 OVS852063:OVS852066 OLW852063:OLW852066 OCA852063:OCA852066 NSE852063:NSE852066 NII852063:NII852066 MYM852063:MYM852066 MOQ852063:MOQ852066 MEU852063:MEU852066 LUY852063:LUY852066 LLC852063:LLC852066 LBG852063:LBG852066 KRK852063:KRK852066 KHO852063:KHO852066 JXS852063:JXS852066 JNW852063:JNW852066 JEA852063:JEA852066 IUE852063:IUE852066 IKI852063:IKI852066 IAM852063:IAM852066 HQQ852063:HQQ852066 HGU852063:HGU852066 GWY852063:GWY852066 GNC852063:GNC852066 GDG852063:GDG852066 FTK852063:FTK852066 FJO852063:FJO852066 EZS852063:EZS852066 EPW852063:EPW852066 EGA852063:EGA852066 DWE852063:DWE852066 DMI852063:DMI852066 DCM852063:DCM852066 CSQ852063:CSQ852066 CIU852063:CIU852066 BYY852063:BYY852066 BPC852063:BPC852066 BFG852063:BFG852066 AVK852063:AVK852066 ALO852063:ALO852066 ABS852063:ABS852066 RW852063:RW852066 IA852063:IA852066 WUM786527:WUM786530 WKQ786527:WKQ786530 WAU786527:WAU786530 VQY786527:VQY786530 VHC786527:VHC786530 UXG786527:UXG786530 UNK786527:UNK786530 UDO786527:UDO786530 TTS786527:TTS786530 TJW786527:TJW786530 TAA786527:TAA786530 SQE786527:SQE786530 SGI786527:SGI786530 RWM786527:RWM786530 RMQ786527:RMQ786530 RCU786527:RCU786530 QSY786527:QSY786530 QJC786527:QJC786530 PZG786527:PZG786530 PPK786527:PPK786530 PFO786527:PFO786530 OVS786527:OVS786530 OLW786527:OLW786530 OCA786527:OCA786530 NSE786527:NSE786530 NII786527:NII786530 MYM786527:MYM786530 MOQ786527:MOQ786530 MEU786527:MEU786530 LUY786527:LUY786530 LLC786527:LLC786530 LBG786527:LBG786530 KRK786527:KRK786530 KHO786527:KHO786530 JXS786527:JXS786530 JNW786527:JNW786530 JEA786527:JEA786530 IUE786527:IUE786530 IKI786527:IKI786530 IAM786527:IAM786530 HQQ786527:HQQ786530 HGU786527:HGU786530 GWY786527:GWY786530 GNC786527:GNC786530 GDG786527:GDG786530 FTK786527:FTK786530 FJO786527:FJO786530 EZS786527:EZS786530 EPW786527:EPW786530 EGA786527:EGA786530 DWE786527:DWE786530 DMI786527:DMI786530 DCM786527:DCM786530 CSQ786527:CSQ786530 CIU786527:CIU786530 BYY786527:BYY786530 BPC786527:BPC786530 BFG786527:BFG786530 AVK786527:AVK786530 ALO786527:ALO786530 ABS786527:ABS786530 RW786527:RW786530 IA786527:IA786530 WUM720991:WUM720994 WKQ720991:WKQ720994 WAU720991:WAU720994 VQY720991:VQY720994 VHC720991:VHC720994 UXG720991:UXG720994 UNK720991:UNK720994 UDO720991:UDO720994 TTS720991:TTS720994 TJW720991:TJW720994 TAA720991:TAA720994 SQE720991:SQE720994 SGI720991:SGI720994 RWM720991:RWM720994 RMQ720991:RMQ720994 RCU720991:RCU720994 QSY720991:QSY720994 QJC720991:QJC720994 PZG720991:PZG720994 PPK720991:PPK720994 PFO720991:PFO720994 OVS720991:OVS720994 OLW720991:OLW720994 OCA720991:OCA720994 NSE720991:NSE720994 NII720991:NII720994 MYM720991:MYM720994 MOQ720991:MOQ720994 MEU720991:MEU720994 LUY720991:LUY720994 LLC720991:LLC720994 LBG720991:LBG720994 KRK720991:KRK720994 KHO720991:KHO720994 JXS720991:JXS720994 JNW720991:JNW720994 JEA720991:JEA720994 IUE720991:IUE720994 IKI720991:IKI720994 IAM720991:IAM720994 HQQ720991:HQQ720994 HGU720991:HGU720994 GWY720991:GWY720994 GNC720991:GNC720994 GDG720991:GDG720994 FTK720991:FTK720994 FJO720991:FJO720994 EZS720991:EZS720994 EPW720991:EPW720994 EGA720991:EGA720994 DWE720991:DWE720994 DMI720991:DMI720994 DCM720991:DCM720994 CSQ720991:CSQ720994 CIU720991:CIU720994 BYY720991:BYY720994 BPC720991:BPC720994 BFG720991:BFG720994 AVK720991:AVK720994 ALO720991:ALO720994 ABS720991:ABS720994 RW720991:RW720994 IA720991:IA720994 WUM655455:WUM655458 WKQ655455:WKQ655458 WAU655455:WAU655458 VQY655455:VQY655458 VHC655455:VHC655458 UXG655455:UXG655458 UNK655455:UNK655458 UDO655455:UDO655458 TTS655455:TTS655458 TJW655455:TJW655458 TAA655455:TAA655458 SQE655455:SQE655458 SGI655455:SGI655458 RWM655455:RWM655458 RMQ655455:RMQ655458 RCU655455:RCU655458 QSY655455:QSY655458 QJC655455:QJC655458 PZG655455:PZG655458 PPK655455:PPK655458 PFO655455:PFO655458 OVS655455:OVS655458 OLW655455:OLW655458 OCA655455:OCA655458 NSE655455:NSE655458 NII655455:NII655458 MYM655455:MYM655458 MOQ655455:MOQ655458 MEU655455:MEU655458 LUY655455:LUY655458 LLC655455:LLC655458 LBG655455:LBG655458 KRK655455:KRK655458 KHO655455:KHO655458 JXS655455:JXS655458 JNW655455:JNW655458 JEA655455:JEA655458 IUE655455:IUE655458 IKI655455:IKI655458 IAM655455:IAM655458 HQQ655455:HQQ655458 HGU655455:HGU655458 GWY655455:GWY655458 GNC655455:GNC655458 GDG655455:GDG655458 FTK655455:FTK655458 FJO655455:FJO655458 EZS655455:EZS655458 EPW655455:EPW655458 EGA655455:EGA655458 DWE655455:DWE655458 DMI655455:DMI655458 DCM655455:DCM655458 CSQ655455:CSQ655458 CIU655455:CIU655458 BYY655455:BYY655458 BPC655455:BPC655458 BFG655455:BFG655458 AVK655455:AVK655458 ALO655455:ALO655458 ABS655455:ABS655458 RW655455:RW655458 IA655455:IA655458 WUM589919:WUM589922 WKQ589919:WKQ589922 WAU589919:WAU589922 VQY589919:VQY589922 VHC589919:VHC589922 UXG589919:UXG589922 UNK589919:UNK589922 UDO589919:UDO589922 TTS589919:TTS589922 TJW589919:TJW589922 TAA589919:TAA589922 SQE589919:SQE589922 SGI589919:SGI589922 RWM589919:RWM589922 RMQ589919:RMQ589922 RCU589919:RCU589922 QSY589919:QSY589922 QJC589919:QJC589922 PZG589919:PZG589922 PPK589919:PPK589922 PFO589919:PFO589922 OVS589919:OVS589922 OLW589919:OLW589922 OCA589919:OCA589922 NSE589919:NSE589922 NII589919:NII589922 MYM589919:MYM589922 MOQ589919:MOQ589922 MEU589919:MEU589922 LUY589919:LUY589922 LLC589919:LLC589922 LBG589919:LBG589922 KRK589919:KRK589922 KHO589919:KHO589922 JXS589919:JXS589922 JNW589919:JNW589922 JEA589919:JEA589922 IUE589919:IUE589922 IKI589919:IKI589922 IAM589919:IAM589922 HQQ589919:HQQ589922 HGU589919:HGU589922 GWY589919:GWY589922 GNC589919:GNC589922 GDG589919:GDG589922 FTK589919:FTK589922 FJO589919:FJO589922 EZS589919:EZS589922 EPW589919:EPW589922 EGA589919:EGA589922 DWE589919:DWE589922 DMI589919:DMI589922 DCM589919:DCM589922 CSQ589919:CSQ589922 CIU589919:CIU589922 BYY589919:BYY589922 BPC589919:BPC589922 BFG589919:BFG589922 AVK589919:AVK589922 ALO589919:ALO589922 ABS589919:ABS589922 RW589919:RW589922 IA589919:IA589922 WUM524383:WUM524386 WKQ524383:WKQ524386 WAU524383:WAU524386 VQY524383:VQY524386 VHC524383:VHC524386 UXG524383:UXG524386 UNK524383:UNK524386 UDO524383:UDO524386 TTS524383:TTS524386 TJW524383:TJW524386 TAA524383:TAA524386 SQE524383:SQE524386 SGI524383:SGI524386 RWM524383:RWM524386 RMQ524383:RMQ524386 RCU524383:RCU524386 QSY524383:QSY524386 QJC524383:QJC524386 PZG524383:PZG524386 PPK524383:PPK524386 PFO524383:PFO524386 OVS524383:OVS524386 OLW524383:OLW524386 OCA524383:OCA524386 NSE524383:NSE524386 NII524383:NII524386 MYM524383:MYM524386 MOQ524383:MOQ524386 MEU524383:MEU524386 LUY524383:LUY524386 LLC524383:LLC524386 LBG524383:LBG524386 KRK524383:KRK524386 KHO524383:KHO524386 JXS524383:JXS524386 JNW524383:JNW524386 JEA524383:JEA524386 IUE524383:IUE524386 IKI524383:IKI524386 IAM524383:IAM524386 HQQ524383:HQQ524386 HGU524383:HGU524386 GWY524383:GWY524386 GNC524383:GNC524386 GDG524383:GDG524386 FTK524383:FTK524386 FJO524383:FJO524386 EZS524383:EZS524386 EPW524383:EPW524386 EGA524383:EGA524386 DWE524383:DWE524386 DMI524383:DMI524386 DCM524383:DCM524386 CSQ524383:CSQ524386 CIU524383:CIU524386 BYY524383:BYY524386 BPC524383:BPC524386 BFG524383:BFG524386 AVK524383:AVK524386 ALO524383:ALO524386 ABS524383:ABS524386 RW524383:RW524386 IA524383:IA524386 WUM458847:WUM458850 WKQ458847:WKQ458850 WAU458847:WAU458850 VQY458847:VQY458850 VHC458847:VHC458850 UXG458847:UXG458850 UNK458847:UNK458850 UDO458847:UDO458850 TTS458847:TTS458850 TJW458847:TJW458850 TAA458847:TAA458850 SQE458847:SQE458850 SGI458847:SGI458850 RWM458847:RWM458850 RMQ458847:RMQ458850 RCU458847:RCU458850 QSY458847:QSY458850 QJC458847:QJC458850 PZG458847:PZG458850 PPK458847:PPK458850 PFO458847:PFO458850 OVS458847:OVS458850 OLW458847:OLW458850 OCA458847:OCA458850 NSE458847:NSE458850 NII458847:NII458850 MYM458847:MYM458850 MOQ458847:MOQ458850 MEU458847:MEU458850 LUY458847:LUY458850 LLC458847:LLC458850 LBG458847:LBG458850 KRK458847:KRK458850 KHO458847:KHO458850 JXS458847:JXS458850 JNW458847:JNW458850 JEA458847:JEA458850 IUE458847:IUE458850 IKI458847:IKI458850 IAM458847:IAM458850 HQQ458847:HQQ458850 HGU458847:HGU458850 GWY458847:GWY458850 GNC458847:GNC458850 GDG458847:GDG458850 FTK458847:FTK458850 FJO458847:FJO458850 EZS458847:EZS458850 EPW458847:EPW458850 EGA458847:EGA458850 DWE458847:DWE458850 DMI458847:DMI458850 DCM458847:DCM458850 CSQ458847:CSQ458850 CIU458847:CIU458850 BYY458847:BYY458850 BPC458847:BPC458850 BFG458847:BFG458850 AVK458847:AVK458850 ALO458847:ALO458850 ABS458847:ABS458850 RW458847:RW458850 IA458847:IA458850 WUM393311:WUM393314 WKQ393311:WKQ393314 WAU393311:WAU393314 VQY393311:VQY393314 VHC393311:VHC393314 UXG393311:UXG393314 UNK393311:UNK393314 UDO393311:UDO393314 TTS393311:TTS393314 TJW393311:TJW393314 TAA393311:TAA393314 SQE393311:SQE393314 SGI393311:SGI393314 RWM393311:RWM393314 RMQ393311:RMQ393314 RCU393311:RCU393314 QSY393311:QSY393314 QJC393311:QJC393314 PZG393311:PZG393314 PPK393311:PPK393314 PFO393311:PFO393314 OVS393311:OVS393314 OLW393311:OLW393314 OCA393311:OCA393314 NSE393311:NSE393314 NII393311:NII393314 MYM393311:MYM393314 MOQ393311:MOQ393314 MEU393311:MEU393314 LUY393311:LUY393314 LLC393311:LLC393314 LBG393311:LBG393314 KRK393311:KRK393314 KHO393311:KHO393314 JXS393311:JXS393314 JNW393311:JNW393314 JEA393311:JEA393314 IUE393311:IUE393314 IKI393311:IKI393314 IAM393311:IAM393314 HQQ393311:HQQ393314 HGU393311:HGU393314 GWY393311:GWY393314 GNC393311:GNC393314 GDG393311:GDG393314 FTK393311:FTK393314 FJO393311:FJO393314 EZS393311:EZS393314 EPW393311:EPW393314 EGA393311:EGA393314 DWE393311:DWE393314 DMI393311:DMI393314 DCM393311:DCM393314 CSQ393311:CSQ393314 CIU393311:CIU393314 BYY393311:BYY393314 BPC393311:BPC393314 BFG393311:BFG393314 AVK393311:AVK393314 ALO393311:ALO393314 ABS393311:ABS393314 RW393311:RW393314 IA393311:IA393314 WUM327775:WUM327778 WKQ327775:WKQ327778 WAU327775:WAU327778 VQY327775:VQY327778 VHC327775:VHC327778 UXG327775:UXG327778 UNK327775:UNK327778 UDO327775:UDO327778 TTS327775:TTS327778 TJW327775:TJW327778 TAA327775:TAA327778 SQE327775:SQE327778 SGI327775:SGI327778 RWM327775:RWM327778 RMQ327775:RMQ327778 RCU327775:RCU327778 QSY327775:QSY327778 QJC327775:QJC327778 PZG327775:PZG327778 PPK327775:PPK327778 PFO327775:PFO327778 OVS327775:OVS327778 OLW327775:OLW327778 OCA327775:OCA327778 NSE327775:NSE327778 NII327775:NII327778 MYM327775:MYM327778 MOQ327775:MOQ327778 MEU327775:MEU327778 LUY327775:LUY327778 LLC327775:LLC327778 LBG327775:LBG327778 KRK327775:KRK327778 KHO327775:KHO327778 JXS327775:JXS327778 JNW327775:JNW327778 JEA327775:JEA327778 IUE327775:IUE327778 IKI327775:IKI327778 IAM327775:IAM327778 HQQ327775:HQQ327778 HGU327775:HGU327778 GWY327775:GWY327778 GNC327775:GNC327778 GDG327775:GDG327778 FTK327775:FTK327778 FJO327775:FJO327778 EZS327775:EZS327778 EPW327775:EPW327778 EGA327775:EGA327778 DWE327775:DWE327778 DMI327775:DMI327778 DCM327775:DCM327778 CSQ327775:CSQ327778 CIU327775:CIU327778 BYY327775:BYY327778 BPC327775:BPC327778 BFG327775:BFG327778 AVK327775:AVK327778 ALO327775:ALO327778 ABS327775:ABS327778 RW327775:RW327778 IA327775:IA327778 WUM262239:WUM262242 WKQ262239:WKQ262242 WAU262239:WAU262242 VQY262239:VQY262242 VHC262239:VHC262242 UXG262239:UXG262242 UNK262239:UNK262242 UDO262239:UDO262242 TTS262239:TTS262242 TJW262239:TJW262242 TAA262239:TAA262242 SQE262239:SQE262242 SGI262239:SGI262242 RWM262239:RWM262242 RMQ262239:RMQ262242 RCU262239:RCU262242 QSY262239:QSY262242 QJC262239:QJC262242 PZG262239:PZG262242 PPK262239:PPK262242 PFO262239:PFO262242 OVS262239:OVS262242 OLW262239:OLW262242 OCA262239:OCA262242 NSE262239:NSE262242 NII262239:NII262242 MYM262239:MYM262242 MOQ262239:MOQ262242 MEU262239:MEU262242 LUY262239:LUY262242 LLC262239:LLC262242 LBG262239:LBG262242 KRK262239:KRK262242 KHO262239:KHO262242 JXS262239:JXS262242 JNW262239:JNW262242 JEA262239:JEA262242 IUE262239:IUE262242 IKI262239:IKI262242 IAM262239:IAM262242 HQQ262239:HQQ262242 HGU262239:HGU262242 GWY262239:GWY262242 GNC262239:GNC262242 GDG262239:GDG262242 FTK262239:FTK262242 FJO262239:FJO262242 EZS262239:EZS262242 EPW262239:EPW262242 EGA262239:EGA262242 DWE262239:DWE262242 DMI262239:DMI262242 DCM262239:DCM262242 CSQ262239:CSQ262242 CIU262239:CIU262242 BYY262239:BYY262242 BPC262239:BPC262242 BFG262239:BFG262242 AVK262239:AVK262242 ALO262239:ALO262242 ABS262239:ABS262242 RW262239:RW262242 IA262239:IA262242 WUM196703:WUM196706 WKQ196703:WKQ196706 WAU196703:WAU196706 VQY196703:VQY196706 VHC196703:VHC196706 UXG196703:UXG196706 UNK196703:UNK196706 UDO196703:UDO196706 TTS196703:TTS196706 TJW196703:TJW196706 TAA196703:TAA196706 SQE196703:SQE196706 SGI196703:SGI196706 RWM196703:RWM196706 RMQ196703:RMQ196706 RCU196703:RCU196706 QSY196703:QSY196706 QJC196703:QJC196706 PZG196703:PZG196706 PPK196703:PPK196706 PFO196703:PFO196706 OVS196703:OVS196706 OLW196703:OLW196706 OCA196703:OCA196706 NSE196703:NSE196706 NII196703:NII196706 MYM196703:MYM196706 MOQ196703:MOQ196706 MEU196703:MEU196706 LUY196703:LUY196706 LLC196703:LLC196706 LBG196703:LBG196706 KRK196703:KRK196706 KHO196703:KHO196706 JXS196703:JXS196706 JNW196703:JNW196706 JEA196703:JEA196706 IUE196703:IUE196706 IKI196703:IKI196706 IAM196703:IAM196706 HQQ196703:HQQ196706 HGU196703:HGU196706 GWY196703:GWY196706 GNC196703:GNC196706 GDG196703:GDG196706 FTK196703:FTK196706 FJO196703:FJO196706 EZS196703:EZS196706 EPW196703:EPW196706 EGA196703:EGA196706 DWE196703:DWE196706 DMI196703:DMI196706 DCM196703:DCM196706 CSQ196703:CSQ196706 CIU196703:CIU196706 BYY196703:BYY196706 BPC196703:BPC196706 BFG196703:BFG196706 AVK196703:AVK196706 ALO196703:ALO196706 ABS196703:ABS196706 RW196703:RW196706 IA196703:IA196706 WUM131167:WUM131170 WKQ131167:WKQ131170 WAU131167:WAU131170 VQY131167:VQY131170 VHC131167:VHC131170 UXG131167:UXG131170 UNK131167:UNK131170 UDO131167:UDO131170 TTS131167:TTS131170 TJW131167:TJW131170 TAA131167:TAA131170 SQE131167:SQE131170 SGI131167:SGI131170 RWM131167:RWM131170 RMQ131167:RMQ131170 RCU131167:RCU131170 QSY131167:QSY131170 QJC131167:QJC131170 PZG131167:PZG131170 PPK131167:PPK131170 PFO131167:PFO131170 OVS131167:OVS131170 OLW131167:OLW131170 OCA131167:OCA131170 NSE131167:NSE131170 NII131167:NII131170 MYM131167:MYM131170 MOQ131167:MOQ131170 MEU131167:MEU131170 LUY131167:LUY131170 LLC131167:LLC131170 LBG131167:LBG131170 KRK131167:KRK131170 KHO131167:KHO131170 JXS131167:JXS131170 JNW131167:JNW131170 JEA131167:JEA131170 IUE131167:IUE131170 IKI131167:IKI131170 IAM131167:IAM131170 HQQ131167:HQQ131170 HGU131167:HGU131170 GWY131167:GWY131170 GNC131167:GNC131170 GDG131167:GDG131170 FTK131167:FTK131170 FJO131167:FJO131170 EZS131167:EZS131170 EPW131167:EPW131170 EGA131167:EGA131170 DWE131167:DWE131170 DMI131167:DMI131170 DCM131167:DCM131170 CSQ131167:CSQ131170 CIU131167:CIU131170 BYY131167:BYY131170 BPC131167:BPC131170 BFG131167:BFG131170 AVK131167:AVK131170 ALO131167:ALO131170 ABS131167:ABS131170 RW131167:RW131170 IA131167:IA131170 WUM65631:WUM65634 WKQ65631:WKQ65634 WAU65631:WAU65634 VQY65631:VQY65634 VHC65631:VHC65634 UXG65631:UXG65634 UNK65631:UNK65634 UDO65631:UDO65634 TTS65631:TTS65634 TJW65631:TJW65634 TAA65631:TAA65634 SQE65631:SQE65634 SGI65631:SGI65634 RWM65631:RWM65634 RMQ65631:RMQ65634 RCU65631:RCU65634 QSY65631:QSY65634 QJC65631:QJC65634 PZG65631:PZG65634 PPK65631:PPK65634 PFO65631:PFO65634 OVS65631:OVS65634 OLW65631:OLW65634 OCA65631:OCA65634 NSE65631:NSE65634 NII65631:NII65634 MYM65631:MYM65634 MOQ65631:MOQ65634 MEU65631:MEU65634 LUY65631:LUY65634 LLC65631:LLC65634 LBG65631:LBG65634 KRK65631:KRK65634 KHO65631:KHO65634 JXS65631:JXS65634 JNW65631:JNW65634 JEA65631:JEA65634 IUE65631:IUE65634 IKI65631:IKI65634 IAM65631:IAM65634 HQQ65631:HQQ65634 HGU65631:HGU65634 GWY65631:GWY65634 GNC65631:GNC65634 GDG65631:GDG65634 FTK65631:FTK65634 FJO65631:FJO65634 EZS65631:EZS65634 EPW65631:EPW65634 EGA65631:EGA65634 DWE65631:DWE65634 DMI65631:DMI65634 DCM65631:DCM65634 CSQ65631:CSQ65634 CIU65631:CIU65634 BYY65631:BYY65634 BPC65631:BPC65634 BFG65631:BFG65634 AVK65631:AVK65634 ALO65631:ALO65634 ABS65631:ABS65634 RW65631:RW65634 IA65631:IA65634 RCU983065:RCU983067 WUM983128:WUM983130 WKQ983128:WKQ983130 WAU983128:WAU983130 VQY983128:VQY983130 VHC983128:VHC983130 UXG983128:UXG983130 UNK983128:UNK983130 UDO983128:UDO983130 TTS983128:TTS983130 TJW983128:TJW983130 TAA983128:TAA983130 SQE983128:SQE983130 SGI983128:SGI983130 RWM983128:RWM983130 RMQ983128:RMQ983130 RCU983128:RCU983130 QSY983128:QSY983130 QJC983128:QJC983130 PZG983128:PZG983130 PPK983128:PPK983130 PFO983128:PFO983130 OVS983128:OVS983130 OLW983128:OLW983130 OCA983128:OCA983130 NSE983128:NSE983130 NII983128:NII983130 MYM983128:MYM983130 MOQ983128:MOQ983130 MEU983128:MEU983130 LUY983128:LUY983130 LLC983128:LLC983130 LBG983128:LBG983130 KRK983128:KRK983130 KHO983128:KHO983130 JXS983128:JXS983130 JNW983128:JNW983130 JEA983128:JEA983130 IUE983128:IUE983130 IKI983128:IKI983130 IAM983128:IAM983130 HQQ983128:HQQ983130 HGU983128:HGU983130 GWY983128:GWY983130 GNC983128:GNC983130 GDG983128:GDG983130 FTK983128:FTK983130 FJO983128:FJO983130 EZS983128:EZS983130 EPW983128:EPW983130 EGA983128:EGA983130 DWE983128:DWE983130 DMI983128:DMI983130 DCM983128:DCM983130 CSQ983128:CSQ983130 CIU983128:CIU983130 BYY983128:BYY983130 BPC983128:BPC983130 BFG983128:BFG983130 AVK983128:AVK983130 ALO983128:ALO983130 ABS983128:ABS983130 RW983128:RW983130 IA983128:IA983130 WUM917592:WUM917594 WKQ917592:WKQ917594 WAU917592:WAU917594 VQY917592:VQY917594 VHC917592:VHC917594 UXG917592:UXG917594 UNK917592:UNK917594 UDO917592:UDO917594 TTS917592:TTS917594 TJW917592:TJW917594 TAA917592:TAA917594 SQE917592:SQE917594 SGI917592:SGI917594 RWM917592:RWM917594 RMQ917592:RMQ917594 RCU917592:RCU917594 QSY917592:QSY917594 QJC917592:QJC917594 PZG917592:PZG917594 PPK917592:PPK917594 PFO917592:PFO917594 OVS917592:OVS917594 OLW917592:OLW917594 OCA917592:OCA917594 NSE917592:NSE917594 NII917592:NII917594 MYM917592:MYM917594 MOQ917592:MOQ917594 MEU917592:MEU917594 LUY917592:LUY917594 LLC917592:LLC917594 LBG917592:LBG917594 KRK917592:KRK917594 KHO917592:KHO917594 JXS917592:JXS917594 JNW917592:JNW917594 JEA917592:JEA917594 IUE917592:IUE917594 IKI917592:IKI917594 IAM917592:IAM917594 HQQ917592:HQQ917594 HGU917592:HGU917594 GWY917592:GWY917594 GNC917592:GNC917594 GDG917592:GDG917594 FTK917592:FTK917594 FJO917592:FJO917594 EZS917592:EZS917594 EPW917592:EPW917594 EGA917592:EGA917594 DWE917592:DWE917594 DMI917592:DMI917594 DCM917592:DCM917594 CSQ917592:CSQ917594 CIU917592:CIU917594 BYY917592:BYY917594 BPC917592:BPC917594 BFG917592:BFG917594 AVK917592:AVK917594 ALO917592:ALO917594 ABS917592:ABS917594 RW917592:RW917594 IA917592:IA917594 WUM852056:WUM852058 WKQ852056:WKQ852058 WAU852056:WAU852058 VQY852056:VQY852058 VHC852056:VHC852058 UXG852056:UXG852058 UNK852056:UNK852058 UDO852056:UDO852058 TTS852056:TTS852058 TJW852056:TJW852058 TAA852056:TAA852058 SQE852056:SQE852058 SGI852056:SGI852058 RWM852056:RWM852058 RMQ852056:RMQ852058 RCU852056:RCU852058 QSY852056:QSY852058 QJC852056:QJC852058 PZG852056:PZG852058 PPK852056:PPK852058 PFO852056:PFO852058 OVS852056:OVS852058 OLW852056:OLW852058 OCA852056:OCA852058 NSE852056:NSE852058 NII852056:NII852058 MYM852056:MYM852058 MOQ852056:MOQ852058 MEU852056:MEU852058 LUY852056:LUY852058 LLC852056:LLC852058 LBG852056:LBG852058 KRK852056:KRK852058 KHO852056:KHO852058 JXS852056:JXS852058 JNW852056:JNW852058 JEA852056:JEA852058 IUE852056:IUE852058 IKI852056:IKI852058 IAM852056:IAM852058 HQQ852056:HQQ852058 HGU852056:HGU852058 GWY852056:GWY852058 GNC852056:GNC852058 GDG852056:GDG852058 FTK852056:FTK852058 FJO852056:FJO852058 EZS852056:EZS852058 EPW852056:EPW852058 EGA852056:EGA852058 DWE852056:DWE852058 DMI852056:DMI852058 DCM852056:DCM852058 CSQ852056:CSQ852058 CIU852056:CIU852058 BYY852056:BYY852058 BPC852056:BPC852058 BFG852056:BFG852058 AVK852056:AVK852058 ALO852056:ALO852058 ABS852056:ABS852058 RW852056:RW852058 IA852056:IA852058 WUM786520:WUM786522 WKQ786520:WKQ786522 WAU786520:WAU786522 VQY786520:VQY786522 VHC786520:VHC786522 UXG786520:UXG786522 UNK786520:UNK786522 UDO786520:UDO786522 TTS786520:TTS786522 TJW786520:TJW786522 TAA786520:TAA786522 SQE786520:SQE786522 SGI786520:SGI786522 RWM786520:RWM786522 RMQ786520:RMQ786522 RCU786520:RCU786522 QSY786520:QSY786522 QJC786520:QJC786522 PZG786520:PZG786522 PPK786520:PPK786522 PFO786520:PFO786522 OVS786520:OVS786522 OLW786520:OLW786522 OCA786520:OCA786522 NSE786520:NSE786522 NII786520:NII786522 MYM786520:MYM786522 MOQ786520:MOQ786522 MEU786520:MEU786522 LUY786520:LUY786522 LLC786520:LLC786522 LBG786520:LBG786522 KRK786520:KRK786522 KHO786520:KHO786522 JXS786520:JXS786522 JNW786520:JNW786522 JEA786520:JEA786522 IUE786520:IUE786522 IKI786520:IKI786522 IAM786520:IAM786522 HQQ786520:HQQ786522 HGU786520:HGU786522 GWY786520:GWY786522 GNC786520:GNC786522 GDG786520:GDG786522 FTK786520:FTK786522 FJO786520:FJO786522 EZS786520:EZS786522 EPW786520:EPW786522 EGA786520:EGA786522 DWE786520:DWE786522 DMI786520:DMI786522 DCM786520:DCM786522 CSQ786520:CSQ786522 CIU786520:CIU786522 BYY786520:BYY786522 BPC786520:BPC786522 BFG786520:BFG786522 AVK786520:AVK786522 ALO786520:ALO786522 ABS786520:ABS786522 RW786520:RW786522 IA786520:IA786522 WUM720984:WUM720986 WKQ720984:WKQ720986 WAU720984:WAU720986 VQY720984:VQY720986 VHC720984:VHC720986 UXG720984:UXG720986 UNK720984:UNK720986 UDO720984:UDO720986 TTS720984:TTS720986 TJW720984:TJW720986 TAA720984:TAA720986 SQE720984:SQE720986 SGI720984:SGI720986 RWM720984:RWM720986 RMQ720984:RMQ720986 RCU720984:RCU720986 QSY720984:QSY720986 QJC720984:QJC720986 PZG720984:PZG720986 PPK720984:PPK720986 PFO720984:PFO720986 OVS720984:OVS720986 OLW720984:OLW720986 OCA720984:OCA720986 NSE720984:NSE720986 NII720984:NII720986 MYM720984:MYM720986 MOQ720984:MOQ720986 MEU720984:MEU720986 LUY720984:LUY720986 LLC720984:LLC720986 LBG720984:LBG720986 KRK720984:KRK720986 KHO720984:KHO720986 JXS720984:JXS720986 JNW720984:JNW720986 JEA720984:JEA720986 IUE720984:IUE720986 IKI720984:IKI720986 IAM720984:IAM720986 HQQ720984:HQQ720986 HGU720984:HGU720986 GWY720984:GWY720986 GNC720984:GNC720986 GDG720984:GDG720986 FTK720984:FTK720986 FJO720984:FJO720986 EZS720984:EZS720986 EPW720984:EPW720986 EGA720984:EGA720986 DWE720984:DWE720986 DMI720984:DMI720986 DCM720984:DCM720986 CSQ720984:CSQ720986 CIU720984:CIU720986 BYY720984:BYY720986 BPC720984:BPC720986 BFG720984:BFG720986 AVK720984:AVK720986 ALO720984:ALO720986 ABS720984:ABS720986 RW720984:RW720986 IA720984:IA720986 WUM655448:WUM655450 WKQ655448:WKQ655450 WAU655448:WAU655450 VQY655448:VQY655450 VHC655448:VHC655450 UXG655448:UXG655450 UNK655448:UNK655450 UDO655448:UDO655450 TTS655448:TTS655450 TJW655448:TJW655450 TAA655448:TAA655450 SQE655448:SQE655450 SGI655448:SGI655450 RWM655448:RWM655450 RMQ655448:RMQ655450 RCU655448:RCU655450 QSY655448:QSY655450 QJC655448:QJC655450 PZG655448:PZG655450 PPK655448:PPK655450 PFO655448:PFO655450 OVS655448:OVS655450 OLW655448:OLW655450 OCA655448:OCA655450 NSE655448:NSE655450 NII655448:NII655450 MYM655448:MYM655450 MOQ655448:MOQ655450 MEU655448:MEU655450 LUY655448:LUY655450 LLC655448:LLC655450 LBG655448:LBG655450 KRK655448:KRK655450 KHO655448:KHO655450 JXS655448:JXS655450 JNW655448:JNW655450 JEA655448:JEA655450 IUE655448:IUE655450 IKI655448:IKI655450 IAM655448:IAM655450 HQQ655448:HQQ655450 HGU655448:HGU655450 GWY655448:GWY655450 GNC655448:GNC655450 GDG655448:GDG655450 FTK655448:FTK655450 FJO655448:FJO655450 EZS655448:EZS655450 EPW655448:EPW655450 EGA655448:EGA655450 DWE655448:DWE655450 DMI655448:DMI655450 DCM655448:DCM655450 CSQ655448:CSQ655450 CIU655448:CIU655450 BYY655448:BYY655450 BPC655448:BPC655450 BFG655448:BFG655450 AVK655448:AVK655450 ALO655448:ALO655450 ABS655448:ABS655450 RW655448:RW655450 IA655448:IA655450 WUM589912:WUM589914 WKQ589912:WKQ589914 WAU589912:WAU589914 VQY589912:VQY589914 VHC589912:VHC589914 UXG589912:UXG589914 UNK589912:UNK589914 UDO589912:UDO589914 TTS589912:TTS589914 TJW589912:TJW589914 TAA589912:TAA589914 SQE589912:SQE589914 SGI589912:SGI589914 RWM589912:RWM589914 RMQ589912:RMQ589914 RCU589912:RCU589914 QSY589912:QSY589914 QJC589912:QJC589914 PZG589912:PZG589914 PPK589912:PPK589914 PFO589912:PFO589914 OVS589912:OVS589914 OLW589912:OLW589914 OCA589912:OCA589914 NSE589912:NSE589914 NII589912:NII589914 MYM589912:MYM589914 MOQ589912:MOQ589914 MEU589912:MEU589914 LUY589912:LUY589914 LLC589912:LLC589914 LBG589912:LBG589914 KRK589912:KRK589914 KHO589912:KHO589914 JXS589912:JXS589914 JNW589912:JNW589914 JEA589912:JEA589914 IUE589912:IUE589914 IKI589912:IKI589914 IAM589912:IAM589914 HQQ589912:HQQ589914 HGU589912:HGU589914 GWY589912:GWY589914 GNC589912:GNC589914 GDG589912:GDG589914 FTK589912:FTK589914 FJO589912:FJO589914 EZS589912:EZS589914 EPW589912:EPW589914 EGA589912:EGA589914 DWE589912:DWE589914 DMI589912:DMI589914 DCM589912:DCM589914 CSQ589912:CSQ589914 CIU589912:CIU589914 BYY589912:BYY589914 BPC589912:BPC589914 BFG589912:BFG589914 AVK589912:AVK589914 ALO589912:ALO589914 ABS589912:ABS589914 RW589912:RW589914 IA589912:IA589914 WUM524376:WUM524378 WKQ524376:WKQ524378 WAU524376:WAU524378 VQY524376:VQY524378 VHC524376:VHC524378 UXG524376:UXG524378 UNK524376:UNK524378 UDO524376:UDO524378 TTS524376:TTS524378 TJW524376:TJW524378 TAA524376:TAA524378 SQE524376:SQE524378 SGI524376:SGI524378 RWM524376:RWM524378 RMQ524376:RMQ524378 RCU524376:RCU524378 QSY524376:QSY524378 QJC524376:QJC524378 PZG524376:PZG524378 PPK524376:PPK524378 PFO524376:PFO524378 OVS524376:OVS524378 OLW524376:OLW524378 OCA524376:OCA524378 NSE524376:NSE524378 NII524376:NII524378 MYM524376:MYM524378 MOQ524376:MOQ524378 MEU524376:MEU524378 LUY524376:LUY524378 LLC524376:LLC524378 LBG524376:LBG524378 KRK524376:KRK524378 KHO524376:KHO524378 JXS524376:JXS524378 JNW524376:JNW524378 JEA524376:JEA524378 IUE524376:IUE524378 IKI524376:IKI524378 IAM524376:IAM524378 HQQ524376:HQQ524378 HGU524376:HGU524378 GWY524376:GWY524378 GNC524376:GNC524378 GDG524376:GDG524378 FTK524376:FTK524378 FJO524376:FJO524378 EZS524376:EZS524378 EPW524376:EPW524378 EGA524376:EGA524378 DWE524376:DWE524378 DMI524376:DMI524378 DCM524376:DCM524378 CSQ524376:CSQ524378 CIU524376:CIU524378 BYY524376:BYY524378 BPC524376:BPC524378 BFG524376:BFG524378 AVK524376:AVK524378 ALO524376:ALO524378 ABS524376:ABS524378 RW524376:RW524378 IA524376:IA524378 WUM458840:WUM458842 WKQ458840:WKQ458842 WAU458840:WAU458842 VQY458840:VQY458842 VHC458840:VHC458842 UXG458840:UXG458842 UNK458840:UNK458842 UDO458840:UDO458842 TTS458840:TTS458842 TJW458840:TJW458842 TAA458840:TAA458842 SQE458840:SQE458842 SGI458840:SGI458842 RWM458840:RWM458842 RMQ458840:RMQ458842 RCU458840:RCU458842 QSY458840:QSY458842 QJC458840:QJC458842 PZG458840:PZG458842 PPK458840:PPK458842 PFO458840:PFO458842 OVS458840:OVS458842 OLW458840:OLW458842 OCA458840:OCA458842 NSE458840:NSE458842 NII458840:NII458842 MYM458840:MYM458842 MOQ458840:MOQ458842 MEU458840:MEU458842 LUY458840:LUY458842 LLC458840:LLC458842 LBG458840:LBG458842 KRK458840:KRK458842 KHO458840:KHO458842 JXS458840:JXS458842 JNW458840:JNW458842 JEA458840:JEA458842 IUE458840:IUE458842 IKI458840:IKI458842 IAM458840:IAM458842 HQQ458840:HQQ458842 HGU458840:HGU458842 GWY458840:GWY458842 GNC458840:GNC458842 GDG458840:GDG458842 FTK458840:FTK458842 FJO458840:FJO458842 EZS458840:EZS458842 EPW458840:EPW458842 EGA458840:EGA458842 DWE458840:DWE458842 DMI458840:DMI458842 DCM458840:DCM458842 CSQ458840:CSQ458842 CIU458840:CIU458842 BYY458840:BYY458842 BPC458840:BPC458842 BFG458840:BFG458842 AVK458840:AVK458842 ALO458840:ALO458842 ABS458840:ABS458842 RW458840:RW458842 IA458840:IA458842 WUM393304:WUM393306 WKQ393304:WKQ393306 WAU393304:WAU393306 VQY393304:VQY393306 VHC393304:VHC393306 UXG393304:UXG393306 UNK393304:UNK393306 UDO393304:UDO393306 TTS393304:TTS393306 TJW393304:TJW393306 TAA393304:TAA393306 SQE393304:SQE393306 SGI393304:SGI393306 RWM393304:RWM393306 RMQ393304:RMQ393306 RCU393304:RCU393306 QSY393304:QSY393306 QJC393304:QJC393306 PZG393304:PZG393306 PPK393304:PPK393306 PFO393304:PFO393306 OVS393304:OVS393306 OLW393304:OLW393306 OCA393304:OCA393306 NSE393304:NSE393306 NII393304:NII393306 MYM393304:MYM393306 MOQ393304:MOQ393306 MEU393304:MEU393306 LUY393304:LUY393306 LLC393304:LLC393306 LBG393304:LBG393306 KRK393304:KRK393306 KHO393304:KHO393306 JXS393304:JXS393306 JNW393304:JNW393306 JEA393304:JEA393306 IUE393304:IUE393306 IKI393304:IKI393306 IAM393304:IAM393306 HQQ393304:HQQ393306 HGU393304:HGU393306 GWY393304:GWY393306 GNC393304:GNC393306 GDG393304:GDG393306 FTK393304:FTK393306 FJO393304:FJO393306 EZS393304:EZS393306 EPW393304:EPW393306 EGA393304:EGA393306 DWE393304:DWE393306 DMI393304:DMI393306 DCM393304:DCM393306 CSQ393304:CSQ393306 CIU393304:CIU393306 BYY393304:BYY393306 BPC393304:BPC393306 BFG393304:BFG393306 AVK393304:AVK393306 ALO393304:ALO393306 ABS393304:ABS393306 RW393304:RW393306 IA393304:IA393306 WUM327768:WUM327770 WKQ327768:WKQ327770 WAU327768:WAU327770 VQY327768:VQY327770 VHC327768:VHC327770 UXG327768:UXG327770 UNK327768:UNK327770 UDO327768:UDO327770 TTS327768:TTS327770 TJW327768:TJW327770 TAA327768:TAA327770 SQE327768:SQE327770 SGI327768:SGI327770 RWM327768:RWM327770 RMQ327768:RMQ327770 RCU327768:RCU327770 QSY327768:QSY327770 QJC327768:QJC327770 PZG327768:PZG327770 PPK327768:PPK327770 PFO327768:PFO327770 OVS327768:OVS327770 OLW327768:OLW327770 OCA327768:OCA327770 NSE327768:NSE327770 NII327768:NII327770 MYM327768:MYM327770 MOQ327768:MOQ327770 MEU327768:MEU327770 LUY327768:LUY327770 LLC327768:LLC327770 LBG327768:LBG327770 KRK327768:KRK327770 KHO327768:KHO327770 JXS327768:JXS327770 JNW327768:JNW327770 JEA327768:JEA327770 IUE327768:IUE327770 IKI327768:IKI327770 IAM327768:IAM327770 HQQ327768:HQQ327770 HGU327768:HGU327770 GWY327768:GWY327770 GNC327768:GNC327770 GDG327768:GDG327770 FTK327768:FTK327770 FJO327768:FJO327770 EZS327768:EZS327770 EPW327768:EPW327770 EGA327768:EGA327770 DWE327768:DWE327770 DMI327768:DMI327770 DCM327768:DCM327770 CSQ327768:CSQ327770 CIU327768:CIU327770 BYY327768:BYY327770 BPC327768:BPC327770 BFG327768:BFG327770 AVK327768:AVK327770 ALO327768:ALO327770 ABS327768:ABS327770 RW327768:RW327770 IA327768:IA327770 WUM262232:WUM262234 WKQ262232:WKQ262234 WAU262232:WAU262234 VQY262232:VQY262234 VHC262232:VHC262234 UXG262232:UXG262234 UNK262232:UNK262234 UDO262232:UDO262234 TTS262232:TTS262234 TJW262232:TJW262234 TAA262232:TAA262234 SQE262232:SQE262234 SGI262232:SGI262234 RWM262232:RWM262234 RMQ262232:RMQ262234 RCU262232:RCU262234 QSY262232:QSY262234 QJC262232:QJC262234 PZG262232:PZG262234 PPK262232:PPK262234 PFO262232:PFO262234 OVS262232:OVS262234 OLW262232:OLW262234 OCA262232:OCA262234 NSE262232:NSE262234 NII262232:NII262234 MYM262232:MYM262234 MOQ262232:MOQ262234 MEU262232:MEU262234 LUY262232:LUY262234 LLC262232:LLC262234 LBG262232:LBG262234 KRK262232:KRK262234 KHO262232:KHO262234 JXS262232:JXS262234 JNW262232:JNW262234 JEA262232:JEA262234 IUE262232:IUE262234 IKI262232:IKI262234 IAM262232:IAM262234 HQQ262232:HQQ262234 HGU262232:HGU262234 GWY262232:GWY262234 GNC262232:GNC262234 GDG262232:GDG262234 FTK262232:FTK262234 FJO262232:FJO262234 EZS262232:EZS262234 EPW262232:EPW262234 EGA262232:EGA262234 DWE262232:DWE262234 DMI262232:DMI262234 DCM262232:DCM262234 CSQ262232:CSQ262234 CIU262232:CIU262234 BYY262232:BYY262234 BPC262232:BPC262234 BFG262232:BFG262234 AVK262232:AVK262234 ALO262232:ALO262234 ABS262232:ABS262234 RW262232:RW262234 IA262232:IA262234 WUM196696:WUM196698 WKQ196696:WKQ196698 WAU196696:WAU196698 VQY196696:VQY196698 VHC196696:VHC196698 UXG196696:UXG196698 UNK196696:UNK196698 UDO196696:UDO196698 TTS196696:TTS196698 TJW196696:TJW196698 TAA196696:TAA196698 SQE196696:SQE196698 SGI196696:SGI196698 RWM196696:RWM196698 RMQ196696:RMQ196698 RCU196696:RCU196698 QSY196696:QSY196698 QJC196696:QJC196698 PZG196696:PZG196698 PPK196696:PPK196698 PFO196696:PFO196698 OVS196696:OVS196698 OLW196696:OLW196698 OCA196696:OCA196698 NSE196696:NSE196698 NII196696:NII196698 MYM196696:MYM196698 MOQ196696:MOQ196698 MEU196696:MEU196698 LUY196696:LUY196698 LLC196696:LLC196698 LBG196696:LBG196698 KRK196696:KRK196698 KHO196696:KHO196698 JXS196696:JXS196698 JNW196696:JNW196698 JEA196696:JEA196698 IUE196696:IUE196698 IKI196696:IKI196698 IAM196696:IAM196698 HQQ196696:HQQ196698 HGU196696:HGU196698 GWY196696:GWY196698 GNC196696:GNC196698 GDG196696:GDG196698 FTK196696:FTK196698 FJO196696:FJO196698 EZS196696:EZS196698 EPW196696:EPW196698 EGA196696:EGA196698 DWE196696:DWE196698 DMI196696:DMI196698 DCM196696:DCM196698 CSQ196696:CSQ196698 CIU196696:CIU196698 BYY196696:BYY196698 BPC196696:BPC196698 BFG196696:BFG196698 AVK196696:AVK196698 ALO196696:ALO196698 ABS196696:ABS196698 RW196696:RW196698 IA196696:IA196698 WUM131160:WUM131162 WKQ131160:WKQ131162 WAU131160:WAU131162 VQY131160:VQY131162 VHC131160:VHC131162 UXG131160:UXG131162 UNK131160:UNK131162 UDO131160:UDO131162 TTS131160:TTS131162 TJW131160:TJW131162 TAA131160:TAA131162 SQE131160:SQE131162 SGI131160:SGI131162 RWM131160:RWM131162 RMQ131160:RMQ131162 RCU131160:RCU131162 QSY131160:QSY131162 QJC131160:QJC131162 PZG131160:PZG131162 PPK131160:PPK131162 PFO131160:PFO131162 OVS131160:OVS131162 OLW131160:OLW131162 OCA131160:OCA131162 NSE131160:NSE131162 NII131160:NII131162 MYM131160:MYM131162 MOQ131160:MOQ131162 MEU131160:MEU131162 LUY131160:LUY131162 LLC131160:LLC131162 LBG131160:LBG131162 KRK131160:KRK131162 KHO131160:KHO131162 JXS131160:JXS131162 JNW131160:JNW131162 JEA131160:JEA131162 IUE131160:IUE131162 IKI131160:IKI131162 IAM131160:IAM131162 HQQ131160:HQQ131162 HGU131160:HGU131162 GWY131160:GWY131162 GNC131160:GNC131162 GDG131160:GDG131162 FTK131160:FTK131162 FJO131160:FJO131162 EZS131160:EZS131162 EPW131160:EPW131162 EGA131160:EGA131162 DWE131160:DWE131162 DMI131160:DMI131162 DCM131160:DCM131162 CSQ131160:CSQ131162 CIU131160:CIU131162 BYY131160:BYY131162 BPC131160:BPC131162 BFG131160:BFG131162 AVK131160:AVK131162 ALO131160:ALO131162 ABS131160:ABS131162 RW131160:RW131162 IA131160:IA131162 WUM65624:WUM65626 WKQ65624:WKQ65626 WAU65624:WAU65626 VQY65624:VQY65626 VHC65624:VHC65626 UXG65624:UXG65626 UNK65624:UNK65626 UDO65624:UDO65626 TTS65624:TTS65626 TJW65624:TJW65626 TAA65624:TAA65626 SQE65624:SQE65626 SGI65624:SGI65626 RWM65624:RWM65626 RMQ65624:RMQ65626 RCU65624:RCU65626 QSY65624:QSY65626 QJC65624:QJC65626 PZG65624:PZG65626 PPK65624:PPK65626 PFO65624:PFO65626 OVS65624:OVS65626 OLW65624:OLW65626 OCA65624:OCA65626 NSE65624:NSE65626 NII65624:NII65626 MYM65624:MYM65626 MOQ65624:MOQ65626 MEU65624:MEU65626 LUY65624:LUY65626 LLC65624:LLC65626 LBG65624:LBG65626 KRK65624:KRK65626 KHO65624:KHO65626 JXS65624:JXS65626 JNW65624:JNW65626 JEA65624:JEA65626 IUE65624:IUE65626 IKI65624:IKI65626 IAM65624:IAM65626 HQQ65624:HQQ65626 HGU65624:HGU65626 GWY65624:GWY65626 GNC65624:GNC65626 GDG65624:GDG65626 FTK65624:FTK65626 FJO65624:FJO65626 EZS65624:EZS65626 EPW65624:EPW65626 EGA65624:EGA65626 DWE65624:DWE65626 DMI65624:DMI65626 DCM65624:DCM65626 CSQ65624:CSQ65626 CIU65624:CIU65626 BYY65624:BYY65626 BPC65624:BPC65626 BFG65624:BFG65626 AVK65624:AVK65626 ALO65624:ALO65626 ABS65624:ABS65626 RW65624:RW65626 IA65624:IA65626 QSY983065:QSY983067 WUM983126 WKQ983126 WAU983126 VQY983126 VHC983126 UXG983126 UNK983126 UDO983126 TTS983126 TJW983126 TAA983126 SQE983126 SGI983126 RWM983126 RMQ983126 RCU983126 QSY983126 QJC983126 PZG983126 PPK983126 PFO983126 OVS983126 OLW983126 OCA983126 NSE983126 NII983126 MYM983126 MOQ983126 MEU983126 LUY983126 LLC983126 LBG983126 KRK983126 KHO983126 JXS983126 JNW983126 JEA983126 IUE983126 IKI983126 IAM983126 HQQ983126 HGU983126 GWY983126 GNC983126 GDG983126 FTK983126 FJO983126 EZS983126 EPW983126 EGA983126 DWE983126 DMI983126 DCM983126 CSQ983126 CIU983126 BYY983126 BPC983126 BFG983126 AVK983126 ALO983126 ABS983126 RW983126 IA983126 WUM917590 WKQ917590 WAU917590 VQY917590 VHC917590 UXG917590 UNK917590 UDO917590 TTS917590 TJW917590 TAA917590 SQE917590 SGI917590 RWM917590 RMQ917590 RCU917590 QSY917590 QJC917590 PZG917590 PPK917590 PFO917590 OVS917590 OLW917590 OCA917590 NSE917590 NII917590 MYM917590 MOQ917590 MEU917590 LUY917590 LLC917590 LBG917590 KRK917590 KHO917590 JXS917590 JNW917590 JEA917590 IUE917590 IKI917590 IAM917590 HQQ917590 HGU917590 GWY917590 GNC917590 GDG917590 FTK917590 FJO917590 EZS917590 EPW917590 EGA917590 DWE917590 DMI917590 DCM917590 CSQ917590 CIU917590 BYY917590 BPC917590 BFG917590 AVK917590 ALO917590 ABS917590 RW917590 IA917590 WUM852054 WKQ852054 WAU852054 VQY852054 VHC852054 UXG852054 UNK852054 UDO852054 TTS852054 TJW852054 TAA852054 SQE852054 SGI852054 RWM852054 RMQ852054 RCU852054 QSY852054 QJC852054 PZG852054 PPK852054 PFO852054 OVS852054 OLW852054 OCA852054 NSE852054 NII852054 MYM852054 MOQ852054 MEU852054 LUY852054 LLC852054 LBG852054 KRK852054 KHO852054 JXS852054 JNW852054 JEA852054 IUE852054 IKI852054 IAM852054 HQQ852054 HGU852054 GWY852054 GNC852054 GDG852054 FTK852054 FJO852054 EZS852054 EPW852054 EGA852054 DWE852054 DMI852054 DCM852054 CSQ852054 CIU852054 BYY852054 BPC852054 BFG852054 AVK852054 ALO852054 ABS852054 RW852054 IA852054 WUM786518 WKQ786518 WAU786518 VQY786518 VHC786518 UXG786518 UNK786518 UDO786518 TTS786518 TJW786518 TAA786518 SQE786518 SGI786518 RWM786518 RMQ786518 RCU786518 QSY786518 QJC786518 PZG786518 PPK786518 PFO786518 OVS786518 OLW786518 OCA786518 NSE786518 NII786518 MYM786518 MOQ786518 MEU786518 LUY786518 LLC786518 LBG786518 KRK786518 KHO786518 JXS786518 JNW786518 JEA786518 IUE786518 IKI786518 IAM786518 HQQ786518 HGU786518 GWY786518 GNC786518 GDG786518 FTK786518 FJO786518 EZS786518 EPW786518 EGA786518 DWE786518 DMI786518 DCM786518 CSQ786518 CIU786518 BYY786518 BPC786518 BFG786518 AVK786518 ALO786518 ABS786518 RW786518 IA786518 WUM720982 WKQ720982 WAU720982 VQY720982 VHC720982 UXG720982 UNK720982 UDO720982 TTS720982 TJW720982 TAA720982 SQE720982 SGI720982 RWM720982 RMQ720982 RCU720982 QSY720982 QJC720982 PZG720982 PPK720982 PFO720982 OVS720982 OLW720982 OCA720982 NSE720982 NII720982 MYM720982 MOQ720982 MEU720982 LUY720982 LLC720982 LBG720982 KRK720982 KHO720982 JXS720982 JNW720982 JEA720982 IUE720982 IKI720982 IAM720982 HQQ720982 HGU720982 GWY720982 GNC720982 GDG720982 FTK720982 FJO720982 EZS720982 EPW720982 EGA720982 DWE720982 DMI720982 DCM720982 CSQ720982 CIU720982 BYY720982 BPC720982 BFG720982 AVK720982 ALO720982 ABS720982 RW720982 IA720982 WUM655446 WKQ655446 WAU655446 VQY655446 VHC655446 UXG655446 UNK655446 UDO655446 TTS655446 TJW655446 TAA655446 SQE655446 SGI655446 RWM655446 RMQ655446 RCU655446 QSY655446 QJC655446 PZG655446 PPK655446 PFO655446 OVS655446 OLW655446 OCA655446 NSE655446 NII655446 MYM655446 MOQ655446 MEU655446 LUY655446 LLC655446 LBG655446 KRK655446 KHO655446 JXS655446 JNW655446 JEA655446 IUE655446 IKI655446 IAM655446 HQQ655446 HGU655446 GWY655446 GNC655446 GDG655446 FTK655446 FJO655446 EZS655446 EPW655446 EGA655446 DWE655446 DMI655446 DCM655446 CSQ655446 CIU655446 BYY655446 BPC655446 BFG655446 AVK655446 ALO655446 ABS655446 RW655446 IA655446 WUM589910 WKQ589910 WAU589910 VQY589910 VHC589910 UXG589910 UNK589910 UDO589910 TTS589910 TJW589910 TAA589910 SQE589910 SGI589910 RWM589910 RMQ589910 RCU589910 QSY589910 QJC589910 PZG589910 PPK589910 PFO589910 OVS589910 OLW589910 OCA589910 NSE589910 NII589910 MYM589910 MOQ589910 MEU589910 LUY589910 LLC589910 LBG589910 KRK589910 KHO589910 JXS589910 JNW589910 JEA589910 IUE589910 IKI589910 IAM589910 HQQ589910 HGU589910 GWY589910 GNC589910 GDG589910 FTK589910 FJO589910 EZS589910 EPW589910 EGA589910 DWE589910 DMI589910 DCM589910 CSQ589910 CIU589910 BYY589910 BPC589910 BFG589910 AVK589910 ALO589910 ABS589910 RW589910 IA589910 WUM524374 WKQ524374 WAU524374 VQY524374 VHC524374 UXG524374 UNK524374 UDO524374 TTS524374 TJW524374 TAA524374 SQE524374 SGI524374 RWM524374 RMQ524374 RCU524374 QSY524374 QJC524374 PZG524374 PPK524374 PFO524374 OVS524374 OLW524374 OCA524374 NSE524374 NII524374 MYM524374 MOQ524374 MEU524374 LUY524374 LLC524374 LBG524374 KRK524374 KHO524374 JXS524374 JNW524374 JEA524374 IUE524374 IKI524374 IAM524374 HQQ524374 HGU524374 GWY524374 GNC524374 GDG524374 FTK524374 FJO524374 EZS524374 EPW524374 EGA524374 DWE524374 DMI524374 DCM524374 CSQ524374 CIU524374 BYY524374 BPC524374 BFG524374 AVK524374 ALO524374 ABS524374 RW524374 IA524374 WUM458838 WKQ458838 WAU458838 VQY458838 VHC458838 UXG458838 UNK458838 UDO458838 TTS458838 TJW458838 TAA458838 SQE458838 SGI458838 RWM458838 RMQ458838 RCU458838 QSY458838 QJC458838 PZG458838 PPK458838 PFO458838 OVS458838 OLW458838 OCA458838 NSE458838 NII458838 MYM458838 MOQ458838 MEU458838 LUY458838 LLC458838 LBG458838 KRK458838 KHO458838 JXS458838 JNW458838 JEA458838 IUE458838 IKI458838 IAM458838 HQQ458838 HGU458838 GWY458838 GNC458838 GDG458838 FTK458838 FJO458838 EZS458838 EPW458838 EGA458838 DWE458838 DMI458838 DCM458838 CSQ458838 CIU458838 BYY458838 BPC458838 BFG458838 AVK458838 ALO458838 ABS458838 RW458838 IA458838 WUM393302 WKQ393302 WAU393302 VQY393302 VHC393302 UXG393302 UNK393302 UDO393302 TTS393302 TJW393302 TAA393302 SQE393302 SGI393302 RWM393302 RMQ393302 RCU393302 QSY393302 QJC393302 PZG393302 PPK393302 PFO393302 OVS393302 OLW393302 OCA393302 NSE393302 NII393302 MYM393302 MOQ393302 MEU393302 LUY393302 LLC393302 LBG393302 KRK393302 KHO393302 JXS393302 JNW393302 JEA393302 IUE393302 IKI393302 IAM393302 HQQ393302 HGU393302 GWY393302 GNC393302 GDG393302 FTK393302 FJO393302 EZS393302 EPW393302 EGA393302 DWE393302 DMI393302 DCM393302 CSQ393302 CIU393302 BYY393302 BPC393302 BFG393302 AVK393302 ALO393302 ABS393302 RW393302 IA393302 WUM327766 WKQ327766 WAU327766 VQY327766 VHC327766 UXG327766 UNK327766 UDO327766 TTS327766 TJW327766 TAA327766 SQE327766 SGI327766 RWM327766 RMQ327766 RCU327766 QSY327766 QJC327766 PZG327766 PPK327766 PFO327766 OVS327766 OLW327766 OCA327766 NSE327766 NII327766 MYM327766 MOQ327766 MEU327766 LUY327766 LLC327766 LBG327766 KRK327766 KHO327766 JXS327766 JNW327766 JEA327766 IUE327766 IKI327766 IAM327766 HQQ327766 HGU327766 GWY327766 GNC327766 GDG327766 FTK327766 FJO327766 EZS327766 EPW327766 EGA327766 DWE327766 DMI327766 DCM327766 CSQ327766 CIU327766 BYY327766 BPC327766 BFG327766 AVK327766 ALO327766 ABS327766 RW327766 IA327766 WUM262230 WKQ262230 WAU262230 VQY262230 VHC262230 UXG262230 UNK262230 UDO262230 TTS262230 TJW262230 TAA262230 SQE262230 SGI262230 RWM262230 RMQ262230 RCU262230 QSY262230 QJC262230 PZG262230 PPK262230 PFO262230 OVS262230 OLW262230 OCA262230 NSE262230 NII262230 MYM262230 MOQ262230 MEU262230 LUY262230 LLC262230 LBG262230 KRK262230 KHO262230 JXS262230 JNW262230 JEA262230 IUE262230 IKI262230 IAM262230 HQQ262230 HGU262230 GWY262230 GNC262230 GDG262230 FTK262230 FJO262230 EZS262230 EPW262230 EGA262230 DWE262230 DMI262230 DCM262230 CSQ262230 CIU262230 BYY262230 BPC262230 BFG262230 AVK262230 ALO262230 ABS262230 RW262230 IA262230 WUM196694 WKQ196694 WAU196694 VQY196694 VHC196694 UXG196694 UNK196694 UDO196694 TTS196694 TJW196694 TAA196694 SQE196694 SGI196694 RWM196694 RMQ196694 RCU196694 QSY196694 QJC196694 PZG196694 PPK196694 PFO196694 OVS196694 OLW196694 OCA196694 NSE196694 NII196694 MYM196694 MOQ196694 MEU196694 LUY196694 LLC196694 LBG196694 KRK196694 KHO196694 JXS196694 JNW196694 JEA196694 IUE196694 IKI196694 IAM196694 HQQ196694 HGU196694 GWY196694 GNC196694 GDG196694 FTK196694 FJO196694 EZS196694 EPW196694 EGA196694 DWE196694 DMI196694 DCM196694 CSQ196694 CIU196694 BYY196694 BPC196694 BFG196694 AVK196694 ALO196694 ABS196694 RW196694 IA196694 WUM131158 WKQ131158 WAU131158 VQY131158 VHC131158 UXG131158 UNK131158 UDO131158 TTS131158 TJW131158 TAA131158 SQE131158 SGI131158 RWM131158 RMQ131158 RCU131158 QSY131158 QJC131158 PZG131158 PPK131158 PFO131158 OVS131158 OLW131158 OCA131158 NSE131158 NII131158 MYM131158 MOQ131158 MEU131158 LUY131158 LLC131158 LBG131158 KRK131158 KHO131158 JXS131158 JNW131158 JEA131158 IUE131158 IKI131158 IAM131158 HQQ131158 HGU131158 GWY131158 GNC131158 GDG131158 FTK131158 FJO131158 EZS131158 EPW131158 EGA131158 DWE131158 DMI131158 DCM131158 CSQ131158 CIU131158 BYY131158 BPC131158 BFG131158 AVK131158 ALO131158 ABS131158 RW131158 IA131158 WUM65622 WKQ65622 WAU65622 VQY65622 VHC65622 UXG65622 UNK65622 UDO65622 TTS65622 TJW65622 TAA65622 SQE65622 SGI65622 RWM65622 RMQ65622 RCU65622 QSY65622 QJC65622 PZG65622 PPK65622 PFO65622 OVS65622 OLW65622 OCA65622 NSE65622 NII65622 MYM65622 MOQ65622 MEU65622 LUY65622 LLC65622 LBG65622 KRK65622 KHO65622 JXS65622 JNW65622 JEA65622 IUE65622 IKI65622 IAM65622 HQQ65622 HGU65622 GWY65622 GNC65622 GDG65622 FTK65622 FJO65622 EZS65622 EPW65622 EGA65622 DWE65622 DMI65622 DCM65622 CSQ65622 CIU65622 BYY65622 BPC65622 BFG65622 AVK65622 ALO65622 ABS65622 RW65622 IA65622 QJC983065:QJC983067 WUM983122:WUM983123 WKQ983122:WKQ983123 WAU983122:WAU983123 VQY983122:VQY983123 VHC983122:VHC983123 UXG983122:UXG983123 UNK983122:UNK983123 UDO983122:UDO983123 TTS983122:TTS983123 TJW983122:TJW983123 TAA983122:TAA983123 SQE983122:SQE983123 SGI983122:SGI983123 RWM983122:RWM983123 RMQ983122:RMQ983123 RCU983122:RCU983123 QSY983122:QSY983123 QJC983122:QJC983123 PZG983122:PZG983123 PPK983122:PPK983123 PFO983122:PFO983123 OVS983122:OVS983123 OLW983122:OLW983123 OCA983122:OCA983123 NSE983122:NSE983123 NII983122:NII983123 MYM983122:MYM983123 MOQ983122:MOQ983123 MEU983122:MEU983123 LUY983122:LUY983123 LLC983122:LLC983123 LBG983122:LBG983123 KRK983122:KRK983123 KHO983122:KHO983123 JXS983122:JXS983123 JNW983122:JNW983123 JEA983122:JEA983123 IUE983122:IUE983123 IKI983122:IKI983123 IAM983122:IAM983123 HQQ983122:HQQ983123 HGU983122:HGU983123 GWY983122:GWY983123 GNC983122:GNC983123 GDG983122:GDG983123 FTK983122:FTK983123 FJO983122:FJO983123 EZS983122:EZS983123 EPW983122:EPW983123 EGA983122:EGA983123 DWE983122:DWE983123 DMI983122:DMI983123 DCM983122:DCM983123 CSQ983122:CSQ983123 CIU983122:CIU983123 BYY983122:BYY983123 BPC983122:BPC983123 BFG983122:BFG983123 AVK983122:AVK983123 ALO983122:ALO983123 ABS983122:ABS983123 RW983122:RW983123 IA983122:IA983123 WUM917586:WUM917587 WKQ917586:WKQ917587 WAU917586:WAU917587 VQY917586:VQY917587 VHC917586:VHC917587 UXG917586:UXG917587 UNK917586:UNK917587 UDO917586:UDO917587 TTS917586:TTS917587 TJW917586:TJW917587 TAA917586:TAA917587 SQE917586:SQE917587 SGI917586:SGI917587 RWM917586:RWM917587 RMQ917586:RMQ917587 RCU917586:RCU917587 QSY917586:QSY917587 QJC917586:QJC917587 PZG917586:PZG917587 PPK917586:PPK917587 PFO917586:PFO917587 OVS917586:OVS917587 OLW917586:OLW917587 OCA917586:OCA917587 NSE917586:NSE917587 NII917586:NII917587 MYM917586:MYM917587 MOQ917586:MOQ917587 MEU917586:MEU917587 LUY917586:LUY917587 LLC917586:LLC917587 LBG917586:LBG917587 KRK917586:KRK917587 KHO917586:KHO917587 JXS917586:JXS917587 JNW917586:JNW917587 JEA917586:JEA917587 IUE917586:IUE917587 IKI917586:IKI917587 IAM917586:IAM917587 HQQ917586:HQQ917587 HGU917586:HGU917587 GWY917586:GWY917587 GNC917586:GNC917587 GDG917586:GDG917587 FTK917586:FTK917587 FJO917586:FJO917587 EZS917586:EZS917587 EPW917586:EPW917587 EGA917586:EGA917587 DWE917586:DWE917587 DMI917586:DMI917587 DCM917586:DCM917587 CSQ917586:CSQ917587 CIU917586:CIU917587 BYY917586:BYY917587 BPC917586:BPC917587 BFG917586:BFG917587 AVK917586:AVK917587 ALO917586:ALO917587 ABS917586:ABS917587 RW917586:RW917587 IA917586:IA917587 WUM852050:WUM852051 WKQ852050:WKQ852051 WAU852050:WAU852051 VQY852050:VQY852051 VHC852050:VHC852051 UXG852050:UXG852051 UNK852050:UNK852051 UDO852050:UDO852051 TTS852050:TTS852051 TJW852050:TJW852051 TAA852050:TAA852051 SQE852050:SQE852051 SGI852050:SGI852051 RWM852050:RWM852051 RMQ852050:RMQ852051 RCU852050:RCU852051 QSY852050:QSY852051 QJC852050:QJC852051 PZG852050:PZG852051 PPK852050:PPK852051 PFO852050:PFO852051 OVS852050:OVS852051 OLW852050:OLW852051 OCA852050:OCA852051 NSE852050:NSE852051 NII852050:NII852051 MYM852050:MYM852051 MOQ852050:MOQ852051 MEU852050:MEU852051 LUY852050:LUY852051 LLC852050:LLC852051 LBG852050:LBG852051 KRK852050:KRK852051 KHO852050:KHO852051 JXS852050:JXS852051 JNW852050:JNW852051 JEA852050:JEA852051 IUE852050:IUE852051 IKI852050:IKI852051 IAM852050:IAM852051 HQQ852050:HQQ852051 HGU852050:HGU852051 GWY852050:GWY852051 GNC852050:GNC852051 GDG852050:GDG852051 FTK852050:FTK852051 FJO852050:FJO852051 EZS852050:EZS852051 EPW852050:EPW852051 EGA852050:EGA852051 DWE852050:DWE852051 DMI852050:DMI852051 DCM852050:DCM852051 CSQ852050:CSQ852051 CIU852050:CIU852051 BYY852050:BYY852051 BPC852050:BPC852051 BFG852050:BFG852051 AVK852050:AVK852051 ALO852050:ALO852051 ABS852050:ABS852051 RW852050:RW852051 IA852050:IA852051 WUM786514:WUM786515 WKQ786514:WKQ786515 WAU786514:WAU786515 VQY786514:VQY786515 VHC786514:VHC786515 UXG786514:UXG786515 UNK786514:UNK786515 UDO786514:UDO786515 TTS786514:TTS786515 TJW786514:TJW786515 TAA786514:TAA786515 SQE786514:SQE786515 SGI786514:SGI786515 RWM786514:RWM786515 RMQ786514:RMQ786515 RCU786514:RCU786515 QSY786514:QSY786515 QJC786514:QJC786515 PZG786514:PZG786515 PPK786514:PPK786515 PFO786514:PFO786515 OVS786514:OVS786515 OLW786514:OLW786515 OCA786514:OCA786515 NSE786514:NSE786515 NII786514:NII786515 MYM786514:MYM786515 MOQ786514:MOQ786515 MEU786514:MEU786515 LUY786514:LUY786515 LLC786514:LLC786515 LBG786514:LBG786515 KRK786514:KRK786515 KHO786514:KHO786515 JXS786514:JXS786515 JNW786514:JNW786515 JEA786514:JEA786515 IUE786514:IUE786515 IKI786514:IKI786515 IAM786514:IAM786515 HQQ786514:HQQ786515 HGU786514:HGU786515 GWY786514:GWY786515 GNC786514:GNC786515 GDG786514:GDG786515 FTK786514:FTK786515 FJO786514:FJO786515 EZS786514:EZS786515 EPW786514:EPW786515 EGA786514:EGA786515 DWE786514:DWE786515 DMI786514:DMI786515 DCM786514:DCM786515 CSQ786514:CSQ786515 CIU786514:CIU786515 BYY786514:BYY786515 BPC786514:BPC786515 BFG786514:BFG786515 AVK786514:AVK786515 ALO786514:ALO786515 ABS786514:ABS786515 RW786514:RW786515 IA786514:IA786515 WUM720978:WUM720979 WKQ720978:WKQ720979 WAU720978:WAU720979 VQY720978:VQY720979 VHC720978:VHC720979 UXG720978:UXG720979 UNK720978:UNK720979 UDO720978:UDO720979 TTS720978:TTS720979 TJW720978:TJW720979 TAA720978:TAA720979 SQE720978:SQE720979 SGI720978:SGI720979 RWM720978:RWM720979 RMQ720978:RMQ720979 RCU720978:RCU720979 QSY720978:QSY720979 QJC720978:QJC720979 PZG720978:PZG720979 PPK720978:PPK720979 PFO720978:PFO720979 OVS720978:OVS720979 OLW720978:OLW720979 OCA720978:OCA720979 NSE720978:NSE720979 NII720978:NII720979 MYM720978:MYM720979 MOQ720978:MOQ720979 MEU720978:MEU720979 LUY720978:LUY720979 LLC720978:LLC720979 LBG720978:LBG720979 KRK720978:KRK720979 KHO720978:KHO720979 JXS720978:JXS720979 JNW720978:JNW720979 JEA720978:JEA720979 IUE720978:IUE720979 IKI720978:IKI720979 IAM720978:IAM720979 HQQ720978:HQQ720979 HGU720978:HGU720979 GWY720978:GWY720979 GNC720978:GNC720979 GDG720978:GDG720979 FTK720978:FTK720979 FJO720978:FJO720979 EZS720978:EZS720979 EPW720978:EPW720979 EGA720978:EGA720979 DWE720978:DWE720979 DMI720978:DMI720979 DCM720978:DCM720979 CSQ720978:CSQ720979 CIU720978:CIU720979 BYY720978:BYY720979 BPC720978:BPC720979 BFG720978:BFG720979 AVK720978:AVK720979 ALO720978:ALO720979 ABS720978:ABS720979 RW720978:RW720979 IA720978:IA720979 WUM655442:WUM655443 WKQ655442:WKQ655443 WAU655442:WAU655443 VQY655442:VQY655443 VHC655442:VHC655443 UXG655442:UXG655443 UNK655442:UNK655443 UDO655442:UDO655443 TTS655442:TTS655443 TJW655442:TJW655443 TAA655442:TAA655443 SQE655442:SQE655443 SGI655442:SGI655443 RWM655442:RWM655443 RMQ655442:RMQ655443 RCU655442:RCU655443 QSY655442:QSY655443 QJC655442:QJC655443 PZG655442:PZG655443 PPK655442:PPK655443 PFO655442:PFO655443 OVS655442:OVS655443 OLW655442:OLW655443 OCA655442:OCA655443 NSE655442:NSE655443 NII655442:NII655443 MYM655442:MYM655443 MOQ655442:MOQ655443 MEU655442:MEU655443 LUY655442:LUY655443 LLC655442:LLC655443 LBG655442:LBG655443 KRK655442:KRK655443 KHO655442:KHO655443 JXS655442:JXS655443 JNW655442:JNW655443 JEA655442:JEA655443 IUE655442:IUE655443 IKI655442:IKI655443 IAM655442:IAM655443 HQQ655442:HQQ655443 HGU655442:HGU655443 GWY655442:GWY655443 GNC655442:GNC655443 GDG655442:GDG655443 FTK655442:FTK655443 FJO655442:FJO655443 EZS655442:EZS655443 EPW655442:EPW655443 EGA655442:EGA655443 DWE655442:DWE655443 DMI655442:DMI655443 DCM655442:DCM655443 CSQ655442:CSQ655443 CIU655442:CIU655443 BYY655442:BYY655443 BPC655442:BPC655443 BFG655442:BFG655443 AVK655442:AVK655443 ALO655442:ALO655443 ABS655442:ABS655443 RW655442:RW655443 IA655442:IA655443 WUM589906:WUM589907 WKQ589906:WKQ589907 WAU589906:WAU589907 VQY589906:VQY589907 VHC589906:VHC589907 UXG589906:UXG589907 UNK589906:UNK589907 UDO589906:UDO589907 TTS589906:TTS589907 TJW589906:TJW589907 TAA589906:TAA589907 SQE589906:SQE589907 SGI589906:SGI589907 RWM589906:RWM589907 RMQ589906:RMQ589907 RCU589906:RCU589907 QSY589906:QSY589907 QJC589906:QJC589907 PZG589906:PZG589907 PPK589906:PPK589907 PFO589906:PFO589907 OVS589906:OVS589907 OLW589906:OLW589907 OCA589906:OCA589907 NSE589906:NSE589907 NII589906:NII589907 MYM589906:MYM589907 MOQ589906:MOQ589907 MEU589906:MEU589907 LUY589906:LUY589907 LLC589906:LLC589907 LBG589906:LBG589907 KRK589906:KRK589907 KHO589906:KHO589907 JXS589906:JXS589907 JNW589906:JNW589907 JEA589906:JEA589907 IUE589906:IUE589907 IKI589906:IKI589907 IAM589906:IAM589907 HQQ589906:HQQ589907 HGU589906:HGU589907 GWY589906:GWY589907 GNC589906:GNC589907 GDG589906:GDG589907 FTK589906:FTK589907 FJO589906:FJO589907 EZS589906:EZS589907 EPW589906:EPW589907 EGA589906:EGA589907 DWE589906:DWE589907 DMI589906:DMI589907 DCM589906:DCM589907 CSQ589906:CSQ589907 CIU589906:CIU589907 BYY589906:BYY589907 BPC589906:BPC589907 BFG589906:BFG589907 AVK589906:AVK589907 ALO589906:ALO589907 ABS589906:ABS589907 RW589906:RW589907 IA589906:IA589907 WUM524370:WUM524371 WKQ524370:WKQ524371 WAU524370:WAU524371 VQY524370:VQY524371 VHC524370:VHC524371 UXG524370:UXG524371 UNK524370:UNK524371 UDO524370:UDO524371 TTS524370:TTS524371 TJW524370:TJW524371 TAA524370:TAA524371 SQE524370:SQE524371 SGI524370:SGI524371 RWM524370:RWM524371 RMQ524370:RMQ524371 RCU524370:RCU524371 QSY524370:QSY524371 QJC524370:QJC524371 PZG524370:PZG524371 PPK524370:PPK524371 PFO524370:PFO524371 OVS524370:OVS524371 OLW524370:OLW524371 OCA524370:OCA524371 NSE524370:NSE524371 NII524370:NII524371 MYM524370:MYM524371 MOQ524370:MOQ524371 MEU524370:MEU524371 LUY524370:LUY524371 LLC524370:LLC524371 LBG524370:LBG524371 KRK524370:KRK524371 KHO524370:KHO524371 JXS524370:JXS524371 JNW524370:JNW524371 JEA524370:JEA524371 IUE524370:IUE524371 IKI524370:IKI524371 IAM524370:IAM524371 HQQ524370:HQQ524371 HGU524370:HGU524371 GWY524370:GWY524371 GNC524370:GNC524371 GDG524370:GDG524371 FTK524370:FTK524371 FJO524370:FJO524371 EZS524370:EZS524371 EPW524370:EPW524371 EGA524370:EGA524371 DWE524370:DWE524371 DMI524370:DMI524371 DCM524370:DCM524371 CSQ524370:CSQ524371 CIU524370:CIU524371 BYY524370:BYY524371 BPC524370:BPC524371 BFG524370:BFG524371 AVK524370:AVK524371 ALO524370:ALO524371 ABS524370:ABS524371 RW524370:RW524371 IA524370:IA524371 WUM458834:WUM458835 WKQ458834:WKQ458835 WAU458834:WAU458835 VQY458834:VQY458835 VHC458834:VHC458835 UXG458834:UXG458835 UNK458834:UNK458835 UDO458834:UDO458835 TTS458834:TTS458835 TJW458834:TJW458835 TAA458834:TAA458835 SQE458834:SQE458835 SGI458834:SGI458835 RWM458834:RWM458835 RMQ458834:RMQ458835 RCU458834:RCU458835 QSY458834:QSY458835 QJC458834:QJC458835 PZG458834:PZG458835 PPK458834:PPK458835 PFO458834:PFO458835 OVS458834:OVS458835 OLW458834:OLW458835 OCA458834:OCA458835 NSE458834:NSE458835 NII458834:NII458835 MYM458834:MYM458835 MOQ458834:MOQ458835 MEU458834:MEU458835 LUY458834:LUY458835 LLC458834:LLC458835 LBG458834:LBG458835 KRK458834:KRK458835 KHO458834:KHO458835 JXS458834:JXS458835 JNW458834:JNW458835 JEA458834:JEA458835 IUE458834:IUE458835 IKI458834:IKI458835 IAM458834:IAM458835 HQQ458834:HQQ458835 HGU458834:HGU458835 GWY458834:GWY458835 GNC458834:GNC458835 GDG458834:GDG458835 FTK458834:FTK458835 FJO458834:FJO458835 EZS458834:EZS458835 EPW458834:EPW458835 EGA458834:EGA458835 DWE458834:DWE458835 DMI458834:DMI458835 DCM458834:DCM458835 CSQ458834:CSQ458835 CIU458834:CIU458835 BYY458834:BYY458835 BPC458834:BPC458835 BFG458834:BFG458835 AVK458834:AVK458835 ALO458834:ALO458835 ABS458834:ABS458835 RW458834:RW458835 IA458834:IA458835 WUM393298:WUM393299 WKQ393298:WKQ393299 WAU393298:WAU393299 VQY393298:VQY393299 VHC393298:VHC393299 UXG393298:UXG393299 UNK393298:UNK393299 UDO393298:UDO393299 TTS393298:TTS393299 TJW393298:TJW393299 TAA393298:TAA393299 SQE393298:SQE393299 SGI393298:SGI393299 RWM393298:RWM393299 RMQ393298:RMQ393299 RCU393298:RCU393299 QSY393298:QSY393299 QJC393298:QJC393299 PZG393298:PZG393299 PPK393298:PPK393299 PFO393298:PFO393299 OVS393298:OVS393299 OLW393298:OLW393299 OCA393298:OCA393299 NSE393298:NSE393299 NII393298:NII393299 MYM393298:MYM393299 MOQ393298:MOQ393299 MEU393298:MEU393299 LUY393298:LUY393299 LLC393298:LLC393299 LBG393298:LBG393299 KRK393298:KRK393299 KHO393298:KHO393299 JXS393298:JXS393299 JNW393298:JNW393299 JEA393298:JEA393299 IUE393298:IUE393299 IKI393298:IKI393299 IAM393298:IAM393299 HQQ393298:HQQ393299 HGU393298:HGU393299 GWY393298:GWY393299 GNC393298:GNC393299 GDG393298:GDG393299 FTK393298:FTK393299 FJO393298:FJO393299 EZS393298:EZS393299 EPW393298:EPW393299 EGA393298:EGA393299 DWE393298:DWE393299 DMI393298:DMI393299 DCM393298:DCM393299 CSQ393298:CSQ393299 CIU393298:CIU393299 BYY393298:BYY393299 BPC393298:BPC393299 BFG393298:BFG393299 AVK393298:AVK393299 ALO393298:ALO393299 ABS393298:ABS393299 RW393298:RW393299 IA393298:IA393299 WUM327762:WUM327763 WKQ327762:WKQ327763 WAU327762:WAU327763 VQY327762:VQY327763 VHC327762:VHC327763 UXG327762:UXG327763 UNK327762:UNK327763 UDO327762:UDO327763 TTS327762:TTS327763 TJW327762:TJW327763 TAA327762:TAA327763 SQE327762:SQE327763 SGI327762:SGI327763 RWM327762:RWM327763 RMQ327762:RMQ327763 RCU327762:RCU327763 QSY327762:QSY327763 QJC327762:QJC327763 PZG327762:PZG327763 PPK327762:PPK327763 PFO327762:PFO327763 OVS327762:OVS327763 OLW327762:OLW327763 OCA327762:OCA327763 NSE327762:NSE327763 NII327762:NII327763 MYM327762:MYM327763 MOQ327762:MOQ327763 MEU327762:MEU327763 LUY327762:LUY327763 LLC327762:LLC327763 LBG327762:LBG327763 KRK327762:KRK327763 KHO327762:KHO327763 JXS327762:JXS327763 JNW327762:JNW327763 JEA327762:JEA327763 IUE327762:IUE327763 IKI327762:IKI327763 IAM327762:IAM327763 HQQ327762:HQQ327763 HGU327762:HGU327763 GWY327762:GWY327763 GNC327762:GNC327763 GDG327762:GDG327763 FTK327762:FTK327763 FJO327762:FJO327763 EZS327762:EZS327763 EPW327762:EPW327763 EGA327762:EGA327763 DWE327762:DWE327763 DMI327762:DMI327763 DCM327762:DCM327763 CSQ327762:CSQ327763 CIU327762:CIU327763 BYY327762:BYY327763 BPC327762:BPC327763 BFG327762:BFG327763 AVK327762:AVK327763 ALO327762:ALO327763 ABS327762:ABS327763 RW327762:RW327763 IA327762:IA327763 WUM262226:WUM262227 WKQ262226:WKQ262227 WAU262226:WAU262227 VQY262226:VQY262227 VHC262226:VHC262227 UXG262226:UXG262227 UNK262226:UNK262227 UDO262226:UDO262227 TTS262226:TTS262227 TJW262226:TJW262227 TAA262226:TAA262227 SQE262226:SQE262227 SGI262226:SGI262227 RWM262226:RWM262227 RMQ262226:RMQ262227 RCU262226:RCU262227 QSY262226:QSY262227 QJC262226:QJC262227 PZG262226:PZG262227 PPK262226:PPK262227 PFO262226:PFO262227 OVS262226:OVS262227 OLW262226:OLW262227 OCA262226:OCA262227 NSE262226:NSE262227 NII262226:NII262227 MYM262226:MYM262227 MOQ262226:MOQ262227 MEU262226:MEU262227 LUY262226:LUY262227 LLC262226:LLC262227 LBG262226:LBG262227 KRK262226:KRK262227 KHO262226:KHO262227 JXS262226:JXS262227 JNW262226:JNW262227 JEA262226:JEA262227 IUE262226:IUE262227 IKI262226:IKI262227 IAM262226:IAM262227 HQQ262226:HQQ262227 HGU262226:HGU262227 GWY262226:GWY262227 GNC262226:GNC262227 GDG262226:GDG262227 FTK262226:FTK262227 FJO262226:FJO262227 EZS262226:EZS262227 EPW262226:EPW262227 EGA262226:EGA262227 DWE262226:DWE262227 DMI262226:DMI262227 DCM262226:DCM262227 CSQ262226:CSQ262227 CIU262226:CIU262227 BYY262226:BYY262227 BPC262226:BPC262227 BFG262226:BFG262227 AVK262226:AVK262227 ALO262226:ALO262227 ABS262226:ABS262227 RW262226:RW262227 IA262226:IA262227 WUM196690:WUM196691 WKQ196690:WKQ196691 WAU196690:WAU196691 VQY196690:VQY196691 VHC196690:VHC196691 UXG196690:UXG196691 UNK196690:UNK196691 UDO196690:UDO196691 TTS196690:TTS196691 TJW196690:TJW196691 TAA196690:TAA196691 SQE196690:SQE196691 SGI196690:SGI196691 RWM196690:RWM196691 RMQ196690:RMQ196691 RCU196690:RCU196691 QSY196690:QSY196691 QJC196690:QJC196691 PZG196690:PZG196691 PPK196690:PPK196691 PFO196690:PFO196691 OVS196690:OVS196691 OLW196690:OLW196691 OCA196690:OCA196691 NSE196690:NSE196691 NII196690:NII196691 MYM196690:MYM196691 MOQ196690:MOQ196691 MEU196690:MEU196691 LUY196690:LUY196691 LLC196690:LLC196691 LBG196690:LBG196691 KRK196690:KRK196691 KHO196690:KHO196691 JXS196690:JXS196691 JNW196690:JNW196691 JEA196690:JEA196691 IUE196690:IUE196691 IKI196690:IKI196691 IAM196690:IAM196691 HQQ196690:HQQ196691 HGU196690:HGU196691 GWY196690:GWY196691 GNC196690:GNC196691 GDG196690:GDG196691 FTK196690:FTK196691 FJO196690:FJO196691 EZS196690:EZS196691 EPW196690:EPW196691 EGA196690:EGA196691 DWE196690:DWE196691 DMI196690:DMI196691 DCM196690:DCM196691 CSQ196690:CSQ196691 CIU196690:CIU196691 BYY196690:BYY196691 BPC196690:BPC196691 BFG196690:BFG196691 AVK196690:AVK196691 ALO196690:ALO196691 ABS196690:ABS196691 RW196690:RW196691 IA196690:IA196691 WUM131154:WUM131155 WKQ131154:WKQ131155 WAU131154:WAU131155 VQY131154:VQY131155 VHC131154:VHC131155 UXG131154:UXG131155 UNK131154:UNK131155 UDO131154:UDO131155 TTS131154:TTS131155 TJW131154:TJW131155 TAA131154:TAA131155 SQE131154:SQE131155 SGI131154:SGI131155 RWM131154:RWM131155 RMQ131154:RMQ131155 RCU131154:RCU131155 QSY131154:QSY131155 QJC131154:QJC131155 PZG131154:PZG131155 PPK131154:PPK131155 PFO131154:PFO131155 OVS131154:OVS131155 OLW131154:OLW131155 OCA131154:OCA131155 NSE131154:NSE131155 NII131154:NII131155 MYM131154:MYM131155 MOQ131154:MOQ131155 MEU131154:MEU131155 LUY131154:LUY131155 LLC131154:LLC131155 LBG131154:LBG131155 KRK131154:KRK131155 KHO131154:KHO131155 JXS131154:JXS131155 JNW131154:JNW131155 JEA131154:JEA131155 IUE131154:IUE131155 IKI131154:IKI131155 IAM131154:IAM131155 HQQ131154:HQQ131155 HGU131154:HGU131155 GWY131154:GWY131155 GNC131154:GNC131155 GDG131154:GDG131155 FTK131154:FTK131155 FJO131154:FJO131155 EZS131154:EZS131155 EPW131154:EPW131155 EGA131154:EGA131155 DWE131154:DWE131155 DMI131154:DMI131155 DCM131154:DCM131155 CSQ131154:CSQ131155 CIU131154:CIU131155 BYY131154:BYY131155 BPC131154:BPC131155 BFG131154:BFG131155 AVK131154:AVK131155 ALO131154:ALO131155 ABS131154:ABS131155 RW131154:RW131155 IA131154:IA131155 WUM65618:WUM65619 WKQ65618:WKQ65619 WAU65618:WAU65619 VQY65618:VQY65619 VHC65618:VHC65619 UXG65618:UXG65619 UNK65618:UNK65619 UDO65618:UDO65619 TTS65618:TTS65619 TJW65618:TJW65619 TAA65618:TAA65619 SQE65618:SQE65619 SGI65618:SGI65619 RWM65618:RWM65619 RMQ65618:RMQ65619 RCU65618:RCU65619 QSY65618:QSY65619 QJC65618:QJC65619 PZG65618:PZG65619 PPK65618:PPK65619 PFO65618:PFO65619 OVS65618:OVS65619 OLW65618:OLW65619 OCA65618:OCA65619 NSE65618:NSE65619 NII65618:NII65619 MYM65618:MYM65619 MOQ65618:MOQ65619 MEU65618:MEU65619 LUY65618:LUY65619 LLC65618:LLC65619 LBG65618:LBG65619 KRK65618:KRK65619 KHO65618:KHO65619 JXS65618:JXS65619 JNW65618:JNW65619 JEA65618:JEA65619 IUE65618:IUE65619 IKI65618:IKI65619 IAM65618:IAM65619 HQQ65618:HQQ65619 HGU65618:HGU65619 GWY65618:GWY65619 GNC65618:GNC65619 GDG65618:GDG65619 FTK65618:FTK65619 FJO65618:FJO65619 EZS65618:EZS65619 EPW65618:EPW65619 EGA65618:EGA65619 DWE65618:DWE65619 DMI65618:DMI65619 DCM65618:DCM65619 CSQ65618:CSQ65619 CIU65618:CIU65619 BYY65618:BYY65619 BPC65618:BPC65619 BFG65618:BFG65619 AVK65618:AVK65619 ALO65618:ALO65619 ABS65618:ABS65619 RW65618:RW65619 IA65618:IA65619 PZG983065:PZG983067 WUM983179:WUM983183 WKQ983179:WKQ983183 WAU983179:WAU983183 VQY983179:VQY983183 VHC983179:VHC983183 UXG983179:UXG983183 UNK983179:UNK983183 UDO983179:UDO983183 TTS983179:TTS983183 TJW983179:TJW983183 TAA983179:TAA983183 SQE983179:SQE983183 SGI983179:SGI983183 RWM983179:RWM983183 RMQ983179:RMQ983183 RCU983179:RCU983183 QSY983179:QSY983183 QJC983179:QJC983183 PZG983179:PZG983183 PPK983179:PPK983183 PFO983179:PFO983183 OVS983179:OVS983183 OLW983179:OLW983183 OCA983179:OCA983183 NSE983179:NSE983183 NII983179:NII983183 MYM983179:MYM983183 MOQ983179:MOQ983183 MEU983179:MEU983183 LUY983179:LUY983183 LLC983179:LLC983183 LBG983179:LBG983183 KRK983179:KRK983183 KHO983179:KHO983183 JXS983179:JXS983183 JNW983179:JNW983183 JEA983179:JEA983183 IUE983179:IUE983183 IKI983179:IKI983183 IAM983179:IAM983183 HQQ983179:HQQ983183 HGU983179:HGU983183 GWY983179:GWY983183 GNC983179:GNC983183 GDG983179:GDG983183 FTK983179:FTK983183 FJO983179:FJO983183 EZS983179:EZS983183 EPW983179:EPW983183 EGA983179:EGA983183 DWE983179:DWE983183 DMI983179:DMI983183 DCM983179:DCM983183 CSQ983179:CSQ983183 CIU983179:CIU983183 BYY983179:BYY983183 BPC983179:BPC983183 BFG983179:BFG983183 AVK983179:AVK983183 ALO983179:ALO983183 ABS983179:ABS983183 RW983179:RW983183 IA983179:IA983183 WUM917643:WUM917647 WKQ917643:WKQ917647 WAU917643:WAU917647 VQY917643:VQY917647 VHC917643:VHC917647 UXG917643:UXG917647 UNK917643:UNK917647 UDO917643:UDO917647 TTS917643:TTS917647 TJW917643:TJW917647 TAA917643:TAA917647 SQE917643:SQE917647 SGI917643:SGI917647 RWM917643:RWM917647 RMQ917643:RMQ917647 RCU917643:RCU917647 QSY917643:QSY917647 QJC917643:QJC917647 PZG917643:PZG917647 PPK917643:PPK917647 PFO917643:PFO917647 OVS917643:OVS917647 OLW917643:OLW917647 OCA917643:OCA917647 NSE917643:NSE917647 NII917643:NII917647 MYM917643:MYM917647 MOQ917643:MOQ917647 MEU917643:MEU917647 LUY917643:LUY917647 LLC917643:LLC917647 LBG917643:LBG917647 KRK917643:KRK917647 KHO917643:KHO917647 JXS917643:JXS917647 JNW917643:JNW917647 JEA917643:JEA917647 IUE917643:IUE917647 IKI917643:IKI917647 IAM917643:IAM917647 HQQ917643:HQQ917647 HGU917643:HGU917647 GWY917643:GWY917647 GNC917643:GNC917647 GDG917643:GDG917647 FTK917643:FTK917647 FJO917643:FJO917647 EZS917643:EZS917647 EPW917643:EPW917647 EGA917643:EGA917647 DWE917643:DWE917647 DMI917643:DMI917647 DCM917643:DCM917647 CSQ917643:CSQ917647 CIU917643:CIU917647 BYY917643:BYY917647 BPC917643:BPC917647 BFG917643:BFG917647 AVK917643:AVK917647 ALO917643:ALO917647 ABS917643:ABS917647 RW917643:RW917647 IA917643:IA917647 WUM852107:WUM852111 WKQ852107:WKQ852111 WAU852107:WAU852111 VQY852107:VQY852111 VHC852107:VHC852111 UXG852107:UXG852111 UNK852107:UNK852111 UDO852107:UDO852111 TTS852107:TTS852111 TJW852107:TJW852111 TAA852107:TAA852111 SQE852107:SQE852111 SGI852107:SGI852111 RWM852107:RWM852111 RMQ852107:RMQ852111 RCU852107:RCU852111 QSY852107:QSY852111 QJC852107:QJC852111 PZG852107:PZG852111 PPK852107:PPK852111 PFO852107:PFO852111 OVS852107:OVS852111 OLW852107:OLW852111 OCA852107:OCA852111 NSE852107:NSE852111 NII852107:NII852111 MYM852107:MYM852111 MOQ852107:MOQ852111 MEU852107:MEU852111 LUY852107:LUY852111 LLC852107:LLC852111 LBG852107:LBG852111 KRK852107:KRK852111 KHO852107:KHO852111 JXS852107:JXS852111 JNW852107:JNW852111 JEA852107:JEA852111 IUE852107:IUE852111 IKI852107:IKI852111 IAM852107:IAM852111 HQQ852107:HQQ852111 HGU852107:HGU852111 GWY852107:GWY852111 GNC852107:GNC852111 GDG852107:GDG852111 FTK852107:FTK852111 FJO852107:FJO852111 EZS852107:EZS852111 EPW852107:EPW852111 EGA852107:EGA852111 DWE852107:DWE852111 DMI852107:DMI852111 DCM852107:DCM852111 CSQ852107:CSQ852111 CIU852107:CIU852111 BYY852107:BYY852111 BPC852107:BPC852111 BFG852107:BFG852111 AVK852107:AVK852111 ALO852107:ALO852111 ABS852107:ABS852111 RW852107:RW852111 IA852107:IA852111 WUM786571:WUM786575 WKQ786571:WKQ786575 WAU786571:WAU786575 VQY786571:VQY786575 VHC786571:VHC786575 UXG786571:UXG786575 UNK786571:UNK786575 UDO786571:UDO786575 TTS786571:TTS786575 TJW786571:TJW786575 TAA786571:TAA786575 SQE786571:SQE786575 SGI786571:SGI786575 RWM786571:RWM786575 RMQ786571:RMQ786575 RCU786571:RCU786575 QSY786571:QSY786575 QJC786571:QJC786575 PZG786571:PZG786575 PPK786571:PPK786575 PFO786571:PFO786575 OVS786571:OVS786575 OLW786571:OLW786575 OCA786571:OCA786575 NSE786571:NSE786575 NII786571:NII786575 MYM786571:MYM786575 MOQ786571:MOQ786575 MEU786571:MEU786575 LUY786571:LUY786575 LLC786571:LLC786575 LBG786571:LBG786575 KRK786571:KRK786575 KHO786571:KHO786575 JXS786571:JXS786575 JNW786571:JNW786575 JEA786571:JEA786575 IUE786571:IUE786575 IKI786571:IKI786575 IAM786571:IAM786575 HQQ786571:HQQ786575 HGU786571:HGU786575 GWY786571:GWY786575 GNC786571:GNC786575 GDG786571:GDG786575 FTK786571:FTK786575 FJO786571:FJO786575 EZS786571:EZS786575 EPW786571:EPW786575 EGA786571:EGA786575 DWE786571:DWE786575 DMI786571:DMI786575 DCM786571:DCM786575 CSQ786571:CSQ786575 CIU786571:CIU786575 BYY786571:BYY786575 BPC786571:BPC786575 BFG786571:BFG786575 AVK786571:AVK786575 ALO786571:ALO786575 ABS786571:ABS786575 RW786571:RW786575 IA786571:IA786575 WUM721035:WUM721039 WKQ721035:WKQ721039 WAU721035:WAU721039 VQY721035:VQY721039 VHC721035:VHC721039 UXG721035:UXG721039 UNK721035:UNK721039 UDO721035:UDO721039 TTS721035:TTS721039 TJW721035:TJW721039 TAA721035:TAA721039 SQE721035:SQE721039 SGI721035:SGI721039 RWM721035:RWM721039 RMQ721035:RMQ721039 RCU721035:RCU721039 QSY721035:QSY721039 QJC721035:QJC721039 PZG721035:PZG721039 PPK721035:PPK721039 PFO721035:PFO721039 OVS721035:OVS721039 OLW721035:OLW721039 OCA721035:OCA721039 NSE721035:NSE721039 NII721035:NII721039 MYM721035:MYM721039 MOQ721035:MOQ721039 MEU721035:MEU721039 LUY721035:LUY721039 LLC721035:LLC721039 LBG721035:LBG721039 KRK721035:KRK721039 KHO721035:KHO721039 JXS721035:JXS721039 JNW721035:JNW721039 JEA721035:JEA721039 IUE721035:IUE721039 IKI721035:IKI721039 IAM721035:IAM721039 HQQ721035:HQQ721039 HGU721035:HGU721039 GWY721035:GWY721039 GNC721035:GNC721039 GDG721035:GDG721039 FTK721035:FTK721039 FJO721035:FJO721039 EZS721035:EZS721039 EPW721035:EPW721039 EGA721035:EGA721039 DWE721035:DWE721039 DMI721035:DMI721039 DCM721035:DCM721039 CSQ721035:CSQ721039 CIU721035:CIU721039 BYY721035:BYY721039 BPC721035:BPC721039 BFG721035:BFG721039 AVK721035:AVK721039 ALO721035:ALO721039 ABS721035:ABS721039 RW721035:RW721039 IA721035:IA721039 WUM655499:WUM655503 WKQ655499:WKQ655503 WAU655499:WAU655503 VQY655499:VQY655503 VHC655499:VHC655503 UXG655499:UXG655503 UNK655499:UNK655503 UDO655499:UDO655503 TTS655499:TTS655503 TJW655499:TJW655503 TAA655499:TAA655503 SQE655499:SQE655503 SGI655499:SGI655503 RWM655499:RWM655503 RMQ655499:RMQ655503 RCU655499:RCU655503 QSY655499:QSY655503 QJC655499:QJC655503 PZG655499:PZG655503 PPK655499:PPK655503 PFO655499:PFO655503 OVS655499:OVS655503 OLW655499:OLW655503 OCA655499:OCA655503 NSE655499:NSE655503 NII655499:NII655503 MYM655499:MYM655503 MOQ655499:MOQ655503 MEU655499:MEU655503 LUY655499:LUY655503 LLC655499:LLC655503 LBG655499:LBG655503 KRK655499:KRK655503 KHO655499:KHO655503 JXS655499:JXS655503 JNW655499:JNW655503 JEA655499:JEA655503 IUE655499:IUE655503 IKI655499:IKI655503 IAM655499:IAM655503 HQQ655499:HQQ655503 HGU655499:HGU655503 GWY655499:GWY655503 GNC655499:GNC655503 GDG655499:GDG655503 FTK655499:FTK655503 FJO655499:FJO655503 EZS655499:EZS655503 EPW655499:EPW655503 EGA655499:EGA655503 DWE655499:DWE655503 DMI655499:DMI655503 DCM655499:DCM655503 CSQ655499:CSQ655503 CIU655499:CIU655503 BYY655499:BYY655503 BPC655499:BPC655503 BFG655499:BFG655503 AVK655499:AVK655503 ALO655499:ALO655503 ABS655499:ABS655503 RW655499:RW655503 IA655499:IA655503 WUM589963:WUM589967 WKQ589963:WKQ589967 WAU589963:WAU589967 VQY589963:VQY589967 VHC589963:VHC589967 UXG589963:UXG589967 UNK589963:UNK589967 UDO589963:UDO589967 TTS589963:TTS589967 TJW589963:TJW589967 TAA589963:TAA589967 SQE589963:SQE589967 SGI589963:SGI589967 RWM589963:RWM589967 RMQ589963:RMQ589967 RCU589963:RCU589967 QSY589963:QSY589967 QJC589963:QJC589967 PZG589963:PZG589967 PPK589963:PPK589967 PFO589963:PFO589967 OVS589963:OVS589967 OLW589963:OLW589967 OCA589963:OCA589967 NSE589963:NSE589967 NII589963:NII589967 MYM589963:MYM589967 MOQ589963:MOQ589967 MEU589963:MEU589967 LUY589963:LUY589967 LLC589963:LLC589967 LBG589963:LBG589967 KRK589963:KRK589967 KHO589963:KHO589967 JXS589963:JXS589967 JNW589963:JNW589967 JEA589963:JEA589967 IUE589963:IUE589967 IKI589963:IKI589967 IAM589963:IAM589967 HQQ589963:HQQ589967 HGU589963:HGU589967 GWY589963:GWY589967 GNC589963:GNC589967 GDG589963:GDG589967 FTK589963:FTK589967 FJO589963:FJO589967 EZS589963:EZS589967 EPW589963:EPW589967 EGA589963:EGA589967 DWE589963:DWE589967 DMI589963:DMI589967 DCM589963:DCM589967 CSQ589963:CSQ589967 CIU589963:CIU589967 BYY589963:BYY589967 BPC589963:BPC589967 BFG589963:BFG589967 AVK589963:AVK589967 ALO589963:ALO589967 ABS589963:ABS589967 RW589963:RW589967 IA589963:IA589967 WUM524427:WUM524431 WKQ524427:WKQ524431 WAU524427:WAU524431 VQY524427:VQY524431 VHC524427:VHC524431 UXG524427:UXG524431 UNK524427:UNK524431 UDO524427:UDO524431 TTS524427:TTS524431 TJW524427:TJW524431 TAA524427:TAA524431 SQE524427:SQE524431 SGI524427:SGI524431 RWM524427:RWM524431 RMQ524427:RMQ524431 RCU524427:RCU524431 QSY524427:QSY524431 QJC524427:QJC524431 PZG524427:PZG524431 PPK524427:PPK524431 PFO524427:PFO524431 OVS524427:OVS524431 OLW524427:OLW524431 OCA524427:OCA524431 NSE524427:NSE524431 NII524427:NII524431 MYM524427:MYM524431 MOQ524427:MOQ524431 MEU524427:MEU524431 LUY524427:LUY524431 LLC524427:LLC524431 LBG524427:LBG524431 KRK524427:KRK524431 KHO524427:KHO524431 JXS524427:JXS524431 JNW524427:JNW524431 JEA524427:JEA524431 IUE524427:IUE524431 IKI524427:IKI524431 IAM524427:IAM524431 HQQ524427:HQQ524431 HGU524427:HGU524431 GWY524427:GWY524431 GNC524427:GNC524431 GDG524427:GDG524431 FTK524427:FTK524431 FJO524427:FJO524431 EZS524427:EZS524431 EPW524427:EPW524431 EGA524427:EGA524431 DWE524427:DWE524431 DMI524427:DMI524431 DCM524427:DCM524431 CSQ524427:CSQ524431 CIU524427:CIU524431 BYY524427:BYY524431 BPC524427:BPC524431 BFG524427:BFG524431 AVK524427:AVK524431 ALO524427:ALO524431 ABS524427:ABS524431 RW524427:RW524431 IA524427:IA524431 WUM458891:WUM458895 WKQ458891:WKQ458895 WAU458891:WAU458895 VQY458891:VQY458895 VHC458891:VHC458895 UXG458891:UXG458895 UNK458891:UNK458895 UDO458891:UDO458895 TTS458891:TTS458895 TJW458891:TJW458895 TAA458891:TAA458895 SQE458891:SQE458895 SGI458891:SGI458895 RWM458891:RWM458895 RMQ458891:RMQ458895 RCU458891:RCU458895 QSY458891:QSY458895 QJC458891:QJC458895 PZG458891:PZG458895 PPK458891:PPK458895 PFO458891:PFO458895 OVS458891:OVS458895 OLW458891:OLW458895 OCA458891:OCA458895 NSE458891:NSE458895 NII458891:NII458895 MYM458891:MYM458895 MOQ458891:MOQ458895 MEU458891:MEU458895 LUY458891:LUY458895 LLC458891:LLC458895 LBG458891:LBG458895 KRK458891:KRK458895 KHO458891:KHO458895 JXS458891:JXS458895 JNW458891:JNW458895 JEA458891:JEA458895 IUE458891:IUE458895 IKI458891:IKI458895 IAM458891:IAM458895 HQQ458891:HQQ458895 HGU458891:HGU458895 GWY458891:GWY458895 GNC458891:GNC458895 GDG458891:GDG458895 FTK458891:FTK458895 FJO458891:FJO458895 EZS458891:EZS458895 EPW458891:EPW458895 EGA458891:EGA458895 DWE458891:DWE458895 DMI458891:DMI458895 DCM458891:DCM458895 CSQ458891:CSQ458895 CIU458891:CIU458895 BYY458891:BYY458895 BPC458891:BPC458895 BFG458891:BFG458895 AVK458891:AVK458895 ALO458891:ALO458895 ABS458891:ABS458895 RW458891:RW458895 IA458891:IA458895 WUM393355:WUM393359 WKQ393355:WKQ393359 WAU393355:WAU393359 VQY393355:VQY393359 VHC393355:VHC393359 UXG393355:UXG393359 UNK393355:UNK393359 UDO393355:UDO393359 TTS393355:TTS393359 TJW393355:TJW393359 TAA393355:TAA393359 SQE393355:SQE393359 SGI393355:SGI393359 RWM393355:RWM393359 RMQ393355:RMQ393359 RCU393355:RCU393359 QSY393355:QSY393359 QJC393355:QJC393359 PZG393355:PZG393359 PPK393355:PPK393359 PFO393355:PFO393359 OVS393355:OVS393359 OLW393355:OLW393359 OCA393355:OCA393359 NSE393355:NSE393359 NII393355:NII393359 MYM393355:MYM393359 MOQ393355:MOQ393359 MEU393355:MEU393359 LUY393355:LUY393359 LLC393355:LLC393359 LBG393355:LBG393359 KRK393355:KRK393359 KHO393355:KHO393359 JXS393355:JXS393359 JNW393355:JNW393359 JEA393355:JEA393359 IUE393355:IUE393359 IKI393355:IKI393359 IAM393355:IAM393359 HQQ393355:HQQ393359 HGU393355:HGU393359 GWY393355:GWY393359 GNC393355:GNC393359 GDG393355:GDG393359 FTK393355:FTK393359 FJO393355:FJO393359 EZS393355:EZS393359 EPW393355:EPW393359 EGA393355:EGA393359 DWE393355:DWE393359 DMI393355:DMI393359 DCM393355:DCM393359 CSQ393355:CSQ393359 CIU393355:CIU393359 BYY393355:BYY393359 BPC393355:BPC393359 BFG393355:BFG393359 AVK393355:AVK393359 ALO393355:ALO393359 ABS393355:ABS393359 RW393355:RW393359 IA393355:IA393359 WUM327819:WUM327823 WKQ327819:WKQ327823 WAU327819:WAU327823 VQY327819:VQY327823 VHC327819:VHC327823 UXG327819:UXG327823 UNK327819:UNK327823 UDO327819:UDO327823 TTS327819:TTS327823 TJW327819:TJW327823 TAA327819:TAA327823 SQE327819:SQE327823 SGI327819:SGI327823 RWM327819:RWM327823 RMQ327819:RMQ327823 RCU327819:RCU327823 QSY327819:QSY327823 QJC327819:QJC327823 PZG327819:PZG327823 PPK327819:PPK327823 PFO327819:PFO327823 OVS327819:OVS327823 OLW327819:OLW327823 OCA327819:OCA327823 NSE327819:NSE327823 NII327819:NII327823 MYM327819:MYM327823 MOQ327819:MOQ327823 MEU327819:MEU327823 LUY327819:LUY327823 LLC327819:LLC327823 LBG327819:LBG327823 KRK327819:KRK327823 KHO327819:KHO327823 JXS327819:JXS327823 JNW327819:JNW327823 JEA327819:JEA327823 IUE327819:IUE327823 IKI327819:IKI327823 IAM327819:IAM327823 HQQ327819:HQQ327823 HGU327819:HGU327823 GWY327819:GWY327823 GNC327819:GNC327823 GDG327819:GDG327823 FTK327819:FTK327823 FJO327819:FJO327823 EZS327819:EZS327823 EPW327819:EPW327823 EGA327819:EGA327823 DWE327819:DWE327823 DMI327819:DMI327823 DCM327819:DCM327823 CSQ327819:CSQ327823 CIU327819:CIU327823 BYY327819:BYY327823 BPC327819:BPC327823 BFG327819:BFG327823 AVK327819:AVK327823 ALO327819:ALO327823 ABS327819:ABS327823 RW327819:RW327823 IA327819:IA327823 WUM262283:WUM262287 WKQ262283:WKQ262287 WAU262283:WAU262287 VQY262283:VQY262287 VHC262283:VHC262287 UXG262283:UXG262287 UNK262283:UNK262287 UDO262283:UDO262287 TTS262283:TTS262287 TJW262283:TJW262287 TAA262283:TAA262287 SQE262283:SQE262287 SGI262283:SGI262287 RWM262283:RWM262287 RMQ262283:RMQ262287 RCU262283:RCU262287 QSY262283:QSY262287 QJC262283:QJC262287 PZG262283:PZG262287 PPK262283:PPK262287 PFO262283:PFO262287 OVS262283:OVS262287 OLW262283:OLW262287 OCA262283:OCA262287 NSE262283:NSE262287 NII262283:NII262287 MYM262283:MYM262287 MOQ262283:MOQ262287 MEU262283:MEU262287 LUY262283:LUY262287 LLC262283:LLC262287 LBG262283:LBG262287 KRK262283:KRK262287 KHO262283:KHO262287 JXS262283:JXS262287 JNW262283:JNW262287 JEA262283:JEA262287 IUE262283:IUE262287 IKI262283:IKI262287 IAM262283:IAM262287 HQQ262283:HQQ262287 HGU262283:HGU262287 GWY262283:GWY262287 GNC262283:GNC262287 GDG262283:GDG262287 FTK262283:FTK262287 FJO262283:FJO262287 EZS262283:EZS262287 EPW262283:EPW262287 EGA262283:EGA262287 DWE262283:DWE262287 DMI262283:DMI262287 DCM262283:DCM262287 CSQ262283:CSQ262287 CIU262283:CIU262287 BYY262283:BYY262287 BPC262283:BPC262287 BFG262283:BFG262287 AVK262283:AVK262287 ALO262283:ALO262287 ABS262283:ABS262287 RW262283:RW262287 IA262283:IA262287 WUM196747:WUM196751 WKQ196747:WKQ196751 WAU196747:WAU196751 VQY196747:VQY196751 VHC196747:VHC196751 UXG196747:UXG196751 UNK196747:UNK196751 UDO196747:UDO196751 TTS196747:TTS196751 TJW196747:TJW196751 TAA196747:TAA196751 SQE196747:SQE196751 SGI196747:SGI196751 RWM196747:RWM196751 RMQ196747:RMQ196751 RCU196747:RCU196751 QSY196747:QSY196751 QJC196747:QJC196751 PZG196747:PZG196751 PPK196747:PPK196751 PFO196747:PFO196751 OVS196747:OVS196751 OLW196747:OLW196751 OCA196747:OCA196751 NSE196747:NSE196751 NII196747:NII196751 MYM196747:MYM196751 MOQ196747:MOQ196751 MEU196747:MEU196751 LUY196747:LUY196751 LLC196747:LLC196751 LBG196747:LBG196751 KRK196747:KRK196751 KHO196747:KHO196751 JXS196747:JXS196751 JNW196747:JNW196751 JEA196747:JEA196751 IUE196747:IUE196751 IKI196747:IKI196751 IAM196747:IAM196751 HQQ196747:HQQ196751 HGU196747:HGU196751 GWY196747:GWY196751 GNC196747:GNC196751 GDG196747:GDG196751 FTK196747:FTK196751 FJO196747:FJO196751 EZS196747:EZS196751 EPW196747:EPW196751 EGA196747:EGA196751 DWE196747:DWE196751 DMI196747:DMI196751 DCM196747:DCM196751 CSQ196747:CSQ196751 CIU196747:CIU196751 BYY196747:BYY196751 BPC196747:BPC196751 BFG196747:BFG196751 AVK196747:AVK196751 ALO196747:ALO196751 ABS196747:ABS196751 RW196747:RW196751 IA196747:IA196751 WUM131211:WUM131215 WKQ131211:WKQ131215 WAU131211:WAU131215 VQY131211:VQY131215 VHC131211:VHC131215 UXG131211:UXG131215 UNK131211:UNK131215 UDO131211:UDO131215 TTS131211:TTS131215 TJW131211:TJW131215 TAA131211:TAA131215 SQE131211:SQE131215 SGI131211:SGI131215 RWM131211:RWM131215 RMQ131211:RMQ131215 RCU131211:RCU131215 QSY131211:QSY131215 QJC131211:QJC131215 PZG131211:PZG131215 PPK131211:PPK131215 PFO131211:PFO131215 OVS131211:OVS131215 OLW131211:OLW131215 OCA131211:OCA131215 NSE131211:NSE131215 NII131211:NII131215 MYM131211:MYM131215 MOQ131211:MOQ131215 MEU131211:MEU131215 LUY131211:LUY131215 LLC131211:LLC131215 LBG131211:LBG131215 KRK131211:KRK131215 KHO131211:KHO131215 JXS131211:JXS131215 JNW131211:JNW131215 JEA131211:JEA131215 IUE131211:IUE131215 IKI131211:IKI131215 IAM131211:IAM131215 HQQ131211:HQQ131215 HGU131211:HGU131215 GWY131211:GWY131215 GNC131211:GNC131215 GDG131211:GDG131215 FTK131211:FTK131215 FJO131211:FJO131215 EZS131211:EZS131215 EPW131211:EPW131215 EGA131211:EGA131215 DWE131211:DWE131215 DMI131211:DMI131215 DCM131211:DCM131215 CSQ131211:CSQ131215 CIU131211:CIU131215 BYY131211:BYY131215 BPC131211:BPC131215 BFG131211:BFG131215 AVK131211:AVK131215 ALO131211:ALO131215 ABS131211:ABS131215 RW131211:RW131215 IA131211:IA131215 WUM65675:WUM65679 WKQ65675:WKQ65679 WAU65675:WAU65679 VQY65675:VQY65679 VHC65675:VHC65679 UXG65675:UXG65679 UNK65675:UNK65679 UDO65675:UDO65679 TTS65675:TTS65679 TJW65675:TJW65679 TAA65675:TAA65679 SQE65675:SQE65679 SGI65675:SGI65679 RWM65675:RWM65679 RMQ65675:RMQ65679 RCU65675:RCU65679 QSY65675:QSY65679 QJC65675:QJC65679 PZG65675:PZG65679 PPK65675:PPK65679 PFO65675:PFO65679 OVS65675:OVS65679 OLW65675:OLW65679 OCA65675:OCA65679 NSE65675:NSE65679 NII65675:NII65679 MYM65675:MYM65679 MOQ65675:MOQ65679 MEU65675:MEU65679 LUY65675:LUY65679 LLC65675:LLC65679 LBG65675:LBG65679 KRK65675:KRK65679 KHO65675:KHO65679 JXS65675:JXS65679 JNW65675:JNW65679 JEA65675:JEA65679 IUE65675:IUE65679 IKI65675:IKI65679 IAM65675:IAM65679 HQQ65675:HQQ65679 HGU65675:HGU65679 GWY65675:GWY65679 GNC65675:GNC65679 GDG65675:GDG65679 FTK65675:FTK65679 FJO65675:FJO65679 EZS65675:EZS65679 EPW65675:EPW65679 EGA65675:EGA65679 DWE65675:DWE65679 DMI65675:DMI65679 DCM65675:DCM65679 CSQ65675:CSQ65679 CIU65675:CIU65679 BYY65675:BYY65679 BPC65675:BPC65679 BFG65675:BFG65679 AVK65675:AVK65679 ALO65675:ALO65679 ABS65675:ABS65679 RW65675:RW65679 IA65675:IA65679 WUM146:WUM148 WKQ146:WKQ148 WAU146:WAU148 VQY146:VQY148 VHC146:VHC148 UXG146:UXG148 UNK146:UNK148 UDO146:UDO148 TTS146:TTS148 TJW146:TJW148 TAA146:TAA148 SQE146:SQE148 SGI146:SGI148 RWM146:RWM148 RMQ146:RMQ148 RCU146:RCU148 QSY146:QSY148 QJC146:QJC148 PZG146:PZG148 PPK146:PPK148 PFO146:PFO148 OVS146:OVS148 OLW146:OLW148 OCA146:OCA148 NSE146:NSE148 NII146:NII148 MYM146:MYM148 MOQ146:MOQ148 MEU146:MEU148 LUY146:LUY148 LLC146:LLC148 LBG146:LBG148 KRK146:KRK148 KHO146:KHO148 JXS146:JXS148 JNW146:JNW148 JEA146:JEA148 IUE146:IUE148 IKI146:IKI148 IAM146:IAM148 HQQ146:HQQ148 HGU146:HGU148 GWY146:GWY148 GNC146:GNC148 GDG146:GDG148 FTK146:FTK148 FJO146:FJO148 EZS146:EZS148 EPW146:EPW148 EGA146:EGA148 DWE146:DWE148 DMI146:DMI148 DCM146:DCM148 CSQ146:CSQ148 CIU146:CIU148 BYY146:BYY148 BPC146:BPC148 BFG146:BFG148 AVK146:AVK148 ALO146:ALO148 ABS146:ABS148 RW146:RW148 IA146:IA148 PPK983065:PPK983067 WUM983176 WKQ983176 WAU983176 VQY983176 VHC983176 UXG983176 UNK983176 UDO983176 TTS983176 TJW983176 TAA983176 SQE983176 SGI983176 RWM983176 RMQ983176 RCU983176 QSY983176 QJC983176 PZG983176 PPK983176 PFO983176 OVS983176 OLW983176 OCA983176 NSE983176 NII983176 MYM983176 MOQ983176 MEU983176 LUY983176 LLC983176 LBG983176 KRK983176 KHO983176 JXS983176 JNW983176 JEA983176 IUE983176 IKI983176 IAM983176 HQQ983176 HGU983176 GWY983176 GNC983176 GDG983176 FTK983176 FJO983176 EZS983176 EPW983176 EGA983176 DWE983176 DMI983176 DCM983176 CSQ983176 CIU983176 BYY983176 BPC983176 BFG983176 AVK983176 ALO983176 ABS983176 RW983176 IA983176 WUM917640 WKQ917640 WAU917640 VQY917640 VHC917640 UXG917640 UNK917640 UDO917640 TTS917640 TJW917640 TAA917640 SQE917640 SGI917640 RWM917640 RMQ917640 RCU917640 QSY917640 QJC917640 PZG917640 PPK917640 PFO917640 OVS917640 OLW917640 OCA917640 NSE917640 NII917640 MYM917640 MOQ917640 MEU917640 LUY917640 LLC917640 LBG917640 KRK917640 KHO917640 JXS917640 JNW917640 JEA917640 IUE917640 IKI917640 IAM917640 HQQ917640 HGU917640 GWY917640 GNC917640 GDG917640 FTK917640 FJO917640 EZS917640 EPW917640 EGA917640 DWE917640 DMI917640 DCM917640 CSQ917640 CIU917640 BYY917640 BPC917640 BFG917640 AVK917640 ALO917640 ABS917640 RW917640 IA917640 WUM852104 WKQ852104 WAU852104 VQY852104 VHC852104 UXG852104 UNK852104 UDO852104 TTS852104 TJW852104 TAA852104 SQE852104 SGI852104 RWM852104 RMQ852104 RCU852104 QSY852104 QJC852104 PZG852104 PPK852104 PFO852104 OVS852104 OLW852104 OCA852104 NSE852104 NII852104 MYM852104 MOQ852104 MEU852104 LUY852104 LLC852104 LBG852104 KRK852104 KHO852104 JXS852104 JNW852104 JEA852104 IUE852104 IKI852104 IAM852104 HQQ852104 HGU852104 GWY852104 GNC852104 GDG852104 FTK852104 FJO852104 EZS852104 EPW852104 EGA852104 DWE852104 DMI852104 DCM852104 CSQ852104 CIU852104 BYY852104 BPC852104 BFG852104 AVK852104 ALO852104 ABS852104 RW852104 IA852104 WUM786568 WKQ786568 WAU786568 VQY786568 VHC786568 UXG786568 UNK786568 UDO786568 TTS786568 TJW786568 TAA786568 SQE786568 SGI786568 RWM786568 RMQ786568 RCU786568 QSY786568 QJC786568 PZG786568 PPK786568 PFO786568 OVS786568 OLW786568 OCA786568 NSE786568 NII786568 MYM786568 MOQ786568 MEU786568 LUY786568 LLC786568 LBG786568 KRK786568 KHO786568 JXS786568 JNW786568 JEA786568 IUE786568 IKI786568 IAM786568 HQQ786568 HGU786568 GWY786568 GNC786568 GDG786568 FTK786568 FJO786568 EZS786568 EPW786568 EGA786568 DWE786568 DMI786568 DCM786568 CSQ786568 CIU786568 BYY786568 BPC786568 BFG786568 AVK786568 ALO786568 ABS786568 RW786568 IA786568 WUM721032 WKQ721032 WAU721032 VQY721032 VHC721032 UXG721032 UNK721032 UDO721032 TTS721032 TJW721032 TAA721032 SQE721032 SGI721032 RWM721032 RMQ721032 RCU721032 QSY721032 QJC721032 PZG721032 PPK721032 PFO721032 OVS721032 OLW721032 OCA721032 NSE721032 NII721032 MYM721032 MOQ721032 MEU721032 LUY721032 LLC721032 LBG721032 KRK721032 KHO721032 JXS721032 JNW721032 JEA721032 IUE721032 IKI721032 IAM721032 HQQ721032 HGU721032 GWY721032 GNC721032 GDG721032 FTK721032 FJO721032 EZS721032 EPW721032 EGA721032 DWE721032 DMI721032 DCM721032 CSQ721032 CIU721032 BYY721032 BPC721032 BFG721032 AVK721032 ALO721032 ABS721032 RW721032 IA721032 WUM655496 WKQ655496 WAU655496 VQY655496 VHC655496 UXG655496 UNK655496 UDO655496 TTS655496 TJW655496 TAA655496 SQE655496 SGI655496 RWM655496 RMQ655496 RCU655496 QSY655496 QJC655496 PZG655496 PPK655496 PFO655496 OVS655496 OLW655496 OCA655496 NSE655496 NII655496 MYM655496 MOQ655496 MEU655496 LUY655496 LLC655496 LBG655496 KRK655496 KHO655496 JXS655496 JNW655496 JEA655496 IUE655496 IKI655496 IAM655496 HQQ655496 HGU655496 GWY655496 GNC655496 GDG655496 FTK655496 FJO655496 EZS655496 EPW655496 EGA655496 DWE655496 DMI655496 DCM655496 CSQ655496 CIU655496 BYY655496 BPC655496 BFG655496 AVK655496 ALO655496 ABS655496 RW655496 IA655496 WUM589960 WKQ589960 WAU589960 VQY589960 VHC589960 UXG589960 UNK589960 UDO589960 TTS589960 TJW589960 TAA589960 SQE589960 SGI589960 RWM589960 RMQ589960 RCU589960 QSY589960 QJC589960 PZG589960 PPK589960 PFO589960 OVS589960 OLW589960 OCA589960 NSE589960 NII589960 MYM589960 MOQ589960 MEU589960 LUY589960 LLC589960 LBG589960 KRK589960 KHO589960 JXS589960 JNW589960 JEA589960 IUE589960 IKI589960 IAM589960 HQQ589960 HGU589960 GWY589960 GNC589960 GDG589960 FTK589960 FJO589960 EZS589960 EPW589960 EGA589960 DWE589960 DMI589960 DCM589960 CSQ589960 CIU589960 BYY589960 BPC589960 BFG589960 AVK589960 ALO589960 ABS589960 RW589960 IA589960 WUM524424 WKQ524424 WAU524424 VQY524424 VHC524424 UXG524424 UNK524424 UDO524424 TTS524424 TJW524424 TAA524424 SQE524424 SGI524424 RWM524424 RMQ524424 RCU524424 QSY524424 QJC524424 PZG524424 PPK524424 PFO524424 OVS524424 OLW524424 OCA524424 NSE524424 NII524424 MYM524424 MOQ524424 MEU524424 LUY524424 LLC524424 LBG524424 KRK524424 KHO524424 JXS524424 JNW524424 JEA524424 IUE524424 IKI524424 IAM524424 HQQ524424 HGU524424 GWY524424 GNC524424 GDG524424 FTK524424 FJO524424 EZS524424 EPW524424 EGA524424 DWE524424 DMI524424 DCM524424 CSQ524424 CIU524424 BYY524424 BPC524424 BFG524424 AVK524424 ALO524424 ABS524424 RW524424 IA524424 WUM458888 WKQ458888 WAU458888 VQY458888 VHC458888 UXG458888 UNK458888 UDO458888 TTS458888 TJW458888 TAA458888 SQE458888 SGI458888 RWM458888 RMQ458888 RCU458888 QSY458888 QJC458888 PZG458888 PPK458888 PFO458888 OVS458888 OLW458888 OCA458888 NSE458888 NII458888 MYM458888 MOQ458888 MEU458888 LUY458888 LLC458888 LBG458888 KRK458888 KHO458888 JXS458888 JNW458888 JEA458888 IUE458888 IKI458888 IAM458888 HQQ458888 HGU458888 GWY458888 GNC458888 GDG458888 FTK458888 FJO458888 EZS458888 EPW458888 EGA458888 DWE458888 DMI458888 DCM458888 CSQ458888 CIU458888 BYY458888 BPC458888 BFG458888 AVK458888 ALO458888 ABS458888 RW458888 IA458888 WUM393352 WKQ393352 WAU393352 VQY393352 VHC393352 UXG393352 UNK393352 UDO393352 TTS393352 TJW393352 TAA393352 SQE393352 SGI393352 RWM393352 RMQ393352 RCU393352 QSY393352 QJC393352 PZG393352 PPK393352 PFO393352 OVS393352 OLW393352 OCA393352 NSE393352 NII393352 MYM393352 MOQ393352 MEU393352 LUY393352 LLC393352 LBG393352 KRK393352 KHO393352 JXS393352 JNW393352 JEA393352 IUE393352 IKI393352 IAM393352 HQQ393352 HGU393352 GWY393352 GNC393352 GDG393352 FTK393352 FJO393352 EZS393352 EPW393352 EGA393352 DWE393352 DMI393352 DCM393352 CSQ393352 CIU393352 BYY393352 BPC393352 BFG393352 AVK393352 ALO393352 ABS393352 RW393352 IA393352 WUM327816 WKQ327816 WAU327816 VQY327816 VHC327816 UXG327816 UNK327816 UDO327816 TTS327816 TJW327816 TAA327816 SQE327816 SGI327816 RWM327816 RMQ327816 RCU327816 QSY327816 QJC327816 PZG327816 PPK327816 PFO327816 OVS327816 OLW327816 OCA327816 NSE327816 NII327816 MYM327816 MOQ327816 MEU327816 LUY327816 LLC327816 LBG327816 KRK327816 KHO327816 JXS327816 JNW327816 JEA327816 IUE327816 IKI327816 IAM327816 HQQ327816 HGU327816 GWY327816 GNC327816 GDG327816 FTK327816 FJO327816 EZS327816 EPW327816 EGA327816 DWE327816 DMI327816 DCM327816 CSQ327816 CIU327816 BYY327816 BPC327816 BFG327816 AVK327816 ALO327816 ABS327816 RW327816 IA327816 WUM262280 WKQ262280 WAU262280 VQY262280 VHC262280 UXG262280 UNK262280 UDO262280 TTS262280 TJW262280 TAA262280 SQE262280 SGI262280 RWM262280 RMQ262280 RCU262280 QSY262280 QJC262280 PZG262280 PPK262280 PFO262280 OVS262280 OLW262280 OCA262280 NSE262280 NII262280 MYM262280 MOQ262280 MEU262280 LUY262280 LLC262280 LBG262280 KRK262280 KHO262280 JXS262280 JNW262280 JEA262280 IUE262280 IKI262280 IAM262280 HQQ262280 HGU262280 GWY262280 GNC262280 GDG262280 FTK262280 FJO262280 EZS262280 EPW262280 EGA262280 DWE262280 DMI262280 DCM262280 CSQ262280 CIU262280 BYY262280 BPC262280 BFG262280 AVK262280 ALO262280 ABS262280 RW262280 IA262280 WUM196744 WKQ196744 WAU196744 VQY196744 VHC196744 UXG196744 UNK196744 UDO196744 TTS196744 TJW196744 TAA196744 SQE196744 SGI196744 RWM196744 RMQ196744 RCU196744 QSY196744 QJC196744 PZG196744 PPK196744 PFO196744 OVS196744 OLW196744 OCA196744 NSE196744 NII196744 MYM196744 MOQ196744 MEU196744 LUY196744 LLC196744 LBG196744 KRK196744 KHO196744 JXS196744 JNW196744 JEA196744 IUE196744 IKI196744 IAM196744 HQQ196744 HGU196744 GWY196744 GNC196744 GDG196744 FTK196744 FJO196744 EZS196744 EPW196744 EGA196744 DWE196744 DMI196744 DCM196744 CSQ196744 CIU196744 BYY196744 BPC196744 BFG196744 AVK196744 ALO196744 ABS196744 RW196744 IA196744 WUM131208 WKQ131208 WAU131208 VQY131208 VHC131208 UXG131208 UNK131208 UDO131208 TTS131208 TJW131208 TAA131208 SQE131208 SGI131208 RWM131208 RMQ131208 RCU131208 QSY131208 QJC131208 PZG131208 PPK131208 PFO131208 OVS131208 OLW131208 OCA131208 NSE131208 NII131208 MYM131208 MOQ131208 MEU131208 LUY131208 LLC131208 LBG131208 KRK131208 KHO131208 JXS131208 JNW131208 JEA131208 IUE131208 IKI131208 IAM131208 HQQ131208 HGU131208 GWY131208 GNC131208 GDG131208 FTK131208 FJO131208 EZS131208 EPW131208 EGA131208 DWE131208 DMI131208 DCM131208 CSQ131208 CIU131208 BYY131208 BPC131208 BFG131208 AVK131208 ALO131208 ABS131208 RW131208 IA131208 WUM65672 WKQ65672 WAU65672 VQY65672 VHC65672 UXG65672 UNK65672 UDO65672 TTS65672 TJW65672 TAA65672 SQE65672 SGI65672 RWM65672 RMQ65672 RCU65672 QSY65672 QJC65672 PZG65672 PPK65672 PFO65672 OVS65672 OLW65672 OCA65672 NSE65672 NII65672 MYM65672 MOQ65672 MEU65672 LUY65672 LLC65672 LBG65672 KRK65672 KHO65672 JXS65672 JNW65672 JEA65672 IUE65672 IKI65672 IAM65672 HQQ65672 HGU65672 GWY65672 GNC65672 GDG65672 FTK65672 FJO65672 EZS65672 EPW65672 EGA65672 DWE65672 DMI65672 DCM65672 CSQ65672 CIU65672 BYY65672 BPC65672 BFG65672 AVK65672 ALO65672 ABS65672 RW65672 IA65672 WUM143 WKQ143 WAU143 VQY143 VHC143 UXG143 UNK143 UDO143 TTS143 TJW143 TAA143 SQE143 SGI143 RWM143 RMQ143 RCU143 QSY143 QJC143 PZG143 PPK143 PFO143 OVS143 OLW143 OCA143 NSE143 NII143 MYM143 MOQ143 MEU143 LUY143 LLC143 LBG143 KRK143 KHO143 JXS143 JNW143 JEA143 IUE143 IKI143 IAM143 HQQ143 HGU143 GWY143 GNC143 GDG143 FTK143 FJO143 EZS143 EPW143 EGA143 DWE143 DMI143 DCM143 CSQ143 CIU143 BYY143 BPC143 BFG143 AVK143 ALO143 ABS143 RW143 IA143 PFO983065:PFO983067 WUM983174 WKQ983174 WAU983174 VQY983174 VHC983174 UXG983174 UNK983174 UDO983174 TTS983174 TJW983174 TAA983174 SQE983174 SGI983174 RWM983174 RMQ983174 RCU983174 QSY983174 QJC983174 PZG983174 PPK983174 PFO983174 OVS983174 OLW983174 OCA983174 NSE983174 NII983174 MYM983174 MOQ983174 MEU983174 LUY983174 LLC983174 LBG983174 KRK983174 KHO983174 JXS983174 JNW983174 JEA983174 IUE983174 IKI983174 IAM983174 HQQ983174 HGU983174 GWY983174 GNC983174 GDG983174 FTK983174 FJO983174 EZS983174 EPW983174 EGA983174 DWE983174 DMI983174 DCM983174 CSQ983174 CIU983174 BYY983174 BPC983174 BFG983174 AVK983174 ALO983174 ABS983174 RW983174 IA983174 WUM917638 WKQ917638 WAU917638 VQY917638 VHC917638 UXG917638 UNK917638 UDO917638 TTS917638 TJW917638 TAA917638 SQE917638 SGI917638 RWM917638 RMQ917638 RCU917638 QSY917638 QJC917638 PZG917638 PPK917638 PFO917638 OVS917638 OLW917638 OCA917638 NSE917638 NII917638 MYM917638 MOQ917638 MEU917638 LUY917638 LLC917638 LBG917638 KRK917638 KHO917638 JXS917638 JNW917638 JEA917638 IUE917638 IKI917638 IAM917638 HQQ917638 HGU917638 GWY917638 GNC917638 GDG917638 FTK917638 FJO917638 EZS917638 EPW917638 EGA917638 DWE917638 DMI917638 DCM917638 CSQ917638 CIU917638 BYY917638 BPC917638 BFG917638 AVK917638 ALO917638 ABS917638 RW917638 IA917638 WUM852102 WKQ852102 WAU852102 VQY852102 VHC852102 UXG852102 UNK852102 UDO852102 TTS852102 TJW852102 TAA852102 SQE852102 SGI852102 RWM852102 RMQ852102 RCU852102 QSY852102 QJC852102 PZG852102 PPK852102 PFO852102 OVS852102 OLW852102 OCA852102 NSE852102 NII852102 MYM852102 MOQ852102 MEU852102 LUY852102 LLC852102 LBG852102 KRK852102 KHO852102 JXS852102 JNW852102 JEA852102 IUE852102 IKI852102 IAM852102 HQQ852102 HGU852102 GWY852102 GNC852102 GDG852102 FTK852102 FJO852102 EZS852102 EPW852102 EGA852102 DWE852102 DMI852102 DCM852102 CSQ852102 CIU852102 BYY852102 BPC852102 BFG852102 AVK852102 ALO852102 ABS852102 RW852102 IA852102 WUM786566 WKQ786566 WAU786566 VQY786566 VHC786566 UXG786566 UNK786566 UDO786566 TTS786566 TJW786566 TAA786566 SQE786566 SGI786566 RWM786566 RMQ786566 RCU786566 QSY786566 QJC786566 PZG786566 PPK786566 PFO786566 OVS786566 OLW786566 OCA786566 NSE786566 NII786566 MYM786566 MOQ786566 MEU786566 LUY786566 LLC786566 LBG786566 KRK786566 KHO786566 JXS786566 JNW786566 JEA786566 IUE786566 IKI786566 IAM786566 HQQ786566 HGU786566 GWY786566 GNC786566 GDG786566 FTK786566 FJO786566 EZS786566 EPW786566 EGA786566 DWE786566 DMI786566 DCM786566 CSQ786566 CIU786566 BYY786566 BPC786566 BFG786566 AVK786566 ALO786566 ABS786566 RW786566 IA786566 WUM721030 WKQ721030 WAU721030 VQY721030 VHC721030 UXG721030 UNK721030 UDO721030 TTS721030 TJW721030 TAA721030 SQE721030 SGI721030 RWM721030 RMQ721030 RCU721030 QSY721030 QJC721030 PZG721030 PPK721030 PFO721030 OVS721030 OLW721030 OCA721030 NSE721030 NII721030 MYM721030 MOQ721030 MEU721030 LUY721030 LLC721030 LBG721030 KRK721030 KHO721030 JXS721030 JNW721030 JEA721030 IUE721030 IKI721030 IAM721030 HQQ721030 HGU721030 GWY721030 GNC721030 GDG721030 FTK721030 FJO721030 EZS721030 EPW721030 EGA721030 DWE721030 DMI721030 DCM721030 CSQ721030 CIU721030 BYY721030 BPC721030 BFG721030 AVK721030 ALO721030 ABS721030 RW721030 IA721030 WUM655494 WKQ655494 WAU655494 VQY655494 VHC655494 UXG655494 UNK655494 UDO655494 TTS655494 TJW655494 TAA655494 SQE655494 SGI655494 RWM655494 RMQ655494 RCU655494 QSY655494 QJC655494 PZG655494 PPK655494 PFO655494 OVS655494 OLW655494 OCA655494 NSE655494 NII655494 MYM655494 MOQ655494 MEU655494 LUY655494 LLC655494 LBG655494 KRK655494 KHO655494 JXS655494 JNW655494 JEA655494 IUE655494 IKI655494 IAM655494 HQQ655494 HGU655494 GWY655494 GNC655494 GDG655494 FTK655494 FJO655494 EZS655494 EPW655494 EGA655494 DWE655494 DMI655494 DCM655494 CSQ655494 CIU655494 BYY655494 BPC655494 BFG655494 AVK655494 ALO655494 ABS655494 RW655494 IA655494 WUM589958 WKQ589958 WAU589958 VQY589958 VHC589958 UXG589958 UNK589958 UDO589958 TTS589958 TJW589958 TAA589958 SQE589958 SGI589958 RWM589958 RMQ589958 RCU589958 QSY589958 QJC589958 PZG589958 PPK589958 PFO589958 OVS589958 OLW589958 OCA589958 NSE589958 NII589958 MYM589958 MOQ589958 MEU589958 LUY589958 LLC589958 LBG589958 KRK589958 KHO589958 JXS589958 JNW589958 JEA589958 IUE589958 IKI589958 IAM589958 HQQ589958 HGU589958 GWY589958 GNC589958 GDG589958 FTK589958 FJO589958 EZS589958 EPW589958 EGA589958 DWE589958 DMI589958 DCM589958 CSQ589958 CIU589958 BYY589958 BPC589958 BFG589958 AVK589958 ALO589958 ABS589958 RW589958 IA589958 WUM524422 WKQ524422 WAU524422 VQY524422 VHC524422 UXG524422 UNK524422 UDO524422 TTS524422 TJW524422 TAA524422 SQE524422 SGI524422 RWM524422 RMQ524422 RCU524422 QSY524422 QJC524422 PZG524422 PPK524422 PFO524422 OVS524422 OLW524422 OCA524422 NSE524422 NII524422 MYM524422 MOQ524422 MEU524422 LUY524422 LLC524422 LBG524422 KRK524422 KHO524422 JXS524422 JNW524422 JEA524422 IUE524422 IKI524422 IAM524422 HQQ524422 HGU524422 GWY524422 GNC524422 GDG524422 FTK524422 FJO524422 EZS524422 EPW524422 EGA524422 DWE524422 DMI524422 DCM524422 CSQ524422 CIU524422 BYY524422 BPC524422 BFG524422 AVK524422 ALO524422 ABS524422 RW524422 IA524422 WUM458886 WKQ458886 WAU458886 VQY458886 VHC458886 UXG458886 UNK458886 UDO458886 TTS458886 TJW458886 TAA458886 SQE458886 SGI458886 RWM458886 RMQ458886 RCU458886 QSY458886 QJC458886 PZG458886 PPK458886 PFO458886 OVS458886 OLW458886 OCA458886 NSE458886 NII458886 MYM458886 MOQ458886 MEU458886 LUY458886 LLC458886 LBG458886 KRK458886 KHO458886 JXS458886 JNW458886 JEA458886 IUE458886 IKI458886 IAM458886 HQQ458886 HGU458886 GWY458886 GNC458886 GDG458886 FTK458886 FJO458886 EZS458886 EPW458886 EGA458886 DWE458886 DMI458886 DCM458886 CSQ458886 CIU458886 BYY458886 BPC458886 BFG458886 AVK458886 ALO458886 ABS458886 RW458886 IA458886 WUM393350 WKQ393350 WAU393350 VQY393350 VHC393350 UXG393350 UNK393350 UDO393350 TTS393350 TJW393350 TAA393350 SQE393350 SGI393350 RWM393350 RMQ393350 RCU393350 QSY393350 QJC393350 PZG393350 PPK393350 PFO393350 OVS393350 OLW393350 OCA393350 NSE393350 NII393350 MYM393350 MOQ393350 MEU393350 LUY393350 LLC393350 LBG393350 KRK393350 KHO393350 JXS393350 JNW393350 JEA393350 IUE393350 IKI393350 IAM393350 HQQ393350 HGU393350 GWY393350 GNC393350 GDG393350 FTK393350 FJO393350 EZS393350 EPW393350 EGA393350 DWE393350 DMI393350 DCM393350 CSQ393350 CIU393350 BYY393350 BPC393350 BFG393350 AVK393350 ALO393350 ABS393350 RW393350 IA393350 WUM327814 WKQ327814 WAU327814 VQY327814 VHC327814 UXG327814 UNK327814 UDO327814 TTS327814 TJW327814 TAA327814 SQE327814 SGI327814 RWM327814 RMQ327814 RCU327814 QSY327814 QJC327814 PZG327814 PPK327814 PFO327814 OVS327814 OLW327814 OCA327814 NSE327814 NII327814 MYM327814 MOQ327814 MEU327814 LUY327814 LLC327814 LBG327814 KRK327814 KHO327814 JXS327814 JNW327814 JEA327814 IUE327814 IKI327814 IAM327814 HQQ327814 HGU327814 GWY327814 GNC327814 GDG327814 FTK327814 FJO327814 EZS327814 EPW327814 EGA327814 DWE327814 DMI327814 DCM327814 CSQ327814 CIU327814 BYY327814 BPC327814 BFG327814 AVK327814 ALO327814 ABS327814 RW327814 IA327814 WUM262278 WKQ262278 WAU262278 VQY262278 VHC262278 UXG262278 UNK262278 UDO262278 TTS262278 TJW262278 TAA262278 SQE262278 SGI262278 RWM262278 RMQ262278 RCU262278 QSY262278 QJC262278 PZG262278 PPK262278 PFO262278 OVS262278 OLW262278 OCA262278 NSE262278 NII262278 MYM262278 MOQ262278 MEU262278 LUY262278 LLC262278 LBG262278 KRK262278 KHO262278 JXS262278 JNW262278 JEA262278 IUE262278 IKI262278 IAM262278 HQQ262278 HGU262278 GWY262278 GNC262278 GDG262278 FTK262278 FJO262278 EZS262278 EPW262278 EGA262278 DWE262278 DMI262278 DCM262278 CSQ262278 CIU262278 BYY262278 BPC262278 BFG262278 AVK262278 ALO262278 ABS262278 RW262278 IA262278 WUM196742 WKQ196742 WAU196742 VQY196742 VHC196742 UXG196742 UNK196742 UDO196742 TTS196742 TJW196742 TAA196742 SQE196742 SGI196742 RWM196742 RMQ196742 RCU196742 QSY196742 QJC196742 PZG196742 PPK196742 PFO196742 OVS196742 OLW196742 OCA196742 NSE196742 NII196742 MYM196742 MOQ196742 MEU196742 LUY196742 LLC196742 LBG196742 KRK196742 KHO196742 JXS196742 JNW196742 JEA196742 IUE196742 IKI196742 IAM196742 HQQ196742 HGU196742 GWY196742 GNC196742 GDG196742 FTK196742 FJO196742 EZS196742 EPW196742 EGA196742 DWE196742 DMI196742 DCM196742 CSQ196742 CIU196742 BYY196742 BPC196742 BFG196742 AVK196742 ALO196742 ABS196742 RW196742 IA196742 WUM131206 WKQ131206 WAU131206 VQY131206 VHC131206 UXG131206 UNK131206 UDO131206 TTS131206 TJW131206 TAA131206 SQE131206 SGI131206 RWM131206 RMQ131206 RCU131206 QSY131206 QJC131206 PZG131206 PPK131206 PFO131206 OVS131206 OLW131206 OCA131206 NSE131206 NII131206 MYM131206 MOQ131206 MEU131206 LUY131206 LLC131206 LBG131206 KRK131206 KHO131206 JXS131206 JNW131206 JEA131206 IUE131206 IKI131206 IAM131206 HQQ131206 HGU131206 GWY131206 GNC131206 GDG131206 FTK131206 FJO131206 EZS131206 EPW131206 EGA131206 DWE131206 DMI131206 DCM131206 CSQ131206 CIU131206 BYY131206 BPC131206 BFG131206 AVK131206 ALO131206 ABS131206 RW131206 IA131206 WUM65670 WKQ65670 WAU65670 VQY65670 VHC65670 UXG65670 UNK65670 UDO65670 TTS65670 TJW65670 TAA65670 SQE65670 SGI65670 RWM65670 RMQ65670 RCU65670 QSY65670 QJC65670 PZG65670 PPK65670 PFO65670 OVS65670 OLW65670 OCA65670 NSE65670 NII65670 MYM65670 MOQ65670 MEU65670 LUY65670 LLC65670 LBG65670 KRK65670 KHO65670 JXS65670 JNW65670 JEA65670 IUE65670 IKI65670 IAM65670 HQQ65670 HGU65670 GWY65670 GNC65670 GDG65670 FTK65670 FJO65670 EZS65670 EPW65670 EGA65670 DWE65670 DMI65670 DCM65670 CSQ65670 CIU65670 BYY65670 BPC65670 BFG65670 AVK65670 ALO65670 ABS65670 RW65670 IA65670 WUM140:WUM141 WKQ140:WKQ141 WAU140:WAU141 VQY140:VQY141 VHC140:VHC141 UXG140:UXG141 UNK140:UNK141 UDO140:UDO141 TTS140:TTS141 TJW140:TJW141 TAA140:TAA141 SQE140:SQE141 SGI140:SGI141 RWM140:RWM141 RMQ140:RMQ141 RCU140:RCU141 QSY140:QSY141 QJC140:QJC141 PZG140:PZG141 PPK140:PPK141 PFO140:PFO141 OVS140:OVS141 OLW140:OLW141 OCA140:OCA141 NSE140:NSE141 NII140:NII141 MYM140:MYM141 MOQ140:MOQ141 MEU140:MEU141 LUY140:LUY141 LLC140:LLC141 LBG140:LBG141 KRK140:KRK141 KHO140:KHO141 JXS140:JXS141 JNW140:JNW141 JEA140:JEA141 IUE140:IUE141 IKI140:IKI141 IAM140:IAM141 HQQ140:HQQ141 HGU140:HGU141 GWY140:GWY141 GNC140:GNC141 GDG140:GDG141 FTK140:FTK141 FJO140:FJO141 EZS140:EZS141 EPW140:EPW141 EGA140:EGA141 DWE140:DWE141 DMI140:DMI141 DCM140:DCM141 CSQ140:CSQ141 CIU140:CIU141 BYY140:BYY141 BPC140:BPC141 BFG140:BFG141 AVK140:AVK141 ALO140:ALO141 ABS140:ABS141 RW140:RW141 IA140:IA141 OVS983065:OVS983067 WUM983158 WKQ983158 WAU983158 VQY983158 VHC983158 UXG983158 UNK983158 UDO983158 TTS983158 TJW983158 TAA983158 SQE983158 SGI983158 RWM983158 RMQ983158 RCU983158 QSY983158 QJC983158 PZG983158 PPK983158 PFO983158 OVS983158 OLW983158 OCA983158 NSE983158 NII983158 MYM983158 MOQ983158 MEU983158 LUY983158 LLC983158 LBG983158 KRK983158 KHO983158 JXS983158 JNW983158 JEA983158 IUE983158 IKI983158 IAM983158 HQQ983158 HGU983158 GWY983158 GNC983158 GDG983158 FTK983158 FJO983158 EZS983158 EPW983158 EGA983158 DWE983158 DMI983158 DCM983158 CSQ983158 CIU983158 BYY983158 BPC983158 BFG983158 AVK983158 ALO983158 ABS983158 RW983158 IA983158 WUM917622 WKQ917622 WAU917622 VQY917622 VHC917622 UXG917622 UNK917622 UDO917622 TTS917622 TJW917622 TAA917622 SQE917622 SGI917622 RWM917622 RMQ917622 RCU917622 QSY917622 QJC917622 PZG917622 PPK917622 PFO917622 OVS917622 OLW917622 OCA917622 NSE917622 NII917622 MYM917622 MOQ917622 MEU917622 LUY917622 LLC917622 LBG917622 KRK917622 KHO917622 JXS917622 JNW917622 JEA917622 IUE917622 IKI917622 IAM917622 HQQ917622 HGU917622 GWY917622 GNC917622 GDG917622 FTK917622 FJO917622 EZS917622 EPW917622 EGA917622 DWE917622 DMI917622 DCM917622 CSQ917622 CIU917622 BYY917622 BPC917622 BFG917622 AVK917622 ALO917622 ABS917622 RW917622 IA917622 WUM852086 WKQ852086 WAU852086 VQY852086 VHC852086 UXG852086 UNK852086 UDO852086 TTS852086 TJW852086 TAA852086 SQE852086 SGI852086 RWM852086 RMQ852086 RCU852086 QSY852086 QJC852086 PZG852086 PPK852086 PFO852086 OVS852086 OLW852086 OCA852086 NSE852086 NII852086 MYM852086 MOQ852086 MEU852086 LUY852086 LLC852086 LBG852086 KRK852086 KHO852086 JXS852086 JNW852086 JEA852086 IUE852086 IKI852086 IAM852086 HQQ852086 HGU852086 GWY852086 GNC852086 GDG852086 FTK852086 FJO852086 EZS852086 EPW852086 EGA852086 DWE852086 DMI852086 DCM852086 CSQ852086 CIU852086 BYY852086 BPC852086 BFG852086 AVK852086 ALO852086 ABS852086 RW852086 IA852086 WUM786550 WKQ786550 WAU786550 VQY786550 VHC786550 UXG786550 UNK786550 UDO786550 TTS786550 TJW786550 TAA786550 SQE786550 SGI786550 RWM786550 RMQ786550 RCU786550 QSY786550 QJC786550 PZG786550 PPK786550 PFO786550 OVS786550 OLW786550 OCA786550 NSE786550 NII786550 MYM786550 MOQ786550 MEU786550 LUY786550 LLC786550 LBG786550 KRK786550 KHO786550 JXS786550 JNW786550 JEA786550 IUE786550 IKI786550 IAM786550 HQQ786550 HGU786550 GWY786550 GNC786550 GDG786550 FTK786550 FJO786550 EZS786550 EPW786550 EGA786550 DWE786550 DMI786550 DCM786550 CSQ786550 CIU786550 BYY786550 BPC786550 BFG786550 AVK786550 ALO786550 ABS786550 RW786550 IA786550 WUM721014 WKQ721014 WAU721014 VQY721014 VHC721014 UXG721014 UNK721014 UDO721014 TTS721014 TJW721014 TAA721014 SQE721014 SGI721014 RWM721014 RMQ721014 RCU721014 QSY721014 QJC721014 PZG721014 PPK721014 PFO721014 OVS721014 OLW721014 OCA721014 NSE721014 NII721014 MYM721014 MOQ721014 MEU721014 LUY721014 LLC721014 LBG721014 KRK721014 KHO721014 JXS721014 JNW721014 JEA721014 IUE721014 IKI721014 IAM721014 HQQ721014 HGU721014 GWY721014 GNC721014 GDG721014 FTK721014 FJO721014 EZS721014 EPW721014 EGA721014 DWE721014 DMI721014 DCM721014 CSQ721014 CIU721014 BYY721014 BPC721014 BFG721014 AVK721014 ALO721014 ABS721014 RW721014 IA721014 WUM655478 WKQ655478 WAU655478 VQY655478 VHC655478 UXG655478 UNK655478 UDO655478 TTS655478 TJW655478 TAA655478 SQE655478 SGI655478 RWM655478 RMQ655478 RCU655478 QSY655478 QJC655478 PZG655478 PPK655478 PFO655478 OVS655478 OLW655478 OCA655478 NSE655478 NII655478 MYM655478 MOQ655478 MEU655478 LUY655478 LLC655478 LBG655478 KRK655478 KHO655478 JXS655478 JNW655478 JEA655478 IUE655478 IKI655478 IAM655478 HQQ655478 HGU655478 GWY655478 GNC655478 GDG655478 FTK655478 FJO655478 EZS655478 EPW655478 EGA655478 DWE655478 DMI655478 DCM655478 CSQ655478 CIU655478 BYY655478 BPC655478 BFG655478 AVK655478 ALO655478 ABS655478 RW655478 IA655478 WUM589942 WKQ589942 WAU589942 VQY589942 VHC589942 UXG589942 UNK589942 UDO589942 TTS589942 TJW589942 TAA589942 SQE589942 SGI589942 RWM589942 RMQ589942 RCU589942 QSY589942 QJC589942 PZG589942 PPK589942 PFO589942 OVS589942 OLW589942 OCA589942 NSE589942 NII589942 MYM589942 MOQ589942 MEU589942 LUY589942 LLC589942 LBG589942 KRK589942 KHO589942 JXS589942 JNW589942 JEA589942 IUE589942 IKI589942 IAM589942 HQQ589942 HGU589942 GWY589942 GNC589942 GDG589942 FTK589942 FJO589942 EZS589942 EPW589942 EGA589942 DWE589942 DMI589942 DCM589942 CSQ589942 CIU589942 BYY589942 BPC589942 BFG589942 AVK589942 ALO589942 ABS589942 RW589942 IA589942 WUM524406 WKQ524406 WAU524406 VQY524406 VHC524406 UXG524406 UNK524406 UDO524406 TTS524406 TJW524406 TAA524406 SQE524406 SGI524406 RWM524406 RMQ524406 RCU524406 QSY524406 QJC524406 PZG524406 PPK524406 PFO524406 OVS524406 OLW524406 OCA524406 NSE524406 NII524406 MYM524406 MOQ524406 MEU524406 LUY524406 LLC524406 LBG524406 KRK524406 KHO524406 JXS524406 JNW524406 JEA524406 IUE524406 IKI524406 IAM524406 HQQ524406 HGU524406 GWY524406 GNC524406 GDG524406 FTK524406 FJO524406 EZS524406 EPW524406 EGA524406 DWE524406 DMI524406 DCM524406 CSQ524406 CIU524406 BYY524406 BPC524406 BFG524406 AVK524406 ALO524406 ABS524406 RW524406 IA524406 WUM458870 WKQ458870 WAU458870 VQY458870 VHC458870 UXG458870 UNK458870 UDO458870 TTS458870 TJW458870 TAA458870 SQE458870 SGI458870 RWM458870 RMQ458870 RCU458870 QSY458870 QJC458870 PZG458870 PPK458870 PFO458870 OVS458870 OLW458870 OCA458870 NSE458870 NII458870 MYM458870 MOQ458870 MEU458870 LUY458870 LLC458870 LBG458870 KRK458870 KHO458870 JXS458870 JNW458870 JEA458870 IUE458870 IKI458870 IAM458870 HQQ458870 HGU458870 GWY458870 GNC458870 GDG458870 FTK458870 FJO458870 EZS458870 EPW458870 EGA458870 DWE458870 DMI458870 DCM458870 CSQ458870 CIU458870 BYY458870 BPC458870 BFG458870 AVK458870 ALO458870 ABS458870 RW458870 IA458870 WUM393334 WKQ393334 WAU393334 VQY393334 VHC393334 UXG393334 UNK393334 UDO393334 TTS393334 TJW393334 TAA393334 SQE393334 SGI393334 RWM393334 RMQ393334 RCU393334 QSY393334 QJC393334 PZG393334 PPK393334 PFO393334 OVS393334 OLW393334 OCA393334 NSE393334 NII393334 MYM393334 MOQ393334 MEU393334 LUY393334 LLC393334 LBG393334 KRK393334 KHO393334 JXS393334 JNW393334 JEA393334 IUE393334 IKI393334 IAM393334 HQQ393334 HGU393334 GWY393334 GNC393334 GDG393334 FTK393334 FJO393334 EZS393334 EPW393334 EGA393334 DWE393334 DMI393334 DCM393334 CSQ393334 CIU393334 BYY393334 BPC393334 BFG393334 AVK393334 ALO393334 ABS393334 RW393334 IA393334 WUM327798 WKQ327798 WAU327798 VQY327798 VHC327798 UXG327798 UNK327798 UDO327798 TTS327798 TJW327798 TAA327798 SQE327798 SGI327798 RWM327798 RMQ327798 RCU327798 QSY327798 QJC327798 PZG327798 PPK327798 PFO327798 OVS327798 OLW327798 OCA327798 NSE327798 NII327798 MYM327798 MOQ327798 MEU327798 LUY327798 LLC327798 LBG327798 KRK327798 KHO327798 JXS327798 JNW327798 JEA327798 IUE327798 IKI327798 IAM327798 HQQ327798 HGU327798 GWY327798 GNC327798 GDG327798 FTK327798 FJO327798 EZS327798 EPW327798 EGA327798 DWE327798 DMI327798 DCM327798 CSQ327798 CIU327798 BYY327798 BPC327798 BFG327798 AVK327798 ALO327798 ABS327798 RW327798 IA327798 WUM262262 WKQ262262 WAU262262 VQY262262 VHC262262 UXG262262 UNK262262 UDO262262 TTS262262 TJW262262 TAA262262 SQE262262 SGI262262 RWM262262 RMQ262262 RCU262262 QSY262262 QJC262262 PZG262262 PPK262262 PFO262262 OVS262262 OLW262262 OCA262262 NSE262262 NII262262 MYM262262 MOQ262262 MEU262262 LUY262262 LLC262262 LBG262262 KRK262262 KHO262262 JXS262262 JNW262262 JEA262262 IUE262262 IKI262262 IAM262262 HQQ262262 HGU262262 GWY262262 GNC262262 GDG262262 FTK262262 FJO262262 EZS262262 EPW262262 EGA262262 DWE262262 DMI262262 DCM262262 CSQ262262 CIU262262 BYY262262 BPC262262 BFG262262 AVK262262 ALO262262 ABS262262 RW262262 IA262262 WUM196726 WKQ196726 WAU196726 VQY196726 VHC196726 UXG196726 UNK196726 UDO196726 TTS196726 TJW196726 TAA196726 SQE196726 SGI196726 RWM196726 RMQ196726 RCU196726 QSY196726 QJC196726 PZG196726 PPK196726 PFO196726 OVS196726 OLW196726 OCA196726 NSE196726 NII196726 MYM196726 MOQ196726 MEU196726 LUY196726 LLC196726 LBG196726 KRK196726 KHO196726 JXS196726 JNW196726 JEA196726 IUE196726 IKI196726 IAM196726 HQQ196726 HGU196726 GWY196726 GNC196726 GDG196726 FTK196726 FJO196726 EZS196726 EPW196726 EGA196726 DWE196726 DMI196726 DCM196726 CSQ196726 CIU196726 BYY196726 BPC196726 BFG196726 AVK196726 ALO196726 ABS196726 RW196726 IA196726 WUM131190 WKQ131190 WAU131190 VQY131190 VHC131190 UXG131190 UNK131190 UDO131190 TTS131190 TJW131190 TAA131190 SQE131190 SGI131190 RWM131190 RMQ131190 RCU131190 QSY131190 QJC131190 PZG131190 PPK131190 PFO131190 OVS131190 OLW131190 OCA131190 NSE131190 NII131190 MYM131190 MOQ131190 MEU131190 LUY131190 LLC131190 LBG131190 KRK131190 KHO131190 JXS131190 JNW131190 JEA131190 IUE131190 IKI131190 IAM131190 HQQ131190 HGU131190 GWY131190 GNC131190 GDG131190 FTK131190 FJO131190 EZS131190 EPW131190 EGA131190 DWE131190 DMI131190 DCM131190 CSQ131190 CIU131190 BYY131190 BPC131190 BFG131190 AVK131190 ALO131190 ABS131190 RW131190 IA131190 WUM65654 WKQ65654 WAU65654 VQY65654 VHC65654 UXG65654 UNK65654 UDO65654 TTS65654 TJW65654 TAA65654 SQE65654 SGI65654 RWM65654 RMQ65654 RCU65654 QSY65654 QJC65654 PZG65654 PPK65654 PFO65654 OVS65654 OLW65654 OCA65654 NSE65654 NII65654 MYM65654 MOQ65654 MEU65654 LUY65654 LLC65654 LBG65654 KRK65654 KHO65654 JXS65654 JNW65654 JEA65654 IUE65654 IKI65654 IAM65654 HQQ65654 HGU65654 GWY65654 GNC65654 GDG65654 FTK65654 FJO65654 EZS65654 EPW65654 EGA65654 DWE65654 DMI65654 DCM65654 CSQ65654 CIU65654 BYY65654 BPC65654 BFG65654 AVK65654 ALO65654 ABS65654 RW65654 IA65654 WUM124 WKQ124 WAU124 VQY124 VHC124 UXG124 UNK124 UDO124 TTS124 TJW124 TAA124 SQE124 SGI124 RWM124 RMQ124 RCU124 QSY124 QJC124 PZG124 PPK124 PFO124 OVS124 OLW124 OCA124 NSE124 NII124 MYM124 MOQ124 MEU124 LUY124 LLC124 LBG124 KRK124 KHO124 JXS124 JNW124 JEA124 IUE124 IKI124 IAM124 HQQ124 HGU124 GWY124 GNC124 GDG124 FTK124 FJO124 EZS124 EPW124 EGA124 DWE124 DMI124 DCM124 CSQ124 CIU124 BYY124 BPC124 BFG124 AVK124 ALO124 ABS124 RW124 IA124 OLW983065:OLW983067 WUM983142 WKQ983142 WAU983142 VQY983142 VHC983142 UXG983142 UNK983142 UDO983142 TTS983142 TJW983142 TAA983142 SQE983142 SGI983142 RWM983142 RMQ983142 RCU983142 QSY983142 QJC983142 PZG983142 PPK983142 PFO983142 OVS983142 OLW983142 OCA983142 NSE983142 NII983142 MYM983142 MOQ983142 MEU983142 LUY983142 LLC983142 LBG983142 KRK983142 KHO983142 JXS983142 JNW983142 JEA983142 IUE983142 IKI983142 IAM983142 HQQ983142 HGU983142 GWY983142 GNC983142 GDG983142 FTK983142 FJO983142 EZS983142 EPW983142 EGA983142 DWE983142 DMI983142 DCM983142 CSQ983142 CIU983142 BYY983142 BPC983142 BFG983142 AVK983142 ALO983142 ABS983142 RW983142 IA983142 WUM917606 WKQ917606 WAU917606 VQY917606 VHC917606 UXG917606 UNK917606 UDO917606 TTS917606 TJW917606 TAA917606 SQE917606 SGI917606 RWM917606 RMQ917606 RCU917606 QSY917606 QJC917606 PZG917606 PPK917606 PFO917606 OVS917606 OLW917606 OCA917606 NSE917606 NII917606 MYM917606 MOQ917606 MEU917606 LUY917606 LLC917606 LBG917606 KRK917606 KHO917606 JXS917606 JNW917606 JEA917606 IUE917606 IKI917606 IAM917606 HQQ917606 HGU917606 GWY917606 GNC917606 GDG917606 FTK917606 FJO917606 EZS917606 EPW917606 EGA917606 DWE917606 DMI917606 DCM917606 CSQ917606 CIU917606 BYY917606 BPC917606 BFG917606 AVK917606 ALO917606 ABS917606 RW917606 IA917606 WUM852070 WKQ852070 WAU852070 VQY852070 VHC852070 UXG852070 UNK852070 UDO852070 TTS852070 TJW852070 TAA852070 SQE852070 SGI852070 RWM852070 RMQ852070 RCU852070 QSY852070 QJC852070 PZG852070 PPK852070 PFO852070 OVS852070 OLW852070 OCA852070 NSE852070 NII852070 MYM852070 MOQ852070 MEU852070 LUY852070 LLC852070 LBG852070 KRK852070 KHO852070 JXS852070 JNW852070 JEA852070 IUE852070 IKI852070 IAM852070 HQQ852070 HGU852070 GWY852070 GNC852070 GDG852070 FTK852070 FJO852070 EZS852070 EPW852070 EGA852070 DWE852070 DMI852070 DCM852070 CSQ852070 CIU852070 BYY852070 BPC852070 BFG852070 AVK852070 ALO852070 ABS852070 RW852070 IA852070 WUM786534 WKQ786534 WAU786534 VQY786534 VHC786534 UXG786534 UNK786534 UDO786534 TTS786534 TJW786534 TAA786534 SQE786534 SGI786534 RWM786534 RMQ786534 RCU786534 QSY786534 QJC786534 PZG786534 PPK786534 PFO786534 OVS786534 OLW786534 OCA786534 NSE786534 NII786534 MYM786534 MOQ786534 MEU786534 LUY786534 LLC786534 LBG786534 KRK786534 KHO786534 JXS786534 JNW786534 JEA786534 IUE786534 IKI786534 IAM786534 HQQ786534 HGU786534 GWY786534 GNC786534 GDG786534 FTK786534 FJO786534 EZS786534 EPW786534 EGA786534 DWE786534 DMI786534 DCM786534 CSQ786534 CIU786534 BYY786534 BPC786534 BFG786534 AVK786534 ALO786534 ABS786534 RW786534 IA786534 WUM720998 WKQ720998 WAU720998 VQY720998 VHC720998 UXG720998 UNK720998 UDO720998 TTS720998 TJW720998 TAA720998 SQE720998 SGI720998 RWM720998 RMQ720998 RCU720998 QSY720998 QJC720998 PZG720998 PPK720998 PFO720998 OVS720998 OLW720998 OCA720998 NSE720998 NII720998 MYM720998 MOQ720998 MEU720998 LUY720998 LLC720998 LBG720998 KRK720998 KHO720998 JXS720998 JNW720998 JEA720998 IUE720998 IKI720998 IAM720998 HQQ720998 HGU720998 GWY720998 GNC720998 GDG720998 FTK720998 FJO720998 EZS720998 EPW720998 EGA720998 DWE720998 DMI720998 DCM720998 CSQ720998 CIU720998 BYY720998 BPC720998 BFG720998 AVK720998 ALO720998 ABS720998 RW720998 IA720998 WUM655462 WKQ655462 WAU655462 VQY655462 VHC655462 UXG655462 UNK655462 UDO655462 TTS655462 TJW655462 TAA655462 SQE655462 SGI655462 RWM655462 RMQ655462 RCU655462 QSY655462 QJC655462 PZG655462 PPK655462 PFO655462 OVS655462 OLW655462 OCA655462 NSE655462 NII655462 MYM655462 MOQ655462 MEU655462 LUY655462 LLC655462 LBG655462 KRK655462 KHO655462 JXS655462 JNW655462 JEA655462 IUE655462 IKI655462 IAM655462 HQQ655462 HGU655462 GWY655462 GNC655462 GDG655462 FTK655462 FJO655462 EZS655462 EPW655462 EGA655462 DWE655462 DMI655462 DCM655462 CSQ655462 CIU655462 BYY655462 BPC655462 BFG655462 AVK655462 ALO655462 ABS655462 RW655462 IA655462 WUM589926 WKQ589926 WAU589926 VQY589926 VHC589926 UXG589926 UNK589926 UDO589926 TTS589926 TJW589926 TAA589926 SQE589926 SGI589926 RWM589926 RMQ589926 RCU589926 QSY589926 QJC589926 PZG589926 PPK589926 PFO589926 OVS589926 OLW589926 OCA589926 NSE589926 NII589926 MYM589926 MOQ589926 MEU589926 LUY589926 LLC589926 LBG589926 KRK589926 KHO589926 JXS589926 JNW589926 JEA589926 IUE589926 IKI589926 IAM589926 HQQ589926 HGU589926 GWY589926 GNC589926 GDG589926 FTK589926 FJO589926 EZS589926 EPW589926 EGA589926 DWE589926 DMI589926 DCM589926 CSQ589926 CIU589926 BYY589926 BPC589926 BFG589926 AVK589926 ALO589926 ABS589926 RW589926 IA589926 WUM524390 WKQ524390 WAU524390 VQY524390 VHC524390 UXG524390 UNK524390 UDO524390 TTS524390 TJW524390 TAA524390 SQE524390 SGI524390 RWM524390 RMQ524390 RCU524390 QSY524390 QJC524390 PZG524390 PPK524390 PFO524390 OVS524390 OLW524390 OCA524390 NSE524390 NII524390 MYM524390 MOQ524390 MEU524390 LUY524390 LLC524390 LBG524390 KRK524390 KHO524390 JXS524390 JNW524390 JEA524390 IUE524390 IKI524390 IAM524390 HQQ524390 HGU524390 GWY524390 GNC524390 GDG524390 FTK524390 FJO524390 EZS524390 EPW524390 EGA524390 DWE524390 DMI524390 DCM524390 CSQ524390 CIU524390 BYY524390 BPC524390 BFG524390 AVK524390 ALO524390 ABS524390 RW524390 IA524390 WUM458854 WKQ458854 WAU458854 VQY458854 VHC458854 UXG458854 UNK458854 UDO458854 TTS458854 TJW458854 TAA458854 SQE458854 SGI458854 RWM458854 RMQ458854 RCU458854 QSY458854 QJC458854 PZG458854 PPK458854 PFO458854 OVS458854 OLW458854 OCA458854 NSE458854 NII458854 MYM458854 MOQ458854 MEU458854 LUY458854 LLC458854 LBG458854 KRK458854 KHO458854 JXS458854 JNW458854 JEA458854 IUE458854 IKI458854 IAM458854 HQQ458854 HGU458854 GWY458854 GNC458854 GDG458854 FTK458854 FJO458854 EZS458854 EPW458854 EGA458854 DWE458854 DMI458854 DCM458854 CSQ458854 CIU458854 BYY458854 BPC458854 BFG458854 AVK458854 ALO458854 ABS458854 RW458854 IA458854 WUM393318 WKQ393318 WAU393318 VQY393318 VHC393318 UXG393318 UNK393318 UDO393318 TTS393318 TJW393318 TAA393318 SQE393318 SGI393318 RWM393318 RMQ393318 RCU393318 QSY393318 QJC393318 PZG393318 PPK393318 PFO393318 OVS393318 OLW393318 OCA393318 NSE393318 NII393318 MYM393318 MOQ393318 MEU393318 LUY393318 LLC393318 LBG393318 KRK393318 KHO393318 JXS393318 JNW393318 JEA393318 IUE393318 IKI393318 IAM393318 HQQ393318 HGU393318 GWY393318 GNC393318 GDG393318 FTK393318 FJO393318 EZS393318 EPW393318 EGA393318 DWE393318 DMI393318 DCM393318 CSQ393318 CIU393318 BYY393318 BPC393318 BFG393318 AVK393318 ALO393318 ABS393318 RW393318 IA393318 WUM327782 WKQ327782 WAU327782 VQY327782 VHC327782 UXG327782 UNK327782 UDO327782 TTS327782 TJW327782 TAA327782 SQE327782 SGI327782 RWM327782 RMQ327782 RCU327782 QSY327782 QJC327782 PZG327782 PPK327782 PFO327782 OVS327782 OLW327782 OCA327782 NSE327782 NII327782 MYM327782 MOQ327782 MEU327782 LUY327782 LLC327782 LBG327782 KRK327782 KHO327782 JXS327782 JNW327782 JEA327782 IUE327782 IKI327782 IAM327782 HQQ327782 HGU327782 GWY327782 GNC327782 GDG327782 FTK327782 FJO327782 EZS327782 EPW327782 EGA327782 DWE327782 DMI327782 DCM327782 CSQ327782 CIU327782 BYY327782 BPC327782 BFG327782 AVK327782 ALO327782 ABS327782 RW327782 IA327782 WUM262246 WKQ262246 WAU262246 VQY262246 VHC262246 UXG262246 UNK262246 UDO262246 TTS262246 TJW262246 TAA262246 SQE262246 SGI262246 RWM262246 RMQ262246 RCU262246 QSY262246 QJC262246 PZG262246 PPK262246 PFO262246 OVS262246 OLW262246 OCA262246 NSE262246 NII262246 MYM262246 MOQ262246 MEU262246 LUY262246 LLC262246 LBG262246 KRK262246 KHO262246 JXS262246 JNW262246 JEA262246 IUE262246 IKI262246 IAM262246 HQQ262246 HGU262246 GWY262246 GNC262246 GDG262246 FTK262246 FJO262246 EZS262246 EPW262246 EGA262246 DWE262246 DMI262246 DCM262246 CSQ262246 CIU262246 BYY262246 BPC262246 BFG262246 AVK262246 ALO262246 ABS262246 RW262246 IA262246 WUM196710 WKQ196710 WAU196710 VQY196710 VHC196710 UXG196710 UNK196710 UDO196710 TTS196710 TJW196710 TAA196710 SQE196710 SGI196710 RWM196710 RMQ196710 RCU196710 QSY196710 QJC196710 PZG196710 PPK196710 PFO196710 OVS196710 OLW196710 OCA196710 NSE196710 NII196710 MYM196710 MOQ196710 MEU196710 LUY196710 LLC196710 LBG196710 KRK196710 KHO196710 JXS196710 JNW196710 JEA196710 IUE196710 IKI196710 IAM196710 HQQ196710 HGU196710 GWY196710 GNC196710 GDG196710 FTK196710 FJO196710 EZS196710 EPW196710 EGA196710 DWE196710 DMI196710 DCM196710 CSQ196710 CIU196710 BYY196710 BPC196710 BFG196710 AVK196710 ALO196710 ABS196710 RW196710 IA196710 WUM131174 WKQ131174 WAU131174 VQY131174 VHC131174 UXG131174 UNK131174 UDO131174 TTS131174 TJW131174 TAA131174 SQE131174 SGI131174 RWM131174 RMQ131174 RCU131174 QSY131174 QJC131174 PZG131174 PPK131174 PFO131174 OVS131174 OLW131174 OCA131174 NSE131174 NII131174 MYM131174 MOQ131174 MEU131174 LUY131174 LLC131174 LBG131174 KRK131174 KHO131174 JXS131174 JNW131174 JEA131174 IUE131174 IKI131174 IAM131174 HQQ131174 HGU131174 GWY131174 GNC131174 GDG131174 FTK131174 FJO131174 EZS131174 EPW131174 EGA131174 DWE131174 DMI131174 DCM131174 CSQ131174 CIU131174 BYY131174 BPC131174 BFG131174 AVK131174 ALO131174 ABS131174 RW131174 IA131174 WUM65638 WKQ65638 WAU65638 VQY65638 VHC65638 UXG65638 UNK65638 UDO65638 TTS65638 TJW65638 TAA65638 SQE65638 SGI65638 RWM65638 RMQ65638 RCU65638 QSY65638 QJC65638 PZG65638 PPK65638 PFO65638 OVS65638 OLW65638 OCA65638 NSE65638 NII65638 MYM65638 MOQ65638 MEU65638 LUY65638 LLC65638 LBG65638 KRK65638 KHO65638 JXS65638 JNW65638 JEA65638 IUE65638 IKI65638 IAM65638 HQQ65638 HGU65638 GWY65638 GNC65638 GDG65638 FTK65638 FJO65638 EZS65638 EPW65638 EGA65638 DWE65638 DMI65638 DCM65638 CSQ65638 CIU65638 BYY65638 BPC65638 BFG65638 AVK65638 ALO65638 ABS65638 RW65638 IA65638 WUM113 WKQ113 WAU113 VQY113 VHC113 UXG113 UNK113 UDO113 TTS113 TJW113 TAA113 SQE113 SGI113 RWM113 RMQ113 RCU113 QSY113 QJC113 PZG113 PPK113 PFO113 OVS113 OLW113 OCA113 NSE113 NII113 MYM113 MOQ113 MEU113 LUY113 LLC113 LBG113 KRK113 KHO113 JXS113 JNW113 JEA113 IUE113 IKI113 IAM113 HQQ113 HGU113 GWY113 GNC113 GDG113 FTK113 FJO113 EZS113 EPW113 EGA113 DWE113 DMI113 DCM113 CSQ113 CIU113 BYY113 BPC113 BFG113 AVK113 ALO113 ABS113 RW113 IA113 OCA983065:OCA983067 WUM983187:WUM983188 WKQ983187:WKQ983188 WAU983187:WAU983188 VQY983187:VQY983188 VHC983187:VHC983188 UXG983187:UXG983188 UNK983187:UNK983188 UDO983187:UDO983188 TTS983187:TTS983188 TJW983187:TJW983188 TAA983187:TAA983188 SQE983187:SQE983188 SGI983187:SGI983188 RWM983187:RWM983188 RMQ983187:RMQ983188 RCU983187:RCU983188 QSY983187:QSY983188 QJC983187:QJC983188 PZG983187:PZG983188 PPK983187:PPK983188 PFO983187:PFO983188 OVS983187:OVS983188 OLW983187:OLW983188 OCA983187:OCA983188 NSE983187:NSE983188 NII983187:NII983188 MYM983187:MYM983188 MOQ983187:MOQ983188 MEU983187:MEU983188 LUY983187:LUY983188 LLC983187:LLC983188 LBG983187:LBG983188 KRK983187:KRK983188 KHO983187:KHO983188 JXS983187:JXS983188 JNW983187:JNW983188 JEA983187:JEA983188 IUE983187:IUE983188 IKI983187:IKI983188 IAM983187:IAM983188 HQQ983187:HQQ983188 HGU983187:HGU983188 GWY983187:GWY983188 GNC983187:GNC983188 GDG983187:GDG983188 FTK983187:FTK983188 FJO983187:FJO983188 EZS983187:EZS983188 EPW983187:EPW983188 EGA983187:EGA983188 DWE983187:DWE983188 DMI983187:DMI983188 DCM983187:DCM983188 CSQ983187:CSQ983188 CIU983187:CIU983188 BYY983187:BYY983188 BPC983187:BPC983188 BFG983187:BFG983188 AVK983187:AVK983188 ALO983187:ALO983188 ABS983187:ABS983188 RW983187:RW983188 IA983187:IA983188 WUM917651:WUM917652 WKQ917651:WKQ917652 WAU917651:WAU917652 VQY917651:VQY917652 VHC917651:VHC917652 UXG917651:UXG917652 UNK917651:UNK917652 UDO917651:UDO917652 TTS917651:TTS917652 TJW917651:TJW917652 TAA917651:TAA917652 SQE917651:SQE917652 SGI917651:SGI917652 RWM917651:RWM917652 RMQ917651:RMQ917652 RCU917651:RCU917652 QSY917651:QSY917652 QJC917651:QJC917652 PZG917651:PZG917652 PPK917651:PPK917652 PFO917651:PFO917652 OVS917651:OVS917652 OLW917651:OLW917652 OCA917651:OCA917652 NSE917651:NSE917652 NII917651:NII917652 MYM917651:MYM917652 MOQ917651:MOQ917652 MEU917651:MEU917652 LUY917651:LUY917652 LLC917651:LLC917652 LBG917651:LBG917652 KRK917651:KRK917652 KHO917651:KHO917652 JXS917651:JXS917652 JNW917651:JNW917652 JEA917651:JEA917652 IUE917651:IUE917652 IKI917651:IKI917652 IAM917651:IAM917652 HQQ917651:HQQ917652 HGU917651:HGU917652 GWY917651:GWY917652 GNC917651:GNC917652 GDG917651:GDG917652 FTK917651:FTK917652 FJO917651:FJO917652 EZS917651:EZS917652 EPW917651:EPW917652 EGA917651:EGA917652 DWE917651:DWE917652 DMI917651:DMI917652 DCM917651:DCM917652 CSQ917651:CSQ917652 CIU917651:CIU917652 BYY917651:BYY917652 BPC917651:BPC917652 BFG917651:BFG917652 AVK917651:AVK917652 ALO917651:ALO917652 ABS917651:ABS917652 RW917651:RW917652 IA917651:IA917652 WUM852115:WUM852116 WKQ852115:WKQ852116 WAU852115:WAU852116 VQY852115:VQY852116 VHC852115:VHC852116 UXG852115:UXG852116 UNK852115:UNK852116 UDO852115:UDO852116 TTS852115:TTS852116 TJW852115:TJW852116 TAA852115:TAA852116 SQE852115:SQE852116 SGI852115:SGI852116 RWM852115:RWM852116 RMQ852115:RMQ852116 RCU852115:RCU852116 QSY852115:QSY852116 QJC852115:QJC852116 PZG852115:PZG852116 PPK852115:PPK852116 PFO852115:PFO852116 OVS852115:OVS852116 OLW852115:OLW852116 OCA852115:OCA852116 NSE852115:NSE852116 NII852115:NII852116 MYM852115:MYM852116 MOQ852115:MOQ852116 MEU852115:MEU852116 LUY852115:LUY852116 LLC852115:LLC852116 LBG852115:LBG852116 KRK852115:KRK852116 KHO852115:KHO852116 JXS852115:JXS852116 JNW852115:JNW852116 JEA852115:JEA852116 IUE852115:IUE852116 IKI852115:IKI852116 IAM852115:IAM852116 HQQ852115:HQQ852116 HGU852115:HGU852116 GWY852115:GWY852116 GNC852115:GNC852116 GDG852115:GDG852116 FTK852115:FTK852116 FJO852115:FJO852116 EZS852115:EZS852116 EPW852115:EPW852116 EGA852115:EGA852116 DWE852115:DWE852116 DMI852115:DMI852116 DCM852115:DCM852116 CSQ852115:CSQ852116 CIU852115:CIU852116 BYY852115:BYY852116 BPC852115:BPC852116 BFG852115:BFG852116 AVK852115:AVK852116 ALO852115:ALO852116 ABS852115:ABS852116 RW852115:RW852116 IA852115:IA852116 WUM786579:WUM786580 WKQ786579:WKQ786580 WAU786579:WAU786580 VQY786579:VQY786580 VHC786579:VHC786580 UXG786579:UXG786580 UNK786579:UNK786580 UDO786579:UDO786580 TTS786579:TTS786580 TJW786579:TJW786580 TAA786579:TAA786580 SQE786579:SQE786580 SGI786579:SGI786580 RWM786579:RWM786580 RMQ786579:RMQ786580 RCU786579:RCU786580 QSY786579:QSY786580 QJC786579:QJC786580 PZG786579:PZG786580 PPK786579:PPK786580 PFO786579:PFO786580 OVS786579:OVS786580 OLW786579:OLW786580 OCA786579:OCA786580 NSE786579:NSE786580 NII786579:NII786580 MYM786579:MYM786580 MOQ786579:MOQ786580 MEU786579:MEU786580 LUY786579:LUY786580 LLC786579:LLC786580 LBG786579:LBG786580 KRK786579:KRK786580 KHO786579:KHO786580 JXS786579:JXS786580 JNW786579:JNW786580 JEA786579:JEA786580 IUE786579:IUE786580 IKI786579:IKI786580 IAM786579:IAM786580 HQQ786579:HQQ786580 HGU786579:HGU786580 GWY786579:GWY786580 GNC786579:GNC786580 GDG786579:GDG786580 FTK786579:FTK786580 FJO786579:FJO786580 EZS786579:EZS786580 EPW786579:EPW786580 EGA786579:EGA786580 DWE786579:DWE786580 DMI786579:DMI786580 DCM786579:DCM786580 CSQ786579:CSQ786580 CIU786579:CIU786580 BYY786579:BYY786580 BPC786579:BPC786580 BFG786579:BFG786580 AVK786579:AVK786580 ALO786579:ALO786580 ABS786579:ABS786580 RW786579:RW786580 IA786579:IA786580 WUM721043:WUM721044 WKQ721043:WKQ721044 WAU721043:WAU721044 VQY721043:VQY721044 VHC721043:VHC721044 UXG721043:UXG721044 UNK721043:UNK721044 UDO721043:UDO721044 TTS721043:TTS721044 TJW721043:TJW721044 TAA721043:TAA721044 SQE721043:SQE721044 SGI721043:SGI721044 RWM721043:RWM721044 RMQ721043:RMQ721044 RCU721043:RCU721044 QSY721043:QSY721044 QJC721043:QJC721044 PZG721043:PZG721044 PPK721043:PPK721044 PFO721043:PFO721044 OVS721043:OVS721044 OLW721043:OLW721044 OCA721043:OCA721044 NSE721043:NSE721044 NII721043:NII721044 MYM721043:MYM721044 MOQ721043:MOQ721044 MEU721043:MEU721044 LUY721043:LUY721044 LLC721043:LLC721044 LBG721043:LBG721044 KRK721043:KRK721044 KHO721043:KHO721044 JXS721043:JXS721044 JNW721043:JNW721044 JEA721043:JEA721044 IUE721043:IUE721044 IKI721043:IKI721044 IAM721043:IAM721044 HQQ721043:HQQ721044 HGU721043:HGU721044 GWY721043:GWY721044 GNC721043:GNC721044 GDG721043:GDG721044 FTK721043:FTK721044 FJO721043:FJO721044 EZS721043:EZS721044 EPW721043:EPW721044 EGA721043:EGA721044 DWE721043:DWE721044 DMI721043:DMI721044 DCM721043:DCM721044 CSQ721043:CSQ721044 CIU721043:CIU721044 BYY721043:BYY721044 BPC721043:BPC721044 BFG721043:BFG721044 AVK721043:AVK721044 ALO721043:ALO721044 ABS721043:ABS721044 RW721043:RW721044 IA721043:IA721044 WUM655507:WUM655508 WKQ655507:WKQ655508 WAU655507:WAU655508 VQY655507:VQY655508 VHC655507:VHC655508 UXG655507:UXG655508 UNK655507:UNK655508 UDO655507:UDO655508 TTS655507:TTS655508 TJW655507:TJW655508 TAA655507:TAA655508 SQE655507:SQE655508 SGI655507:SGI655508 RWM655507:RWM655508 RMQ655507:RMQ655508 RCU655507:RCU655508 QSY655507:QSY655508 QJC655507:QJC655508 PZG655507:PZG655508 PPK655507:PPK655508 PFO655507:PFO655508 OVS655507:OVS655508 OLW655507:OLW655508 OCA655507:OCA655508 NSE655507:NSE655508 NII655507:NII655508 MYM655507:MYM655508 MOQ655507:MOQ655508 MEU655507:MEU655508 LUY655507:LUY655508 LLC655507:LLC655508 LBG655507:LBG655508 KRK655507:KRK655508 KHO655507:KHO655508 JXS655507:JXS655508 JNW655507:JNW655508 JEA655507:JEA655508 IUE655507:IUE655508 IKI655507:IKI655508 IAM655507:IAM655508 HQQ655507:HQQ655508 HGU655507:HGU655508 GWY655507:GWY655508 GNC655507:GNC655508 GDG655507:GDG655508 FTK655507:FTK655508 FJO655507:FJO655508 EZS655507:EZS655508 EPW655507:EPW655508 EGA655507:EGA655508 DWE655507:DWE655508 DMI655507:DMI655508 DCM655507:DCM655508 CSQ655507:CSQ655508 CIU655507:CIU655508 BYY655507:BYY655508 BPC655507:BPC655508 BFG655507:BFG655508 AVK655507:AVK655508 ALO655507:ALO655508 ABS655507:ABS655508 RW655507:RW655508 IA655507:IA655508 WUM589971:WUM589972 WKQ589971:WKQ589972 WAU589971:WAU589972 VQY589971:VQY589972 VHC589971:VHC589972 UXG589971:UXG589972 UNK589971:UNK589972 UDO589971:UDO589972 TTS589971:TTS589972 TJW589971:TJW589972 TAA589971:TAA589972 SQE589971:SQE589972 SGI589971:SGI589972 RWM589971:RWM589972 RMQ589971:RMQ589972 RCU589971:RCU589972 QSY589971:QSY589972 QJC589971:QJC589972 PZG589971:PZG589972 PPK589971:PPK589972 PFO589971:PFO589972 OVS589971:OVS589972 OLW589971:OLW589972 OCA589971:OCA589972 NSE589971:NSE589972 NII589971:NII589972 MYM589971:MYM589972 MOQ589971:MOQ589972 MEU589971:MEU589972 LUY589971:LUY589972 LLC589971:LLC589972 LBG589971:LBG589972 KRK589971:KRK589972 KHO589971:KHO589972 JXS589971:JXS589972 JNW589971:JNW589972 JEA589971:JEA589972 IUE589971:IUE589972 IKI589971:IKI589972 IAM589971:IAM589972 HQQ589971:HQQ589972 HGU589971:HGU589972 GWY589971:GWY589972 GNC589971:GNC589972 GDG589971:GDG589972 FTK589971:FTK589972 FJO589971:FJO589972 EZS589971:EZS589972 EPW589971:EPW589972 EGA589971:EGA589972 DWE589971:DWE589972 DMI589971:DMI589972 DCM589971:DCM589972 CSQ589971:CSQ589972 CIU589971:CIU589972 BYY589971:BYY589972 BPC589971:BPC589972 BFG589971:BFG589972 AVK589971:AVK589972 ALO589971:ALO589972 ABS589971:ABS589972 RW589971:RW589972 IA589971:IA589972 WUM524435:WUM524436 WKQ524435:WKQ524436 WAU524435:WAU524436 VQY524435:VQY524436 VHC524435:VHC524436 UXG524435:UXG524436 UNK524435:UNK524436 UDO524435:UDO524436 TTS524435:TTS524436 TJW524435:TJW524436 TAA524435:TAA524436 SQE524435:SQE524436 SGI524435:SGI524436 RWM524435:RWM524436 RMQ524435:RMQ524436 RCU524435:RCU524436 QSY524435:QSY524436 QJC524435:QJC524436 PZG524435:PZG524436 PPK524435:PPK524436 PFO524435:PFO524436 OVS524435:OVS524436 OLW524435:OLW524436 OCA524435:OCA524436 NSE524435:NSE524436 NII524435:NII524436 MYM524435:MYM524436 MOQ524435:MOQ524436 MEU524435:MEU524436 LUY524435:LUY524436 LLC524435:LLC524436 LBG524435:LBG524436 KRK524435:KRK524436 KHO524435:KHO524436 JXS524435:JXS524436 JNW524435:JNW524436 JEA524435:JEA524436 IUE524435:IUE524436 IKI524435:IKI524436 IAM524435:IAM524436 HQQ524435:HQQ524436 HGU524435:HGU524436 GWY524435:GWY524436 GNC524435:GNC524436 GDG524435:GDG524436 FTK524435:FTK524436 FJO524435:FJO524436 EZS524435:EZS524436 EPW524435:EPW524436 EGA524435:EGA524436 DWE524435:DWE524436 DMI524435:DMI524436 DCM524435:DCM524436 CSQ524435:CSQ524436 CIU524435:CIU524436 BYY524435:BYY524436 BPC524435:BPC524436 BFG524435:BFG524436 AVK524435:AVK524436 ALO524435:ALO524436 ABS524435:ABS524436 RW524435:RW524436 IA524435:IA524436 WUM458899:WUM458900 WKQ458899:WKQ458900 WAU458899:WAU458900 VQY458899:VQY458900 VHC458899:VHC458900 UXG458899:UXG458900 UNK458899:UNK458900 UDO458899:UDO458900 TTS458899:TTS458900 TJW458899:TJW458900 TAA458899:TAA458900 SQE458899:SQE458900 SGI458899:SGI458900 RWM458899:RWM458900 RMQ458899:RMQ458900 RCU458899:RCU458900 QSY458899:QSY458900 QJC458899:QJC458900 PZG458899:PZG458900 PPK458899:PPK458900 PFO458899:PFO458900 OVS458899:OVS458900 OLW458899:OLW458900 OCA458899:OCA458900 NSE458899:NSE458900 NII458899:NII458900 MYM458899:MYM458900 MOQ458899:MOQ458900 MEU458899:MEU458900 LUY458899:LUY458900 LLC458899:LLC458900 LBG458899:LBG458900 KRK458899:KRK458900 KHO458899:KHO458900 JXS458899:JXS458900 JNW458899:JNW458900 JEA458899:JEA458900 IUE458899:IUE458900 IKI458899:IKI458900 IAM458899:IAM458900 HQQ458899:HQQ458900 HGU458899:HGU458900 GWY458899:GWY458900 GNC458899:GNC458900 GDG458899:GDG458900 FTK458899:FTK458900 FJO458899:FJO458900 EZS458899:EZS458900 EPW458899:EPW458900 EGA458899:EGA458900 DWE458899:DWE458900 DMI458899:DMI458900 DCM458899:DCM458900 CSQ458899:CSQ458900 CIU458899:CIU458900 BYY458899:BYY458900 BPC458899:BPC458900 BFG458899:BFG458900 AVK458899:AVK458900 ALO458899:ALO458900 ABS458899:ABS458900 RW458899:RW458900 IA458899:IA458900 WUM393363:WUM393364 WKQ393363:WKQ393364 WAU393363:WAU393364 VQY393363:VQY393364 VHC393363:VHC393364 UXG393363:UXG393364 UNK393363:UNK393364 UDO393363:UDO393364 TTS393363:TTS393364 TJW393363:TJW393364 TAA393363:TAA393364 SQE393363:SQE393364 SGI393363:SGI393364 RWM393363:RWM393364 RMQ393363:RMQ393364 RCU393363:RCU393364 QSY393363:QSY393364 QJC393363:QJC393364 PZG393363:PZG393364 PPK393363:PPK393364 PFO393363:PFO393364 OVS393363:OVS393364 OLW393363:OLW393364 OCA393363:OCA393364 NSE393363:NSE393364 NII393363:NII393364 MYM393363:MYM393364 MOQ393363:MOQ393364 MEU393363:MEU393364 LUY393363:LUY393364 LLC393363:LLC393364 LBG393363:LBG393364 KRK393363:KRK393364 KHO393363:KHO393364 JXS393363:JXS393364 JNW393363:JNW393364 JEA393363:JEA393364 IUE393363:IUE393364 IKI393363:IKI393364 IAM393363:IAM393364 HQQ393363:HQQ393364 HGU393363:HGU393364 GWY393363:GWY393364 GNC393363:GNC393364 GDG393363:GDG393364 FTK393363:FTK393364 FJO393363:FJO393364 EZS393363:EZS393364 EPW393363:EPW393364 EGA393363:EGA393364 DWE393363:DWE393364 DMI393363:DMI393364 DCM393363:DCM393364 CSQ393363:CSQ393364 CIU393363:CIU393364 BYY393363:BYY393364 BPC393363:BPC393364 BFG393363:BFG393364 AVK393363:AVK393364 ALO393363:ALO393364 ABS393363:ABS393364 RW393363:RW393364 IA393363:IA393364 WUM327827:WUM327828 WKQ327827:WKQ327828 WAU327827:WAU327828 VQY327827:VQY327828 VHC327827:VHC327828 UXG327827:UXG327828 UNK327827:UNK327828 UDO327827:UDO327828 TTS327827:TTS327828 TJW327827:TJW327828 TAA327827:TAA327828 SQE327827:SQE327828 SGI327827:SGI327828 RWM327827:RWM327828 RMQ327827:RMQ327828 RCU327827:RCU327828 QSY327827:QSY327828 QJC327827:QJC327828 PZG327827:PZG327828 PPK327827:PPK327828 PFO327827:PFO327828 OVS327827:OVS327828 OLW327827:OLW327828 OCA327827:OCA327828 NSE327827:NSE327828 NII327827:NII327828 MYM327827:MYM327828 MOQ327827:MOQ327828 MEU327827:MEU327828 LUY327827:LUY327828 LLC327827:LLC327828 LBG327827:LBG327828 KRK327827:KRK327828 KHO327827:KHO327828 JXS327827:JXS327828 JNW327827:JNW327828 JEA327827:JEA327828 IUE327827:IUE327828 IKI327827:IKI327828 IAM327827:IAM327828 HQQ327827:HQQ327828 HGU327827:HGU327828 GWY327827:GWY327828 GNC327827:GNC327828 GDG327827:GDG327828 FTK327827:FTK327828 FJO327827:FJO327828 EZS327827:EZS327828 EPW327827:EPW327828 EGA327827:EGA327828 DWE327827:DWE327828 DMI327827:DMI327828 DCM327827:DCM327828 CSQ327827:CSQ327828 CIU327827:CIU327828 BYY327827:BYY327828 BPC327827:BPC327828 BFG327827:BFG327828 AVK327827:AVK327828 ALO327827:ALO327828 ABS327827:ABS327828 RW327827:RW327828 IA327827:IA327828 WUM262291:WUM262292 WKQ262291:WKQ262292 WAU262291:WAU262292 VQY262291:VQY262292 VHC262291:VHC262292 UXG262291:UXG262292 UNK262291:UNK262292 UDO262291:UDO262292 TTS262291:TTS262292 TJW262291:TJW262292 TAA262291:TAA262292 SQE262291:SQE262292 SGI262291:SGI262292 RWM262291:RWM262292 RMQ262291:RMQ262292 RCU262291:RCU262292 QSY262291:QSY262292 QJC262291:QJC262292 PZG262291:PZG262292 PPK262291:PPK262292 PFO262291:PFO262292 OVS262291:OVS262292 OLW262291:OLW262292 OCA262291:OCA262292 NSE262291:NSE262292 NII262291:NII262292 MYM262291:MYM262292 MOQ262291:MOQ262292 MEU262291:MEU262292 LUY262291:LUY262292 LLC262291:LLC262292 LBG262291:LBG262292 KRK262291:KRK262292 KHO262291:KHO262292 JXS262291:JXS262292 JNW262291:JNW262292 JEA262291:JEA262292 IUE262291:IUE262292 IKI262291:IKI262292 IAM262291:IAM262292 HQQ262291:HQQ262292 HGU262291:HGU262292 GWY262291:GWY262292 GNC262291:GNC262292 GDG262291:GDG262292 FTK262291:FTK262292 FJO262291:FJO262292 EZS262291:EZS262292 EPW262291:EPW262292 EGA262291:EGA262292 DWE262291:DWE262292 DMI262291:DMI262292 DCM262291:DCM262292 CSQ262291:CSQ262292 CIU262291:CIU262292 BYY262291:BYY262292 BPC262291:BPC262292 BFG262291:BFG262292 AVK262291:AVK262292 ALO262291:ALO262292 ABS262291:ABS262292 RW262291:RW262292 IA262291:IA262292 WUM196755:WUM196756 WKQ196755:WKQ196756 WAU196755:WAU196756 VQY196755:VQY196756 VHC196755:VHC196756 UXG196755:UXG196756 UNK196755:UNK196756 UDO196755:UDO196756 TTS196755:TTS196756 TJW196755:TJW196756 TAA196755:TAA196756 SQE196755:SQE196756 SGI196755:SGI196756 RWM196755:RWM196756 RMQ196755:RMQ196756 RCU196755:RCU196756 QSY196755:QSY196756 QJC196755:QJC196756 PZG196755:PZG196756 PPK196755:PPK196756 PFO196755:PFO196756 OVS196755:OVS196756 OLW196755:OLW196756 OCA196755:OCA196756 NSE196755:NSE196756 NII196755:NII196756 MYM196755:MYM196756 MOQ196755:MOQ196756 MEU196755:MEU196756 LUY196755:LUY196756 LLC196755:LLC196756 LBG196755:LBG196756 KRK196755:KRK196756 KHO196755:KHO196756 JXS196755:JXS196756 JNW196755:JNW196756 JEA196755:JEA196756 IUE196755:IUE196756 IKI196755:IKI196756 IAM196755:IAM196756 HQQ196755:HQQ196756 HGU196755:HGU196756 GWY196755:GWY196756 GNC196755:GNC196756 GDG196755:GDG196756 FTK196755:FTK196756 FJO196755:FJO196756 EZS196755:EZS196756 EPW196755:EPW196756 EGA196755:EGA196756 DWE196755:DWE196756 DMI196755:DMI196756 DCM196755:DCM196756 CSQ196755:CSQ196756 CIU196755:CIU196756 BYY196755:BYY196756 BPC196755:BPC196756 BFG196755:BFG196756 AVK196755:AVK196756 ALO196755:ALO196756 ABS196755:ABS196756 RW196755:RW196756 IA196755:IA196756 WUM131219:WUM131220 WKQ131219:WKQ131220 WAU131219:WAU131220 VQY131219:VQY131220 VHC131219:VHC131220 UXG131219:UXG131220 UNK131219:UNK131220 UDO131219:UDO131220 TTS131219:TTS131220 TJW131219:TJW131220 TAA131219:TAA131220 SQE131219:SQE131220 SGI131219:SGI131220 RWM131219:RWM131220 RMQ131219:RMQ131220 RCU131219:RCU131220 QSY131219:QSY131220 QJC131219:QJC131220 PZG131219:PZG131220 PPK131219:PPK131220 PFO131219:PFO131220 OVS131219:OVS131220 OLW131219:OLW131220 OCA131219:OCA131220 NSE131219:NSE131220 NII131219:NII131220 MYM131219:MYM131220 MOQ131219:MOQ131220 MEU131219:MEU131220 LUY131219:LUY131220 LLC131219:LLC131220 LBG131219:LBG131220 KRK131219:KRK131220 KHO131219:KHO131220 JXS131219:JXS131220 JNW131219:JNW131220 JEA131219:JEA131220 IUE131219:IUE131220 IKI131219:IKI131220 IAM131219:IAM131220 HQQ131219:HQQ131220 HGU131219:HGU131220 GWY131219:GWY131220 GNC131219:GNC131220 GDG131219:GDG131220 FTK131219:FTK131220 FJO131219:FJO131220 EZS131219:EZS131220 EPW131219:EPW131220 EGA131219:EGA131220 DWE131219:DWE131220 DMI131219:DMI131220 DCM131219:DCM131220 CSQ131219:CSQ131220 CIU131219:CIU131220 BYY131219:BYY131220 BPC131219:BPC131220 BFG131219:BFG131220 AVK131219:AVK131220 ALO131219:ALO131220 ABS131219:ABS131220 RW131219:RW131220 IA131219:IA131220 WUM65683:WUM65684 WKQ65683:WKQ65684 WAU65683:WAU65684 VQY65683:VQY65684 VHC65683:VHC65684 UXG65683:UXG65684 UNK65683:UNK65684 UDO65683:UDO65684 TTS65683:TTS65684 TJW65683:TJW65684 TAA65683:TAA65684 SQE65683:SQE65684 SGI65683:SGI65684 RWM65683:RWM65684 RMQ65683:RMQ65684 RCU65683:RCU65684 QSY65683:QSY65684 QJC65683:QJC65684 PZG65683:PZG65684 PPK65683:PPK65684 PFO65683:PFO65684 OVS65683:OVS65684 OLW65683:OLW65684 OCA65683:OCA65684 NSE65683:NSE65684 NII65683:NII65684 MYM65683:MYM65684 MOQ65683:MOQ65684 MEU65683:MEU65684 LUY65683:LUY65684 LLC65683:LLC65684 LBG65683:LBG65684 KRK65683:KRK65684 KHO65683:KHO65684 JXS65683:JXS65684 JNW65683:JNW65684 JEA65683:JEA65684 IUE65683:IUE65684 IKI65683:IKI65684 IAM65683:IAM65684 HQQ65683:HQQ65684 HGU65683:HGU65684 GWY65683:GWY65684 GNC65683:GNC65684 GDG65683:GDG65684 FTK65683:FTK65684 FJO65683:FJO65684 EZS65683:EZS65684 EPW65683:EPW65684 EGA65683:EGA65684 DWE65683:DWE65684 DMI65683:DMI65684 DCM65683:DCM65684 CSQ65683:CSQ65684 CIU65683:CIU65684 BYY65683:BYY65684 BPC65683:BPC65684 BFG65683:BFG65684 AVK65683:AVK65684 ALO65683:ALO65684 ABS65683:ABS65684 RW65683:RW65684 IA65683:IA65684 NSE983065:NSE983067 WUM983155 WKQ983155 WAU983155 VQY983155 VHC983155 UXG983155 UNK983155 UDO983155 TTS983155 TJW983155 TAA983155 SQE983155 SGI983155 RWM983155 RMQ983155 RCU983155 QSY983155 QJC983155 PZG983155 PPK983155 PFO983155 OVS983155 OLW983155 OCA983155 NSE983155 NII983155 MYM983155 MOQ983155 MEU983155 LUY983155 LLC983155 LBG983155 KRK983155 KHO983155 JXS983155 JNW983155 JEA983155 IUE983155 IKI983155 IAM983155 HQQ983155 HGU983155 GWY983155 GNC983155 GDG983155 FTK983155 FJO983155 EZS983155 EPW983155 EGA983155 DWE983155 DMI983155 DCM983155 CSQ983155 CIU983155 BYY983155 BPC983155 BFG983155 AVK983155 ALO983155 ABS983155 RW983155 IA983155 WUM917619 WKQ917619 WAU917619 VQY917619 VHC917619 UXG917619 UNK917619 UDO917619 TTS917619 TJW917619 TAA917619 SQE917619 SGI917619 RWM917619 RMQ917619 RCU917619 QSY917619 QJC917619 PZG917619 PPK917619 PFO917619 OVS917619 OLW917619 OCA917619 NSE917619 NII917619 MYM917619 MOQ917619 MEU917619 LUY917619 LLC917619 LBG917619 KRK917619 KHO917619 JXS917619 JNW917619 JEA917619 IUE917619 IKI917619 IAM917619 HQQ917619 HGU917619 GWY917619 GNC917619 GDG917619 FTK917619 FJO917619 EZS917619 EPW917619 EGA917619 DWE917619 DMI917619 DCM917619 CSQ917619 CIU917619 BYY917619 BPC917619 BFG917619 AVK917619 ALO917619 ABS917619 RW917619 IA917619 WUM852083 WKQ852083 WAU852083 VQY852083 VHC852083 UXG852083 UNK852083 UDO852083 TTS852083 TJW852083 TAA852083 SQE852083 SGI852083 RWM852083 RMQ852083 RCU852083 QSY852083 QJC852083 PZG852083 PPK852083 PFO852083 OVS852083 OLW852083 OCA852083 NSE852083 NII852083 MYM852083 MOQ852083 MEU852083 LUY852083 LLC852083 LBG852083 KRK852083 KHO852083 JXS852083 JNW852083 JEA852083 IUE852083 IKI852083 IAM852083 HQQ852083 HGU852083 GWY852083 GNC852083 GDG852083 FTK852083 FJO852083 EZS852083 EPW852083 EGA852083 DWE852083 DMI852083 DCM852083 CSQ852083 CIU852083 BYY852083 BPC852083 BFG852083 AVK852083 ALO852083 ABS852083 RW852083 IA852083 WUM786547 WKQ786547 WAU786547 VQY786547 VHC786547 UXG786547 UNK786547 UDO786547 TTS786547 TJW786547 TAA786547 SQE786547 SGI786547 RWM786547 RMQ786547 RCU786547 QSY786547 QJC786547 PZG786547 PPK786547 PFO786547 OVS786547 OLW786547 OCA786547 NSE786547 NII786547 MYM786547 MOQ786547 MEU786547 LUY786547 LLC786547 LBG786547 KRK786547 KHO786547 JXS786547 JNW786547 JEA786547 IUE786547 IKI786547 IAM786547 HQQ786547 HGU786547 GWY786547 GNC786547 GDG786547 FTK786547 FJO786547 EZS786547 EPW786547 EGA786547 DWE786547 DMI786547 DCM786547 CSQ786547 CIU786547 BYY786547 BPC786547 BFG786547 AVK786547 ALO786547 ABS786547 RW786547 IA786547 WUM721011 WKQ721011 WAU721011 VQY721011 VHC721011 UXG721011 UNK721011 UDO721011 TTS721011 TJW721011 TAA721011 SQE721011 SGI721011 RWM721011 RMQ721011 RCU721011 QSY721011 QJC721011 PZG721011 PPK721011 PFO721011 OVS721011 OLW721011 OCA721011 NSE721011 NII721011 MYM721011 MOQ721011 MEU721011 LUY721011 LLC721011 LBG721011 KRK721011 KHO721011 JXS721011 JNW721011 JEA721011 IUE721011 IKI721011 IAM721011 HQQ721011 HGU721011 GWY721011 GNC721011 GDG721011 FTK721011 FJO721011 EZS721011 EPW721011 EGA721011 DWE721011 DMI721011 DCM721011 CSQ721011 CIU721011 BYY721011 BPC721011 BFG721011 AVK721011 ALO721011 ABS721011 RW721011 IA721011 WUM655475 WKQ655475 WAU655475 VQY655475 VHC655475 UXG655475 UNK655475 UDO655475 TTS655475 TJW655475 TAA655475 SQE655475 SGI655475 RWM655475 RMQ655475 RCU655475 QSY655475 QJC655475 PZG655475 PPK655475 PFO655475 OVS655475 OLW655475 OCA655475 NSE655475 NII655475 MYM655475 MOQ655475 MEU655475 LUY655475 LLC655475 LBG655475 KRK655475 KHO655475 JXS655475 JNW655475 JEA655475 IUE655475 IKI655475 IAM655475 HQQ655475 HGU655475 GWY655475 GNC655475 GDG655475 FTK655475 FJO655475 EZS655475 EPW655475 EGA655475 DWE655475 DMI655475 DCM655475 CSQ655475 CIU655475 BYY655475 BPC655475 BFG655475 AVK655475 ALO655475 ABS655475 RW655475 IA655475 WUM589939 WKQ589939 WAU589939 VQY589939 VHC589939 UXG589939 UNK589939 UDO589939 TTS589939 TJW589939 TAA589939 SQE589939 SGI589939 RWM589939 RMQ589939 RCU589939 QSY589939 QJC589939 PZG589939 PPK589939 PFO589939 OVS589939 OLW589939 OCA589939 NSE589939 NII589939 MYM589939 MOQ589939 MEU589939 LUY589939 LLC589939 LBG589939 KRK589939 KHO589939 JXS589939 JNW589939 JEA589939 IUE589939 IKI589939 IAM589939 HQQ589939 HGU589939 GWY589939 GNC589939 GDG589939 FTK589939 FJO589939 EZS589939 EPW589939 EGA589939 DWE589939 DMI589939 DCM589939 CSQ589939 CIU589939 BYY589939 BPC589939 BFG589939 AVK589939 ALO589939 ABS589939 RW589939 IA589939 WUM524403 WKQ524403 WAU524403 VQY524403 VHC524403 UXG524403 UNK524403 UDO524403 TTS524403 TJW524403 TAA524403 SQE524403 SGI524403 RWM524403 RMQ524403 RCU524403 QSY524403 QJC524403 PZG524403 PPK524403 PFO524403 OVS524403 OLW524403 OCA524403 NSE524403 NII524403 MYM524403 MOQ524403 MEU524403 LUY524403 LLC524403 LBG524403 KRK524403 KHO524403 JXS524403 JNW524403 JEA524403 IUE524403 IKI524403 IAM524403 HQQ524403 HGU524403 GWY524403 GNC524403 GDG524403 FTK524403 FJO524403 EZS524403 EPW524403 EGA524403 DWE524403 DMI524403 DCM524403 CSQ524403 CIU524403 BYY524403 BPC524403 BFG524403 AVK524403 ALO524403 ABS524403 RW524403 IA524403 WUM458867 WKQ458867 WAU458867 VQY458867 VHC458867 UXG458867 UNK458867 UDO458867 TTS458867 TJW458867 TAA458867 SQE458867 SGI458867 RWM458867 RMQ458867 RCU458867 QSY458867 QJC458867 PZG458867 PPK458867 PFO458867 OVS458867 OLW458867 OCA458867 NSE458867 NII458867 MYM458867 MOQ458867 MEU458867 LUY458867 LLC458867 LBG458867 KRK458867 KHO458867 JXS458867 JNW458867 JEA458867 IUE458867 IKI458867 IAM458867 HQQ458867 HGU458867 GWY458867 GNC458867 GDG458867 FTK458867 FJO458867 EZS458867 EPW458867 EGA458867 DWE458867 DMI458867 DCM458867 CSQ458867 CIU458867 BYY458867 BPC458867 BFG458867 AVK458867 ALO458867 ABS458867 RW458867 IA458867 WUM393331 WKQ393331 WAU393331 VQY393331 VHC393331 UXG393331 UNK393331 UDO393331 TTS393331 TJW393331 TAA393331 SQE393331 SGI393331 RWM393331 RMQ393331 RCU393331 QSY393331 QJC393331 PZG393331 PPK393331 PFO393331 OVS393331 OLW393331 OCA393331 NSE393331 NII393331 MYM393331 MOQ393331 MEU393331 LUY393331 LLC393331 LBG393331 KRK393331 KHO393331 JXS393331 JNW393331 JEA393331 IUE393331 IKI393331 IAM393331 HQQ393331 HGU393331 GWY393331 GNC393331 GDG393331 FTK393331 FJO393331 EZS393331 EPW393331 EGA393331 DWE393331 DMI393331 DCM393331 CSQ393331 CIU393331 BYY393331 BPC393331 BFG393331 AVK393331 ALO393331 ABS393331 RW393331 IA393331 WUM327795 WKQ327795 WAU327795 VQY327795 VHC327795 UXG327795 UNK327795 UDO327795 TTS327795 TJW327795 TAA327795 SQE327795 SGI327795 RWM327795 RMQ327795 RCU327795 QSY327795 QJC327795 PZG327795 PPK327795 PFO327795 OVS327795 OLW327795 OCA327795 NSE327795 NII327795 MYM327795 MOQ327795 MEU327795 LUY327795 LLC327795 LBG327795 KRK327795 KHO327795 JXS327795 JNW327795 JEA327795 IUE327795 IKI327795 IAM327795 HQQ327795 HGU327795 GWY327795 GNC327795 GDG327795 FTK327795 FJO327795 EZS327795 EPW327795 EGA327795 DWE327795 DMI327795 DCM327795 CSQ327795 CIU327795 BYY327795 BPC327795 BFG327795 AVK327795 ALO327795 ABS327795 RW327795 IA327795 WUM262259 WKQ262259 WAU262259 VQY262259 VHC262259 UXG262259 UNK262259 UDO262259 TTS262259 TJW262259 TAA262259 SQE262259 SGI262259 RWM262259 RMQ262259 RCU262259 QSY262259 QJC262259 PZG262259 PPK262259 PFO262259 OVS262259 OLW262259 OCA262259 NSE262259 NII262259 MYM262259 MOQ262259 MEU262259 LUY262259 LLC262259 LBG262259 KRK262259 KHO262259 JXS262259 JNW262259 JEA262259 IUE262259 IKI262259 IAM262259 HQQ262259 HGU262259 GWY262259 GNC262259 GDG262259 FTK262259 FJO262259 EZS262259 EPW262259 EGA262259 DWE262259 DMI262259 DCM262259 CSQ262259 CIU262259 BYY262259 BPC262259 BFG262259 AVK262259 ALO262259 ABS262259 RW262259 IA262259 WUM196723 WKQ196723 WAU196723 VQY196723 VHC196723 UXG196723 UNK196723 UDO196723 TTS196723 TJW196723 TAA196723 SQE196723 SGI196723 RWM196723 RMQ196723 RCU196723 QSY196723 QJC196723 PZG196723 PPK196723 PFO196723 OVS196723 OLW196723 OCA196723 NSE196723 NII196723 MYM196723 MOQ196723 MEU196723 LUY196723 LLC196723 LBG196723 KRK196723 KHO196723 JXS196723 JNW196723 JEA196723 IUE196723 IKI196723 IAM196723 HQQ196723 HGU196723 GWY196723 GNC196723 GDG196723 FTK196723 FJO196723 EZS196723 EPW196723 EGA196723 DWE196723 DMI196723 DCM196723 CSQ196723 CIU196723 BYY196723 BPC196723 BFG196723 AVK196723 ALO196723 ABS196723 RW196723 IA196723 WUM131187 WKQ131187 WAU131187 VQY131187 VHC131187 UXG131187 UNK131187 UDO131187 TTS131187 TJW131187 TAA131187 SQE131187 SGI131187 RWM131187 RMQ131187 RCU131187 QSY131187 QJC131187 PZG131187 PPK131187 PFO131187 OVS131187 OLW131187 OCA131187 NSE131187 NII131187 MYM131187 MOQ131187 MEU131187 LUY131187 LLC131187 LBG131187 KRK131187 KHO131187 JXS131187 JNW131187 JEA131187 IUE131187 IKI131187 IAM131187 HQQ131187 HGU131187 GWY131187 GNC131187 GDG131187 FTK131187 FJO131187 EZS131187 EPW131187 EGA131187 DWE131187 DMI131187 DCM131187 CSQ131187 CIU131187 BYY131187 BPC131187 BFG131187 AVK131187 ALO131187 ABS131187 RW131187 IA131187 WUM65651 WKQ65651 WAU65651 VQY65651 VHC65651 UXG65651 UNK65651 UDO65651 TTS65651 TJW65651 TAA65651 SQE65651 SGI65651 RWM65651 RMQ65651 RCU65651 QSY65651 QJC65651 PZG65651 PPK65651 PFO65651 OVS65651 OLW65651 OCA65651 NSE65651 NII65651 MYM65651 MOQ65651 MEU65651 LUY65651 LLC65651 LBG65651 KRK65651 KHO65651 JXS65651 JNW65651 JEA65651 IUE65651 IKI65651 IAM65651 HQQ65651 HGU65651 GWY65651 GNC65651 GDG65651 FTK65651 FJO65651 EZS65651 EPW65651 EGA65651 DWE65651 DMI65651 DCM65651 CSQ65651 CIU65651 BYY65651 BPC65651 BFG65651 AVK65651 ALO65651 ABS65651 RW65651 IA65651 WUM120 WKQ120 WAU120 VQY120 VHC120 UXG120 UNK120 UDO120 TTS120 TJW120 TAA120 SQE120 SGI120 RWM120 RMQ120 RCU120 QSY120 QJC120 PZG120 PPK120 PFO120 OVS120 OLW120 OCA120 NSE120 NII120 MYM120 MOQ120 MEU120 LUY120 LLC120 LBG120 KRK120 KHO120 JXS120 JNW120 JEA120 IUE120 IKI120 IAM120 HQQ120 HGU120 GWY120 GNC120 GDG120 FTK120 FJO120 EZS120 EPW120 EGA120 DWE120 DMI120 DCM120 CSQ120 CIU120 BYY120 BPC120 BFG120 AVK120 ALO120 ABS120 RW120 IA120 NII983065:NII983067 WUM983169:WUM983170 WKQ983169:WKQ983170 WAU983169:WAU983170 VQY983169:VQY983170 VHC983169:VHC983170 UXG983169:UXG983170 UNK983169:UNK983170 UDO983169:UDO983170 TTS983169:TTS983170 TJW983169:TJW983170 TAA983169:TAA983170 SQE983169:SQE983170 SGI983169:SGI983170 RWM983169:RWM983170 RMQ983169:RMQ983170 RCU983169:RCU983170 QSY983169:QSY983170 QJC983169:QJC983170 PZG983169:PZG983170 PPK983169:PPK983170 PFO983169:PFO983170 OVS983169:OVS983170 OLW983169:OLW983170 OCA983169:OCA983170 NSE983169:NSE983170 NII983169:NII983170 MYM983169:MYM983170 MOQ983169:MOQ983170 MEU983169:MEU983170 LUY983169:LUY983170 LLC983169:LLC983170 LBG983169:LBG983170 KRK983169:KRK983170 KHO983169:KHO983170 JXS983169:JXS983170 JNW983169:JNW983170 JEA983169:JEA983170 IUE983169:IUE983170 IKI983169:IKI983170 IAM983169:IAM983170 HQQ983169:HQQ983170 HGU983169:HGU983170 GWY983169:GWY983170 GNC983169:GNC983170 GDG983169:GDG983170 FTK983169:FTK983170 FJO983169:FJO983170 EZS983169:EZS983170 EPW983169:EPW983170 EGA983169:EGA983170 DWE983169:DWE983170 DMI983169:DMI983170 DCM983169:DCM983170 CSQ983169:CSQ983170 CIU983169:CIU983170 BYY983169:BYY983170 BPC983169:BPC983170 BFG983169:BFG983170 AVK983169:AVK983170 ALO983169:ALO983170 ABS983169:ABS983170 RW983169:RW983170 IA983169:IA983170 WUM917633:WUM917634 WKQ917633:WKQ917634 WAU917633:WAU917634 VQY917633:VQY917634 VHC917633:VHC917634 UXG917633:UXG917634 UNK917633:UNK917634 UDO917633:UDO917634 TTS917633:TTS917634 TJW917633:TJW917634 TAA917633:TAA917634 SQE917633:SQE917634 SGI917633:SGI917634 RWM917633:RWM917634 RMQ917633:RMQ917634 RCU917633:RCU917634 QSY917633:QSY917634 QJC917633:QJC917634 PZG917633:PZG917634 PPK917633:PPK917634 PFO917633:PFO917634 OVS917633:OVS917634 OLW917633:OLW917634 OCA917633:OCA917634 NSE917633:NSE917634 NII917633:NII917634 MYM917633:MYM917634 MOQ917633:MOQ917634 MEU917633:MEU917634 LUY917633:LUY917634 LLC917633:LLC917634 LBG917633:LBG917634 KRK917633:KRK917634 KHO917633:KHO917634 JXS917633:JXS917634 JNW917633:JNW917634 JEA917633:JEA917634 IUE917633:IUE917634 IKI917633:IKI917634 IAM917633:IAM917634 HQQ917633:HQQ917634 HGU917633:HGU917634 GWY917633:GWY917634 GNC917633:GNC917634 GDG917633:GDG917634 FTK917633:FTK917634 FJO917633:FJO917634 EZS917633:EZS917634 EPW917633:EPW917634 EGA917633:EGA917634 DWE917633:DWE917634 DMI917633:DMI917634 DCM917633:DCM917634 CSQ917633:CSQ917634 CIU917633:CIU917634 BYY917633:BYY917634 BPC917633:BPC917634 BFG917633:BFG917634 AVK917633:AVK917634 ALO917633:ALO917634 ABS917633:ABS917634 RW917633:RW917634 IA917633:IA917634 WUM852097:WUM852098 WKQ852097:WKQ852098 WAU852097:WAU852098 VQY852097:VQY852098 VHC852097:VHC852098 UXG852097:UXG852098 UNK852097:UNK852098 UDO852097:UDO852098 TTS852097:TTS852098 TJW852097:TJW852098 TAA852097:TAA852098 SQE852097:SQE852098 SGI852097:SGI852098 RWM852097:RWM852098 RMQ852097:RMQ852098 RCU852097:RCU852098 QSY852097:QSY852098 QJC852097:QJC852098 PZG852097:PZG852098 PPK852097:PPK852098 PFO852097:PFO852098 OVS852097:OVS852098 OLW852097:OLW852098 OCA852097:OCA852098 NSE852097:NSE852098 NII852097:NII852098 MYM852097:MYM852098 MOQ852097:MOQ852098 MEU852097:MEU852098 LUY852097:LUY852098 LLC852097:LLC852098 LBG852097:LBG852098 KRK852097:KRK852098 KHO852097:KHO852098 JXS852097:JXS852098 JNW852097:JNW852098 JEA852097:JEA852098 IUE852097:IUE852098 IKI852097:IKI852098 IAM852097:IAM852098 HQQ852097:HQQ852098 HGU852097:HGU852098 GWY852097:GWY852098 GNC852097:GNC852098 GDG852097:GDG852098 FTK852097:FTK852098 FJO852097:FJO852098 EZS852097:EZS852098 EPW852097:EPW852098 EGA852097:EGA852098 DWE852097:DWE852098 DMI852097:DMI852098 DCM852097:DCM852098 CSQ852097:CSQ852098 CIU852097:CIU852098 BYY852097:BYY852098 BPC852097:BPC852098 BFG852097:BFG852098 AVK852097:AVK852098 ALO852097:ALO852098 ABS852097:ABS852098 RW852097:RW852098 IA852097:IA852098 WUM786561:WUM786562 WKQ786561:WKQ786562 WAU786561:WAU786562 VQY786561:VQY786562 VHC786561:VHC786562 UXG786561:UXG786562 UNK786561:UNK786562 UDO786561:UDO786562 TTS786561:TTS786562 TJW786561:TJW786562 TAA786561:TAA786562 SQE786561:SQE786562 SGI786561:SGI786562 RWM786561:RWM786562 RMQ786561:RMQ786562 RCU786561:RCU786562 QSY786561:QSY786562 QJC786561:QJC786562 PZG786561:PZG786562 PPK786561:PPK786562 PFO786561:PFO786562 OVS786561:OVS786562 OLW786561:OLW786562 OCA786561:OCA786562 NSE786561:NSE786562 NII786561:NII786562 MYM786561:MYM786562 MOQ786561:MOQ786562 MEU786561:MEU786562 LUY786561:LUY786562 LLC786561:LLC786562 LBG786561:LBG786562 KRK786561:KRK786562 KHO786561:KHO786562 JXS786561:JXS786562 JNW786561:JNW786562 JEA786561:JEA786562 IUE786561:IUE786562 IKI786561:IKI786562 IAM786561:IAM786562 HQQ786561:HQQ786562 HGU786561:HGU786562 GWY786561:GWY786562 GNC786561:GNC786562 GDG786561:GDG786562 FTK786561:FTK786562 FJO786561:FJO786562 EZS786561:EZS786562 EPW786561:EPW786562 EGA786561:EGA786562 DWE786561:DWE786562 DMI786561:DMI786562 DCM786561:DCM786562 CSQ786561:CSQ786562 CIU786561:CIU786562 BYY786561:BYY786562 BPC786561:BPC786562 BFG786561:BFG786562 AVK786561:AVK786562 ALO786561:ALO786562 ABS786561:ABS786562 RW786561:RW786562 IA786561:IA786562 WUM721025:WUM721026 WKQ721025:WKQ721026 WAU721025:WAU721026 VQY721025:VQY721026 VHC721025:VHC721026 UXG721025:UXG721026 UNK721025:UNK721026 UDO721025:UDO721026 TTS721025:TTS721026 TJW721025:TJW721026 TAA721025:TAA721026 SQE721025:SQE721026 SGI721025:SGI721026 RWM721025:RWM721026 RMQ721025:RMQ721026 RCU721025:RCU721026 QSY721025:QSY721026 QJC721025:QJC721026 PZG721025:PZG721026 PPK721025:PPK721026 PFO721025:PFO721026 OVS721025:OVS721026 OLW721025:OLW721026 OCA721025:OCA721026 NSE721025:NSE721026 NII721025:NII721026 MYM721025:MYM721026 MOQ721025:MOQ721026 MEU721025:MEU721026 LUY721025:LUY721026 LLC721025:LLC721026 LBG721025:LBG721026 KRK721025:KRK721026 KHO721025:KHO721026 JXS721025:JXS721026 JNW721025:JNW721026 JEA721025:JEA721026 IUE721025:IUE721026 IKI721025:IKI721026 IAM721025:IAM721026 HQQ721025:HQQ721026 HGU721025:HGU721026 GWY721025:GWY721026 GNC721025:GNC721026 GDG721025:GDG721026 FTK721025:FTK721026 FJO721025:FJO721026 EZS721025:EZS721026 EPW721025:EPW721026 EGA721025:EGA721026 DWE721025:DWE721026 DMI721025:DMI721026 DCM721025:DCM721026 CSQ721025:CSQ721026 CIU721025:CIU721026 BYY721025:BYY721026 BPC721025:BPC721026 BFG721025:BFG721026 AVK721025:AVK721026 ALO721025:ALO721026 ABS721025:ABS721026 RW721025:RW721026 IA721025:IA721026 WUM655489:WUM655490 WKQ655489:WKQ655490 WAU655489:WAU655490 VQY655489:VQY655490 VHC655489:VHC655490 UXG655489:UXG655490 UNK655489:UNK655490 UDO655489:UDO655490 TTS655489:TTS655490 TJW655489:TJW655490 TAA655489:TAA655490 SQE655489:SQE655490 SGI655489:SGI655490 RWM655489:RWM655490 RMQ655489:RMQ655490 RCU655489:RCU655490 QSY655489:QSY655490 QJC655489:QJC655490 PZG655489:PZG655490 PPK655489:PPK655490 PFO655489:PFO655490 OVS655489:OVS655490 OLW655489:OLW655490 OCA655489:OCA655490 NSE655489:NSE655490 NII655489:NII655490 MYM655489:MYM655490 MOQ655489:MOQ655490 MEU655489:MEU655490 LUY655489:LUY655490 LLC655489:LLC655490 LBG655489:LBG655490 KRK655489:KRK655490 KHO655489:KHO655490 JXS655489:JXS655490 JNW655489:JNW655490 JEA655489:JEA655490 IUE655489:IUE655490 IKI655489:IKI655490 IAM655489:IAM655490 HQQ655489:HQQ655490 HGU655489:HGU655490 GWY655489:GWY655490 GNC655489:GNC655490 GDG655489:GDG655490 FTK655489:FTK655490 FJO655489:FJO655490 EZS655489:EZS655490 EPW655489:EPW655490 EGA655489:EGA655490 DWE655489:DWE655490 DMI655489:DMI655490 DCM655489:DCM655490 CSQ655489:CSQ655490 CIU655489:CIU655490 BYY655489:BYY655490 BPC655489:BPC655490 BFG655489:BFG655490 AVK655489:AVK655490 ALO655489:ALO655490 ABS655489:ABS655490 RW655489:RW655490 IA655489:IA655490 WUM589953:WUM589954 WKQ589953:WKQ589954 WAU589953:WAU589954 VQY589953:VQY589954 VHC589953:VHC589954 UXG589953:UXG589954 UNK589953:UNK589954 UDO589953:UDO589954 TTS589953:TTS589954 TJW589953:TJW589954 TAA589953:TAA589954 SQE589953:SQE589954 SGI589953:SGI589954 RWM589953:RWM589954 RMQ589953:RMQ589954 RCU589953:RCU589954 QSY589953:QSY589954 QJC589953:QJC589954 PZG589953:PZG589954 PPK589953:PPK589954 PFO589953:PFO589954 OVS589953:OVS589954 OLW589953:OLW589954 OCA589953:OCA589954 NSE589953:NSE589954 NII589953:NII589954 MYM589953:MYM589954 MOQ589953:MOQ589954 MEU589953:MEU589954 LUY589953:LUY589954 LLC589953:LLC589954 LBG589953:LBG589954 KRK589953:KRK589954 KHO589953:KHO589954 JXS589953:JXS589954 JNW589953:JNW589954 JEA589953:JEA589954 IUE589953:IUE589954 IKI589953:IKI589954 IAM589953:IAM589954 HQQ589953:HQQ589954 HGU589953:HGU589954 GWY589953:GWY589954 GNC589953:GNC589954 GDG589953:GDG589954 FTK589953:FTK589954 FJO589953:FJO589954 EZS589953:EZS589954 EPW589953:EPW589954 EGA589953:EGA589954 DWE589953:DWE589954 DMI589953:DMI589954 DCM589953:DCM589954 CSQ589953:CSQ589954 CIU589953:CIU589954 BYY589953:BYY589954 BPC589953:BPC589954 BFG589953:BFG589954 AVK589953:AVK589954 ALO589953:ALO589954 ABS589953:ABS589954 RW589953:RW589954 IA589953:IA589954 WUM524417:WUM524418 WKQ524417:WKQ524418 WAU524417:WAU524418 VQY524417:VQY524418 VHC524417:VHC524418 UXG524417:UXG524418 UNK524417:UNK524418 UDO524417:UDO524418 TTS524417:TTS524418 TJW524417:TJW524418 TAA524417:TAA524418 SQE524417:SQE524418 SGI524417:SGI524418 RWM524417:RWM524418 RMQ524417:RMQ524418 RCU524417:RCU524418 QSY524417:QSY524418 QJC524417:QJC524418 PZG524417:PZG524418 PPK524417:PPK524418 PFO524417:PFO524418 OVS524417:OVS524418 OLW524417:OLW524418 OCA524417:OCA524418 NSE524417:NSE524418 NII524417:NII524418 MYM524417:MYM524418 MOQ524417:MOQ524418 MEU524417:MEU524418 LUY524417:LUY524418 LLC524417:LLC524418 LBG524417:LBG524418 KRK524417:KRK524418 KHO524417:KHO524418 JXS524417:JXS524418 JNW524417:JNW524418 JEA524417:JEA524418 IUE524417:IUE524418 IKI524417:IKI524418 IAM524417:IAM524418 HQQ524417:HQQ524418 HGU524417:HGU524418 GWY524417:GWY524418 GNC524417:GNC524418 GDG524417:GDG524418 FTK524417:FTK524418 FJO524417:FJO524418 EZS524417:EZS524418 EPW524417:EPW524418 EGA524417:EGA524418 DWE524417:DWE524418 DMI524417:DMI524418 DCM524417:DCM524418 CSQ524417:CSQ524418 CIU524417:CIU524418 BYY524417:BYY524418 BPC524417:BPC524418 BFG524417:BFG524418 AVK524417:AVK524418 ALO524417:ALO524418 ABS524417:ABS524418 RW524417:RW524418 IA524417:IA524418 WUM458881:WUM458882 WKQ458881:WKQ458882 WAU458881:WAU458882 VQY458881:VQY458882 VHC458881:VHC458882 UXG458881:UXG458882 UNK458881:UNK458882 UDO458881:UDO458882 TTS458881:TTS458882 TJW458881:TJW458882 TAA458881:TAA458882 SQE458881:SQE458882 SGI458881:SGI458882 RWM458881:RWM458882 RMQ458881:RMQ458882 RCU458881:RCU458882 QSY458881:QSY458882 QJC458881:QJC458882 PZG458881:PZG458882 PPK458881:PPK458882 PFO458881:PFO458882 OVS458881:OVS458882 OLW458881:OLW458882 OCA458881:OCA458882 NSE458881:NSE458882 NII458881:NII458882 MYM458881:MYM458882 MOQ458881:MOQ458882 MEU458881:MEU458882 LUY458881:LUY458882 LLC458881:LLC458882 LBG458881:LBG458882 KRK458881:KRK458882 KHO458881:KHO458882 JXS458881:JXS458882 JNW458881:JNW458882 JEA458881:JEA458882 IUE458881:IUE458882 IKI458881:IKI458882 IAM458881:IAM458882 HQQ458881:HQQ458882 HGU458881:HGU458882 GWY458881:GWY458882 GNC458881:GNC458882 GDG458881:GDG458882 FTK458881:FTK458882 FJO458881:FJO458882 EZS458881:EZS458882 EPW458881:EPW458882 EGA458881:EGA458882 DWE458881:DWE458882 DMI458881:DMI458882 DCM458881:DCM458882 CSQ458881:CSQ458882 CIU458881:CIU458882 BYY458881:BYY458882 BPC458881:BPC458882 BFG458881:BFG458882 AVK458881:AVK458882 ALO458881:ALO458882 ABS458881:ABS458882 RW458881:RW458882 IA458881:IA458882 WUM393345:WUM393346 WKQ393345:WKQ393346 WAU393345:WAU393346 VQY393345:VQY393346 VHC393345:VHC393346 UXG393345:UXG393346 UNK393345:UNK393346 UDO393345:UDO393346 TTS393345:TTS393346 TJW393345:TJW393346 TAA393345:TAA393346 SQE393345:SQE393346 SGI393345:SGI393346 RWM393345:RWM393346 RMQ393345:RMQ393346 RCU393345:RCU393346 QSY393345:QSY393346 QJC393345:QJC393346 PZG393345:PZG393346 PPK393345:PPK393346 PFO393345:PFO393346 OVS393345:OVS393346 OLW393345:OLW393346 OCA393345:OCA393346 NSE393345:NSE393346 NII393345:NII393346 MYM393345:MYM393346 MOQ393345:MOQ393346 MEU393345:MEU393346 LUY393345:LUY393346 LLC393345:LLC393346 LBG393345:LBG393346 KRK393345:KRK393346 KHO393345:KHO393346 JXS393345:JXS393346 JNW393345:JNW393346 JEA393345:JEA393346 IUE393345:IUE393346 IKI393345:IKI393346 IAM393345:IAM393346 HQQ393345:HQQ393346 HGU393345:HGU393346 GWY393345:GWY393346 GNC393345:GNC393346 GDG393345:GDG393346 FTK393345:FTK393346 FJO393345:FJO393346 EZS393345:EZS393346 EPW393345:EPW393346 EGA393345:EGA393346 DWE393345:DWE393346 DMI393345:DMI393346 DCM393345:DCM393346 CSQ393345:CSQ393346 CIU393345:CIU393346 BYY393345:BYY393346 BPC393345:BPC393346 BFG393345:BFG393346 AVK393345:AVK393346 ALO393345:ALO393346 ABS393345:ABS393346 RW393345:RW393346 IA393345:IA393346 WUM327809:WUM327810 WKQ327809:WKQ327810 WAU327809:WAU327810 VQY327809:VQY327810 VHC327809:VHC327810 UXG327809:UXG327810 UNK327809:UNK327810 UDO327809:UDO327810 TTS327809:TTS327810 TJW327809:TJW327810 TAA327809:TAA327810 SQE327809:SQE327810 SGI327809:SGI327810 RWM327809:RWM327810 RMQ327809:RMQ327810 RCU327809:RCU327810 QSY327809:QSY327810 QJC327809:QJC327810 PZG327809:PZG327810 PPK327809:PPK327810 PFO327809:PFO327810 OVS327809:OVS327810 OLW327809:OLW327810 OCA327809:OCA327810 NSE327809:NSE327810 NII327809:NII327810 MYM327809:MYM327810 MOQ327809:MOQ327810 MEU327809:MEU327810 LUY327809:LUY327810 LLC327809:LLC327810 LBG327809:LBG327810 KRK327809:KRK327810 KHO327809:KHO327810 JXS327809:JXS327810 JNW327809:JNW327810 JEA327809:JEA327810 IUE327809:IUE327810 IKI327809:IKI327810 IAM327809:IAM327810 HQQ327809:HQQ327810 HGU327809:HGU327810 GWY327809:GWY327810 GNC327809:GNC327810 GDG327809:GDG327810 FTK327809:FTK327810 FJO327809:FJO327810 EZS327809:EZS327810 EPW327809:EPW327810 EGA327809:EGA327810 DWE327809:DWE327810 DMI327809:DMI327810 DCM327809:DCM327810 CSQ327809:CSQ327810 CIU327809:CIU327810 BYY327809:BYY327810 BPC327809:BPC327810 BFG327809:BFG327810 AVK327809:AVK327810 ALO327809:ALO327810 ABS327809:ABS327810 RW327809:RW327810 IA327809:IA327810 WUM262273:WUM262274 WKQ262273:WKQ262274 WAU262273:WAU262274 VQY262273:VQY262274 VHC262273:VHC262274 UXG262273:UXG262274 UNK262273:UNK262274 UDO262273:UDO262274 TTS262273:TTS262274 TJW262273:TJW262274 TAA262273:TAA262274 SQE262273:SQE262274 SGI262273:SGI262274 RWM262273:RWM262274 RMQ262273:RMQ262274 RCU262273:RCU262274 QSY262273:QSY262274 QJC262273:QJC262274 PZG262273:PZG262274 PPK262273:PPK262274 PFO262273:PFO262274 OVS262273:OVS262274 OLW262273:OLW262274 OCA262273:OCA262274 NSE262273:NSE262274 NII262273:NII262274 MYM262273:MYM262274 MOQ262273:MOQ262274 MEU262273:MEU262274 LUY262273:LUY262274 LLC262273:LLC262274 LBG262273:LBG262274 KRK262273:KRK262274 KHO262273:KHO262274 JXS262273:JXS262274 JNW262273:JNW262274 JEA262273:JEA262274 IUE262273:IUE262274 IKI262273:IKI262274 IAM262273:IAM262274 HQQ262273:HQQ262274 HGU262273:HGU262274 GWY262273:GWY262274 GNC262273:GNC262274 GDG262273:GDG262274 FTK262273:FTK262274 FJO262273:FJO262274 EZS262273:EZS262274 EPW262273:EPW262274 EGA262273:EGA262274 DWE262273:DWE262274 DMI262273:DMI262274 DCM262273:DCM262274 CSQ262273:CSQ262274 CIU262273:CIU262274 BYY262273:BYY262274 BPC262273:BPC262274 BFG262273:BFG262274 AVK262273:AVK262274 ALO262273:ALO262274 ABS262273:ABS262274 RW262273:RW262274 IA262273:IA262274 WUM196737:WUM196738 WKQ196737:WKQ196738 WAU196737:WAU196738 VQY196737:VQY196738 VHC196737:VHC196738 UXG196737:UXG196738 UNK196737:UNK196738 UDO196737:UDO196738 TTS196737:TTS196738 TJW196737:TJW196738 TAA196737:TAA196738 SQE196737:SQE196738 SGI196737:SGI196738 RWM196737:RWM196738 RMQ196737:RMQ196738 RCU196737:RCU196738 QSY196737:QSY196738 QJC196737:QJC196738 PZG196737:PZG196738 PPK196737:PPK196738 PFO196737:PFO196738 OVS196737:OVS196738 OLW196737:OLW196738 OCA196737:OCA196738 NSE196737:NSE196738 NII196737:NII196738 MYM196737:MYM196738 MOQ196737:MOQ196738 MEU196737:MEU196738 LUY196737:LUY196738 LLC196737:LLC196738 LBG196737:LBG196738 KRK196737:KRK196738 KHO196737:KHO196738 JXS196737:JXS196738 JNW196737:JNW196738 JEA196737:JEA196738 IUE196737:IUE196738 IKI196737:IKI196738 IAM196737:IAM196738 HQQ196737:HQQ196738 HGU196737:HGU196738 GWY196737:GWY196738 GNC196737:GNC196738 GDG196737:GDG196738 FTK196737:FTK196738 FJO196737:FJO196738 EZS196737:EZS196738 EPW196737:EPW196738 EGA196737:EGA196738 DWE196737:DWE196738 DMI196737:DMI196738 DCM196737:DCM196738 CSQ196737:CSQ196738 CIU196737:CIU196738 BYY196737:BYY196738 BPC196737:BPC196738 BFG196737:BFG196738 AVK196737:AVK196738 ALO196737:ALO196738 ABS196737:ABS196738 RW196737:RW196738 IA196737:IA196738 WUM131201:WUM131202 WKQ131201:WKQ131202 WAU131201:WAU131202 VQY131201:VQY131202 VHC131201:VHC131202 UXG131201:UXG131202 UNK131201:UNK131202 UDO131201:UDO131202 TTS131201:TTS131202 TJW131201:TJW131202 TAA131201:TAA131202 SQE131201:SQE131202 SGI131201:SGI131202 RWM131201:RWM131202 RMQ131201:RMQ131202 RCU131201:RCU131202 QSY131201:QSY131202 QJC131201:QJC131202 PZG131201:PZG131202 PPK131201:PPK131202 PFO131201:PFO131202 OVS131201:OVS131202 OLW131201:OLW131202 OCA131201:OCA131202 NSE131201:NSE131202 NII131201:NII131202 MYM131201:MYM131202 MOQ131201:MOQ131202 MEU131201:MEU131202 LUY131201:LUY131202 LLC131201:LLC131202 LBG131201:LBG131202 KRK131201:KRK131202 KHO131201:KHO131202 JXS131201:JXS131202 JNW131201:JNW131202 JEA131201:JEA131202 IUE131201:IUE131202 IKI131201:IKI131202 IAM131201:IAM131202 HQQ131201:HQQ131202 HGU131201:HGU131202 GWY131201:GWY131202 GNC131201:GNC131202 GDG131201:GDG131202 FTK131201:FTK131202 FJO131201:FJO131202 EZS131201:EZS131202 EPW131201:EPW131202 EGA131201:EGA131202 DWE131201:DWE131202 DMI131201:DMI131202 DCM131201:DCM131202 CSQ131201:CSQ131202 CIU131201:CIU131202 BYY131201:BYY131202 BPC131201:BPC131202 BFG131201:BFG131202 AVK131201:AVK131202 ALO131201:ALO131202 ABS131201:ABS131202 RW131201:RW131202 IA131201:IA131202 WUM65665:WUM65666 WKQ65665:WKQ65666 WAU65665:WAU65666 VQY65665:VQY65666 VHC65665:VHC65666 UXG65665:UXG65666 UNK65665:UNK65666 UDO65665:UDO65666 TTS65665:TTS65666 TJW65665:TJW65666 TAA65665:TAA65666 SQE65665:SQE65666 SGI65665:SGI65666 RWM65665:RWM65666 RMQ65665:RMQ65666 RCU65665:RCU65666 QSY65665:QSY65666 QJC65665:QJC65666 PZG65665:PZG65666 PPK65665:PPK65666 PFO65665:PFO65666 OVS65665:OVS65666 OLW65665:OLW65666 OCA65665:OCA65666 NSE65665:NSE65666 NII65665:NII65666 MYM65665:MYM65666 MOQ65665:MOQ65666 MEU65665:MEU65666 LUY65665:LUY65666 LLC65665:LLC65666 LBG65665:LBG65666 KRK65665:KRK65666 KHO65665:KHO65666 JXS65665:JXS65666 JNW65665:JNW65666 JEA65665:JEA65666 IUE65665:IUE65666 IKI65665:IKI65666 IAM65665:IAM65666 HQQ65665:HQQ65666 HGU65665:HGU65666 GWY65665:GWY65666 GNC65665:GNC65666 GDG65665:GDG65666 FTK65665:FTK65666 FJO65665:FJO65666 EZS65665:EZS65666 EPW65665:EPW65666 EGA65665:EGA65666 DWE65665:DWE65666 DMI65665:DMI65666 DCM65665:DCM65666 CSQ65665:CSQ65666 CIU65665:CIU65666 BYY65665:BYY65666 BPC65665:BPC65666 BFG65665:BFG65666 AVK65665:AVK65666 ALO65665:ALO65666 ABS65665:ABS65666 RW65665:RW65666 IA65665:IA65666 WUM135:WUM136 WKQ135:WKQ136 WAU135:WAU136 VQY135:VQY136 VHC135:VHC136 UXG135:UXG136 UNK135:UNK136 UDO135:UDO136 TTS135:TTS136 TJW135:TJW136 TAA135:TAA136 SQE135:SQE136 SGI135:SGI136 RWM135:RWM136 RMQ135:RMQ136 RCU135:RCU136 QSY135:QSY136 QJC135:QJC136 PZG135:PZG136 PPK135:PPK136 PFO135:PFO136 OVS135:OVS136 OLW135:OLW136 OCA135:OCA136 NSE135:NSE136 NII135:NII136 MYM135:MYM136 MOQ135:MOQ136 MEU135:MEU136 LUY135:LUY136 LLC135:LLC136 LBG135:LBG136 KRK135:KRK136 KHO135:KHO136 JXS135:JXS136 JNW135:JNW136 JEA135:JEA136 IUE135:IUE136 IKI135:IKI136 IAM135:IAM136 HQQ135:HQQ136 HGU135:HGU136 GWY135:GWY136 GNC135:GNC136 GDG135:GDG136 FTK135:FTK136 FJO135:FJO136 EZS135:EZS136 EPW135:EPW136 EGA135:EGA136 DWE135:DWE136 DMI135:DMI136 DCM135:DCM136 CSQ135:CSQ136 CIU135:CIU136 BYY135:BYY136 BPC135:BPC136 BFG135:BFG136 AVK135:AVK136 ALO135:ALO136 ABS135:ABS136 RW135:RW136 IA135:IA136 MYM983065:MYM983067 WUM983162:WUM983163 WKQ983162:WKQ983163 WAU983162:WAU983163 VQY983162:VQY983163 VHC983162:VHC983163 UXG983162:UXG983163 UNK983162:UNK983163 UDO983162:UDO983163 TTS983162:TTS983163 TJW983162:TJW983163 TAA983162:TAA983163 SQE983162:SQE983163 SGI983162:SGI983163 RWM983162:RWM983163 RMQ983162:RMQ983163 RCU983162:RCU983163 QSY983162:QSY983163 QJC983162:QJC983163 PZG983162:PZG983163 PPK983162:PPK983163 PFO983162:PFO983163 OVS983162:OVS983163 OLW983162:OLW983163 OCA983162:OCA983163 NSE983162:NSE983163 NII983162:NII983163 MYM983162:MYM983163 MOQ983162:MOQ983163 MEU983162:MEU983163 LUY983162:LUY983163 LLC983162:LLC983163 LBG983162:LBG983163 KRK983162:KRK983163 KHO983162:KHO983163 JXS983162:JXS983163 JNW983162:JNW983163 JEA983162:JEA983163 IUE983162:IUE983163 IKI983162:IKI983163 IAM983162:IAM983163 HQQ983162:HQQ983163 HGU983162:HGU983163 GWY983162:GWY983163 GNC983162:GNC983163 GDG983162:GDG983163 FTK983162:FTK983163 FJO983162:FJO983163 EZS983162:EZS983163 EPW983162:EPW983163 EGA983162:EGA983163 DWE983162:DWE983163 DMI983162:DMI983163 DCM983162:DCM983163 CSQ983162:CSQ983163 CIU983162:CIU983163 BYY983162:BYY983163 BPC983162:BPC983163 BFG983162:BFG983163 AVK983162:AVK983163 ALO983162:ALO983163 ABS983162:ABS983163 RW983162:RW983163 IA983162:IA983163 WUM917626:WUM917627 WKQ917626:WKQ917627 WAU917626:WAU917627 VQY917626:VQY917627 VHC917626:VHC917627 UXG917626:UXG917627 UNK917626:UNK917627 UDO917626:UDO917627 TTS917626:TTS917627 TJW917626:TJW917627 TAA917626:TAA917627 SQE917626:SQE917627 SGI917626:SGI917627 RWM917626:RWM917627 RMQ917626:RMQ917627 RCU917626:RCU917627 QSY917626:QSY917627 QJC917626:QJC917627 PZG917626:PZG917627 PPK917626:PPK917627 PFO917626:PFO917627 OVS917626:OVS917627 OLW917626:OLW917627 OCA917626:OCA917627 NSE917626:NSE917627 NII917626:NII917627 MYM917626:MYM917627 MOQ917626:MOQ917627 MEU917626:MEU917627 LUY917626:LUY917627 LLC917626:LLC917627 LBG917626:LBG917627 KRK917626:KRK917627 KHO917626:KHO917627 JXS917626:JXS917627 JNW917626:JNW917627 JEA917626:JEA917627 IUE917626:IUE917627 IKI917626:IKI917627 IAM917626:IAM917627 HQQ917626:HQQ917627 HGU917626:HGU917627 GWY917626:GWY917627 GNC917626:GNC917627 GDG917626:GDG917627 FTK917626:FTK917627 FJO917626:FJO917627 EZS917626:EZS917627 EPW917626:EPW917627 EGA917626:EGA917627 DWE917626:DWE917627 DMI917626:DMI917627 DCM917626:DCM917627 CSQ917626:CSQ917627 CIU917626:CIU917627 BYY917626:BYY917627 BPC917626:BPC917627 BFG917626:BFG917627 AVK917626:AVK917627 ALO917626:ALO917627 ABS917626:ABS917627 RW917626:RW917627 IA917626:IA917627 WUM852090:WUM852091 WKQ852090:WKQ852091 WAU852090:WAU852091 VQY852090:VQY852091 VHC852090:VHC852091 UXG852090:UXG852091 UNK852090:UNK852091 UDO852090:UDO852091 TTS852090:TTS852091 TJW852090:TJW852091 TAA852090:TAA852091 SQE852090:SQE852091 SGI852090:SGI852091 RWM852090:RWM852091 RMQ852090:RMQ852091 RCU852090:RCU852091 QSY852090:QSY852091 QJC852090:QJC852091 PZG852090:PZG852091 PPK852090:PPK852091 PFO852090:PFO852091 OVS852090:OVS852091 OLW852090:OLW852091 OCA852090:OCA852091 NSE852090:NSE852091 NII852090:NII852091 MYM852090:MYM852091 MOQ852090:MOQ852091 MEU852090:MEU852091 LUY852090:LUY852091 LLC852090:LLC852091 LBG852090:LBG852091 KRK852090:KRK852091 KHO852090:KHO852091 JXS852090:JXS852091 JNW852090:JNW852091 JEA852090:JEA852091 IUE852090:IUE852091 IKI852090:IKI852091 IAM852090:IAM852091 HQQ852090:HQQ852091 HGU852090:HGU852091 GWY852090:GWY852091 GNC852090:GNC852091 GDG852090:GDG852091 FTK852090:FTK852091 FJO852090:FJO852091 EZS852090:EZS852091 EPW852090:EPW852091 EGA852090:EGA852091 DWE852090:DWE852091 DMI852090:DMI852091 DCM852090:DCM852091 CSQ852090:CSQ852091 CIU852090:CIU852091 BYY852090:BYY852091 BPC852090:BPC852091 BFG852090:BFG852091 AVK852090:AVK852091 ALO852090:ALO852091 ABS852090:ABS852091 RW852090:RW852091 IA852090:IA852091 WUM786554:WUM786555 WKQ786554:WKQ786555 WAU786554:WAU786555 VQY786554:VQY786555 VHC786554:VHC786555 UXG786554:UXG786555 UNK786554:UNK786555 UDO786554:UDO786555 TTS786554:TTS786555 TJW786554:TJW786555 TAA786554:TAA786555 SQE786554:SQE786555 SGI786554:SGI786555 RWM786554:RWM786555 RMQ786554:RMQ786555 RCU786554:RCU786555 QSY786554:QSY786555 QJC786554:QJC786555 PZG786554:PZG786555 PPK786554:PPK786555 PFO786554:PFO786555 OVS786554:OVS786555 OLW786554:OLW786555 OCA786554:OCA786555 NSE786554:NSE786555 NII786554:NII786555 MYM786554:MYM786555 MOQ786554:MOQ786555 MEU786554:MEU786555 LUY786554:LUY786555 LLC786554:LLC786555 LBG786554:LBG786555 KRK786554:KRK786555 KHO786554:KHO786555 JXS786554:JXS786555 JNW786554:JNW786555 JEA786554:JEA786555 IUE786554:IUE786555 IKI786554:IKI786555 IAM786554:IAM786555 HQQ786554:HQQ786555 HGU786554:HGU786555 GWY786554:GWY786555 GNC786554:GNC786555 GDG786554:GDG786555 FTK786554:FTK786555 FJO786554:FJO786555 EZS786554:EZS786555 EPW786554:EPW786555 EGA786554:EGA786555 DWE786554:DWE786555 DMI786554:DMI786555 DCM786554:DCM786555 CSQ786554:CSQ786555 CIU786554:CIU786555 BYY786554:BYY786555 BPC786554:BPC786555 BFG786554:BFG786555 AVK786554:AVK786555 ALO786554:ALO786555 ABS786554:ABS786555 RW786554:RW786555 IA786554:IA786555 WUM721018:WUM721019 WKQ721018:WKQ721019 WAU721018:WAU721019 VQY721018:VQY721019 VHC721018:VHC721019 UXG721018:UXG721019 UNK721018:UNK721019 UDO721018:UDO721019 TTS721018:TTS721019 TJW721018:TJW721019 TAA721018:TAA721019 SQE721018:SQE721019 SGI721018:SGI721019 RWM721018:RWM721019 RMQ721018:RMQ721019 RCU721018:RCU721019 QSY721018:QSY721019 QJC721018:QJC721019 PZG721018:PZG721019 PPK721018:PPK721019 PFO721018:PFO721019 OVS721018:OVS721019 OLW721018:OLW721019 OCA721018:OCA721019 NSE721018:NSE721019 NII721018:NII721019 MYM721018:MYM721019 MOQ721018:MOQ721019 MEU721018:MEU721019 LUY721018:LUY721019 LLC721018:LLC721019 LBG721018:LBG721019 KRK721018:KRK721019 KHO721018:KHO721019 JXS721018:JXS721019 JNW721018:JNW721019 JEA721018:JEA721019 IUE721018:IUE721019 IKI721018:IKI721019 IAM721018:IAM721019 HQQ721018:HQQ721019 HGU721018:HGU721019 GWY721018:GWY721019 GNC721018:GNC721019 GDG721018:GDG721019 FTK721018:FTK721019 FJO721018:FJO721019 EZS721018:EZS721019 EPW721018:EPW721019 EGA721018:EGA721019 DWE721018:DWE721019 DMI721018:DMI721019 DCM721018:DCM721019 CSQ721018:CSQ721019 CIU721018:CIU721019 BYY721018:BYY721019 BPC721018:BPC721019 BFG721018:BFG721019 AVK721018:AVK721019 ALO721018:ALO721019 ABS721018:ABS721019 RW721018:RW721019 IA721018:IA721019 WUM655482:WUM655483 WKQ655482:WKQ655483 WAU655482:WAU655483 VQY655482:VQY655483 VHC655482:VHC655483 UXG655482:UXG655483 UNK655482:UNK655483 UDO655482:UDO655483 TTS655482:TTS655483 TJW655482:TJW655483 TAA655482:TAA655483 SQE655482:SQE655483 SGI655482:SGI655483 RWM655482:RWM655483 RMQ655482:RMQ655483 RCU655482:RCU655483 QSY655482:QSY655483 QJC655482:QJC655483 PZG655482:PZG655483 PPK655482:PPK655483 PFO655482:PFO655483 OVS655482:OVS655483 OLW655482:OLW655483 OCA655482:OCA655483 NSE655482:NSE655483 NII655482:NII655483 MYM655482:MYM655483 MOQ655482:MOQ655483 MEU655482:MEU655483 LUY655482:LUY655483 LLC655482:LLC655483 LBG655482:LBG655483 KRK655482:KRK655483 KHO655482:KHO655483 JXS655482:JXS655483 JNW655482:JNW655483 JEA655482:JEA655483 IUE655482:IUE655483 IKI655482:IKI655483 IAM655482:IAM655483 HQQ655482:HQQ655483 HGU655482:HGU655483 GWY655482:GWY655483 GNC655482:GNC655483 GDG655482:GDG655483 FTK655482:FTK655483 FJO655482:FJO655483 EZS655482:EZS655483 EPW655482:EPW655483 EGA655482:EGA655483 DWE655482:DWE655483 DMI655482:DMI655483 DCM655482:DCM655483 CSQ655482:CSQ655483 CIU655482:CIU655483 BYY655482:BYY655483 BPC655482:BPC655483 BFG655482:BFG655483 AVK655482:AVK655483 ALO655482:ALO655483 ABS655482:ABS655483 RW655482:RW655483 IA655482:IA655483 WUM589946:WUM589947 WKQ589946:WKQ589947 WAU589946:WAU589947 VQY589946:VQY589947 VHC589946:VHC589947 UXG589946:UXG589947 UNK589946:UNK589947 UDO589946:UDO589947 TTS589946:TTS589947 TJW589946:TJW589947 TAA589946:TAA589947 SQE589946:SQE589947 SGI589946:SGI589947 RWM589946:RWM589947 RMQ589946:RMQ589947 RCU589946:RCU589947 QSY589946:QSY589947 QJC589946:QJC589947 PZG589946:PZG589947 PPK589946:PPK589947 PFO589946:PFO589947 OVS589946:OVS589947 OLW589946:OLW589947 OCA589946:OCA589947 NSE589946:NSE589947 NII589946:NII589947 MYM589946:MYM589947 MOQ589946:MOQ589947 MEU589946:MEU589947 LUY589946:LUY589947 LLC589946:LLC589947 LBG589946:LBG589947 KRK589946:KRK589947 KHO589946:KHO589947 JXS589946:JXS589947 JNW589946:JNW589947 JEA589946:JEA589947 IUE589946:IUE589947 IKI589946:IKI589947 IAM589946:IAM589947 HQQ589946:HQQ589947 HGU589946:HGU589947 GWY589946:GWY589947 GNC589946:GNC589947 GDG589946:GDG589947 FTK589946:FTK589947 FJO589946:FJO589947 EZS589946:EZS589947 EPW589946:EPW589947 EGA589946:EGA589947 DWE589946:DWE589947 DMI589946:DMI589947 DCM589946:DCM589947 CSQ589946:CSQ589947 CIU589946:CIU589947 BYY589946:BYY589947 BPC589946:BPC589947 BFG589946:BFG589947 AVK589946:AVK589947 ALO589946:ALO589947 ABS589946:ABS589947 RW589946:RW589947 IA589946:IA589947 WUM524410:WUM524411 WKQ524410:WKQ524411 WAU524410:WAU524411 VQY524410:VQY524411 VHC524410:VHC524411 UXG524410:UXG524411 UNK524410:UNK524411 UDO524410:UDO524411 TTS524410:TTS524411 TJW524410:TJW524411 TAA524410:TAA524411 SQE524410:SQE524411 SGI524410:SGI524411 RWM524410:RWM524411 RMQ524410:RMQ524411 RCU524410:RCU524411 QSY524410:QSY524411 QJC524410:QJC524411 PZG524410:PZG524411 PPK524410:PPK524411 PFO524410:PFO524411 OVS524410:OVS524411 OLW524410:OLW524411 OCA524410:OCA524411 NSE524410:NSE524411 NII524410:NII524411 MYM524410:MYM524411 MOQ524410:MOQ524411 MEU524410:MEU524411 LUY524410:LUY524411 LLC524410:LLC524411 LBG524410:LBG524411 KRK524410:KRK524411 KHO524410:KHO524411 JXS524410:JXS524411 JNW524410:JNW524411 JEA524410:JEA524411 IUE524410:IUE524411 IKI524410:IKI524411 IAM524410:IAM524411 HQQ524410:HQQ524411 HGU524410:HGU524411 GWY524410:GWY524411 GNC524410:GNC524411 GDG524410:GDG524411 FTK524410:FTK524411 FJO524410:FJO524411 EZS524410:EZS524411 EPW524410:EPW524411 EGA524410:EGA524411 DWE524410:DWE524411 DMI524410:DMI524411 DCM524410:DCM524411 CSQ524410:CSQ524411 CIU524410:CIU524411 BYY524410:BYY524411 BPC524410:BPC524411 BFG524410:BFG524411 AVK524410:AVK524411 ALO524410:ALO524411 ABS524410:ABS524411 RW524410:RW524411 IA524410:IA524411 WUM458874:WUM458875 WKQ458874:WKQ458875 WAU458874:WAU458875 VQY458874:VQY458875 VHC458874:VHC458875 UXG458874:UXG458875 UNK458874:UNK458875 UDO458874:UDO458875 TTS458874:TTS458875 TJW458874:TJW458875 TAA458874:TAA458875 SQE458874:SQE458875 SGI458874:SGI458875 RWM458874:RWM458875 RMQ458874:RMQ458875 RCU458874:RCU458875 QSY458874:QSY458875 QJC458874:QJC458875 PZG458874:PZG458875 PPK458874:PPK458875 PFO458874:PFO458875 OVS458874:OVS458875 OLW458874:OLW458875 OCA458874:OCA458875 NSE458874:NSE458875 NII458874:NII458875 MYM458874:MYM458875 MOQ458874:MOQ458875 MEU458874:MEU458875 LUY458874:LUY458875 LLC458874:LLC458875 LBG458874:LBG458875 KRK458874:KRK458875 KHO458874:KHO458875 JXS458874:JXS458875 JNW458874:JNW458875 JEA458874:JEA458875 IUE458874:IUE458875 IKI458874:IKI458875 IAM458874:IAM458875 HQQ458874:HQQ458875 HGU458874:HGU458875 GWY458874:GWY458875 GNC458874:GNC458875 GDG458874:GDG458875 FTK458874:FTK458875 FJO458874:FJO458875 EZS458874:EZS458875 EPW458874:EPW458875 EGA458874:EGA458875 DWE458874:DWE458875 DMI458874:DMI458875 DCM458874:DCM458875 CSQ458874:CSQ458875 CIU458874:CIU458875 BYY458874:BYY458875 BPC458874:BPC458875 BFG458874:BFG458875 AVK458874:AVK458875 ALO458874:ALO458875 ABS458874:ABS458875 RW458874:RW458875 IA458874:IA458875 WUM393338:WUM393339 WKQ393338:WKQ393339 WAU393338:WAU393339 VQY393338:VQY393339 VHC393338:VHC393339 UXG393338:UXG393339 UNK393338:UNK393339 UDO393338:UDO393339 TTS393338:TTS393339 TJW393338:TJW393339 TAA393338:TAA393339 SQE393338:SQE393339 SGI393338:SGI393339 RWM393338:RWM393339 RMQ393338:RMQ393339 RCU393338:RCU393339 QSY393338:QSY393339 QJC393338:QJC393339 PZG393338:PZG393339 PPK393338:PPK393339 PFO393338:PFO393339 OVS393338:OVS393339 OLW393338:OLW393339 OCA393338:OCA393339 NSE393338:NSE393339 NII393338:NII393339 MYM393338:MYM393339 MOQ393338:MOQ393339 MEU393338:MEU393339 LUY393338:LUY393339 LLC393338:LLC393339 LBG393338:LBG393339 KRK393338:KRK393339 KHO393338:KHO393339 JXS393338:JXS393339 JNW393338:JNW393339 JEA393338:JEA393339 IUE393338:IUE393339 IKI393338:IKI393339 IAM393338:IAM393339 HQQ393338:HQQ393339 HGU393338:HGU393339 GWY393338:GWY393339 GNC393338:GNC393339 GDG393338:GDG393339 FTK393338:FTK393339 FJO393338:FJO393339 EZS393338:EZS393339 EPW393338:EPW393339 EGA393338:EGA393339 DWE393338:DWE393339 DMI393338:DMI393339 DCM393338:DCM393339 CSQ393338:CSQ393339 CIU393338:CIU393339 BYY393338:BYY393339 BPC393338:BPC393339 BFG393338:BFG393339 AVK393338:AVK393339 ALO393338:ALO393339 ABS393338:ABS393339 RW393338:RW393339 IA393338:IA393339 WUM327802:WUM327803 WKQ327802:WKQ327803 WAU327802:WAU327803 VQY327802:VQY327803 VHC327802:VHC327803 UXG327802:UXG327803 UNK327802:UNK327803 UDO327802:UDO327803 TTS327802:TTS327803 TJW327802:TJW327803 TAA327802:TAA327803 SQE327802:SQE327803 SGI327802:SGI327803 RWM327802:RWM327803 RMQ327802:RMQ327803 RCU327802:RCU327803 QSY327802:QSY327803 QJC327802:QJC327803 PZG327802:PZG327803 PPK327802:PPK327803 PFO327802:PFO327803 OVS327802:OVS327803 OLW327802:OLW327803 OCA327802:OCA327803 NSE327802:NSE327803 NII327802:NII327803 MYM327802:MYM327803 MOQ327802:MOQ327803 MEU327802:MEU327803 LUY327802:LUY327803 LLC327802:LLC327803 LBG327802:LBG327803 KRK327802:KRK327803 KHO327802:KHO327803 JXS327802:JXS327803 JNW327802:JNW327803 JEA327802:JEA327803 IUE327802:IUE327803 IKI327802:IKI327803 IAM327802:IAM327803 HQQ327802:HQQ327803 HGU327802:HGU327803 GWY327802:GWY327803 GNC327802:GNC327803 GDG327802:GDG327803 FTK327802:FTK327803 FJO327802:FJO327803 EZS327802:EZS327803 EPW327802:EPW327803 EGA327802:EGA327803 DWE327802:DWE327803 DMI327802:DMI327803 DCM327802:DCM327803 CSQ327802:CSQ327803 CIU327802:CIU327803 BYY327802:BYY327803 BPC327802:BPC327803 BFG327802:BFG327803 AVK327802:AVK327803 ALO327802:ALO327803 ABS327802:ABS327803 RW327802:RW327803 IA327802:IA327803 WUM262266:WUM262267 WKQ262266:WKQ262267 WAU262266:WAU262267 VQY262266:VQY262267 VHC262266:VHC262267 UXG262266:UXG262267 UNK262266:UNK262267 UDO262266:UDO262267 TTS262266:TTS262267 TJW262266:TJW262267 TAA262266:TAA262267 SQE262266:SQE262267 SGI262266:SGI262267 RWM262266:RWM262267 RMQ262266:RMQ262267 RCU262266:RCU262267 QSY262266:QSY262267 QJC262266:QJC262267 PZG262266:PZG262267 PPK262266:PPK262267 PFO262266:PFO262267 OVS262266:OVS262267 OLW262266:OLW262267 OCA262266:OCA262267 NSE262266:NSE262267 NII262266:NII262267 MYM262266:MYM262267 MOQ262266:MOQ262267 MEU262266:MEU262267 LUY262266:LUY262267 LLC262266:LLC262267 LBG262266:LBG262267 KRK262266:KRK262267 KHO262266:KHO262267 JXS262266:JXS262267 JNW262266:JNW262267 JEA262266:JEA262267 IUE262266:IUE262267 IKI262266:IKI262267 IAM262266:IAM262267 HQQ262266:HQQ262267 HGU262266:HGU262267 GWY262266:GWY262267 GNC262266:GNC262267 GDG262266:GDG262267 FTK262266:FTK262267 FJO262266:FJO262267 EZS262266:EZS262267 EPW262266:EPW262267 EGA262266:EGA262267 DWE262266:DWE262267 DMI262266:DMI262267 DCM262266:DCM262267 CSQ262266:CSQ262267 CIU262266:CIU262267 BYY262266:BYY262267 BPC262266:BPC262267 BFG262266:BFG262267 AVK262266:AVK262267 ALO262266:ALO262267 ABS262266:ABS262267 RW262266:RW262267 IA262266:IA262267 WUM196730:WUM196731 WKQ196730:WKQ196731 WAU196730:WAU196731 VQY196730:VQY196731 VHC196730:VHC196731 UXG196730:UXG196731 UNK196730:UNK196731 UDO196730:UDO196731 TTS196730:TTS196731 TJW196730:TJW196731 TAA196730:TAA196731 SQE196730:SQE196731 SGI196730:SGI196731 RWM196730:RWM196731 RMQ196730:RMQ196731 RCU196730:RCU196731 QSY196730:QSY196731 QJC196730:QJC196731 PZG196730:PZG196731 PPK196730:PPK196731 PFO196730:PFO196731 OVS196730:OVS196731 OLW196730:OLW196731 OCA196730:OCA196731 NSE196730:NSE196731 NII196730:NII196731 MYM196730:MYM196731 MOQ196730:MOQ196731 MEU196730:MEU196731 LUY196730:LUY196731 LLC196730:LLC196731 LBG196730:LBG196731 KRK196730:KRK196731 KHO196730:KHO196731 JXS196730:JXS196731 JNW196730:JNW196731 JEA196730:JEA196731 IUE196730:IUE196731 IKI196730:IKI196731 IAM196730:IAM196731 HQQ196730:HQQ196731 HGU196730:HGU196731 GWY196730:GWY196731 GNC196730:GNC196731 GDG196730:GDG196731 FTK196730:FTK196731 FJO196730:FJO196731 EZS196730:EZS196731 EPW196730:EPW196731 EGA196730:EGA196731 DWE196730:DWE196731 DMI196730:DMI196731 DCM196730:DCM196731 CSQ196730:CSQ196731 CIU196730:CIU196731 BYY196730:BYY196731 BPC196730:BPC196731 BFG196730:BFG196731 AVK196730:AVK196731 ALO196730:ALO196731 ABS196730:ABS196731 RW196730:RW196731 IA196730:IA196731 WUM131194:WUM131195 WKQ131194:WKQ131195 WAU131194:WAU131195 VQY131194:VQY131195 VHC131194:VHC131195 UXG131194:UXG131195 UNK131194:UNK131195 UDO131194:UDO131195 TTS131194:TTS131195 TJW131194:TJW131195 TAA131194:TAA131195 SQE131194:SQE131195 SGI131194:SGI131195 RWM131194:RWM131195 RMQ131194:RMQ131195 RCU131194:RCU131195 QSY131194:QSY131195 QJC131194:QJC131195 PZG131194:PZG131195 PPK131194:PPK131195 PFO131194:PFO131195 OVS131194:OVS131195 OLW131194:OLW131195 OCA131194:OCA131195 NSE131194:NSE131195 NII131194:NII131195 MYM131194:MYM131195 MOQ131194:MOQ131195 MEU131194:MEU131195 LUY131194:LUY131195 LLC131194:LLC131195 LBG131194:LBG131195 KRK131194:KRK131195 KHO131194:KHO131195 JXS131194:JXS131195 JNW131194:JNW131195 JEA131194:JEA131195 IUE131194:IUE131195 IKI131194:IKI131195 IAM131194:IAM131195 HQQ131194:HQQ131195 HGU131194:HGU131195 GWY131194:GWY131195 GNC131194:GNC131195 GDG131194:GDG131195 FTK131194:FTK131195 FJO131194:FJO131195 EZS131194:EZS131195 EPW131194:EPW131195 EGA131194:EGA131195 DWE131194:DWE131195 DMI131194:DMI131195 DCM131194:DCM131195 CSQ131194:CSQ131195 CIU131194:CIU131195 BYY131194:BYY131195 BPC131194:BPC131195 BFG131194:BFG131195 AVK131194:AVK131195 ALO131194:ALO131195 ABS131194:ABS131195 RW131194:RW131195 IA131194:IA131195 WUM65658:WUM65659 WKQ65658:WKQ65659 WAU65658:WAU65659 VQY65658:VQY65659 VHC65658:VHC65659 UXG65658:UXG65659 UNK65658:UNK65659 UDO65658:UDO65659 TTS65658:TTS65659 TJW65658:TJW65659 TAA65658:TAA65659 SQE65658:SQE65659 SGI65658:SGI65659 RWM65658:RWM65659 RMQ65658:RMQ65659 RCU65658:RCU65659 QSY65658:QSY65659 QJC65658:QJC65659 PZG65658:PZG65659 PPK65658:PPK65659 PFO65658:PFO65659 OVS65658:OVS65659 OLW65658:OLW65659 OCA65658:OCA65659 NSE65658:NSE65659 NII65658:NII65659 MYM65658:MYM65659 MOQ65658:MOQ65659 MEU65658:MEU65659 LUY65658:LUY65659 LLC65658:LLC65659 LBG65658:LBG65659 KRK65658:KRK65659 KHO65658:KHO65659 JXS65658:JXS65659 JNW65658:JNW65659 JEA65658:JEA65659 IUE65658:IUE65659 IKI65658:IKI65659 IAM65658:IAM65659 HQQ65658:HQQ65659 HGU65658:HGU65659 GWY65658:GWY65659 GNC65658:GNC65659 GDG65658:GDG65659 FTK65658:FTK65659 FJO65658:FJO65659 EZS65658:EZS65659 EPW65658:EPW65659 EGA65658:EGA65659 DWE65658:DWE65659 DMI65658:DMI65659 DCM65658:DCM65659 CSQ65658:CSQ65659 CIU65658:CIU65659 BYY65658:BYY65659 BPC65658:BPC65659 BFG65658:BFG65659 AVK65658:AVK65659 ALO65658:ALO65659 ABS65658:ABS65659 RW65658:RW65659 IA65658:IA65659 WUM129:WUM131 WKQ129:WKQ131 WAU129:WAU131 VQY129:VQY131 VHC129:VHC131 UXG129:UXG131 UNK129:UNK131 UDO129:UDO131 TTS129:TTS131 TJW129:TJW131 TAA129:TAA131 SQE129:SQE131 SGI129:SGI131 RWM129:RWM131 RMQ129:RMQ131 RCU129:RCU131 QSY129:QSY131 QJC129:QJC131 PZG129:PZG131 PPK129:PPK131 PFO129:PFO131 OVS129:OVS131 OLW129:OLW131 OCA129:OCA131 NSE129:NSE131 NII129:NII131 MYM129:MYM131 MOQ129:MOQ131 MEU129:MEU131 LUY129:LUY131 LLC129:LLC131 LBG129:LBG131 KRK129:KRK131 KHO129:KHO131 JXS129:JXS131 JNW129:JNW131 JEA129:JEA131 IUE129:IUE131 IKI129:IKI131 IAM129:IAM131 HQQ129:HQQ131 HGU129:HGU131 GWY129:GWY131 GNC129:GNC131 GDG129:GDG131 FTK129:FTK131 FJO129:FJO131 EZS129:EZS131 EPW129:EPW131 EGA129:EGA131 DWE129:DWE131 DMI129:DMI131 DCM129:DCM131 CSQ129:CSQ131 CIU129:CIU131 BYY129:BYY131 BPC129:BPC131 BFG129:BFG131 AVK129:AVK131 ALO129:ALO131 ABS129:ABS131 RW129:RW131 IA129:IA131 MOQ983065:MOQ983067 WUM983167 WKQ983167 WAU983167 VQY983167 VHC983167 UXG983167 UNK983167 UDO983167 TTS983167 TJW983167 TAA983167 SQE983167 SGI983167 RWM983167 RMQ983167 RCU983167 QSY983167 QJC983167 PZG983167 PPK983167 PFO983167 OVS983167 OLW983167 OCA983167 NSE983167 NII983167 MYM983167 MOQ983167 MEU983167 LUY983167 LLC983167 LBG983167 KRK983167 KHO983167 JXS983167 JNW983167 JEA983167 IUE983167 IKI983167 IAM983167 HQQ983167 HGU983167 GWY983167 GNC983167 GDG983167 FTK983167 FJO983167 EZS983167 EPW983167 EGA983167 DWE983167 DMI983167 DCM983167 CSQ983167 CIU983167 BYY983167 BPC983167 BFG983167 AVK983167 ALO983167 ABS983167 RW983167 IA983167 WUM917631 WKQ917631 WAU917631 VQY917631 VHC917631 UXG917631 UNK917631 UDO917631 TTS917631 TJW917631 TAA917631 SQE917631 SGI917631 RWM917631 RMQ917631 RCU917631 QSY917631 QJC917631 PZG917631 PPK917631 PFO917631 OVS917631 OLW917631 OCA917631 NSE917631 NII917631 MYM917631 MOQ917631 MEU917631 LUY917631 LLC917631 LBG917631 KRK917631 KHO917631 JXS917631 JNW917631 JEA917631 IUE917631 IKI917631 IAM917631 HQQ917631 HGU917631 GWY917631 GNC917631 GDG917631 FTK917631 FJO917631 EZS917631 EPW917631 EGA917631 DWE917631 DMI917631 DCM917631 CSQ917631 CIU917631 BYY917631 BPC917631 BFG917631 AVK917631 ALO917631 ABS917631 RW917631 IA917631 WUM852095 WKQ852095 WAU852095 VQY852095 VHC852095 UXG852095 UNK852095 UDO852095 TTS852095 TJW852095 TAA852095 SQE852095 SGI852095 RWM852095 RMQ852095 RCU852095 QSY852095 QJC852095 PZG852095 PPK852095 PFO852095 OVS852095 OLW852095 OCA852095 NSE852095 NII852095 MYM852095 MOQ852095 MEU852095 LUY852095 LLC852095 LBG852095 KRK852095 KHO852095 JXS852095 JNW852095 JEA852095 IUE852095 IKI852095 IAM852095 HQQ852095 HGU852095 GWY852095 GNC852095 GDG852095 FTK852095 FJO852095 EZS852095 EPW852095 EGA852095 DWE852095 DMI852095 DCM852095 CSQ852095 CIU852095 BYY852095 BPC852095 BFG852095 AVK852095 ALO852095 ABS852095 RW852095 IA852095 WUM786559 WKQ786559 WAU786559 VQY786559 VHC786559 UXG786559 UNK786559 UDO786559 TTS786559 TJW786559 TAA786559 SQE786559 SGI786559 RWM786559 RMQ786559 RCU786559 QSY786559 QJC786559 PZG786559 PPK786559 PFO786559 OVS786559 OLW786559 OCA786559 NSE786559 NII786559 MYM786559 MOQ786559 MEU786559 LUY786559 LLC786559 LBG786559 KRK786559 KHO786559 JXS786559 JNW786559 JEA786559 IUE786559 IKI786559 IAM786559 HQQ786559 HGU786559 GWY786559 GNC786559 GDG786559 FTK786559 FJO786559 EZS786559 EPW786559 EGA786559 DWE786559 DMI786559 DCM786559 CSQ786559 CIU786559 BYY786559 BPC786559 BFG786559 AVK786559 ALO786559 ABS786559 RW786559 IA786559 WUM721023 WKQ721023 WAU721023 VQY721023 VHC721023 UXG721023 UNK721023 UDO721023 TTS721023 TJW721023 TAA721023 SQE721023 SGI721023 RWM721023 RMQ721023 RCU721023 QSY721023 QJC721023 PZG721023 PPK721023 PFO721023 OVS721023 OLW721023 OCA721023 NSE721023 NII721023 MYM721023 MOQ721023 MEU721023 LUY721023 LLC721023 LBG721023 KRK721023 KHO721023 JXS721023 JNW721023 JEA721023 IUE721023 IKI721023 IAM721023 HQQ721023 HGU721023 GWY721023 GNC721023 GDG721023 FTK721023 FJO721023 EZS721023 EPW721023 EGA721023 DWE721023 DMI721023 DCM721023 CSQ721023 CIU721023 BYY721023 BPC721023 BFG721023 AVK721023 ALO721023 ABS721023 RW721023 IA721023 WUM655487 WKQ655487 WAU655487 VQY655487 VHC655487 UXG655487 UNK655487 UDO655487 TTS655487 TJW655487 TAA655487 SQE655487 SGI655487 RWM655487 RMQ655487 RCU655487 QSY655487 QJC655487 PZG655487 PPK655487 PFO655487 OVS655487 OLW655487 OCA655487 NSE655487 NII655487 MYM655487 MOQ655487 MEU655487 LUY655487 LLC655487 LBG655487 KRK655487 KHO655487 JXS655487 JNW655487 JEA655487 IUE655487 IKI655487 IAM655487 HQQ655487 HGU655487 GWY655487 GNC655487 GDG655487 FTK655487 FJO655487 EZS655487 EPW655487 EGA655487 DWE655487 DMI655487 DCM655487 CSQ655487 CIU655487 BYY655487 BPC655487 BFG655487 AVK655487 ALO655487 ABS655487 RW655487 IA655487 WUM589951 WKQ589951 WAU589951 VQY589951 VHC589951 UXG589951 UNK589951 UDO589951 TTS589951 TJW589951 TAA589951 SQE589951 SGI589951 RWM589951 RMQ589951 RCU589951 QSY589951 QJC589951 PZG589951 PPK589951 PFO589951 OVS589951 OLW589951 OCA589951 NSE589951 NII589951 MYM589951 MOQ589951 MEU589951 LUY589951 LLC589951 LBG589951 KRK589951 KHO589951 JXS589951 JNW589951 JEA589951 IUE589951 IKI589951 IAM589951 HQQ589951 HGU589951 GWY589951 GNC589951 GDG589951 FTK589951 FJO589951 EZS589951 EPW589951 EGA589951 DWE589951 DMI589951 DCM589951 CSQ589951 CIU589951 BYY589951 BPC589951 BFG589951 AVK589951 ALO589951 ABS589951 RW589951 IA589951 WUM524415 WKQ524415 WAU524415 VQY524415 VHC524415 UXG524415 UNK524415 UDO524415 TTS524415 TJW524415 TAA524415 SQE524415 SGI524415 RWM524415 RMQ524415 RCU524415 QSY524415 QJC524415 PZG524415 PPK524415 PFO524415 OVS524415 OLW524415 OCA524415 NSE524415 NII524415 MYM524415 MOQ524415 MEU524415 LUY524415 LLC524415 LBG524415 KRK524415 KHO524415 JXS524415 JNW524415 JEA524415 IUE524415 IKI524415 IAM524415 HQQ524415 HGU524415 GWY524415 GNC524415 GDG524415 FTK524415 FJO524415 EZS524415 EPW524415 EGA524415 DWE524415 DMI524415 DCM524415 CSQ524415 CIU524415 BYY524415 BPC524415 BFG524415 AVK524415 ALO524415 ABS524415 RW524415 IA524415 WUM458879 WKQ458879 WAU458879 VQY458879 VHC458879 UXG458879 UNK458879 UDO458879 TTS458879 TJW458879 TAA458879 SQE458879 SGI458879 RWM458879 RMQ458879 RCU458879 QSY458879 QJC458879 PZG458879 PPK458879 PFO458879 OVS458879 OLW458879 OCA458879 NSE458879 NII458879 MYM458879 MOQ458879 MEU458879 LUY458879 LLC458879 LBG458879 KRK458879 KHO458879 JXS458879 JNW458879 JEA458879 IUE458879 IKI458879 IAM458879 HQQ458879 HGU458879 GWY458879 GNC458879 GDG458879 FTK458879 FJO458879 EZS458879 EPW458879 EGA458879 DWE458879 DMI458879 DCM458879 CSQ458879 CIU458879 BYY458879 BPC458879 BFG458879 AVK458879 ALO458879 ABS458879 RW458879 IA458879 WUM393343 WKQ393343 WAU393343 VQY393343 VHC393343 UXG393343 UNK393343 UDO393343 TTS393343 TJW393343 TAA393343 SQE393343 SGI393343 RWM393343 RMQ393343 RCU393343 QSY393343 QJC393343 PZG393343 PPK393343 PFO393343 OVS393343 OLW393343 OCA393343 NSE393343 NII393343 MYM393343 MOQ393343 MEU393343 LUY393343 LLC393343 LBG393343 KRK393343 KHO393343 JXS393343 JNW393343 JEA393343 IUE393343 IKI393343 IAM393343 HQQ393343 HGU393343 GWY393343 GNC393343 GDG393343 FTK393343 FJO393343 EZS393343 EPW393343 EGA393343 DWE393343 DMI393343 DCM393343 CSQ393343 CIU393343 BYY393343 BPC393343 BFG393343 AVK393343 ALO393343 ABS393343 RW393343 IA393343 WUM327807 WKQ327807 WAU327807 VQY327807 VHC327807 UXG327807 UNK327807 UDO327807 TTS327807 TJW327807 TAA327807 SQE327807 SGI327807 RWM327807 RMQ327807 RCU327807 QSY327807 QJC327807 PZG327807 PPK327807 PFO327807 OVS327807 OLW327807 OCA327807 NSE327807 NII327807 MYM327807 MOQ327807 MEU327807 LUY327807 LLC327807 LBG327807 KRK327807 KHO327807 JXS327807 JNW327807 JEA327807 IUE327807 IKI327807 IAM327807 HQQ327807 HGU327807 GWY327807 GNC327807 GDG327807 FTK327807 FJO327807 EZS327807 EPW327807 EGA327807 DWE327807 DMI327807 DCM327807 CSQ327807 CIU327807 BYY327807 BPC327807 BFG327807 AVK327807 ALO327807 ABS327807 RW327807 IA327807 WUM262271 WKQ262271 WAU262271 VQY262271 VHC262271 UXG262271 UNK262271 UDO262271 TTS262271 TJW262271 TAA262271 SQE262271 SGI262271 RWM262271 RMQ262271 RCU262271 QSY262271 QJC262271 PZG262271 PPK262271 PFO262271 OVS262271 OLW262271 OCA262271 NSE262271 NII262271 MYM262271 MOQ262271 MEU262271 LUY262271 LLC262271 LBG262271 KRK262271 KHO262271 JXS262271 JNW262271 JEA262271 IUE262271 IKI262271 IAM262271 HQQ262271 HGU262271 GWY262271 GNC262271 GDG262271 FTK262271 FJO262271 EZS262271 EPW262271 EGA262271 DWE262271 DMI262271 DCM262271 CSQ262271 CIU262271 BYY262271 BPC262271 BFG262271 AVK262271 ALO262271 ABS262271 RW262271 IA262271 WUM196735 WKQ196735 WAU196735 VQY196735 VHC196735 UXG196735 UNK196735 UDO196735 TTS196735 TJW196735 TAA196735 SQE196735 SGI196735 RWM196735 RMQ196735 RCU196735 QSY196735 QJC196735 PZG196735 PPK196735 PFO196735 OVS196735 OLW196735 OCA196735 NSE196735 NII196735 MYM196735 MOQ196735 MEU196735 LUY196735 LLC196735 LBG196735 KRK196735 KHO196735 JXS196735 JNW196735 JEA196735 IUE196735 IKI196735 IAM196735 HQQ196735 HGU196735 GWY196735 GNC196735 GDG196735 FTK196735 FJO196735 EZS196735 EPW196735 EGA196735 DWE196735 DMI196735 DCM196735 CSQ196735 CIU196735 BYY196735 BPC196735 BFG196735 AVK196735 ALO196735 ABS196735 RW196735 IA196735 WUM131199 WKQ131199 WAU131199 VQY131199 VHC131199 UXG131199 UNK131199 UDO131199 TTS131199 TJW131199 TAA131199 SQE131199 SGI131199 RWM131199 RMQ131199 RCU131199 QSY131199 QJC131199 PZG131199 PPK131199 PFO131199 OVS131199 OLW131199 OCA131199 NSE131199 NII131199 MYM131199 MOQ131199 MEU131199 LUY131199 LLC131199 LBG131199 KRK131199 KHO131199 JXS131199 JNW131199 JEA131199 IUE131199 IKI131199 IAM131199 HQQ131199 HGU131199 GWY131199 GNC131199 GDG131199 FTK131199 FJO131199 EZS131199 EPW131199 EGA131199 DWE131199 DMI131199 DCM131199 CSQ131199 CIU131199 BYY131199 BPC131199 BFG131199 AVK131199 ALO131199 ABS131199 RW131199 IA131199 WUM65663 WKQ65663 WAU65663 VQY65663 VHC65663 UXG65663 UNK65663 UDO65663 TTS65663 TJW65663 TAA65663 SQE65663 SGI65663 RWM65663 RMQ65663 RCU65663 QSY65663 QJC65663 PZG65663 PPK65663 PFO65663 OVS65663 OLW65663 OCA65663 NSE65663 NII65663 MYM65663 MOQ65663 MEU65663 LUY65663 LLC65663 LBG65663 KRK65663 KHO65663 JXS65663 JNW65663 JEA65663 IUE65663 IKI65663 IAM65663 HQQ65663 HGU65663 GWY65663 GNC65663 GDG65663 FTK65663 FJO65663 EZS65663 EPW65663 EGA65663 DWE65663 DMI65663 DCM65663 CSQ65663 CIU65663 BYY65663 BPC65663 BFG65663 AVK65663 ALO65663 ABS65663 RW65663 IA65663 WUM133 WKQ133 WAU133 VQY133 VHC133 UXG133 UNK133 UDO133 TTS133 TJW133 TAA133 SQE133 SGI133 RWM133 RMQ133 RCU133 QSY133 QJC133 PZG133 PPK133 PFO133 OVS133 OLW133 OCA133 NSE133 NII133 MYM133 MOQ133 MEU133 LUY133 LLC133 LBG133 KRK133 KHO133 JXS133 JNW133 JEA133 IUE133 IKI133 IAM133 HQQ133 HGU133 GWY133 GNC133 GDG133 FTK133 FJO133 EZS133 EPW133 EGA133 DWE133 DMI133 DCM133 CSQ133 CIU133 BYY133 BPC133 BFG133 AVK133 ALO133 ABS133 RW133 IA133 MEU983065:MEU983067 WUM983146:WUM983149 WKQ983146:WKQ983149 WAU983146:WAU983149 VQY983146:VQY983149 VHC983146:VHC983149 UXG983146:UXG983149 UNK983146:UNK983149 UDO983146:UDO983149 TTS983146:TTS983149 TJW983146:TJW983149 TAA983146:TAA983149 SQE983146:SQE983149 SGI983146:SGI983149 RWM983146:RWM983149 RMQ983146:RMQ983149 RCU983146:RCU983149 QSY983146:QSY983149 QJC983146:QJC983149 PZG983146:PZG983149 PPK983146:PPK983149 PFO983146:PFO983149 OVS983146:OVS983149 OLW983146:OLW983149 OCA983146:OCA983149 NSE983146:NSE983149 NII983146:NII983149 MYM983146:MYM983149 MOQ983146:MOQ983149 MEU983146:MEU983149 LUY983146:LUY983149 LLC983146:LLC983149 LBG983146:LBG983149 KRK983146:KRK983149 KHO983146:KHO983149 JXS983146:JXS983149 JNW983146:JNW983149 JEA983146:JEA983149 IUE983146:IUE983149 IKI983146:IKI983149 IAM983146:IAM983149 HQQ983146:HQQ983149 HGU983146:HGU983149 GWY983146:GWY983149 GNC983146:GNC983149 GDG983146:GDG983149 FTK983146:FTK983149 FJO983146:FJO983149 EZS983146:EZS983149 EPW983146:EPW983149 EGA983146:EGA983149 DWE983146:DWE983149 DMI983146:DMI983149 DCM983146:DCM983149 CSQ983146:CSQ983149 CIU983146:CIU983149 BYY983146:BYY983149 BPC983146:BPC983149 BFG983146:BFG983149 AVK983146:AVK983149 ALO983146:ALO983149 ABS983146:ABS983149 RW983146:RW983149 IA983146:IA983149 WUM917610:WUM917613 WKQ917610:WKQ917613 WAU917610:WAU917613 VQY917610:VQY917613 VHC917610:VHC917613 UXG917610:UXG917613 UNK917610:UNK917613 UDO917610:UDO917613 TTS917610:TTS917613 TJW917610:TJW917613 TAA917610:TAA917613 SQE917610:SQE917613 SGI917610:SGI917613 RWM917610:RWM917613 RMQ917610:RMQ917613 RCU917610:RCU917613 QSY917610:QSY917613 QJC917610:QJC917613 PZG917610:PZG917613 PPK917610:PPK917613 PFO917610:PFO917613 OVS917610:OVS917613 OLW917610:OLW917613 OCA917610:OCA917613 NSE917610:NSE917613 NII917610:NII917613 MYM917610:MYM917613 MOQ917610:MOQ917613 MEU917610:MEU917613 LUY917610:LUY917613 LLC917610:LLC917613 LBG917610:LBG917613 KRK917610:KRK917613 KHO917610:KHO917613 JXS917610:JXS917613 JNW917610:JNW917613 JEA917610:JEA917613 IUE917610:IUE917613 IKI917610:IKI917613 IAM917610:IAM917613 HQQ917610:HQQ917613 HGU917610:HGU917613 GWY917610:GWY917613 GNC917610:GNC917613 GDG917610:GDG917613 FTK917610:FTK917613 FJO917610:FJO917613 EZS917610:EZS917613 EPW917610:EPW917613 EGA917610:EGA917613 DWE917610:DWE917613 DMI917610:DMI917613 DCM917610:DCM917613 CSQ917610:CSQ917613 CIU917610:CIU917613 BYY917610:BYY917613 BPC917610:BPC917613 BFG917610:BFG917613 AVK917610:AVK917613 ALO917610:ALO917613 ABS917610:ABS917613 RW917610:RW917613 IA917610:IA917613 WUM852074:WUM852077 WKQ852074:WKQ852077 WAU852074:WAU852077 VQY852074:VQY852077 VHC852074:VHC852077 UXG852074:UXG852077 UNK852074:UNK852077 UDO852074:UDO852077 TTS852074:TTS852077 TJW852074:TJW852077 TAA852074:TAA852077 SQE852074:SQE852077 SGI852074:SGI852077 RWM852074:RWM852077 RMQ852074:RMQ852077 RCU852074:RCU852077 QSY852074:QSY852077 QJC852074:QJC852077 PZG852074:PZG852077 PPK852074:PPK852077 PFO852074:PFO852077 OVS852074:OVS852077 OLW852074:OLW852077 OCA852074:OCA852077 NSE852074:NSE852077 NII852074:NII852077 MYM852074:MYM852077 MOQ852074:MOQ852077 MEU852074:MEU852077 LUY852074:LUY852077 LLC852074:LLC852077 LBG852074:LBG852077 KRK852074:KRK852077 KHO852074:KHO852077 JXS852074:JXS852077 JNW852074:JNW852077 JEA852074:JEA852077 IUE852074:IUE852077 IKI852074:IKI852077 IAM852074:IAM852077 HQQ852074:HQQ852077 HGU852074:HGU852077 GWY852074:GWY852077 GNC852074:GNC852077 GDG852074:GDG852077 FTK852074:FTK852077 FJO852074:FJO852077 EZS852074:EZS852077 EPW852074:EPW852077 EGA852074:EGA852077 DWE852074:DWE852077 DMI852074:DMI852077 DCM852074:DCM852077 CSQ852074:CSQ852077 CIU852074:CIU852077 BYY852074:BYY852077 BPC852074:BPC852077 BFG852074:BFG852077 AVK852074:AVK852077 ALO852074:ALO852077 ABS852074:ABS852077 RW852074:RW852077 IA852074:IA852077 WUM786538:WUM786541 WKQ786538:WKQ786541 WAU786538:WAU786541 VQY786538:VQY786541 VHC786538:VHC786541 UXG786538:UXG786541 UNK786538:UNK786541 UDO786538:UDO786541 TTS786538:TTS786541 TJW786538:TJW786541 TAA786538:TAA786541 SQE786538:SQE786541 SGI786538:SGI786541 RWM786538:RWM786541 RMQ786538:RMQ786541 RCU786538:RCU786541 QSY786538:QSY786541 QJC786538:QJC786541 PZG786538:PZG786541 PPK786538:PPK786541 PFO786538:PFO786541 OVS786538:OVS786541 OLW786538:OLW786541 OCA786538:OCA786541 NSE786538:NSE786541 NII786538:NII786541 MYM786538:MYM786541 MOQ786538:MOQ786541 MEU786538:MEU786541 LUY786538:LUY786541 LLC786538:LLC786541 LBG786538:LBG786541 KRK786538:KRK786541 KHO786538:KHO786541 JXS786538:JXS786541 JNW786538:JNW786541 JEA786538:JEA786541 IUE786538:IUE786541 IKI786538:IKI786541 IAM786538:IAM786541 HQQ786538:HQQ786541 HGU786538:HGU786541 GWY786538:GWY786541 GNC786538:GNC786541 GDG786538:GDG786541 FTK786538:FTK786541 FJO786538:FJO786541 EZS786538:EZS786541 EPW786538:EPW786541 EGA786538:EGA786541 DWE786538:DWE786541 DMI786538:DMI786541 DCM786538:DCM786541 CSQ786538:CSQ786541 CIU786538:CIU786541 BYY786538:BYY786541 BPC786538:BPC786541 BFG786538:BFG786541 AVK786538:AVK786541 ALO786538:ALO786541 ABS786538:ABS786541 RW786538:RW786541 IA786538:IA786541 WUM721002:WUM721005 WKQ721002:WKQ721005 WAU721002:WAU721005 VQY721002:VQY721005 VHC721002:VHC721005 UXG721002:UXG721005 UNK721002:UNK721005 UDO721002:UDO721005 TTS721002:TTS721005 TJW721002:TJW721005 TAA721002:TAA721005 SQE721002:SQE721005 SGI721002:SGI721005 RWM721002:RWM721005 RMQ721002:RMQ721005 RCU721002:RCU721005 QSY721002:QSY721005 QJC721002:QJC721005 PZG721002:PZG721005 PPK721002:PPK721005 PFO721002:PFO721005 OVS721002:OVS721005 OLW721002:OLW721005 OCA721002:OCA721005 NSE721002:NSE721005 NII721002:NII721005 MYM721002:MYM721005 MOQ721002:MOQ721005 MEU721002:MEU721005 LUY721002:LUY721005 LLC721002:LLC721005 LBG721002:LBG721005 KRK721002:KRK721005 KHO721002:KHO721005 JXS721002:JXS721005 JNW721002:JNW721005 JEA721002:JEA721005 IUE721002:IUE721005 IKI721002:IKI721005 IAM721002:IAM721005 HQQ721002:HQQ721005 HGU721002:HGU721005 GWY721002:GWY721005 GNC721002:GNC721005 GDG721002:GDG721005 FTK721002:FTK721005 FJO721002:FJO721005 EZS721002:EZS721005 EPW721002:EPW721005 EGA721002:EGA721005 DWE721002:DWE721005 DMI721002:DMI721005 DCM721002:DCM721005 CSQ721002:CSQ721005 CIU721002:CIU721005 BYY721002:BYY721005 BPC721002:BPC721005 BFG721002:BFG721005 AVK721002:AVK721005 ALO721002:ALO721005 ABS721002:ABS721005 RW721002:RW721005 IA721002:IA721005 WUM655466:WUM655469 WKQ655466:WKQ655469 WAU655466:WAU655469 VQY655466:VQY655469 VHC655466:VHC655469 UXG655466:UXG655469 UNK655466:UNK655469 UDO655466:UDO655469 TTS655466:TTS655469 TJW655466:TJW655469 TAA655466:TAA655469 SQE655466:SQE655469 SGI655466:SGI655469 RWM655466:RWM655469 RMQ655466:RMQ655469 RCU655466:RCU655469 QSY655466:QSY655469 QJC655466:QJC655469 PZG655466:PZG655469 PPK655466:PPK655469 PFO655466:PFO655469 OVS655466:OVS655469 OLW655466:OLW655469 OCA655466:OCA655469 NSE655466:NSE655469 NII655466:NII655469 MYM655466:MYM655469 MOQ655466:MOQ655469 MEU655466:MEU655469 LUY655466:LUY655469 LLC655466:LLC655469 LBG655466:LBG655469 KRK655466:KRK655469 KHO655466:KHO655469 JXS655466:JXS655469 JNW655466:JNW655469 JEA655466:JEA655469 IUE655466:IUE655469 IKI655466:IKI655469 IAM655466:IAM655469 HQQ655466:HQQ655469 HGU655466:HGU655469 GWY655466:GWY655469 GNC655466:GNC655469 GDG655466:GDG655469 FTK655466:FTK655469 FJO655466:FJO655469 EZS655466:EZS655469 EPW655466:EPW655469 EGA655466:EGA655469 DWE655466:DWE655469 DMI655466:DMI655469 DCM655466:DCM655469 CSQ655466:CSQ655469 CIU655466:CIU655469 BYY655466:BYY655469 BPC655466:BPC655469 BFG655466:BFG655469 AVK655466:AVK655469 ALO655466:ALO655469 ABS655466:ABS655469 RW655466:RW655469 IA655466:IA655469 WUM589930:WUM589933 WKQ589930:WKQ589933 WAU589930:WAU589933 VQY589930:VQY589933 VHC589930:VHC589933 UXG589930:UXG589933 UNK589930:UNK589933 UDO589930:UDO589933 TTS589930:TTS589933 TJW589930:TJW589933 TAA589930:TAA589933 SQE589930:SQE589933 SGI589930:SGI589933 RWM589930:RWM589933 RMQ589930:RMQ589933 RCU589930:RCU589933 QSY589930:QSY589933 QJC589930:QJC589933 PZG589930:PZG589933 PPK589930:PPK589933 PFO589930:PFO589933 OVS589930:OVS589933 OLW589930:OLW589933 OCA589930:OCA589933 NSE589930:NSE589933 NII589930:NII589933 MYM589930:MYM589933 MOQ589930:MOQ589933 MEU589930:MEU589933 LUY589930:LUY589933 LLC589930:LLC589933 LBG589930:LBG589933 KRK589930:KRK589933 KHO589930:KHO589933 JXS589930:JXS589933 JNW589930:JNW589933 JEA589930:JEA589933 IUE589930:IUE589933 IKI589930:IKI589933 IAM589930:IAM589933 HQQ589930:HQQ589933 HGU589930:HGU589933 GWY589930:GWY589933 GNC589930:GNC589933 GDG589930:GDG589933 FTK589930:FTK589933 FJO589930:FJO589933 EZS589930:EZS589933 EPW589930:EPW589933 EGA589930:EGA589933 DWE589930:DWE589933 DMI589930:DMI589933 DCM589930:DCM589933 CSQ589930:CSQ589933 CIU589930:CIU589933 BYY589930:BYY589933 BPC589930:BPC589933 BFG589930:BFG589933 AVK589930:AVK589933 ALO589930:ALO589933 ABS589930:ABS589933 RW589930:RW589933 IA589930:IA589933 WUM524394:WUM524397 WKQ524394:WKQ524397 WAU524394:WAU524397 VQY524394:VQY524397 VHC524394:VHC524397 UXG524394:UXG524397 UNK524394:UNK524397 UDO524394:UDO524397 TTS524394:TTS524397 TJW524394:TJW524397 TAA524394:TAA524397 SQE524394:SQE524397 SGI524394:SGI524397 RWM524394:RWM524397 RMQ524394:RMQ524397 RCU524394:RCU524397 QSY524394:QSY524397 QJC524394:QJC524397 PZG524394:PZG524397 PPK524394:PPK524397 PFO524394:PFO524397 OVS524394:OVS524397 OLW524394:OLW524397 OCA524394:OCA524397 NSE524394:NSE524397 NII524394:NII524397 MYM524394:MYM524397 MOQ524394:MOQ524397 MEU524394:MEU524397 LUY524394:LUY524397 LLC524394:LLC524397 LBG524394:LBG524397 KRK524394:KRK524397 KHO524394:KHO524397 JXS524394:JXS524397 JNW524394:JNW524397 JEA524394:JEA524397 IUE524394:IUE524397 IKI524394:IKI524397 IAM524394:IAM524397 HQQ524394:HQQ524397 HGU524394:HGU524397 GWY524394:GWY524397 GNC524394:GNC524397 GDG524394:GDG524397 FTK524394:FTK524397 FJO524394:FJO524397 EZS524394:EZS524397 EPW524394:EPW524397 EGA524394:EGA524397 DWE524394:DWE524397 DMI524394:DMI524397 DCM524394:DCM524397 CSQ524394:CSQ524397 CIU524394:CIU524397 BYY524394:BYY524397 BPC524394:BPC524397 BFG524394:BFG524397 AVK524394:AVK524397 ALO524394:ALO524397 ABS524394:ABS524397 RW524394:RW524397 IA524394:IA524397 WUM458858:WUM458861 WKQ458858:WKQ458861 WAU458858:WAU458861 VQY458858:VQY458861 VHC458858:VHC458861 UXG458858:UXG458861 UNK458858:UNK458861 UDO458858:UDO458861 TTS458858:TTS458861 TJW458858:TJW458861 TAA458858:TAA458861 SQE458858:SQE458861 SGI458858:SGI458861 RWM458858:RWM458861 RMQ458858:RMQ458861 RCU458858:RCU458861 QSY458858:QSY458861 QJC458858:QJC458861 PZG458858:PZG458861 PPK458858:PPK458861 PFO458858:PFO458861 OVS458858:OVS458861 OLW458858:OLW458861 OCA458858:OCA458861 NSE458858:NSE458861 NII458858:NII458861 MYM458858:MYM458861 MOQ458858:MOQ458861 MEU458858:MEU458861 LUY458858:LUY458861 LLC458858:LLC458861 LBG458858:LBG458861 KRK458858:KRK458861 KHO458858:KHO458861 JXS458858:JXS458861 JNW458858:JNW458861 JEA458858:JEA458861 IUE458858:IUE458861 IKI458858:IKI458861 IAM458858:IAM458861 HQQ458858:HQQ458861 HGU458858:HGU458861 GWY458858:GWY458861 GNC458858:GNC458861 GDG458858:GDG458861 FTK458858:FTK458861 FJO458858:FJO458861 EZS458858:EZS458861 EPW458858:EPW458861 EGA458858:EGA458861 DWE458858:DWE458861 DMI458858:DMI458861 DCM458858:DCM458861 CSQ458858:CSQ458861 CIU458858:CIU458861 BYY458858:BYY458861 BPC458858:BPC458861 BFG458858:BFG458861 AVK458858:AVK458861 ALO458858:ALO458861 ABS458858:ABS458861 RW458858:RW458861 IA458858:IA458861 WUM393322:WUM393325 WKQ393322:WKQ393325 WAU393322:WAU393325 VQY393322:VQY393325 VHC393322:VHC393325 UXG393322:UXG393325 UNK393322:UNK393325 UDO393322:UDO393325 TTS393322:TTS393325 TJW393322:TJW393325 TAA393322:TAA393325 SQE393322:SQE393325 SGI393322:SGI393325 RWM393322:RWM393325 RMQ393322:RMQ393325 RCU393322:RCU393325 QSY393322:QSY393325 QJC393322:QJC393325 PZG393322:PZG393325 PPK393322:PPK393325 PFO393322:PFO393325 OVS393322:OVS393325 OLW393322:OLW393325 OCA393322:OCA393325 NSE393322:NSE393325 NII393322:NII393325 MYM393322:MYM393325 MOQ393322:MOQ393325 MEU393322:MEU393325 LUY393322:LUY393325 LLC393322:LLC393325 LBG393322:LBG393325 KRK393322:KRK393325 KHO393322:KHO393325 JXS393322:JXS393325 JNW393322:JNW393325 JEA393322:JEA393325 IUE393322:IUE393325 IKI393322:IKI393325 IAM393322:IAM393325 HQQ393322:HQQ393325 HGU393322:HGU393325 GWY393322:GWY393325 GNC393322:GNC393325 GDG393322:GDG393325 FTK393322:FTK393325 FJO393322:FJO393325 EZS393322:EZS393325 EPW393322:EPW393325 EGA393322:EGA393325 DWE393322:DWE393325 DMI393322:DMI393325 DCM393322:DCM393325 CSQ393322:CSQ393325 CIU393322:CIU393325 BYY393322:BYY393325 BPC393322:BPC393325 BFG393322:BFG393325 AVK393322:AVK393325 ALO393322:ALO393325 ABS393322:ABS393325 RW393322:RW393325 IA393322:IA393325 WUM327786:WUM327789 WKQ327786:WKQ327789 WAU327786:WAU327789 VQY327786:VQY327789 VHC327786:VHC327789 UXG327786:UXG327789 UNK327786:UNK327789 UDO327786:UDO327789 TTS327786:TTS327789 TJW327786:TJW327789 TAA327786:TAA327789 SQE327786:SQE327789 SGI327786:SGI327789 RWM327786:RWM327789 RMQ327786:RMQ327789 RCU327786:RCU327789 QSY327786:QSY327789 QJC327786:QJC327789 PZG327786:PZG327789 PPK327786:PPK327789 PFO327786:PFO327789 OVS327786:OVS327789 OLW327786:OLW327789 OCA327786:OCA327789 NSE327786:NSE327789 NII327786:NII327789 MYM327786:MYM327789 MOQ327786:MOQ327789 MEU327786:MEU327789 LUY327786:LUY327789 LLC327786:LLC327789 LBG327786:LBG327789 KRK327786:KRK327789 KHO327786:KHO327789 JXS327786:JXS327789 JNW327786:JNW327789 JEA327786:JEA327789 IUE327786:IUE327789 IKI327786:IKI327789 IAM327786:IAM327789 HQQ327786:HQQ327789 HGU327786:HGU327789 GWY327786:GWY327789 GNC327786:GNC327789 GDG327786:GDG327789 FTK327786:FTK327789 FJO327786:FJO327789 EZS327786:EZS327789 EPW327786:EPW327789 EGA327786:EGA327789 DWE327786:DWE327789 DMI327786:DMI327789 DCM327786:DCM327789 CSQ327786:CSQ327789 CIU327786:CIU327789 BYY327786:BYY327789 BPC327786:BPC327789 BFG327786:BFG327789 AVK327786:AVK327789 ALO327786:ALO327789 ABS327786:ABS327789 RW327786:RW327789 IA327786:IA327789 WUM262250:WUM262253 WKQ262250:WKQ262253 WAU262250:WAU262253 VQY262250:VQY262253 VHC262250:VHC262253 UXG262250:UXG262253 UNK262250:UNK262253 UDO262250:UDO262253 TTS262250:TTS262253 TJW262250:TJW262253 TAA262250:TAA262253 SQE262250:SQE262253 SGI262250:SGI262253 RWM262250:RWM262253 RMQ262250:RMQ262253 RCU262250:RCU262253 QSY262250:QSY262253 QJC262250:QJC262253 PZG262250:PZG262253 PPK262250:PPK262253 PFO262250:PFO262253 OVS262250:OVS262253 OLW262250:OLW262253 OCA262250:OCA262253 NSE262250:NSE262253 NII262250:NII262253 MYM262250:MYM262253 MOQ262250:MOQ262253 MEU262250:MEU262253 LUY262250:LUY262253 LLC262250:LLC262253 LBG262250:LBG262253 KRK262250:KRK262253 KHO262250:KHO262253 JXS262250:JXS262253 JNW262250:JNW262253 JEA262250:JEA262253 IUE262250:IUE262253 IKI262250:IKI262253 IAM262250:IAM262253 HQQ262250:HQQ262253 HGU262250:HGU262253 GWY262250:GWY262253 GNC262250:GNC262253 GDG262250:GDG262253 FTK262250:FTK262253 FJO262250:FJO262253 EZS262250:EZS262253 EPW262250:EPW262253 EGA262250:EGA262253 DWE262250:DWE262253 DMI262250:DMI262253 DCM262250:DCM262253 CSQ262250:CSQ262253 CIU262250:CIU262253 BYY262250:BYY262253 BPC262250:BPC262253 BFG262250:BFG262253 AVK262250:AVK262253 ALO262250:ALO262253 ABS262250:ABS262253 RW262250:RW262253 IA262250:IA262253 WUM196714:WUM196717 WKQ196714:WKQ196717 WAU196714:WAU196717 VQY196714:VQY196717 VHC196714:VHC196717 UXG196714:UXG196717 UNK196714:UNK196717 UDO196714:UDO196717 TTS196714:TTS196717 TJW196714:TJW196717 TAA196714:TAA196717 SQE196714:SQE196717 SGI196714:SGI196717 RWM196714:RWM196717 RMQ196714:RMQ196717 RCU196714:RCU196717 QSY196714:QSY196717 QJC196714:QJC196717 PZG196714:PZG196717 PPK196714:PPK196717 PFO196714:PFO196717 OVS196714:OVS196717 OLW196714:OLW196717 OCA196714:OCA196717 NSE196714:NSE196717 NII196714:NII196717 MYM196714:MYM196717 MOQ196714:MOQ196717 MEU196714:MEU196717 LUY196714:LUY196717 LLC196714:LLC196717 LBG196714:LBG196717 KRK196714:KRK196717 KHO196714:KHO196717 JXS196714:JXS196717 JNW196714:JNW196717 JEA196714:JEA196717 IUE196714:IUE196717 IKI196714:IKI196717 IAM196714:IAM196717 HQQ196714:HQQ196717 HGU196714:HGU196717 GWY196714:GWY196717 GNC196714:GNC196717 GDG196714:GDG196717 FTK196714:FTK196717 FJO196714:FJO196717 EZS196714:EZS196717 EPW196714:EPW196717 EGA196714:EGA196717 DWE196714:DWE196717 DMI196714:DMI196717 DCM196714:DCM196717 CSQ196714:CSQ196717 CIU196714:CIU196717 BYY196714:BYY196717 BPC196714:BPC196717 BFG196714:BFG196717 AVK196714:AVK196717 ALO196714:ALO196717 ABS196714:ABS196717 RW196714:RW196717 IA196714:IA196717 WUM131178:WUM131181 WKQ131178:WKQ131181 WAU131178:WAU131181 VQY131178:VQY131181 VHC131178:VHC131181 UXG131178:UXG131181 UNK131178:UNK131181 UDO131178:UDO131181 TTS131178:TTS131181 TJW131178:TJW131181 TAA131178:TAA131181 SQE131178:SQE131181 SGI131178:SGI131181 RWM131178:RWM131181 RMQ131178:RMQ131181 RCU131178:RCU131181 QSY131178:QSY131181 QJC131178:QJC131181 PZG131178:PZG131181 PPK131178:PPK131181 PFO131178:PFO131181 OVS131178:OVS131181 OLW131178:OLW131181 OCA131178:OCA131181 NSE131178:NSE131181 NII131178:NII131181 MYM131178:MYM131181 MOQ131178:MOQ131181 MEU131178:MEU131181 LUY131178:LUY131181 LLC131178:LLC131181 LBG131178:LBG131181 KRK131178:KRK131181 KHO131178:KHO131181 JXS131178:JXS131181 JNW131178:JNW131181 JEA131178:JEA131181 IUE131178:IUE131181 IKI131178:IKI131181 IAM131178:IAM131181 HQQ131178:HQQ131181 HGU131178:HGU131181 GWY131178:GWY131181 GNC131178:GNC131181 GDG131178:GDG131181 FTK131178:FTK131181 FJO131178:FJO131181 EZS131178:EZS131181 EPW131178:EPW131181 EGA131178:EGA131181 DWE131178:DWE131181 DMI131178:DMI131181 DCM131178:DCM131181 CSQ131178:CSQ131181 CIU131178:CIU131181 BYY131178:BYY131181 BPC131178:BPC131181 BFG131178:BFG131181 AVK131178:AVK131181 ALO131178:ALO131181 ABS131178:ABS131181 RW131178:RW131181 IA131178:IA131181 WUM65642:WUM65645 WKQ65642:WKQ65645 WAU65642:WAU65645 VQY65642:VQY65645 VHC65642:VHC65645 UXG65642:UXG65645 UNK65642:UNK65645 UDO65642:UDO65645 TTS65642:TTS65645 TJW65642:TJW65645 TAA65642:TAA65645 SQE65642:SQE65645 SGI65642:SGI65645 RWM65642:RWM65645 RMQ65642:RMQ65645 RCU65642:RCU65645 QSY65642:QSY65645 QJC65642:QJC65645 PZG65642:PZG65645 PPK65642:PPK65645 PFO65642:PFO65645 OVS65642:OVS65645 OLW65642:OLW65645 OCA65642:OCA65645 NSE65642:NSE65645 NII65642:NII65645 MYM65642:MYM65645 MOQ65642:MOQ65645 MEU65642:MEU65645 LUY65642:LUY65645 LLC65642:LLC65645 LBG65642:LBG65645 KRK65642:KRK65645 KHO65642:KHO65645 JXS65642:JXS65645 JNW65642:JNW65645 JEA65642:JEA65645 IUE65642:IUE65645 IKI65642:IKI65645 IAM65642:IAM65645 HQQ65642:HQQ65645 HGU65642:HGU65645 GWY65642:GWY65645 GNC65642:GNC65645 GDG65642:GDG65645 FTK65642:FTK65645 FJO65642:FJO65645 EZS65642:EZS65645 EPW65642:EPW65645 EGA65642:EGA65645 DWE65642:DWE65645 DMI65642:DMI65645 DCM65642:DCM65645 CSQ65642:CSQ65645 CIU65642:CIU65645 BYY65642:BYY65645 BPC65642:BPC65645 BFG65642:BFG65645 AVK65642:AVK65645 ALO65642:ALO65645 ABS65642:ABS65645 RW65642:RW65645 IA65642:IA65645 LUY983065:LUY983067 WUM983132 WKQ983132 WAU983132 VQY983132 VHC983132 UXG983132 UNK983132 UDO983132 TTS983132 TJW983132 TAA983132 SQE983132 SGI983132 RWM983132 RMQ983132 RCU983132 QSY983132 QJC983132 PZG983132 PPK983132 PFO983132 OVS983132 OLW983132 OCA983132 NSE983132 NII983132 MYM983132 MOQ983132 MEU983132 LUY983132 LLC983132 LBG983132 KRK983132 KHO983132 JXS983132 JNW983132 JEA983132 IUE983132 IKI983132 IAM983132 HQQ983132 HGU983132 GWY983132 GNC983132 GDG983132 FTK983132 FJO983132 EZS983132 EPW983132 EGA983132 DWE983132 DMI983132 DCM983132 CSQ983132 CIU983132 BYY983132 BPC983132 BFG983132 AVK983132 ALO983132 ABS983132 RW983132 IA983132 WUM917596 WKQ917596 WAU917596 VQY917596 VHC917596 UXG917596 UNK917596 UDO917596 TTS917596 TJW917596 TAA917596 SQE917596 SGI917596 RWM917596 RMQ917596 RCU917596 QSY917596 QJC917596 PZG917596 PPK917596 PFO917596 OVS917596 OLW917596 OCA917596 NSE917596 NII917596 MYM917596 MOQ917596 MEU917596 LUY917596 LLC917596 LBG917596 KRK917596 KHO917596 JXS917596 JNW917596 JEA917596 IUE917596 IKI917596 IAM917596 HQQ917596 HGU917596 GWY917596 GNC917596 GDG917596 FTK917596 FJO917596 EZS917596 EPW917596 EGA917596 DWE917596 DMI917596 DCM917596 CSQ917596 CIU917596 BYY917596 BPC917596 BFG917596 AVK917596 ALO917596 ABS917596 RW917596 IA917596 WUM852060 WKQ852060 WAU852060 VQY852060 VHC852060 UXG852060 UNK852060 UDO852060 TTS852060 TJW852060 TAA852060 SQE852060 SGI852060 RWM852060 RMQ852060 RCU852060 QSY852060 QJC852060 PZG852060 PPK852060 PFO852060 OVS852060 OLW852060 OCA852060 NSE852060 NII852060 MYM852060 MOQ852060 MEU852060 LUY852060 LLC852060 LBG852060 KRK852060 KHO852060 JXS852060 JNW852060 JEA852060 IUE852060 IKI852060 IAM852060 HQQ852060 HGU852060 GWY852060 GNC852060 GDG852060 FTK852060 FJO852060 EZS852060 EPW852060 EGA852060 DWE852060 DMI852060 DCM852060 CSQ852060 CIU852060 BYY852060 BPC852060 BFG852060 AVK852060 ALO852060 ABS852060 RW852060 IA852060 WUM786524 WKQ786524 WAU786524 VQY786524 VHC786524 UXG786524 UNK786524 UDO786524 TTS786524 TJW786524 TAA786524 SQE786524 SGI786524 RWM786524 RMQ786524 RCU786524 QSY786524 QJC786524 PZG786524 PPK786524 PFO786524 OVS786524 OLW786524 OCA786524 NSE786524 NII786524 MYM786524 MOQ786524 MEU786524 LUY786524 LLC786524 LBG786524 KRK786524 KHO786524 JXS786524 JNW786524 JEA786524 IUE786524 IKI786524 IAM786524 HQQ786524 HGU786524 GWY786524 GNC786524 GDG786524 FTK786524 FJO786524 EZS786524 EPW786524 EGA786524 DWE786524 DMI786524 DCM786524 CSQ786524 CIU786524 BYY786524 BPC786524 BFG786524 AVK786524 ALO786524 ABS786524 RW786524 IA786524 WUM720988 WKQ720988 WAU720988 VQY720988 VHC720988 UXG720988 UNK720988 UDO720988 TTS720988 TJW720988 TAA720988 SQE720988 SGI720988 RWM720988 RMQ720988 RCU720988 QSY720988 QJC720988 PZG720988 PPK720988 PFO720988 OVS720988 OLW720988 OCA720988 NSE720988 NII720988 MYM720988 MOQ720988 MEU720988 LUY720988 LLC720988 LBG720988 KRK720988 KHO720988 JXS720988 JNW720988 JEA720988 IUE720988 IKI720988 IAM720988 HQQ720988 HGU720988 GWY720988 GNC720988 GDG720988 FTK720988 FJO720988 EZS720988 EPW720988 EGA720988 DWE720988 DMI720988 DCM720988 CSQ720988 CIU720988 BYY720988 BPC720988 BFG720988 AVK720988 ALO720988 ABS720988 RW720988 IA720988 WUM655452 WKQ655452 WAU655452 VQY655452 VHC655452 UXG655452 UNK655452 UDO655452 TTS655452 TJW655452 TAA655452 SQE655452 SGI655452 RWM655452 RMQ655452 RCU655452 QSY655452 QJC655452 PZG655452 PPK655452 PFO655452 OVS655452 OLW655452 OCA655452 NSE655452 NII655452 MYM655452 MOQ655452 MEU655452 LUY655452 LLC655452 LBG655452 KRK655452 KHO655452 JXS655452 JNW655452 JEA655452 IUE655452 IKI655452 IAM655452 HQQ655452 HGU655452 GWY655452 GNC655452 GDG655452 FTK655452 FJO655452 EZS655452 EPW655452 EGA655452 DWE655452 DMI655452 DCM655452 CSQ655452 CIU655452 BYY655452 BPC655452 BFG655452 AVK655452 ALO655452 ABS655452 RW655452 IA655452 WUM589916 WKQ589916 WAU589916 VQY589916 VHC589916 UXG589916 UNK589916 UDO589916 TTS589916 TJW589916 TAA589916 SQE589916 SGI589916 RWM589916 RMQ589916 RCU589916 QSY589916 QJC589916 PZG589916 PPK589916 PFO589916 OVS589916 OLW589916 OCA589916 NSE589916 NII589916 MYM589916 MOQ589916 MEU589916 LUY589916 LLC589916 LBG589916 KRK589916 KHO589916 JXS589916 JNW589916 JEA589916 IUE589916 IKI589916 IAM589916 HQQ589916 HGU589916 GWY589916 GNC589916 GDG589916 FTK589916 FJO589916 EZS589916 EPW589916 EGA589916 DWE589916 DMI589916 DCM589916 CSQ589916 CIU589916 BYY589916 BPC589916 BFG589916 AVK589916 ALO589916 ABS589916 RW589916 IA589916 WUM524380 WKQ524380 WAU524380 VQY524380 VHC524380 UXG524380 UNK524380 UDO524380 TTS524380 TJW524380 TAA524380 SQE524380 SGI524380 RWM524380 RMQ524380 RCU524380 QSY524380 QJC524380 PZG524380 PPK524380 PFO524380 OVS524380 OLW524380 OCA524380 NSE524380 NII524380 MYM524380 MOQ524380 MEU524380 LUY524380 LLC524380 LBG524380 KRK524380 KHO524380 JXS524380 JNW524380 JEA524380 IUE524380 IKI524380 IAM524380 HQQ524380 HGU524380 GWY524380 GNC524380 GDG524380 FTK524380 FJO524380 EZS524380 EPW524380 EGA524380 DWE524380 DMI524380 DCM524380 CSQ524380 CIU524380 BYY524380 BPC524380 BFG524380 AVK524380 ALO524380 ABS524380 RW524380 IA524380 WUM458844 WKQ458844 WAU458844 VQY458844 VHC458844 UXG458844 UNK458844 UDO458844 TTS458844 TJW458844 TAA458844 SQE458844 SGI458844 RWM458844 RMQ458844 RCU458844 QSY458844 QJC458844 PZG458844 PPK458844 PFO458844 OVS458844 OLW458844 OCA458844 NSE458844 NII458844 MYM458844 MOQ458844 MEU458844 LUY458844 LLC458844 LBG458844 KRK458844 KHO458844 JXS458844 JNW458844 JEA458844 IUE458844 IKI458844 IAM458844 HQQ458844 HGU458844 GWY458844 GNC458844 GDG458844 FTK458844 FJO458844 EZS458844 EPW458844 EGA458844 DWE458844 DMI458844 DCM458844 CSQ458844 CIU458844 BYY458844 BPC458844 BFG458844 AVK458844 ALO458844 ABS458844 RW458844 IA458844 WUM393308 WKQ393308 WAU393308 VQY393308 VHC393308 UXG393308 UNK393308 UDO393308 TTS393308 TJW393308 TAA393308 SQE393308 SGI393308 RWM393308 RMQ393308 RCU393308 QSY393308 QJC393308 PZG393308 PPK393308 PFO393308 OVS393308 OLW393308 OCA393308 NSE393308 NII393308 MYM393308 MOQ393308 MEU393308 LUY393308 LLC393308 LBG393308 KRK393308 KHO393308 JXS393308 JNW393308 JEA393308 IUE393308 IKI393308 IAM393308 HQQ393308 HGU393308 GWY393308 GNC393308 GDG393308 FTK393308 FJO393308 EZS393308 EPW393308 EGA393308 DWE393308 DMI393308 DCM393308 CSQ393308 CIU393308 BYY393308 BPC393308 BFG393308 AVK393308 ALO393308 ABS393308 RW393308 IA393308 WUM327772 WKQ327772 WAU327772 VQY327772 VHC327772 UXG327772 UNK327772 UDO327772 TTS327772 TJW327772 TAA327772 SQE327772 SGI327772 RWM327772 RMQ327772 RCU327772 QSY327772 QJC327772 PZG327772 PPK327772 PFO327772 OVS327772 OLW327772 OCA327772 NSE327772 NII327772 MYM327772 MOQ327772 MEU327772 LUY327772 LLC327772 LBG327772 KRK327772 KHO327772 JXS327772 JNW327772 JEA327772 IUE327772 IKI327772 IAM327772 HQQ327772 HGU327772 GWY327772 GNC327772 GDG327772 FTK327772 FJO327772 EZS327772 EPW327772 EGA327772 DWE327772 DMI327772 DCM327772 CSQ327772 CIU327772 BYY327772 BPC327772 BFG327772 AVK327772 ALO327772 ABS327772 RW327772 IA327772 WUM262236 WKQ262236 WAU262236 VQY262236 VHC262236 UXG262236 UNK262236 UDO262236 TTS262236 TJW262236 TAA262236 SQE262236 SGI262236 RWM262236 RMQ262236 RCU262236 QSY262236 QJC262236 PZG262236 PPK262236 PFO262236 OVS262236 OLW262236 OCA262236 NSE262236 NII262236 MYM262236 MOQ262236 MEU262236 LUY262236 LLC262236 LBG262236 KRK262236 KHO262236 JXS262236 JNW262236 JEA262236 IUE262236 IKI262236 IAM262236 HQQ262236 HGU262236 GWY262236 GNC262236 GDG262236 FTK262236 FJO262236 EZS262236 EPW262236 EGA262236 DWE262236 DMI262236 DCM262236 CSQ262236 CIU262236 BYY262236 BPC262236 BFG262236 AVK262236 ALO262236 ABS262236 RW262236 IA262236 WUM196700 WKQ196700 WAU196700 VQY196700 VHC196700 UXG196700 UNK196700 UDO196700 TTS196700 TJW196700 TAA196700 SQE196700 SGI196700 RWM196700 RMQ196700 RCU196700 QSY196700 QJC196700 PZG196700 PPK196700 PFO196700 OVS196700 OLW196700 OCA196700 NSE196700 NII196700 MYM196700 MOQ196700 MEU196700 LUY196700 LLC196700 LBG196700 KRK196700 KHO196700 JXS196700 JNW196700 JEA196700 IUE196700 IKI196700 IAM196700 HQQ196700 HGU196700 GWY196700 GNC196700 GDG196700 FTK196700 FJO196700 EZS196700 EPW196700 EGA196700 DWE196700 DMI196700 DCM196700 CSQ196700 CIU196700 BYY196700 BPC196700 BFG196700 AVK196700 ALO196700 ABS196700 RW196700 IA196700 WUM131164 WKQ131164 WAU131164 VQY131164 VHC131164 UXG131164 UNK131164 UDO131164 TTS131164 TJW131164 TAA131164 SQE131164 SGI131164 RWM131164 RMQ131164 RCU131164 QSY131164 QJC131164 PZG131164 PPK131164 PFO131164 OVS131164 OLW131164 OCA131164 NSE131164 NII131164 MYM131164 MOQ131164 MEU131164 LUY131164 LLC131164 LBG131164 KRK131164 KHO131164 JXS131164 JNW131164 JEA131164 IUE131164 IKI131164 IAM131164 HQQ131164 HGU131164 GWY131164 GNC131164 GDG131164 FTK131164 FJO131164 EZS131164 EPW131164 EGA131164 DWE131164 DMI131164 DCM131164 CSQ131164 CIU131164 BYY131164 BPC131164 BFG131164 AVK131164 ALO131164 ABS131164 RW131164 IA131164 WUM65628 WKQ65628 WAU65628 VQY65628 VHC65628 UXG65628 UNK65628 UDO65628 TTS65628 TJW65628 TAA65628 SQE65628 SGI65628 RWM65628 RMQ65628 RCU65628 QSY65628 QJC65628 PZG65628 PPK65628 PFO65628 OVS65628 OLW65628 OCA65628 NSE65628 NII65628 MYM65628 MOQ65628 MEU65628 LUY65628 LLC65628 LBG65628 KRK65628 KHO65628 JXS65628 JNW65628 JEA65628 IUE65628 IKI65628 IAM65628 HQQ65628 HGU65628 GWY65628 GNC65628 GDG65628 FTK65628 FJO65628 EZS65628 EPW65628 EGA65628 DWE65628 DMI65628 DCM65628 CSQ65628 CIU65628 BYY65628 BPC65628 BFG65628 AVK65628 ALO65628 ABS65628 RW65628 IA65628 LLC983065:LLC983067 WUM983165 WKQ983165 WAU983165 VQY983165 VHC983165 UXG983165 UNK983165 UDO983165 TTS983165 TJW983165 TAA983165 SQE983165 SGI983165 RWM983165 RMQ983165 RCU983165 QSY983165 QJC983165 PZG983165 PPK983165 PFO983165 OVS983165 OLW983165 OCA983165 NSE983165 NII983165 MYM983165 MOQ983165 MEU983165 LUY983165 LLC983165 LBG983165 KRK983165 KHO983165 JXS983165 JNW983165 JEA983165 IUE983165 IKI983165 IAM983165 HQQ983165 HGU983165 GWY983165 GNC983165 GDG983165 FTK983165 FJO983165 EZS983165 EPW983165 EGA983165 DWE983165 DMI983165 DCM983165 CSQ983165 CIU983165 BYY983165 BPC983165 BFG983165 AVK983165 ALO983165 ABS983165 RW983165 IA983165 WUM917629 WKQ917629 WAU917629 VQY917629 VHC917629 UXG917629 UNK917629 UDO917629 TTS917629 TJW917629 TAA917629 SQE917629 SGI917629 RWM917629 RMQ917629 RCU917629 QSY917629 QJC917629 PZG917629 PPK917629 PFO917629 OVS917629 OLW917629 OCA917629 NSE917629 NII917629 MYM917629 MOQ917629 MEU917629 LUY917629 LLC917629 LBG917629 KRK917629 KHO917629 JXS917629 JNW917629 JEA917629 IUE917629 IKI917629 IAM917629 HQQ917629 HGU917629 GWY917629 GNC917629 GDG917629 FTK917629 FJO917629 EZS917629 EPW917629 EGA917629 DWE917629 DMI917629 DCM917629 CSQ917629 CIU917629 BYY917629 BPC917629 BFG917629 AVK917629 ALO917629 ABS917629 RW917629 IA917629 WUM852093 WKQ852093 WAU852093 VQY852093 VHC852093 UXG852093 UNK852093 UDO852093 TTS852093 TJW852093 TAA852093 SQE852093 SGI852093 RWM852093 RMQ852093 RCU852093 QSY852093 QJC852093 PZG852093 PPK852093 PFO852093 OVS852093 OLW852093 OCA852093 NSE852093 NII852093 MYM852093 MOQ852093 MEU852093 LUY852093 LLC852093 LBG852093 KRK852093 KHO852093 JXS852093 JNW852093 JEA852093 IUE852093 IKI852093 IAM852093 HQQ852093 HGU852093 GWY852093 GNC852093 GDG852093 FTK852093 FJO852093 EZS852093 EPW852093 EGA852093 DWE852093 DMI852093 DCM852093 CSQ852093 CIU852093 BYY852093 BPC852093 BFG852093 AVK852093 ALO852093 ABS852093 RW852093 IA852093 WUM786557 WKQ786557 WAU786557 VQY786557 VHC786557 UXG786557 UNK786557 UDO786557 TTS786557 TJW786557 TAA786557 SQE786557 SGI786557 RWM786557 RMQ786557 RCU786557 QSY786557 QJC786557 PZG786557 PPK786557 PFO786557 OVS786557 OLW786557 OCA786557 NSE786557 NII786557 MYM786557 MOQ786557 MEU786557 LUY786557 LLC786557 LBG786557 KRK786557 KHO786557 JXS786557 JNW786557 JEA786557 IUE786557 IKI786557 IAM786557 HQQ786557 HGU786557 GWY786557 GNC786557 GDG786557 FTK786557 FJO786557 EZS786557 EPW786557 EGA786557 DWE786557 DMI786557 DCM786557 CSQ786557 CIU786557 BYY786557 BPC786557 BFG786557 AVK786557 ALO786557 ABS786557 RW786557 IA786557 WUM721021 WKQ721021 WAU721021 VQY721021 VHC721021 UXG721021 UNK721021 UDO721021 TTS721021 TJW721021 TAA721021 SQE721021 SGI721021 RWM721021 RMQ721021 RCU721021 QSY721021 QJC721021 PZG721021 PPK721021 PFO721021 OVS721021 OLW721021 OCA721021 NSE721021 NII721021 MYM721021 MOQ721021 MEU721021 LUY721021 LLC721021 LBG721021 KRK721021 KHO721021 JXS721021 JNW721021 JEA721021 IUE721021 IKI721021 IAM721021 HQQ721021 HGU721021 GWY721021 GNC721021 GDG721021 FTK721021 FJO721021 EZS721021 EPW721021 EGA721021 DWE721021 DMI721021 DCM721021 CSQ721021 CIU721021 BYY721021 BPC721021 BFG721021 AVK721021 ALO721021 ABS721021 RW721021 IA721021 WUM655485 WKQ655485 WAU655485 VQY655485 VHC655485 UXG655485 UNK655485 UDO655485 TTS655485 TJW655485 TAA655485 SQE655485 SGI655485 RWM655485 RMQ655485 RCU655485 QSY655485 QJC655485 PZG655485 PPK655485 PFO655485 OVS655485 OLW655485 OCA655485 NSE655485 NII655485 MYM655485 MOQ655485 MEU655485 LUY655485 LLC655485 LBG655485 KRK655485 KHO655485 JXS655485 JNW655485 JEA655485 IUE655485 IKI655485 IAM655485 HQQ655485 HGU655485 GWY655485 GNC655485 GDG655485 FTK655485 FJO655485 EZS655485 EPW655485 EGA655485 DWE655485 DMI655485 DCM655485 CSQ655485 CIU655485 BYY655485 BPC655485 BFG655485 AVK655485 ALO655485 ABS655485 RW655485 IA655485 WUM589949 WKQ589949 WAU589949 VQY589949 VHC589949 UXG589949 UNK589949 UDO589949 TTS589949 TJW589949 TAA589949 SQE589949 SGI589949 RWM589949 RMQ589949 RCU589949 QSY589949 QJC589949 PZG589949 PPK589949 PFO589949 OVS589949 OLW589949 OCA589949 NSE589949 NII589949 MYM589949 MOQ589949 MEU589949 LUY589949 LLC589949 LBG589949 KRK589949 KHO589949 JXS589949 JNW589949 JEA589949 IUE589949 IKI589949 IAM589949 HQQ589949 HGU589949 GWY589949 GNC589949 GDG589949 FTK589949 FJO589949 EZS589949 EPW589949 EGA589949 DWE589949 DMI589949 DCM589949 CSQ589949 CIU589949 BYY589949 BPC589949 BFG589949 AVK589949 ALO589949 ABS589949 RW589949 IA589949 WUM524413 WKQ524413 WAU524413 VQY524413 VHC524413 UXG524413 UNK524413 UDO524413 TTS524413 TJW524413 TAA524413 SQE524413 SGI524413 RWM524413 RMQ524413 RCU524413 QSY524413 QJC524413 PZG524413 PPK524413 PFO524413 OVS524413 OLW524413 OCA524413 NSE524413 NII524413 MYM524413 MOQ524413 MEU524413 LUY524413 LLC524413 LBG524413 KRK524413 KHO524413 JXS524413 JNW524413 JEA524413 IUE524413 IKI524413 IAM524413 HQQ524413 HGU524413 GWY524413 GNC524413 GDG524413 FTK524413 FJO524413 EZS524413 EPW524413 EGA524413 DWE524413 DMI524413 DCM524413 CSQ524413 CIU524413 BYY524413 BPC524413 BFG524413 AVK524413 ALO524413 ABS524413 RW524413 IA524413 WUM458877 WKQ458877 WAU458877 VQY458877 VHC458877 UXG458877 UNK458877 UDO458877 TTS458877 TJW458877 TAA458877 SQE458877 SGI458877 RWM458877 RMQ458877 RCU458877 QSY458877 QJC458877 PZG458877 PPK458877 PFO458877 OVS458877 OLW458877 OCA458877 NSE458877 NII458877 MYM458877 MOQ458877 MEU458877 LUY458877 LLC458877 LBG458877 KRK458877 KHO458877 JXS458877 JNW458877 JEA458877 IUE458877 IKI458877 IAM458877 HQQ458877 HGU458877 GWY458877 GNC458877 GDG458877 FTK458877 FJO458877 EZS458877 EPW458877 EGA458877 DWE458877 DMI458877 DCM458877 CSQ458877 CIU458877 BYY458877 BPC458877 BFG458877 AVK458877 ALO458877 ABS458877 RW458877 IA458877 WUM393341 WKQ393341 WAU393341 VQY393341 VHC393341 UXG393341 UNK393341 UDO393341 TTS393341 TJW393341 TAA393341 SQE393341 SGI393341 RWM393341 RMQ393341 RCU393341 QSY393341 QJC393341 PZG393341 PPK393341 PFO393341 OVS393341 OLW393341 OCA393341 NSE393341 NII393341 MYM393341 MOQ393341 MEU393341 LUY393341 LLC393341 LBG393341 KRK393341 KHO393341 JXS393341 JNW393341 JEA393341 IUE393341 IKI393341 IAM393341 HQQ393341 HGU393341 GWY393341 GNC393341 GDG393341 FTK393341 FJO393341 EZS393341 EPW393341 EGA393341 DWE393341 DMI393341 DCM393341 CSQ393341 CIU393341 BYY393341 BPC393341 BFG393341 AVK393341 ALO393341 ABS393341 RW393341 IA393341 WUM327805 WKQ327805 WAU327805 VQY327805 VHC327805 UXG327805 UNK327805 UDO327805 TTS327805 TJW327805 TAA327805 SQE327805 SGI327805 RWM327805 RMQ327805 RCU327805 QSY327805 QJC327805 PZG327805 PPK327805 PFO327805 OVS327805 OLW327805 OCA327805 NSE327805 NII327805 MYM327805 MOQ327805 MEU327805 LUY327805 LLC327805 LBG327805 KRK327805 KHO327805 JXS327805 JNW327805 JEA327805 IUE327805 IKI327805 IAM327805 HQQ327805 HGU327805 GWY327805 GNC327805 GDG327805 FTK327805 FJO327805 EZS327805 EPW327805 EGA327805 DWE327805 DMI327805 DCM327805 CSQ327805 CIU327805 BYY327805 BPC327805 BFG327805 AVK327805 ALO327805 ABS327805 RW327805 IA327805 WUM262269 WKQ262269 WAU262269 VQY262269 VHC262269 UXG262269 UNK262269 UDO262269 TTS262269 TJW262269 TAA262269 SQE262269 SGI262269 RWM262269 RMQ262269 RCU262269 QSY262269 QJC262269 PZG262269 PPK262269 PFO262269 OVS262269 OLW262269 OCA262269 NSE262269 NII262269 MYM262269 MOQ262269 MEU262269 LUY262269 LLC262269 LBG262269 KRK262269 KHO262269 JXS262269 JNW262269 JEA262269 IUE262269 IKI262269 IAM262269 HQQ262269 HGU262269 GWY262269 GNC262269 GDG262269 FTK262269 FJO262269 EZS262269 EPW262269 EGA262269 DWE262269 DMI262269 DCM262269 CSQ262269 CIU262269 BYY262269 BPC262269 BFG262269 AVK262269 ALO262269 ABS262269 RW262269 IA262269 WUM196733 WKQ196733 WAU196733 VQY196733 VHC196733 UXG196733 UNK196733 UDO196733 TTS196733 TJW196733 TAA196733 SQE196733 SGI196733 RWM196733 RMQ196733 RCU196733 QSY196733 QJC196733 PZG196733 PPK196733 PFO196733 OVS196733 OLW196733 OCA196733 NSE196733 NII196733 MYM196733 MOQ196733 MEU196733 LUY196733 LLC196733 LBG196733 KRK196733 KHO196733 JXS196733 JNW196733 JEA196733 IUE196733 IKI196733 IAM196733 HQQ196733 HGU196733 GWY196733 GNC196733 GDG196733 FTK196733 FJO196733 EZS196733 EPW196733 EGA196733 DWE196733 DMI196733 DCM196733 CSQ196733 CIU196733 BYY196733 BPC196733 BFG196733 AVK196733 ALO196733 ABS196733 RW196733 IA196733 WUM131197 WKQ131197 WAU131197 VQY131197 VHC131197 UXG131197 UNK131197 UDO131197 TTS131197 TJW131197 TAA131197 SQE131197 SGI131197 RWM131197 RMQ131197 RCU131197 QSY131197 QJC131197 PZG131197 PPK131197 PFO131197 OVS131197 OLW131197 OCA131197 NSE131197 NII131197 MYM131197 MOQ131197 MEU131197 LUY131197 LLC131197 LBG131197 KRK131197 KHO131197 JXS131197 JNW131197 JEA131197 IUE131197 IKI131197 IAM131197 HQQ131197 HGU131197 GWY131197 GNC131197 GDG131197 FTK131197 FJO131197 EZS131197 EPW131197 EGA131197 DWE131197 DMI131197 DCM131197 CSQ131197 CIU131197 BYY131197 BPC131197 BFG131197 AVK131197 ALO131197 ABS131197 RW131197 IA131197 WUM65661 WKQ65661 WAU65661 VQY65661 VHC65661 UXG65661 UNK65661 UDO65661 TTS65661 TJW65661 TAA65661 SQE65661 SGI65661 RWM65661 RMQ65661 RCU65661 QSY65661 QJC65661 PZG65661 PPK65661 PFO65661 OVS65661 OLW65661 OCA65661 NSE65661 NII65661 MYM65661 MOQ65661 MEU65661 LUY65661 LLC65661 LBG65661 KRK65661 KHO65661 JXS65661 JNW65661 JEA65661 IUE65661 IKI65661 IAM65661 HQQ65661 HGU65661 GWY65661 GNC65661 GDG65661 FTK65661 FJO65661 EZS65661 EPW65661 EGA65661 DWE65661 DMI65661 DCM65661 CSQ65661 CIU65661 BYY65661 BPC65661 BFG65661 AVK65661 ALO65661 ABS65661 RW65661 IA65661 LBG983065:LBG983067 WUM983140 WKQ983140 WAU983140 VQY983140 VHC983140 UXG983140 UNK983140 UDO983140 TTS983140 TJW983140 TAA983140 SQE983140 SGI983140 RWM983140 RMQ983140 RCU983140 QSY983140 QJC983140 PZG983140 PPK983140 PFO983140 OVS983140 OLW983140 OCA983140 NSE983140 NII983140 MYM983140 MOQ983140 MEU983140 LUY983140 LLC983140 LBG983140 KRK983140 KHO983140 JXS983140 JNW983140 JEA983140 IUE983140 IKI983140 IAM983140 HQQ983140 HGU983140 GWY983140 GNC983140 GDG983140 FTK983140 FJO983140 EZS983140 EPW983140 EGA983140 DWE983140 DMI983140 DCM983140 CSQ983140 CIU983140 BYY983140 BPC983140 BFG983140 AVK983140 ALO983140 ABS983140 RW983140 IA983140 WUM917604 WKQ917604 WAU917604 VQY917604 VHC917604 UXG917604 UNK917604 UDO917604 TTS917604 TJW917604 TAA917604 SQE917604 SGI917604 RWM917604 RMQ917604 RCU917604 QSY917604 QJC917604 PZG917604 PPK917604 PFO917604 OVS917604 OLW917604 OCA917604 NSE917604 NII917604 MYM917604 MOQ917604 MEU917604 LUY917604 LLC917604 LBG917604 KRK917604 KHO917604 JXS917604 JNW917604 JEA917604 IUE917604 IKI917604 IAM917604 HQQ917604 HGU917604 GWY917604 GNC917604 GDG917604 FTK917604 FJO917604 EZS917604 EPW917604 EGA917604 DWE917604 DMI917604 DCM917604 CSQ917604 CIU917604 BYY917604 BPC917604 BFG917604 AVK917604 ALO917604 ABS917604 RW917604 IA917604 WUM852068 WKQ852068 WAU852068 VQY852068 VHC852068 UXG852068 UNK852068 UDO852068 TTS852068 TJW852068 TAA852068 SQE852068 SGI852068 RWM852068 RMQ852068 RCU852068 QSY852068 QJC852068 PZG852068 PPK852068 PFO852068 OVS852068 OLW852068 OCA852068 NSE852068 NII852068 MYM852068 MOQ852068 MEU852068 LUY852068 LLC852068 LBG852068 KRK852068 KHO852068 JXS852068 JNW852068 JEA852068 IUE852068 IKI852068 IAM852068 HQQ852068 HGU852068 GWY852068 GNC852068 GDG852068 FTK852068 FJO852068 EZS852068 EPW852068 EGA852068 DWE852068 DMI852068 DCM852068 CSQ852068 CIU852068 BYY852068 BPC852068 BFG852068 AVK852068 ALO852068 ABS852068 RW852068 IA852068 WUM786532 WKQ786532 WAU786532 VQY786532 VHC786532 UXG786532 UNK786532 UDO786532 TTS786532 TJW786532 TAA786532 SQE786532 SGI786532 RWM786532 RMQ786532 RCU786532 QSY786532 QJC786532 PZG786532 PPK786532 PFO786532 OVS786532 OLW786532 OCA786532 NSE786532 NII786532 MYM786532 MOQ786532 MEU786532 LUY786532 LLC786532 LBG786532 KRK786532 KHO786532 JXS786532 JNW786532 JEA786532 IUE786532 IKI786532 IAM786532 HQQ786532 HGU786532 GWY786532 GNC786532 GDG786532 FTK786532 FJO786532 EZS786532 EPW786532 EGA786532 DWE786532 DMI786532 DCM786532 CSQ786532 CIU786532 BYY786532 BPC786532 BFG786532 AVK786532 ALO786532 ABS786532 RW786532 IA786532 WUM720996 WKQ720996 WAU720996 VQY720996 VHC720996 UXG720996 UNK720996 UDO720996 TTS720996 TJW720996 TAA720996 SQE720996 SGI720996 RWM720996 RMQ720996 RCU720996 QSY720996 QJC720996 PZG720996 PPK720996 PFO720996 OVS720996 OLW720996 OCA720996 NSE720996 NII720996 MYM720996 MOQ720996 MEU720996 LUY720996 LLC720996 LBG720996 KRK720996 KHO720996 JXS720996 JNW720996 JEA720996 IUE720996 IKI720996 IAM720996 HQQ720996 HGU720996 GWY720996 GNC720996 GDG720996 FTK720996 FJO720996 EZS720996 EPW720996 EGA720996 DWE720996 DMI720996 DCM720996 CSQ720996 CIU720996 BYY720996 BPC720996 BFG720996 AVK720996 ALO720996 ABS720996 RW720996 IA720996 WUM655460 WKQ655460 WAU655460 VQY655460 VHC655460 UXG655460 UNK655460 UDO655460 TTS655460 TJW655460 TAA655460 SQE655460 SGI655460 RWM655460 RMQ655460 RCU655460 QSY655460 QJC655460 PZG655460 PPK655460 PFO655460 OVS655460 OLW655460 OCA655460 NSE655460 NII655460 MYM655460 MOQ655460 MEU655460 LUY655460 LLC655460 LBG655460 KRK655460 KHO655460 JXS655460 JNW655460 JEA655460 IUE655460 IKI655460 IAM655460 HQQ655460 HGU655460 GWY655460 GNC655460 GDG655460 FTK655460 FJO655460 EZS655460 EPW655460 EGA655460 DWE655460 DMI655460 DCM655460 CSQ655460 CIU655460 BYY655460 BPC655460 BFG655460 AVK655460 ALO655460 ABS655460 RW655460 IA655460 WUM589924 WKQ589924 WAU589924 VQY589924 VHC589924 UXG589924 UNK589924 UDO589924 TTS589924 TJW589924 TAA589924 SQE589924 SGI589924 RWM589924 RMQ589924 RCU589924 QSY589924 QJC589924 PZG589924 PPK589924 PFO589924 OVS589924 OLW589924 OCA589924 NSE589924 NII589924 MYM589924 MOQ589924 MEU589924 LUY589924 LLC589924 LBG589924 KRK589924 KHO589924 JXS589924 JNW589924 JEA589924 IUE589924 IKI589924 IAM589924 HQQ589924 HGU589924 GWY589924 GNC589924 GDG589924 FTK589924 FJO589924 EZS589924 EPW589924 EGA589924 DWE589924 DMI589924 DCM589924 CSQ589924 CIU589924 BYY589924 BPC589924 BFG589924 AVK589924 ALO589924 ABS589924 RW589924 IA589924 WUM524388 WKQ524388 WAU524388 VQY524388 VHC524388 UXG524388 UNK524388 UDO524388 TTS524388 TJW524388 TAA524388 SQE524388 SGI524388 RWM524388 RMQ524388 RCU524388 QSY524388 QJC524388 PZG524388 PPK524388 PFO524388 OVS524388 OLW524388 OCA524388 NSE524388 NII524388 MYM524388 MOQ524388 MEU524388 LUY524388 LLC524388 LBG524388 KRK524388 KHO524388 JXS524388 JNW524388 JEA524388 IUE524388 IKI524388 IAM524388 HQQ524388 HGU524388 GWY524388 GNC524388 GDG524388 FTK524388 FJO524388 EZS524388 EPW524388 EGA524388 DWE524388 DMI524388 DCM524388 CSQ524388 CIU524388 BYY524388 BPC524388 BFG524388 AVK524388 ALO524388 ABS524388 RW524388 IA524388 WUM458852 WKQ458852 WAU458852 VQY458852 VHC458852 UXG458852 UNK458852 UDO458852 TTS458852 TJW458852 TAA458852 SQE458852 SGI458852 RWM458852 RMQ458852 RCU458852 QSY458852 QJC458852 PZG458852 PPK458852 PFO458852 OVS458852 OLW458852 OCA458852 NSE458852 NII458852 MYM458852 MOQ458852 MEU458852 LUY458852 LLC458852 LBG458852 KRK458852 KHO458852 JXS458852 JNW458852 JEA458852 IUE458852 IKI458852 IAM458852 HQQ458852 HGU458852 GWY458852 GNC458852 GDG458852 FTK458852 FJO458852 EZS458852 EPW458852 EGA458852 DWE458852 DMI458852 DCM458852 CSQ458852 CIU458852 BYY458852 BPC458852 BFG458852 AVK458852 ALO458852 ABS458852 RW458852 IA458852 WUM393316 WKQ393316 WAU393316 VQY393316 VHC393316 UXG393316 UNK393316 UDO393316 TTS393316 TJW393316 TAA393316 SQE393316 SGI393316 RWM393316 RMQ393316 RCU393316 QSY393316 QJC393316 PZG393316 PPK393316 PFO393316 OVS393316 OLW393316 OCA393316 NSE393316 NII393316 MYM393316 MOQ393316 MEU393316 LUY393316 LLC393316 LBG393316 KRK393316 KHO393316 JXS393316 JNW393316 JEA393316 IUE393316 IKI393316 IAM393316 HQQ393316 HGU393316 GWY393316 GNC393316 GDG393316 FTK393316 FJO393316 EZS393316 EPW393316 EGA393316 DWE393316 DMI393316 DCM393316 CSQ393316 CIU393316 BYY393316 BPC393316 BFG393316 AVK393316 ALO393316 ABS393316 RW393316 IA393316 WUM327780 WKQ327780 WAU327780 VQY327780 VHC327780 UXG327780 UNK327780 UDO327780 TTS327780 TJW327780 TAA327780 SQE327780 SGI327780 RWM327780 RMQ327780 RCU327780 QSY327780 QJC327780 PZG327780 PPK327780 PFO327780 OVS327780 OLW327780 OCA327780 NSE327780 NII327780 MYM327780 MOQ327780 MEU327780 LUY327780 LLC327780 LBG327780 KRK327780 KHO327780 JXS327780 JNW327780 JEA327780 IUE327780 IKI327780 IAM327780 HQQ327780 HGU327780 GWY327780 GNC327780 GDG327780 FTK327780 FJO327780 EZS327780 EPW327780 EGA327780 DWE327780 DMI327780 DCM327780 CSQ327780 CIU327780 BYY327780 BPC327780 BFG327780 AVK327780 ALO327780 ABS327780 RW327780 IA327780 WUM262244 WKQ262244 WAU262244 VQY262244 VHC262244 UXG262244 UNK262244 UDO262244 TTS262244 TJW262244 TAA262244 SQE262244 SGI262244 RWM262244 RMQ262244 RCU262244 QSY262244 QJC262244 PZG262244 PPK262244 PFO262244 OVS262244 OLW262244 OCA262244 NSE262244 NII262244 MYM262244 MOQ262244 MEU262244 LUY262244 LLC262244 LBG262244 KRK262244 KHO262244 JXS262244 JNW262244 JEA262244 IUE262244 IKI262244 IAM262244 HQQ262244 HGU262244 GWY262244 GNC262244 GDG262244 FTK262244 FJO262244 EZS262244 EPW262244 EGA262244 DWE262244 DMI262244 DCM262244 CSQ262244 CIU262244 BYY262244 BPC262244 BFG262244 AVK262244 ALO262244 ABS262244 RW262244 IA262244 WUM196708 WKQ196708 WAU196708 VQY196708 VHC196708 UXG196708 UNK196708 UDO196708 TTS196708 TJW196708 TAA196708 SQE196708 SGI196708 RWM196708 RMQ196708 RCU196708 QSY196708 QJC196708 PZG196708 PPK196708 PFO196708 OVS196708 OLW196708 OCA196708 NSE196708 NII196708 MYM196708 MOQ196708 MEU196708 LUY196708 LLC196708 LBG196708 KRK196708 KHO196708 JXS196708 JNW196708 JEA196708 IUE196708 IKI196708 IAM196708 HQQ196708 HGU196708 GWY196708 GNC196708 GDG196708 FTK196708 FJO196708 EZS196708 EPW196708 EGA196708 DWE196708 DMI196708 DCM196708 CSQ196708 CIU196708 BYY196708 BPC196708 BFG196708 AVK196708 ALO196708 ABS196708 RW196708 IA196708 WUM131172 WKQ131172 WAU131172 VQY131172 VHC131172 UXG131172 UNK131172 UDO131172 TTS131172 TJW131172 TAA131172 SQE131172 SGI131172 RWM131172 RMQ131172 RCU131172 QSY131172 QJC131172 PZG131172 PPK131172 PFO131172 OVS131172 OLW131172 OCA131172 NSE131172 NII131172 MYM131172 MOQ131172 MEU131172 LUY131172 LLC131172 LBG131172 KRK131172 KHO131172 JXS131172 JNW131172 JEA131172 IUE131172 IKI131172 IAM131172 HQQ131172 HGU131172 GWY131172 GNC131172 GDG131172 FTK131172 FJO131172 EZS131172 EPW131172 EGA131172 DWE131172 DMI131172 DCM131172 CSQ131172 CIU131172 BYY131172 BPC131172 BFG131172 AVK131172 ALO131172 ABS131172 RW131172 IA131172 WUM65636 WKQ65636 WAU65636 VQY65636 VHC65636 UXG65636 UNK65636 UDO65636 TTS65636 TJW65636 TAA65636 SQE65636 SGI65636 RWM65636 RMQ65636 RCU65636 QSY65636 QJC65636 PZG65636 PPK65636 PFO65636 OVS65636 OLW65636 OCA65636 NSE65636 NII65636 MYM65636 MOQ65636 MEU65636 LUY65636 LLC65636 LBG65636 KRK65636 KHO65636 JXS65636 JNW65636 JEA65636 IUE65636 IKI65636 IAM65636 HQQ65636 HGU65636 GWY65636 GNC65636 GDG65636 FTK65636 FJO65636 EZS65636 EPW65636 EGA65636 DWE65636 DMI65636 DCM65636 CSQ65636 CIU65636 BYY65636 BPC65636 BFG65636 AVK65636 ALO65636 ABS65636 RW65636 IA65636 WUM111 WKQ111 WAU111 VQY111 VHC111 UXG111 UNK111 UDO111 TTS111 TJW111 TAA111 SQE111 SGI111 RWM111 RMQ111 RCU111 QSY111 QJC111 PZG111 PPK111 PFO111 OVS111 OLW111 OCA111 NSE111 NII111 MYM111 MOQ111 MEU111 LUY111 LLC111 LBG111 KRK111 KHO111 JXS111 JNW111 JEA111 IUE111 IKI111 IAM111 HQQ111 HGU111 GWY111 GNC111 GDG111 FTK111 FJO111 EZS111 EPW111 EGA111 DWE111 DMI111 DCM111 CSQ111 CIU111 BYY111 BPC111 BFG111 AVK111 ALO111 ABS111 RW111 IA111 B4:B5 IA107:IA109 RW107:RW109 ABS107:ABS109 ALO107:ALO109 AVK107:AVK109 BFG107:BFG109 BPC107:BPC109 BYY107:BYY109 CIU107:CIU109 CSQ107:CSQ109 DCM107:DCM109 DMI107:DMI109 DWE107:DWE109 EGA107:EGA109 EPW107:EPW109 EZS107:EZS109 FJO107:FJO109 FTK107:FTK109 GDG107:GDG109 GNC107:GNC109 GWY107:GWY109 HGU107:HGU109 HQQ107:HQQ109 IAM107:IAM109 IKI107:IKI109 IUE107:IUE109 JEA107:JEA109 JNW107:JNW109 JXS107:JXS109 KHO107:KHO109 KRK107:KRK109 LBG107:LBG109 LLC107:LLC109 LUY107:LUY109 MEU107:MEU109 MOQ107:MOQ109 MYM107:MYM109 NII107:NII109 NSE107:NSE109 OCA107:OCA109 OLW107:OLW109 OVS107:OVS109 PFO107:PFO109 PPK107:PPK109 PZG107:PZG109 QJC107:QJC109 QSY107:QSY109 RCU107:RCU109 RMQ107:RMQ109 RWM107:RWM109 SGI107:SGI109 SQE107:SQE109 TAA107:TAA109 TJW107:TJW109 TTS107:TTS109 UDO107:UDO109 UNK107:UNK109 UXG107:UXG109 VHC107:VHC109 VQY107:VQY109 WAU107:WAU109 WKQ107:WKQ109 WUM107:WUM109 WUM38:WUM40 WKQ38:WKQ40 WAU38:WAU40 VQY38:VQY40 VHC38:VHC40 UXG38:UXG40 UNK38:UNK40 UDO38:UDO40 TTS38:TTS40 TJW38:TJW40 TAA38:TAA40 SQE38:SQE40 SGI38:SGI40 RWM38:RWM40 RMQ38:RMQ40 RCU38:RCU40 QSY38:QSY40 QJC38:QJC40 PZG38:PZG40 PPK38:PPK40 PFO38:PFO40 OVS38:OVS40 OLW38:OLW40 OCA38:OCA40 NSE38:NSE40 NII38:NII40 MYM38:MYM40 MOQ38:MOQ40 MEU38:MEU40 LUY38:LUY40 LLC38:LLC40 LBG38:LBG40 KRK38:KRK40 KHO38:KHO40 JXS38:JXS40 JNW38:JNW40 JEA38:JEA40 IUE38:IUE40 IKI38:IKI40 IAM38:IAM40 HQQ38:HQQ40 HGU38:HGU40 GWY38:GWY40 GNC38:GNC40 GDG38:GDG40 FTK38:FTK40 FJO38:FJO40 EZS38:EZS40 EPW38:EPW40 EGA38:EGA40 DWE38:DWE40 DMI38:DMI40 DCM38:DCM40 CSQ38:CSQ40 CIU38:CIU40 BYY38:BYY40 BPC38:BPC40 BFG38:BFG40 AVK38:AVK40 ALO38:ALO40 ABS38:ABS40 RW38:RW40 IA38:IA40 WUM77:WUM81 WKQ77:WKQ81 WAU77:WAU81 VQY77:VQY81 VHC77:VHC81 UXG77:UXG81 UNK77:UNK81 UDO77:UDO81 TTS77:TTS81 TJW77:TJW81 TAA77:TAA81 SQE77:SQE81 SGI77:SGI81 RWM77:RWM81 RMQ77:RMQ81 RCU77:RCU81 QSY77:QSY81 QJC77:QJC81 PZG77:PZG81 PPK77:PPK81 PFO77:PFO81 OVS77:OVS81 OLW77:OLW81 OCA77:OCA81 NSE77:NSE81 NII77:NII81 MYM77:MYM81 MOQ77:MOQ81 MEU77:MEU81 LUY77:LUY81 LLC77:LLC81 LBG77:LBG81 KRK77:KRK81 KHO77:KHO81 JXS77:JXS81 JNW77:JNW81 JEA77:JEA81 IUE77:IUE81 IKI77:IKI81 IAM77:IAM81 HQQ77:HQQ81 HGU77:HGU81 GWY77:GWY81 GNC77:GNC81 GDG77:GDG81 FTK77:FTK81 FJO77:FJO81 EZS77:EZS81 EPW77:EPW81 EGA77:EGA81 DWE77:DWE81 DMI77:DMI81 DCM77:DCM81 CSQ77:CSQ81 CIU77:CIU81 BYY77:BYY81 BPC77:BPC81 BFG77:BFG81 AVK77:AVK81 ALO77:ALO81 ABS77:ABS81 RW77:RW81 IA77:IA81 IA115:IA116 RW115:RW116 ABS115:ABS116 ALO115:ALO116 AVK115:AVK116 BFG115:BFG116 BPC115:BPC116 BYY115:BYY116 CIU115:CIU116 CSQ115:CSQ116 DCM115:DCM116 DMI115:DMI116 DWE115:DWE116 EGA115:EGA116 EPW115:EPW116 EZS115:EZS116 FJO115:FJO116 FTK115:FTK116 GDG115:GDG116 GNC115:GNC116 GWY115:GWY116 HGU115:HGU116 HQQ115:HQQ116 IAM115:IAM116 IKI115:IKI116 IUE115:IUE116 JEA115:JEA116 JNW115:JNW116 JXS115:JXS116 KHO115:KHO116 KRK115:KRK116 LBG115:LBG116 LLC115:LLC116 LUY115:LUY116 MEU115:MEU116 MOQ115:MOQ116 MYM115:MYM116 NII115:NII116 NSE115:NSE116 OCA115:OCA116 OLW115:OLW116 OVS115:OVS116 PFO115:PFO116 PPK115:PPK116 PZG115:PZG116 QJC115:QJC116 QSY115:QSY116 RCU115:RCU116 RMQ115:RMQ116 RWM115:RWM116 SGI115:SGI116 SQE115:SQE116 TAA115:TAA116 TJW115:TJW116 TTS115:TTS116 UDO115:UDO116 UNK115:UNK116 UXG115:UXG116 VHC115:VHC116 VQY115:VQY116 WAU115:WAU116 WKQ115:WKQ116 WUM115:WUM116</xm:sqref>
        </x14:dataValidation>
        <x14:dataValidation type="list" allowBlank="1" showInputMessage="1" showErrorMessage="1" xr:uid="{00000000-0002-0000-0A00-000002000000}">
          <x14:formula1>
            <xm:f>#REF!</xm:f>
          </x14:formula1>
          <xm:sqref>TUT983108:TUW983108 ACT134:ACW134 SX134:TA134 JB134:JE134 B65523 B131059 B196595 B262131 B327667 B393203 B458739 B524275 B589811 B655347 B720883 B786419 B851955 B917491 B983027 B6 IA6 RW6 ABS6 ALO6 AVK6 BFG6 BPC6 BYY6 CIU6 CSQ6 DCM6 DMI6 DWE6 EGA6 EPW6 EZS6 FJO6 FTK6 GDG6 GNC6 GWY6 HGU6 HQQ6 IAM6 IKI6 IUE6 JEA6 JNW6 JXS6 KHO6 KRK6 LBG6 LLC6 LUY6 MEU6 MOQ6 MYM6 NII6 NSE6 OCA6 OLW6 OVS6 PFO6 PPK6 PZG6 QJC6 QSY6 RCU6 RMQ6 RWM6 SGI6 SQE6 TAA6 TJW6 TTS6 UDO6 UNK6 UXG6 VHC6 VQY6 WAU6 WKQ6 WUM6 IT6:JE6 SP6:TA6 ACL6:ACW6 AMH6:AMS6 AWD6:AWO6 BFZ6:BGK6 BPV6:BQG6 BZR6:CAC6 CJN6:CJY6 CTJ6:CTU6 DDF6:DDQ6 DNB6:DNM6 DWX6:DXI6 EGT6:EHE6 EQP6:ERA6 FAL6:FAW6 FKH6:FKS6 FUD6:FUO6 GDZ6:GEK6 GNV6:GOG6 GXR6:GYC6 HHN6:HHY6 HRJ6:HRU6 IBF6:IBQ6 ILB6:ILM6 IUX6:IVI6 JET6:JFE6 JOP6:JPA6 JYL6:JYW6 KIH6:KIS6 KSD6:KSO6 LBZ6:LCK6 LLV6:LMG6 LVR6:LWC6 MFN6:MFY6 MPJ6:MPU6 MZF6:MZQ6 NJB6:NJM6 NSX6:NTI6 OCT6:ODE6 OMP6:ONA6 OWL6:OWW6 PGH6:PGS6 PQD6:PQO6 PZZ6:QAK6 QJV6:QKG6 QTR6:QUC6 RDN6:RDY6 RNJ6:RNU6 RXF6:RXQ6 SHB6:SHM6 SQX6:SRI6 TAT6:TBE6 TKP6:TLA6 TUL6:TUW6 UEH6:UES6 UOD6:UOO6 UXZ6:UYK6 VHV6:VIG6 VRR6:VSC6 WBN6:WBY6 WLJ6:WLU6 WVF6:WVQ6 JB35:JE35 SX35:TA35 ACT35:ACW35 AMP35:AMS35 AWL35:AWO35 BGH35:BGK35 BQD35:BQG35 BZZ35:CAC35 CJV35:CJY35 CTR35:CTU35 DDN35:DDQ35 DNJ35:DNM35 DXF35:DXI35 EHB35:EHE35 EQX35:ERA35 FAT35:FAW35 FKP35:FKS35 FUL35:FUO35 GEH35:GEK35 GOD35:GOG35 GXZ35:GYC35 HHV35:HHY35 HRR35:HRU35 IBN35:IBQ35 ILJ35:ILM35 IVF35:IVI35 JFB35:JFE35 JOX35:JPA35 JYT35:JYW35 KIP35:KIS35 KSL35:KSO35 LCH35:LCK35 LMD35:LMG35 LVZ35:LWC35 MFV35:MFY35 MPR35:MPU35 MZN35:MZQ35 NJJ35:NJM35 NTF35:NTI35 ODB35:ODE35 OMX35:ONA35 OWT35:OWW35 PGP35:PGS35 PQL35:PQO35 QAH35:QAK35 QKD35:QKG35 QTZ35:QUC35 RDV35:RDY35 RNR35:RNU35 RXN35:RXQ35 SHJ35:SHM35 SRF35:SRI35 TBB35:TBE35 TKX35:TLA35 TUT35:TUW35 UEP35:UES35 UOL35:UOO35 UYH35:UYK35 VID35:VIG35 VRZ35:VSC35 WBV35:WBY35 WLR35:WLU35 WVN35:WVQ35 JB76:JE76 SX76:TA76 ACT76:ACW76 AMP76:AMS76 AWL76:AWO76 BGH76:BGK76 BQD76:BQG76 BZZ76:CAC76 CJV76:CJY76 CTR76:CTU76 DDN76:DDQ76 DNJ76:DNM76 DXF76:DXI76 EHB76:EHE76 EQX76:ERA76 FAT76:FAW76 FKP76:FKS76 FUL76:FUO76 GEH76:GEK76 GOD76:GOG76 GXZ76:GYC76 HHV76:HHY76 HRR76:HRU76 IBN76:IBQ76 ILJ76:ILM76 IVF76:IVI76 JFB76:JFE76 JOX76:JPA76 JYT76:JYW76 KIP76:KIS76 KSL76:KSO76 LCH76:LCK76 LMD76:LMG76 LVZ76:LWC76 MFV76:MFY76 MPR76:MPU76 MZN76:MZQ76 NJJ76:NJM76 NTF76:NTI76 ODB76:ODE76 OMX76:ONA76 OWT76:OWW76 PGP76:PGS76 PQL76:PQO76 QAH76:QAK76 QKD76:QKG76 QTZ76:QUC76 RDV76:RDY76 RNR76:RNU76 RXN76:RXQ76 SHJ76:SHM76 SRF76:SRI76 TBB76:TBE76 TKX76:TLA76 TUT76:TUW76 UEP76:UES76 UOL76:UOO76 UYH76:UYK76 VID76:VIG76 VRZ76:VSC76 WBV76:WBY76 WLR76:WLU76 WVN76:WVQ76 TKX983108:TLA983108 TBB983108:TBE983108 SRF983108:SRI983108 SHJ983108:SHM983108 RXN983108:RXQ983108 RNR983108:RNU983108 RDV983108:RDY983108 QTZ983108:QUC983108 QKD983108:QKG983108 QAH983108:QAK983108 PQL983108:PQO983108 PGP983108:PGS983108 OWT983108:OWW983108 OMX983108:ONA983108 ODB983108:ODE983108 NTF983108:NTI983108 NJJ983108:NJM983108 MZN983108:MZQ983108 MPR983108:MPU983108 MFV983108:MFY983108 LVZ983108:LWC983108 LMD983108:LMG983108 LCH983108:LCK983108 KSL983108:KSO983108 KIP983108:KIS983108 JYT983108:JYW983108 JOX983108:JPA983108 JFB983108:JFE983108 IVF983108:IVI983108 ILJ983108:ILM983108 IBN983108:IBQ983108 HRR983108:HRU983108 HHV983108:HHY983108 GXZ983108:GYC983108 GOD983108:GOG983108 GEH983108:GEK983108 FUL983108:FUO983108 FKP983108:FKS983108 FAT983108:FAW983108 EQX983108:ERA983108 EHB983108:EHE983108 DXF983108:DXI983108 DNJ983108:DNM983108 DDN983108:DDQ983108 CTR983108:CTU983108 CJV983108:CJY983108 BZZ983108:CAC983108 BQD983108:BQG983108 BGH983108:BGK983108 AWL983108:AWO983108 AMP983108:AMS983108 ACT983108:ACW983108 SX983108:TA983108 JB983108:JE983108 WVN917572:WVQ917572 WLR917572:WLU917572 WBV917572:WBY917572 VRZ917572:VSC917572 VID917572:VIG917572 UYH917572:UYK917572 UOL917572:UOO917572 UEP917572:UES917572 TUT917572:TUW917572 TKX917572:TLA917572 TBB917572:TBE917572 SRF917572:SRI917572 SHJ917572:SHM917572 RXN917572:RXQ917572 RNR917572:RNU917572 RDV917572:RDY917572 QTZ917572:QUC917572 QKD917572:QKG917572 QAH917572:QAK917572 PQL917572:PQO917572 PGP917572:PGS917572 OWT917572:OWW917572 OMX917572:ONA917572 ODB917572:ODE917572 NTF917572:NTI917572 NJJ917572:NJM917572 MZN917572:MZQ917572 MPR917572:MPU917572 MFV917572:MFY917572 LVZ917572:LWC917572 LMD917572:LMG917572 LCH917572:LCK917572 KSL917572:KSO917572 KIP917572:KIS917572 JYT917572:JYW917572 JOX917572:JPA917572 JFB917572:JFE917572 IVF917572:IVI917572 ILJ917572:ILM917572 IBN917572:IBQ917572 HRR917572:HRU917572 HHV917572:HHY917572 GXZ917572:GYC917572 GOD917572:GOG917572 GEH917572:GEK917572 FUL917572:FUO917572 FKP917572:FKS917572 FAT917572:FAW917572 EQX917572:ERA917572 EHB917572:EHE917572 DXF917572:DXI917572 DNJ917572:DNM917572 DDN917572:DDQ917572 CTR917572:CTU917572 CJV917572:CJY917572 BZZ917572:CAC917572 BQD917572:BQG917572 BGH917572:BGK917572 AWL917572:AWO917572 AMP917572:AMS917572 ACT917572:ACW917572 SX917572:TA917572 JB917572:JE917572 WVN852036:WVQ852036 WLR852036:WLU852036 WBV852036:WBY852036 VRZ852036:VSC852036 VID852036:VIG852036 UYH852036:UYK852036 UOL852036:UOO852036 UEP852036:UES852036 TUT852036:TUW852036 TKX852036:TLA852036 TBB852036:TBE852036 SRF852036:SRI852036 SHJ852036:SHM852036 RXN852036:RXQ852036 RNR852036:RNU852036 RDV852036:RDY852036 QTZ852036:QUC852036 QKD852036:QKG852036 QAH852036:QAK852036 PQL852036:PQO852036 PGP852036:PGS852036 OWT852036:OWW852036 OMX852036:ONA852036 ODB852036:ODE852036 NTF852036:NTI852036 NJJ852036:NJM852036 MZN852036:MZQ852036 MPR852036:MPU852036 MFV852036:MFY852036 LVZ852036:LWC852036 LMD852036:LMG852036 LCH852036:LCK852036 KSL852036:KSO852036 KIP852036:KIS852036 JYT852036:JYW852036 JOX852036:JPA852036 JFB852036:JFE852036 IVF852036:IVI852036 ILJ852036:ILM852036 IBN852036:IBQ852036 HRR852036:HRU852036 HHV852036:HHY852036 GXZ852036:GYC852036 GOD852036:GOG852036 GEH852036:GEK852036 FUL852036:FUO852036 FKP852036:FKS852036 FAT852036:FAW852036 EQX852036:ERA852036 EHB852036:EHE852036 DXF852036:DXI852036 DNJ852036:DNM852036 DDN852036:DDQ852036 CTR852036:CTU852036 CJV852036:CJY852036 BZZ852036:CAC852036 BQD852036:BQG852036 BGH852036:BGK852036 AWL852036:AWO852036 AMP852036:AMS852036 ACT852036:ACW852036 SX852036:TA852036 JB852036:JE852036 WVN786500:WVQ786500 WLR786500:WLU786500 WBV786500:WBY786500 VRZ786500:VSC786500 VID786500:VIG786500 UYH786500:UYK786500 UOL786500:UOO786500 UEP786500:UES786500 TUT786500:TUW786500 TKX786500:TLA786500 TBB786500:TBE786500 SRF786500:SRI786500 SHJ786500:SHM786500 RXN786500:RXQ786500 RNR786500:RNU786500 RDV786500:RDY786500 QTZ786500:QUC786500 QKD786500:QKG786500 QAH786500:QAK786500 PQL786500:PQO786500 PGP786500:PGS786500 OWT786500:OWW786500 OMX786500:ONA786500 ODB786500:ODE786500 NTF786500:NTI786500 NJJ786500:NJM786500 MZN786500:MZQ786500 MPR786500:MPU786500 MFV786500:MFY786500 LVZ786500:LWC786500 LMD786500:LMG786500 LCH786500:LCK786500 KSL786500:KSO786500 KIP786500:KIS786500 JYT786500:JYW786500 JOX786500:JPA786500 JFB786500:JFE786500 IVF786500:IVI786500 ILJ786500:ILM786500 IBN786500:IBQ786500 HRR786500:HRU786500 HHV786500:HHY786500 GXZ786500:GYC786500 GOD786500:GOG786500 GEH786500:GEK786500 FUL786500:FUO786500 FKP786500:FKS786500 FAT786500:FAW786500 EQX786500:ERA786500 EHB786500:EHE786500 DXF786500:DXI786500 DNJ786500:DNM786500 DDN786500:DDQ786500 CTR786500:CTU786500 CJV786500:CJY786500 BZZ786500:CAC786500 BQD786500:BQG786500 BGH786500:BGK786500 AWL786500:AWO786500 AMP786500:AMS786500 ACT786500:ACW786500 SX786500:TA786500 JB786500:JE786500 WVN720964:WVQ720964 WLR720964:WLU720964 WBV720964:WBY720964 VRZ720964:VSC720964 VID720964:VIG720964 UYH720964:UYK720964 UOL720964:UOO720964 UEP720964:UES720964 TUT720964:TUW720964 TKX720964:TLA720964 TBB720964:TBE720964 SRF720964:SRI720964 SHJ720964:SHM720964 RXN720964:RXQ720964 RNR720964:RNU720964 RDV720964:RDY720964 QTZ720964:QUC720964 QKD720964:QKG720964 QAH720964:QAK720964 PQL720964:PQO720964 PGP720964:PGS720964 OWT720964:OWW720964 OMX720964:ONA720964 ODB720964:ODE720964 NTF720964:NTI720964 NJJ720964:NJM720964 MZN720964:MZQ720964 MPR720964:MPU720964 MFV720964:MFY720964 LVZ720964:LWC720964 LMD720964:LMG720964 LCH720964:LCK720964 KSL720964:KSO720964 KIP720964:KIS720964 JYT720964:JYW720964 JOX720964:JPA720964 JFB720964:JFE720964 IVF720964:IVI720964 ILJ720964:ILM720964 IBN720964:IBQ720964 HRR720964:HRU720964 HHV720964:HHY720964 GXZ720964:GYC720964 GOD720964:GOG720964 GEH720964:GEK720964 FUL720964:FUO720964 FKP720964:FKS720964 FAT720964:FAW720964 EQX720964:ERA720964 EHB720964:EHE720964 DXF720964:DXI720964 DNJ720964:DNM720964 DDN720964:DDQ720964 CTR720964:CTU720964 CJV720964:CJY720964 BZZ720964:CAC720964 BQD720964:BQG720964 BGH720964:BGK720964 AWL720964:AWO720964 AMP720964:AMS720964 ACT720964:ACW720964 SX720964:TA720964 JB720964:JE720964 WVN655428:WVQ655428 WLR655428:WLU655428 WBV655428:WBY655428 VRZ655428:VSC655428 VID655428:VIG655428 UYH655428:UYK655428 UOL655428:UOO655428 UEP655428:UES655428 TUT655428:TUW655428 TKX655428:TLA655428 TBB655428:TBE655428 SRF655428:SRI655428 SHJ655428:SHM655428 RXN655428:RXQ655428 RNR655428:RNU655428 RDV655428:RDY655428 QTZ655428:QUC655428 QKD655428:QKG655428 QAH655428:QAK655428 PQL655428:PQO655428 PGP655428:PGS655428 OWT655428:OWW655428 OMX655428:ONA655428 ODB655428:ODE655428 NTF655428:NTI655428 NJJ655428:NJM655428 MZN655428:MZQ655428 MPR655428:MPU655428 MFV655428:MFY655428 LVZ655428:LWC655428 LMD655428:LMG655428 LCH655428:LCK655428 KSL655428:KSO655428 KIP655428:KIS655428 JYT655428:JYW655428 JOX655428:JPA655428 JFB655428:JFE655428 IVF655428:IVI655428 ILJ655428:ILM655428 IBN655428:IBQ655428 HRR655428:HRU655428 HHV655428:HHY655428 GXZ655428:GYC655428 GOD655428:GOG655428 GEH655428:GEK655428 FUL655428:FUO655428 FKP655428:FKS655428 FAT655428:FAW655428 EQX655428:ERA655428 EHB655428:EHE655428 DXF655428:DXI655428 DNJ655428:DNM655428 DDN655428:DDQ655428 CTR655428:CTU655428 CJV655428:CJY655428 BZZ655428:CAC655428 BQD655428:BQG655428 BGH655428:BGK655428 AWL655428:AWO655428 AMP655428:AMS655428 ACT655428:ACW655428 SX655428:TA655428 JB655428:JE655428 WVN589892:WVQ589892 WLR589892:WLU589892 WBV589892:WBY589892 VRZ589892:VSC589892 VID589892:VIG589892 UYH589892:UYK589892 UOL589892:UOO589892 UEP589892:UES589892 TUT589892:TUW589892 TKX589892:TLA589892 TBB589892:TBE589892 SRF589892:SRI589892 SHJ589892:SHM589892 RXN589892:RXQ589892 RNR589892:RNU589892 RDV589892:RDY589892 QTZ589892:QUC589892 QKD589892:QKG589892 QAH589892:QAK589892 PQL589892:PQO589892 PGP589892:PGS589892 OWT589892:OWW589892 OMX589892:ONA589892 ODB589892:ODE589892 NTF589892:NTI589892 NJJ589892:NJM589892 MZN589892:MZQ589892 MPR589892:MPU589892 MFV589892:MFY589892 LVZ589892:LWC589892 LMD589892:LMG589892 LCH589892:LCK589892 KSL589892:KSO589892 KIP589892:KIS589892 JYT589892:JYW589892 JOX589892:JPA589892 JFB589892:JFE589892 IVF589892:IVI589892 ILJ589892:ILM589892 IBN589892:IBQ589892 HRR589892:HRU589892 HHV589892:HHY589892 GXZ589892:GYC589892 GOD589892:GOG589892 GEH589892:GEK589892 FUL589892:FUO589892 FKP589892:FKS589892 FAT589892:FAW589892 EQX589892:ERA589892 EHB589892:EHE589892 DXF589892:DXI589892 DNJ589892:DNM589892 DDN589892:DDQ589892 CTR589892:CTU589892 CJV589892:CJY589892 BZZ589892:CAC589892 BQD589892:BQG589892 BGH589892:BGK589892 AWL589892:AWO589892 AMP589892:AMS589892 ACT589892:ACW589892 SX589892:TA589892 JB589892:JE589892 WVN524356:WVQ524356 WLR524356:WLU524356 WBV524356:WBY524356 VRZ524356:VSC524356 VID524356:VIG524356 UYH524356:UYK524356 UOL524356:UOO524356 UEP524356:UES524356 TUT524356:TUW524356 TKX524356:TLA524356 TBB524356:TBE524356 SRF524356:SRI524356 SHJ524356:SHM524356 RXN524356:RXQ524356 RNR524356:RNU524356 RDV524356:RDY524356 QTZ524356:QUC524356 QKD524356:QKG524356 QAH524356:QAK524356 PQL524356:PQO524356 PGP524356:PGS524356 OWT524356:OWW524356 OMX524356:ONA524356 ODB524356:ODE524356 NTF524356:NTI524356 NJJ524356:NJM524356 MZN524356:MZQ524356 MPR524356:MPU524356 MFV524356:MFY524356 LVZ524356:LWC524356 LMD524356:LMG524356 LCH524356:LCK524356 KSL524356:KSO524356 KIP524356:KIS524356 JYT524356:JYW524356 JOX524356:JPA524356 JFB524356:JFE524356 IVF524356:IVI524356 ILJ524356:ILM524356 IBN524356:IBQ524356 HRR524356:HRU524356 HHV524356:HHY524356 GXZ524356:GYC524356 GOD524356:GOG524356 GEH524356:GEK524356 FUL524356:FUO524356 FKP524356:FKS524356 FAT524356:FAW524356 EQX524356:ERA524356 EHB524356:EHE524356 DXF524356:DXI524356 DNJ524356:DNM524356 DDN524356:DDQ524356 CTR524356:CTU524356 CJV524356:CJY524356 BZZ524356:CAC524356 BQD524356:BQG524356 BGH524356:BGK524356 AWL524356:AWO524356 AMP524356:AMS524356 ACT524356:ACW524356 SX524356:TA524356 JB524356:JE524356 WVN458820:WVQ458820 WLR458820:WLU458820 WBV458820:WBY458820 VRZ458820:VSC458820 VID458820:VIG458820 UYH458820:UYK458820 UOL458820:UOO458820 UEP458820:UES458820 TUT458820:TUW458820 TKX458820:TLA458820 TBB458820:TBE458820 SRF458820:SRI458820 SHJ458820:SHM458820 RXN458820:RXQ458820 RNR458820:RNU458820 RDV458820:RDY458820 QTZ458820:QUC458820 QKD458820:QKG458820 QAH458820:QAK458820 PQL458820:PQO458820 PGP458820:PGS458820 OWT458820:OWW458820 OMX458820:ONA458820 ODB458820:ODE458820 NTF458820:NTI458820 NJJ458820:NJM458820 MZN458820:MZQ458820 MPR458820:MPU458820 MFV458820:MFY458820 LVZ458820:LWC458820 LMD458820:LMG458820 LCH458820:LCK458820 KSL458820:KSO458820 KIP458820:KIS458820 JYT458820:JYW458820 JOX458820:JPA458820 JFB458820:JFE458820 IVF458820:IVI458820 ILJ458820:ILM458820 IBN458820:IBQ458820 HRR458820:HRU458820 HHV458820:HHY458820 GXZ458820:GYC458820 GOD458820:GOG458820 GEH458820:GEK458820 FUL458820:FUO458820 FKP458820:FKS458820 FAT458820:FAW458820 EQX458820:ERA458820 EHB458820:EHE458820 DXF458820:DXI458820 DNJ458820:DNM458820 DDN458820:DDQ458820 CTR458820:CTU458820 CJV458820:CJY458820 BZZ458820:CAC458820 BQD458820:BQG458820 BGH458820:BGK458820 AWL458820:AWO458820 AMP458820:AMS458820 ACT458820:ACW458820 SX458820:TA458820 JB458820:JE458820 WVN393284:WVQ393284 WLR393284:WLU393284 WBV393284:WBY393284 VRZ393284:VSC393284 VID393284:VIG393284 UYH393284:UYK393284 UOL393284:UOO393284 UEP393284:UES393284 TUT393284:TUW393284 TKX393284:TLA393284 TBB393284:TBE393284 SRF393284:SRI393284 SHJ393284:SHM393284 RXN393284:RXQ393284 RNR393284:RNU393284 RDV393284:RDY393284 QTZ393284:QUC393284 QKD393284:QKG393284 QAH393284:QAK393284 PQL393284:PQO393284 PGP393284:PGS393284 OWT393284:OWW393284 OMX393284:ONA393284 ODB393284:ODE393284 NTF393284:NTI393284 NJJ393284:NJM393284 MZN393284:MZQ393284 MPR393284:MPU393284 MFV393284:MFY393284 LVZ393284:LWC393284 LMD393284:LMG393284 LCH393284:LCK393284 KSL393284:KSO393284 KIP393284:KIS393284 JYT393284:JYW393284 JOX393284:JPA393284 JFB393284:JFE393284 IVF393284:IVI393284 ILJ393284:ILM393284 IBN393284:IBQ393284 HRR393284:HRU393284 HHV393284:HHY393284 GXZ393284:GYC393284 GOD393284:GOG393284 GEH393284:GEK393284 FUL393284:FUO393284 FKP393284:FKS393284 FAT393284:FAW393284 EQX393284:ERA393284 EHB393284:EHE393284 DXF393284:DXI393284 DNJ393284:DNM393284 DDN393284:DDQ393284 CTR393284:CTU393284 CJV393284:CJY393284 BZZ393284:CAC393284 BQD393284:BQG393284 BGH393284:BGK393284 AWL393284:AWO393284 AMP393284:AMS393284 ACT393284:ACW393284 SX393284:TA393284 JB393284:JE393284 WVN327748:WVQ327748 WLR327748:WLU327748 WBV327748:WBY327748 VRZ327748:VSC327748 VID327748:VIG327748 UYH327748:UYK327748 UOL327748:UOO327748 UEP327748:UES327748 TUT327748:TUW327748 TKX327748:TLA327748 TBB327748:TBE327748 SRF327748:SRI327748 SHJ327748:SHM327748 RXN327748:RXQ327748 RNR327748:RNU327748 RDV327748:RDY327748 QTZ327748:QUC327748 QKD327748:QKG327748 QAH327748:QAK327748 PQL327748:PQO327748 PGP327748:PGS327748 OWT327748:OWW327748 OMX327748:ONA327748 ODB327748:ODE327748 NTF327748:NTI327748 NJJ327748:NJM327748 MZN327748:MZQ327748 MPR327748:MPU327748 MFV327748:MFY327748 LVZ327748:LWC327748 LMD327748:LMG327748 LCH327748:LCK327748 KSL327748:KSO327748 KIP327748:KIS327748 JYT327748:JYW327748 JOX327748:JPA327748 JFB327748:JFE327748 IVF327748:IVI327748 ILJ327748:ILM327748 IBN327748:IBQ327748 HRR327748:HRU327748 HHV327748:HHY327748 GXZ327748:GYC327748 GOD327748:GOG327748 GEH327748:GEK327748 FUL327748:FUO327748 FKP327748:FKS327748 FAT327748:FAW327748 EQX327748:ERA327748 EHB327748:EHE327748 DXF327748:DXI327748 DNJ327748:DNM327748 DDN327748:DDQ327748 CTR327748:CTU327748 CJV327748:CJY327748 BZZ327748:CAC327748 BQD327748:BQG327748 BGH327748:BGK327748 AWL327748:AWO327748 AMP327748:AMS327748 ACT327748:ACW327748 SX327748:TA327748 JB327748:JE327748 WVN262212:WVQ262212 WLR262212:WLU262212 WBV262212:WBY262212 VRZ262212:VSC262212 VID262212:VIG262212 UYH262212:UYK262212 UOL262212:UOO262212 UEP262212:UES262212 TUT262212:TUW262212 TKX262212:TLA262212 TBB262212:TBE262212 SRF262212:SRI262212 SHJ262212:SHM262212 RXN262212:RXQ262212 RNR262212:RNU262212 RDV262212:RDY262212 QTZ262212:QUC262212 QKD262212:QKG262212 QAH262212:QAK262212 PQL262212:PQO262212 PGP262212:PGS262212 OWT262212:OWW262212 OMX262212:ONA262212 ODB262212:ODE262212 NTF262212:NTI262212 NJJ262212:NJM262212 MZN262212:MZQ262212 MPR262212:MPU262212 MFV262212:MFY262212 LVZ262212:LWC262212 LMD262212:LMG262212 LCH262212:LCK262212 KSL262212:KSO262212 KIP262212:KIS262212 JYT262212:JYW262212 JOX262212:JPA262212 JFB262212:JFE262212 IVF262212:IVI262212 ILJ262212:ILM262212 IBN262212:IBQ262212 HRR262212:HRU262212 HHV262212:HHY262212 GXZ262212:GYC262212 GOD262212:GOG262212 GEH262212:GEK262212 FUL262212:FUO262212 FKP262212:FKS262212 FAT262212:FAW262212 EQX262212:ERA262212 EHB262212:EHE262212 DXF262212:DXI262212 DNJ262212:DNM262212 DDN262212:DDQ262212 CTR262212:CTU262212 CJV262212:CJY262212 BZZ262212:CAC262212 BQD262212:BQG262212 BGH262212:BGK262212 AWL262212:AWO262212 AMP262212:AMS262212 ACT262212:ACW262212 SX262212:TA262212 JB262212:JE262212 WVN196676:WVQ196676 WLR196676:WLU196676 WBV196676:WBY196676 VRZ196676:VSC196676 VID196676:VIG196676 UYH196676:UYK196676 UOL196676:UOO196676 UEP196676:UES196676 TUT196676:TUW196676 TKX196676:TLA196676 TBB196676:TBE196676 SRF196676:SRI196676 SHJ196676:SHM196676 RXN196676:RXQ196676 RNR196676:RNU196676 RDV196676:RDY196676 QTZ196676:QUC196676 QKD196676:QKG196676 QAH196676:QAK196676 PQL196676:PQO196676 PGP196676:PGS196676 OWT196676:OWW196676 OMX196676:ONA196676 ODB196676:ODE196676 NTF196676:NTI196676 NJJ196676:NJM196676 MZN196676:MZQ196676 MPR196676:MPU196676 MFV196676:MFY196676 LVZ196676:LWC196676 LMD196676:LMG196676 LCH196676:LCK196676 KSL196676:KSO196676 KIP196676:KIS196676 JYT196676:JYW196676 JOX196676:JPA196676 JFB196676:JFE196676 IVF196676:IVI196676 ILJ196676:ILM196676 IBN196676:IBQ196676 HRR196676:HRU196676 HHV196676:HHY196676 GXZ196676:GYC196676 GOD196676:GOG196676 GEH196676:GEK196676 FUL196676:FUO196676 FKP196676:FKS196676 FAT196676:FAW196676 EQX196676:ERA196676 EHB196676:EHE196676 DXF196676:DXI196676 DNJ196676:DNM196676 DDN196676:DDQ196676 CTR196676:CTU196676 CJV196676:CJY196676 BZZ196676:CAC196676 BQD196676:BQG196676 BGH196676:BGK196676 AWL196676:AWO196676 AMP196676:AMS196676 ACT196676:ACW196676 SX196676:TA196676 JB196676:JE196676 WVN131140:WVQ131140 WLR131140:WLU131140 WBV131140:WBY131140 VRZ131140:VSC131140 VID131140:VIG131140 UYH131140:UYK131140 UOL131140:UOO131140 UEP131140:UES131140 TUT131140:TUW131140 TKX131140:TLA131140 TBB131140:TBE131140 SRF131140:SRI131140 SHJ131140:SHM131140 RXN131140:RXQ131140 RNR131140:RNU131140 RDV131140:RDY131140 QTZ131140:QUC131140 QKD131140:QKG131140 QAH131140:QAK131140 PQL131140:PQO131140 PGP131140:PGS131140 OWT131140:OWW131140 OMX131140:ONA131140 ODB131140:ODE131140 NTF131140:NTI131140 NJJ131140:NJM131140 MZN131140:MZQ131140 MPR131140:MPU131140 MFV131140:MFY131140 LVZ131140:LWC131140 LMD131140:LMG131140 LCH131140:LCK131140 KSL131140:KSO131140 KIP131140:KIS131140 JYT131140:JYW131140 JOX131140:JPA131140 JFB131140:JFE131140 IVF131140:IVI131140 ILJ131140:ILM131140 IBN131140:IBQ131140 HRR131140:HRU131140 HHV131140:HHY131140 GXZ131140:GYC131140 GOD131140:GOG131140 GEH131140:GEK131140 FUL131140:FUO131140 FKP131140:FKS131140 FAT131140:FAW131140 EQX131140:ERA131140 EHB131140:EHE131140 DXF131140:DXI131140 DNJ131140:DNM131140 DDN131140:DDQ131140 CTR131140:CTU131140 CJV131140:CJY131140 BZZ131140:CAC131140 BQD131140:BQG131140 BGH131140:BGK131140 AWL131140:AWO131140 AMP131140:AMS131140 ACT131140:ACW131140 SX131140:TA131140 JB131140:JE131140 WVN65604:WVQ65604 WLR65604:WLU65604 WBV65604:WBY65604 VRZ65604:VSC65604 VID65604:VIG65604 UYH65604:UYK65604 UOL65604:UOO65604 UEP65604:UES65604 TUT65604:TUW65604 TKX65604:TLA65604 TBB65604:TBE65604 SRF65604:SRI65604 SHJ65604:SHM65604 RXN65604:RXQ65604 RNR65604:RNU65604 RDV65604:RDY65604 QTZ65604:QUC65604 QKD65604:QKG65604 QAH65604:QAK65604 PQL65604:PQO65604 PGP65604:PGS65604 OWT65604:OWW65604 OMX65604:ONA65604 ODB65604:ODE65604 NTF65604:NTI65604 NJJ65604:NJM65604 MZN65604:MZQ65604 MPR65604:MPU65604 MFV65604:MFY65604 LVZ65604:LWC65604 LMD65604:LMG65604 LCH65604:LCK65604 KSL65604:KSO65604 KIP65604:KIS65604 JYT65604:JYW65604 JOX65604:JPA65604 JFB65604:JFE65604 IVF65604:IVI65604 ILJ65604:ILM65604 IBN65604:IBQ65604 HRR65604:HRU65604 HHV65604:HHY65604 GXZ65604:GYC65604 GOD65604:GOG65604 GEH65604:GEK65604 FUL65604:FUO65604 FKP65604:FKS65604 FAT65604:FAW65604 EQX65604:ERA65604 EHB65604:EHE65604 DXF65604:DXI65604 DNJ65604:DNM65604 DDN65604:DDQ65604 CTR65604:CTU65604 CJV65604:CJY65604 BZZ65604:CAC65604 BQD65604:BQG65604 BGH65604:BGK65604 AWL65604:AWO65604 AMP65604:AMS65604 ACT65604:ACW65604 SX65604:TA65604 JB65604:JE65604 WVN983108:WVQ983108 WVN983099:WVQ983099 WLR983099:WLU983099 WBV983099:WBY983099 VRZ983099:VSC983099 VID983099:VIG983099 UYH983099:UYK983099 UOL983099:UOO983099 UEP983099:UES983099 TUT983099:TUW983099 TKX983099:TLA983099 TBB983099:TBE983099 SRF983099:SRI983099 SHJ983099:SHM983099 RXN983099:RXQ983099 RNR983099:RNU983099 RDV983099:RDY983099 QTZ983099:QUC983099 QKD983099:QKG983099 QAH983099:QAK983099 PQL983099:PQO983099 PGP983099:PGS983099 OWT983099:OWW983099 OMX983099:ONA983099 ODB983099:ODE983099 NTF983099:NTI983099 NJJ983099:NJM983099 MZN983099:MZQ983099 MPR983099:MPU983099 MFV983099:MFY983099 LVZ983099:LWC983099 LMD983099:LMG983099 LCH983099:LCK983099 KSL983099:KSO983099 KIP983099:KIS983099 JYT983099:JYW983099 JOX983099:JPA983099 JFB983099:JFE983099 IVF983099:IVI983099 ILJ983099:ILM983099 IBN983099:IBQ983099 HRR983099:HRU983099 HHV983099:HHY983099 GXZ983099:GYC983099 GOD983099:GOG983099 GEH983099:GEK983099 FUL983099:FUO983099 FKP983099:FKS983099 FAT983099:FAW983099 EQX983099:ERA983099 EHB983099:EHE983099 DXF983099:DXI983099 DNJ983099:DNM983099 DDN983099:DDQ983099 CTR983099:CTU983099 CJV983099:CJY983099 BZZ983099:CAC983099 BQD983099:BQG983099 BGH983099:BGK983099 AWL983099:AWO983099 AMP983099:AMS983099 ACT983099:ACW983099 SX983099:TA983099 JB983099:JE983099 WVN917563:WVQ917563 WLR917563:WLU917563 WBV917563:WBY917563 VRZ917563:VSC917563 VID917563:VIG917563 UYH917563:UYK917563 UOL917563:UOO917563 UEP917563:UES917563 TUT917563:TUW917563 TKX917563:TLA917563 TBB917563:TBE917563 SRF917563:SRI917563 SHJ917563:SHM917563 RXN917563:RXQ917563 RNR917563:RNU917563 RDV917563:RDY917563 QTZ917563:QUC917563 QKD917563:QKG917563 QAH917563:QAK917563 PQL917563:PQO917563 PGP917563:PGS917563 OWT917563:OWW917563 OMX917563:ONA917563 ODB917563:ODE917563 NTF917563:NTI917563 NJJ917563:NJM917563 MZN917563:MZQ917563 MPR917563:MPU917563 MFV917563:MFY917563 LVZ917563:LWC917563 LMD917563:LMG917563 LCH917563:LCK917563 KSL917563:KSO917563 KIP917563:KIS917563 JYT917563:JYW917563 JOX917563:JPA917563 JFB917563:JFE917563 IVF917563:IVI917563 ILJ917563:ILM917563 IBN917563:IBQ917563 HRR917563:HRU917563 HHV917563:HHY917563 GXZ917563:GYC917563 GOD917563:GOG917563 GEH917563:GEK917563 FUL917563:FUO917563 FKP917563:FKS917563 FAT917563:FAW917563 EQX917563:ERA917563 EHB917563:EHE917563 DXF917563:DXI917563 DNJ917563:DNM917563 DDN917563:DDQ917563 CTR917563:CTU917563 CJV917563:CJY917563 BZZ917563:CAC917563 BQD917563:BQG917563 BGH917563:BGK917563 AWL917563:AWO917563 AMP917563:AMS917563 ACT917563:ACW917563 SX917563:TA917563 JB917563:JE917563 WVN852027:WVQ852027 WLR852027:WLU852027 WBV852027:WBY852027 VRZ852027:VSC852027 VID852027:VIG852027 UYH852027:UYK852027 UOL852027:UOO852027 UEP852027:UES852027 TUT852027:TUW852027 TKX852027:TLA852027 TBB852027:TBE852027 SRF852027:SRI852027 SHJ852027:SHM852027 RXN852027:RXQ852027 RNR852027:RNU852027 RDV852027:RDY852027 QTZ852027:QUC852027 QKD852027:QKG852027 QAH852027:QAK852027 PQL852027:PQO852027 PGP852027:PGS852027 OWT852027:OWW852027 OMX852027:ONA852027 ODB852027:ODE852027 NTF852027:NTI852027 NJJ852027:NJM852027 MZN852027:MZQ852027 MPR852027:MPU852027 MFV852027:MFY852027 LVZ852027:LWC852027 LMD852027:LMG852027 LCH852027:LCK852027 KSL852027:KSO852027 KIP852027:KIS852027 JYT852027:JYW852027 JOX852027:JPA852027 JFB852027:JFE852027 IVF852027:IVI852027 ILJ852027:ILM852027 IBN852027:IBQ852027 HRR852027:HRU852027 HHV852027:HHY852027 GXZ852027:GYC852027 GOD852027:GOG852027 GEH852027:GEK852027 FUL852027:FUO852027 FKP852027:FKS852027 FAT852027:FAW852027 EQX852027:ERA852027 EHB852027:EHE852027 DXF852027:DXI852027 DNJ852027:DNM852027 DDN852027:DDQ852027 CTR852027:CTU852027 CJV852027:CJY852027 BZZ852027:CAC852027 BQD852027:BQG852027 BGH852027:BGK852027 AWL852027:AWO852027 AMP852027:AMS852027 ACT852027:ACW852027 SX852027:TA852027 JB852027:JE852027 WVN786491:WVQ786491 WLR786491:WLU786491 WBV786491:WBY786491 VRZ786491:VSC786491 VID786491:VIG786491 UYH786491:UYK786491 UOL786491:UOO786491 UEP786491:UES786491 TUT786491:TUW786491 TKX786491:TLA786491 TBB786491:TBE786491 SRF786491:SRI786491 SHJ786491:SHM786491 RXN786491:RXQ786491 RNR786491:RNU786491 RDV786491:RDY786491 QTZ786491:QUC786491 QKD786491:QKG786491 QAH786491:QAK786491 PQL786491:PQO786491 PGP786491:PGS786491 OWT786491:OWW786491 OMX786491:ONA786491 ODB786491:ODE786491 NTF786491:NTI786491 NJJ786491:NJM786491 MZN786491:MZQ786491 MPR786491:MPU786491 MFV786491:MFY786491 LVZ786491:LWC786491 LMD786491:LMG786491 LCH786491:LCK786491 KSL786491:KSO786491 KIP786491:KIS786491 JYT786491:JYW786491 JOX786491:JPA786491 JFB786491:JFE786491 IVF786491:IVI786491 ILJ786491:ILM786491 IBN786491:IBQ786491 HRR786491:HRU786491 HHV786491:HHY786491 GXZ786491:GYC786491 GOD786491:GOG786491 GEH786491:GEK786491 FUL786491:FUO786491 FKP786491:FKS786491 FAT786491:FAW786491 EQX786491:ERA786491 EHB786491:EHE786491 DXF786491:DXI786491 DNJ786491:DNM786491 DDN786491:DDQ786491 CTR786491:CTU786491 CJV786491:CJY786491 BZZ786491:CAC786491 BQD786491:BQG786491 BGH786491:BGK786491 AWL786491:AWO786491 AMP786491:AMS786491 ACT786491:ACW786491 SX786491:TA786491 JB786491:JE786491 WVN720955:WVQ720955 WLR720955:WLU720955 WBV720955:WBY720955 VRZ720955:VSC720955 VID720955:VIG720955 UYH720955:UYK720955 UOL720955:UOO720955 UEP720955:UES720955 TUT720955:TUW720955 TKX720955:TLA720955 TBB720955:TBE720955 SRF720955:SRI720955 SHJ720955:SHM720955 RXN720955:RXQ720955 RNR720955:RNU720955 RDV720955:RDY720955 QTZ720955:QUC720955 QKD720955:QKG720955 QAH720955:QAK720955 PQL720955:PQO720955 PGP720955:PGS720955 OWT720955:OWW720955 OMX720955:ONA720955 ODB720955:ODE720955 NTF720955:NTI720955 NJJ720955:NJM720955 MZN720955:MZQ720955 MPR720955:MPU720955 MFV720955:MFY720955 LVZ720955:LWC720955 LMD720955:LMG720955 LCH720955:LCK720955 KSL720955:KSO720955 KIP720955:KIS720955 JYT720955:JYW720955 JOX720955:JPA720955 JFB720955:JFE720955 IVF720955:IVI720955 ILJ720955:ILM720955 IBN720955:IBQ720955 HRR720955:HRU720955 HHV720955:HHY720955 GXZ720955:GYC720955 GOD720955:GOG720955 GEH720955:GEK720955 FUL720955:FUO720955 FKP720955:FKS720955 FAT720955:FAW720955 EQX720955:ERA720955 EHB720955:EHE720955 DXF720955:DXI720955 DNJ720955:DNM720955 DDN720955:DDQ720955 CTR720955:CTU720955 CJV720955:CJY720955 BZZ720955:CAC720955 BQD720955:BQG720955 BGH720955:BGK720955 AWL720955:AWO720955 AMP720955:AMS720955 ACT720955:ACW720955 SX720955:TA720955 JB720955:JE720955 WVN655419:WVQ655419 WLR655419:WLU655419 WBV655419:WBY655419 VRZ655419:VSC655419 VID655419:VIG655419 UYH655419:UYK655419 UOL655419:UOO655419 UEP655419:UES655419 TUT655419:TUW655419 TKX655419:TLA655419 TBB655419:TBE655419 SRF655419:SRI655419 SHJ655419:SHM655419 RXN655419:RXQ655419 RNR655419:RNU655419 RDV655419:RDY655419 QTZ655419:QUC655419 QKD655419:QKG655419 QAH655419:QAK655419 PQL655419:PQO655419 PGP655419:PGS655419 OWT655419:OWW655419 OMX655419:ONA655419 ODB655419:ODE655419 NTF655419:NTI655419 NJJ655419:NJM655419 MZN655419:MZQ655419 MPR655419:MPU655419 MFV655419:MFY655419 LVZ655419:LWC655419 LMD655419:LMG655419 LCH655419:LCK655419 KSL655419:KSO655419 KIP655419:KIS655419 JYT655419:JYW655419 JOX655419:JPA655419 JFB655419:JFE655419 IVF655419:IVI655419 ILJ655419:ILM655419 IBN655419:IBQ655419 HRR655419:HRU655419 HHV655419:HHY655419 GXZ655419:GYC655419 GOD655419:GOG655419 GEH655419:GEK655419 FUL655419:FUO655419 FKP655419:FKS655419 FAT655419:FAW655419 EQX655419:ERA655419 EHB655419:EHE655419 DXF655419:DXI655419 DNJ655419:DNM655419 DDN655419:DDQ655419 CTR655419:CTU655419 CJV655419:CJY655419 BZZ655419:CAC655419 BQD655419:BQG655419 BGH655419:BGK655419 AWL655419:AWO655419 AMP655419:AMS655419 ACT655419:ACW655419 SX655419:TA655419 JB655419:JE655419 WVN589883:WVQ589883 WLR589883:WLU589883 WBV589883:WBY589883 VRZ589883:VSC589883 VID589883:VIG589883 UYH589883:UYK589883 UOL589883:UOO589883 UEP589883:UES589883 TUT589883:TUW589883 TKX589883:TLA589883 TBB589883:TBE589883 SRF589883:SRI589883 SHJ589883:SHM589883 RXN589883:RXQ589883 RNR589883:RNU589883 RDV589883:RDY589883 QTZ589883:QUC589883 QKD589883:QKG589883 QAH589883:QAK589883 PQL589883:PQO589883 PGP589883:PGS589883 OWT589883:OWW589883 OMX589883:ONA589883 ODB589883:ODE589883 NTF589883:NTI589883 NJJ589883:NJM589883 MZN589883:MZQ589883 MPR589883:MPU589883 MFV589883:MFY589883 LVZ589883:LWC589883 LMD589883:LMG589883 LCH589883:LCK589883 KSL589883:KSO589883 KIP589883:KIS589883 JYT589883:JYW589883 JOX589883:JPA589883 JFB589883:JFE589883 IVF589883:IVI589883 ILJ589883:ILM589883 IBN589883:IBQ589883 HRR589883:HRU589883 HHV589883:HHY589883 GXZ589883:GYC589883 GOD589883:GOG589883 GEH589883:GEK589883 FUL589883:FUO589883 FKP589883:FKS589883 FAT589883:FAW589883 EQX589883:ERA589883 EHB589883:EHE589883 DXF589883:DXI589883 DNJ589883:DNM589883 DDN589883:DDQ589883 CTR589883:CTU589883 CJV589883:CJY589883 BZZ589883:CAC589883 BQD589883:BQG589883 BGH589883:BGK589883 AWL589883:AWO589883 AMP589883:AMS589883 ACT589883:ACW589883 SX589883:TA589883 JB589883:JE589883 WVN524347:WVQ524347 WLR524347:WLU524347 WBV524347:WBY524347 VRZ524347:VSC524347 VID524347:VIG524347 UYH524347:UYK524347 UOL524347:UOO524347 UEP524347:UES524347 TUT524347:TUW524347 TKX524347:TLA524347 TBB524347:TBE524347 SRF524347:SRI524347 SHJ524347:SHM524347 RXN524347:RXQ524347 RNR524347:RNU524347 RDV524347:RDY524347 QTZ524347:QUC524347 QKD524347:QKG524347 QAH524347:QAK524347 PQL524347:PQO524347 PGP524347:PGS524347 OWT524347:OWW524347 OMX524347:ONA524347 ODB524347:ODE524347 NTF524347:NTI524347 NJJ524347:NJM524347 MZN524347:MZQ524347 MPR524347:MPU524347 MFV524347:MFY524347 LVZ524347:LWC524347 LMD524347:LMG524347 LCH524347:LCK524347 KSL524347:KSO524347 KIP524347:KIS524347 JYT524347:JYW524347 JOX524347:JPA524347 JFB524347:JFE524347 IVF524347:IVI524347 ILJ524347:ILM524347 IBN524347:IBQ524347 HRR524347:HRU524347 HHV524347:HHY524347 GXZ524347:GYC524347 GOD524347:GOG524347 GEH524347:GEK524347 FUL524347:FUO524347 FKP524347:FKS524347 FAT524347:FAW524347 EQX524347:ERA524347 EHB524347:EHE524347 DXF524347:DXI524347 DNJ524347:DNM524347 DDN524347:DDQ524347 CTR524347:CTU524347 CJV524347:CJY524347 BZZ524347:CAC524347 BQD524347:BQG524347 BGH524347:BGK524347 AWL524347:AWO524347 AMP524347:AMS524347 ACT524347:ACW524347 SX524347:TA524347 JB524347:JE524347 WVN458811:WVQ458811 WLR458811:WLU458811 WBV458811:WBY458811 VRZ458811:VSC458811 VID458811:VIG458811 UYH458811:UYK458811 UOL458811:UOO458811 UEP458811:UES458811 TUT458811:TUW458811 TKX458811:TLA458811 TBB458811:TBE458811 SRF458811:SRI458811 SHJ458811:SHM458811 RXN458811:RXQ458811 RNR458811:RNU458811 RDV458811:RDY458811 QTZ458811:QUC458811 QKD458811:QKG458811 QAH458811:QAK458811 PQL458811:PQO458811 PGP458811:PGS458811 OWT458811:OWW458811 OMX458811:ONA458811 ODB458811:ODE458811 NTF458811:NTI458811 NJJ458811:NJM458811 MZN458811:MZQ458811 MPR458811:MPU458811 MFV458811:MFY458811 LVZ458811:LWC458811 LMD458811:LMG458811 LCH458811:LCK458811 KSL458811:KSO458811 KIP458811:KIS458811 JYT458811:JYW458811 JOX458811:JPA458811 JFB458811:JFE458811 IVF458811:IVI458811 ILJ458811:ILM458811 IBN458811:IBQ458811 HRR458811:HRU458811 HHV458811:HHY458811 GXZ458811:GYC458811 GOD458811:GOG458811 GEH458811:GEK458811 FUL458811:FUO458811 FKP458811:FKS458811 FAT458811:FAW458811 EQX458811:ERA458811 EHB458811:EHE458811 DXF458811:DXI458811 DNJ458811:DNM458811 DDN458811:DDQ458811 CTR458811:CTU458811 CJV458811:CJY458811 BZZ458811:CAC458811 BQD458811:BQG458811 BGH458811:BGK458811 AWL458811:AWO458811 AMP458811:AMS458811 ACT458811:ACW458811 SX458811:TA458811 JB458811:JE458811 WVN393275:WVQ393275 WLR393275:WLU393275 WBV393275:WBY393275 VRZ393275:VSC393275 VID393275:VIG393275 UYH393275:UYK393275 UOL393275:UOO393275 UEP393275:UES393275 TUT393275:TUW393275 TKX393275:TLA393275 TBB393275:TBE393275 SRF393275:SRI393275 SHJ393275:SHM393275 RXN393275:RXQ393275 RNR393275:RNU393275 RDV393275:RDY393275 QTZ393275:QUC393275 QKD393275:QKG393275 QAH393275:QAK393275 PQL393275:PQO393275 PGP393275:PGS393275 OWT393275:OWW393275 OMX393275:ONA393275 ODB393275:ODE393275 NTF393275:NTI393275 NJJ393275:NJM393275 MZN393275:MZQ393275 MPR393275:MPU393275 MFV393275:MFY393275 LVZ393275:LWC393275 LMD393275:LMG393275 LCH393275:LCK393275 KSL393275:KSO393275 KIP393275:KIS393275 JYT393275:JYW393275 JOX393275:JPA393275 JFB393275:JFE393275 IVF393275:IVI393275 ILJ393275:ILM393275 IBN393275:IBQ393275 HRR393275:HRU393275 HHV393275:HHY393275 GXZ393275:GYC393275 GOD393275:GOG393275 GEH393275:GEK393275 FUL393275:FUO393275 FKP393275:FKS393275 FAT393275:FAW393275 EQX393275:ERA393275 EHB393275:EHE393275 DXF393275:DXI393275 DNJ393275:DNM393275 DDN393275:DDQ393275 CTR393275:CTU393275 CJV393275:CJY393275 BZZ393275:CAC393275 BQD393275:BQG393275 BGH393275:BGK393275 AWL393275:AWO393275 AMP393275:AMS393275 ACT393275:ACW393275 SX393275:TA393275 JB393275:JE393275 WVN327739:WVQ327739 WLR327739:WLU327739 WBV327739:WBY327739 VRZ327739:VSC327739 VID327739:VIG327739 UYH327739:UYK327739 UOL327739:UOO327739 UEP327739:UES327739 TUT327739:TUW327739 TKX327739:TLA327739 TBB327739:TBE327739 SRF327739:SRI327739 SHJ327739:SHM327739 RXN327739:RXQ327739 RNR327739:RNU327739 RDV327739:RDY327739 QTZ327739:QUC327739 QKD327739:QKG327739 QAH327739:QAK327739 PQL327739:PQO327739 PGP327739:PGS327739 OWT327739:OWW327739 OMX327739:ONA327739 ODB327739:ODE327739 NTF327739:NTI327739 NJJ327739:NJM327739 MZN327739:MZQ327739 MPR327739:MPU327739 MFV327739:MFY327739 LVZ327739:LWC327739 LMD327739:LMG327739 LCH327739:LCK327739 KSL327739:KSO327739 KIP327739:KIS327739 JYT327739:JYW327739 JOX327739:JPA327739 JFB327739:JFE327739 IVF327739:IVI327739 ILJ327739:ILM327739 IBN327739:IBQ327739 HRR327739:HRU327739 HHV327739:HHY327739 GXZ327739:GYC327739 GOD327739:GOG327739 GEH327739:GEK327739 FUL327739:FUO327739 FKP327739:FKS327739 FAT327739:FAW327739 EQX327739:ERA327739 EHB327739:EHE327739 DXF327739:DXI327739 DNJ327739:DNM327739 DDN327739:DDQ327739 CTR327739:CTU327739 CJV327739:CJY327739 BZZ327739:CAC327739 BQD327739:BQG327739 BGH327739:BGK327739 AWL327739:AWO327739 AMP327739:AMS327739 ACT327739:ACW327739 SX327739:TA327739 JB327739:JE327739 WVN262203:WVQ262203 WLR262203:WLU262203 WBV262203:WBY262203 VRZ262203:VSC262203 VID262203:VIG262203 UYH262203:UYK262203 UOL262203:UOO262203 UEP262203:UES262203 TUT262203:TUW262203 TKX262203:TLA262203 TBB262203:TBE262203 SRF262203:SRI262203 SHJ262203:SHM262203 RXN262203:RXQ262203 RNR262203:RNU262203 RDV262203:RDY262203 QTZ262203:QUC262203 QKD262203:QKG262203 QAH262203:QAK262203 PQL262203:PQO262203 PGP262203:PGS262203 OWT262203:OWW262203 OMX262203:ONA262203 ODB262203:ODE262203 NTF262203:NTI262203 NJJ262203:NJM262203 MZN262203:MZQ262203 MPR262203:MPU262203 MFV262203:MFY262203 LVZ262203:LWC262203 LMD262203:LMG262203 LCH262203:LCK262203 KSL262203:KSO262203 KIP262203:KIS262203 JYT262203:JYW262203 JOX262203:JPA262203 JFB262203:JFE262203 IVF262203:IVI262203 ILJ262203:ILM262203 IBN262203:IBQ262203 HRR262203:HRU262203 HHV262203:HHY262203 GXZ262203:GYC262203 GOD262203:GOG262203 GEH262203:GEK262203 FUL262203:FUO262203 FKP262203:FKS262203 FAT262203:FAW262203 EQX262203:ERA262203 EHB262203:EHE262203 DXF262203:DXI262203 DNJ262203:DNM262203 DDN262203:DDQ262203 CTR262203:CTU262203 CJV262203:CJY262203 BZZ262203:CAC262203 BQD262203:BQG262203 BGH262203:BGK262203 AWL262203:AWO262203 AMP262203:AMS262203 ACT262203:ACW262203 SX262203:TA262203 JB262203:JE262203 WVN196667:WVQ196667 WLR196667:WLU196667 WBV196667:WBY196667 VRZ196667:VSC196667 VID196667:VIG196667 UYH196667:UYK196667 UOL196667:UOO196667 UEP196667:UES196667 TUT196667:TUW196667 TKX196667:TLA196667 TBB196667:TBE196667 SRF196667:SRI196667 SHJ196667:SHM196667 RXN196667:RXQ196667 RNR196667:RNU196667 RDV196667:RDY196667 QTZ196667:QUC196667 QKD196667:QKG196667 QAH196667:QAK196667 PQL196667:PQO196667 PGP196667:PGS196667 OWT196667:OWW196667 OMX196667:ONA196667 ODB196667:ODE196667 NTF196667:NTI196667 NJJ196667:NJM196667 MZN196667:MZQ196667 MPR196667:MPU196667 MFV196667:MFY196667 LVZ196667:LWC196667 LMD196667:LMG196667 LCH196667:LCK196667 KSL196667:KSO196667 KIP196667:KIS196667 JYT196667:JYW196667 JOX196667:JPA196667 JFB196667:JFE196667 IVF196667:IVI196667 ILJ196667:ILM196667 IBN196667:IBQ196667 HRR196667:HRU196667 HHV196667:HHY196667 GXZ196667:GYC196667 GOD196667:GOG196667 GEH196667:GEK196667 FUL196667:FUO196667 FKP196667:FKS196667 FAT196667:FAW196667 EQX196667:ERA196667 EHB196667:EHE196667 DXF196667:DXI196667 DNJ196667:DNM196667 DDN196667:DDQ196667 CTR196667:CTU196667 CJV196667:CJY196667 BZZ196667:CAC196667 BQD196667:BQG196667 BGH196667:BGK196667 AWL196667:AWO196667 AMP196667:AMS196667 ACT196667:ACW196667 SX196667:TA196667 JB196667:JE196667 WVN131131:WVQ131131 WLR131131:WLU131131 WBV131131:WBY131131 VRZ131131:VSC131131 VID131131:VIG131131 UYH131131:UYK131131 UOL131131:UOO131131 UEP131131:UES131131 TUT131131:TUW131131 TKX131131:TLA131131 TBB131131:TBE131131 SRF131131:SRI131131 SHJ131131:SHM131131 RXN131131:RXQ131131 RNR131131:RNU131131 RDV131131:RDY131131 QTZ131131:QUC131131 QKD131131:QKG131131 QAH131131:QAK131131 PQL131131:PQO131131 PGP131131:PGS131131 OWT131131:OWW131131 OMX131131:ONA131131 ODB131131:ODE131131 NTF131131:NTI131131 NJJ131131:NJM131131 MZN131131:MZQ131131 MPR131131:MPU131131 MFV131131:MFY131131 LVZ131131:LWC131131 LMD131131:LMG131131 LCH131131:LCK131131 KSL131131:KSO131131 KIP131131:KIS131131 JYT131131:JYW131131 JOX131131:JPA131131 JFB131131:JFE131131 IVF131131:IVI131131 ILJ131131:ILM131131 IBN131131:IBQ131131 HRR131131:HRU131131 HHV131131:HHY131131 GXZ131131:GYC131131 GOD131131:GOG131131 GEH131131:GEK131131 FUL131131:FUO131131 FKP131131:FKS131131 FAT131131:FAW131131 EQX131131:ERA131131 EHB131131:EHE131131 DXF131131:DXI131131 DNJ131131:DNM131131 DDN131131:DDQ131131 CTR131131:CTU131131 CJV131131:CJY131131 BZZ131131:CAC131131 BQD131131:BQG131131 BGH131131:BGK131131 AWL131131:AWO131131 AMP131131:AMS131131 ACT131131:ACW131131 SX131131:TA131131 JB131131:JE131131 WVN65595:WVQ65595 WLR65595:WLU65595 WBV65595:WBY65595 VRZ65595:VSC65595 VID65595:VIG65595 UYH65595:UYK65595 UOL65595:UOO65595 UEP65595:UES65595 TUT65595:TUW65595 TKX65595:TLA65595 TBB65595:TBE65595 SRF65595:SRI65595 SHJ65595:SHM65595 RXN65595:RXQ65595 RNR65595:RNU65595 RDV65595:RDY65595 QTZ65595:QUC65595 QKD65595:QKG65595 QAH65595:QAK65595 PQL65595:PQO65595 PGP65595:PGS65595 OWT65595:OWW65595 OMX65595:ONA65595 ODB65595:ODE65595 NTF65595:NTI65595 NJJ65595:NJM65595 MZN65595:MZQ65595 MPR65595:MPU65595 MFV65595:MFY65595 LVZ65595:LWC65595 LMD65595:LMG65595 LCH65595:LCK65595 KSL65595:KSO65595 KIP65595:KIS65595 JYT65595:JYW65595 JOX65595:JPA65595 JFB65595:JFE65595 IVF65595:IVI65595 ILJ65595:ILM65595 IBN65595:IBQ65595 HRR65595:HRU65595 HHV65595:HHY65595 GXZ65595:GYC65595 GOD65595:GOG65595 GEH65595:GEK65595 FUL65595:FUO65595 FKP65595:FKS65595 FAT65595:FAW65595 EQX65595:ERA65595 EHB65595:EHE65595 DXF65595:DXI65595 DNJ65595:DNM65595 DDN65595:DDQ65595 CTR65595:CTU65595 CJV65595:CJY65595 BZZ65595:CAC65595 BQD65595:BQG65595 BGH65595:BGK65595 AWL65595:AWO65595 AMP65595:AMS65595 ACT65595:ACW65595 SX65595:TA65595 JB65595:JE65595 WLR983108:WLU983108 WVN983086:WVQ983086 WLR983086:WLU983086 WBV983086:WBY983086 VRZ983086:VSC983086 VID983086:VIG983086 UYH983086:UYK983086 UOL983086:UOO983086 UEP983086:UES983086 TUT983086:TUW983086 TKX983086:TLA983086 TBB983086:TBE983086 SRF983086:SRI983086 SHJ983086:SHM983086 RXN983086:RXQ983086 RNR983086:RNU983086 RDV983086:RDY983086 QTZ983086:QUC983086 QKD983086:QKG983086 QAH983086:QAK983086 PQL983086:PQO983086 PGP983086:PGS983086 OWT983086:OWW983086 OMX983086:ONA983086 ODB983086:ODE983086 NTF983086:NTI983086 NJJ983086:NJM983086 MZN983086:MZQ983086 MPR983086:MPU983086 MFV983086:MFY983086 LVZ983086:LWC983086 LMD983086:LMG983086 LCH983086:LCK983086 KSL983086:KSO983086 KIP983086:KIS983086 JYT983086:JYW983086 JOX983086:JPA983086 JFB983086:JFE983086 IVF983086:IVI983086 ILJ983086:ILM983086 IBN983086:IBQ983086 HRR983086:HRU983086 HHV983086:HHY983086 GXZ983086:GYC983086 GOD983086:GOG983086 GEH983086:GEK983086 FUL983086:FUO983086 FKP983086:FKS983086 FAT983086:FAW983086 EQX983086:ERA983086 EHB983086:EHE983086 DXF983086:DXI983086 DNJ983086:DNM983086 DDN983086:DDQ983086 CTR983086:CTU983086 CJV983086:CJY983086 BZZ983086:CAC983086 BQD983086:BQG983086 BGH983086:BGK983086 AWL983086:AWO983086 AMP983086:AMS983086 ACT983086:ACW983086 SX983086:TA983086 JB983086:JE983086 WVN917550:WVQ917550 WLR917550:WLU917550 WBV917550:WBY917550 VRZ917550:VSC917550 VID917550:VIG917550 UYH917550:UYK917550 UOL917550:UOO917550 UEP917550:UES917550 TUT917550:TUW917550 TKX917550:TLA917550 TBB917550:TBE917550 SRF917550:SRI917550 SHJ917550:SHM917550 RXN917550:RXQ917550 RNR917550:RNU917550 RDV917550:RDY917550 QTZ917550:QUC917550 QKD917550:QKG917550 QAH917550:QAK917550 PQL917550:PQO917550 PGP917550:PGS917550 OWT917550:OWW917550 OMX917550:ONA917550 ODB917550:ODE917550 NTF917550:NTI917550 NJJ917550:NJM917550 MZN917550:MZQ917550 MPR917550:MPU917550 MFV917550:MFY917550 LVZ917550:LWC917550 LMD917550:LMG917550 LCH917550:LCK917550 KSL917550:KSO917550 KIP917550:KIS917550 JYT917550:JYW917550 JOX917550:JPA917550 JFB917550:JFE917550 IVF917550:IVI917550 ILJ917550:ILM917550 IBN917550:IBQ917550 HRR917550:HRU917550 HHV917550:HHY917550 GXZ917550:GYC917550 GOD917550:GOG917550 GEH917550:GEK917550 FUL917550:FUO917550 FKP917550:FKS917550 FAT917550:FAW917550 EQX917550:ERA917550 EHB917550:EHE917550 DXF917550:DXI917550 DNJ917550:DNM917550 DDN917550:DDQ917550 CTR917550:CTU917550 CJV917550:CJY917550 BZZ917550:CAC917550 BQD917550:BQG917550 BGH917550:BGK917550 AWL917550:AWO917550 AMP917550:AMS917550 ACT917550:ACW917550 SX917550:TA917550 JB917550:JE917550 WVN852014:WVQ852014 WLR852014:WLU852014 WBV852014:WBY852014 VRZ852014:VSC852014 VID852014:VIG852014 UYH852014:UYK852014 UOL852014:UOO852014 UEP852014:UES852014 TUT852014:TUW852014 TKX852014:TLA852014 TBB852014:TBE852014 SRF852014:SRI852014 SHJ852014:SHM852014 RXN852014:RXQ852014 RNR852014:RNU852014 RDV852014:RDY852014 QTZ852014:QUC852014 QKD852014:QKG852014 QAH852014:QAK852014 PQL852014:PQO852014 PGP852014:PGS852014 OWT852014:OWW852014 OMX852014:ONA852014 ODB852014:ODE852014 NTF852014:NTI852014 NJJ852014:NJM852014 MZN852014:MZQ852014 MPR852014:MPU852014 MFV852014:MFY852014 LVZ852014:LWC852014 LMD852014:LMG852014 LCH852014:LCK852014 KSL852014:KSO852014 KIP852014:KIS852014 JYT852014:JYW852014 JOX852014:JPA852014 JFB852014:JFE852014 IVF852014:IVI852014 ILJ852014:ILM852014 IBN852014:IBQ852014 HRR852014:HRU852014 HHV852014:HHY852014 GXZ852014:GYC852014 GOD852014:GOG852014 GEH852014:GEK852014 FUL852014:FUO852014 FKP852014:FKS852014 FAT852014:FAW852014 EQX852014:ERA852014 EHB852014:EHE852014 DXF852014:DXI852014 DNJ852014:DNM852014 DDN852014:DDQ852014 CTR852014:CTU852014 CJV852014:CJY852014 BZZ852014:CAC852014 BQD852014:BQG852014 BGH852014:BGK852014 AWL852014:AWO852014 AMP852014:AMS852014 ACT852014:ACW852014 SX852014:TA852014 JB852014:JE852014 WVN786478:WVQ786478 WLR786478:WLU786478 WBV786478:WBY786478 VRZ786478:VSC786478 VID786478:VIG786478 UYH786478:UYK786478 UOL786478:UOO786478 UEP786478:UES786478 TUT786478:TUW786478 TKX786478:TLA786478 TBB786478:TBE786478 SRF786478:SRI786478 SHJ786478:SHM786478 RXN786478:RXQ786478 RNR786478:RNU786478 RDV786478:RDY786478 QTZ786478:QUC786478 QKD786478:QKG786478 QAH786478:QAK786478 PQL786478:PQO786478 PGP786478:PGS786478 OWT786478:OWW786478 OMX786478:ONA786478 ODB786478:ODE786478 NTF786478:NTI786478 NJJ786478:NJM786478 MZN786478:MZQ786478 MPR786478:MPU786478 MFV786478:MFY786478 LVZ786478:LWC786478 LMD786478:LMG786478 LCH786478:LCK786478 KSL786478:KSO786478 KIP786478:KIS786478 JYT786478:JYW786478 JOX786478:JPA786478 JFB786478:JFE786478 IVF786478:IVI786478 ILJ786478:ILM786478 IBN786478:IBQ786478 HRR786478:HRU786478 HHV786478:HHY786478 GXZ786478:GYC786478 GOD786478:GOG786478 GEH786478:GEK786478 FUL786478:FUO786478 FKP786478:FKS786478 FAT786478:FAW786478 EQX786478:ERA786478 EHB786478:EHE786478 DXF786478:DXI786478 DNJ786478:DNM786478 DDN786478:DDQ786478 CTR786478:CTU786478 CJV786478:CJY786478 BZZ786478:CAC786478 BQD786478:BQG786478 BGH786478:BGK786478 AWL786478:AWO786478 AMP786478:AMS786478 ACT786478:ACW786478 SX786478:TA786478 JB786478:JE786478 WVN720942:WVQ720942 WLR720942:WLU720942 WBV720942:WBY720942 VRZ720942:VSC720942 VID720942:VIG720942 UYH720942:UYK720942 UOL720942:UOO720942 UEP720942:UES720942 TUT720942:TUW720942 TKX720942:TLA720942 TBB720942:TBE720942 SRF720942:SRI720942 SHJ720942:SHM720942 RXN720942:RXQ720942 RNR720942:RNU720942 RDV720942:RDY720942 QTZ720942:QUC720942 QKD720942:QKG720942 QAH720942:QAK720942 PQL720942:PQO720942 PGP720942:PGS720942 OWT720942:OWW720942 OMX720942:ONA720942 ODB720942:ODE720942 NTF720942:NTI720942 NJJ720942:NJM720942 MZN720942:MZQ720942 MPR720942:MPU720942 MFV720942:MFY720942 LVZ720942:LWC720942 LMD720942:LMG720942 LCH720942:LCK720942 KSL720942:KSO720942 KIP720942:KIS720942 JYT720942:JYW720942 JOX720942:JPA720942 JFB720942:JFE720942 IVF720942:IVI720942 ILJ720942:ILM720942 IBN720942:IBQ720942 HRR720942:HRU720942 HHV720942:HHY720942 GXZ720942:GYC720942 GOD720942:GOG720942 GEH720942:GEK720942 FUL720942:FUO720942 FKP720942:FKS720942 FAT720942:FAW720942 EQX720942:ERA720942 EHB720942:EHE720942 DXF720942:DXI720942 DNJ720942:DNM720942 DDN720942:DDQ720942 CTR720942:CTU720942 CJV720942:CJY720942 BZZ720942:CAC720942 BQD720942:BQG720942 BGH720942:BGK720942 AWL720942:AWO720942 AMP720942:AMS720942 ACT720942:ACW720942 SX720942:TA720942 JB720942:JE720942 WVN655406:WVQ655406 WLR655406:WLU655406 WBV655406:WBY655406 VRZ655406:VSC655406 VID655406:VIG655406 UYH655406:UYK655406 UOL655406:UOO655406 UEP655406:UES655406 TUT655406:TUW655406 TKX655406:TLA655406 TBB655406:TBE655406 SRF655406:SRI655406 SHJ655406:SHM655406 RXN655406:RXQ655406 RNR655406:RNU655406 RDV655406:RDY655406 QTZ655406:QUC655406 QKD655406:QKG655406 QAH655406:QAK655406 PQL655406:PQO655406 PGP655406:PGS655406 OWT655406:OWW655406 OMX655406:ONA655406 ODB655406:ODE655406 NTF655406:NTI655406 NJJ655406:NJM655406 MZN655406:MZQ655406 MPR655406:MPU655406 MFV655406:MFY655406 LVZ655406:LWC655406 LMD655406:LMG655406 LCH655406:LCK655406 KSL655406:KSO655406 KIP655406:KIS655406 JYT655406:JYW655406 JOX655406:JPA655406 JFB655406:JFE655406 IVF655406:IVI655406 ILJ655406:ILM655406 IBN655406:IBQ655406 HRR655406:HRU655406 HHV655406:HHY655406 GXZ655406:GYC655406 GOD655406:GOG655406 GEH655406:GEK655406 FUL655406:FUO655406 FKP655406:FKS655406 FAT655406:FAW655406 EQX655406:ERA655406 EHB655406:EHE655406 DXF655406:DXI655406 DNJ655406:DNM655406 DDN655406:DDQ655406 CTR655406:CTU655406 CJV655406:CJY655406 BZZ655406:CAC655406 BQD655406:BQG655406 BGH655406:BGK655406 AWL655406:AWO655406 AMP655406:AMS655406 ACT655406:ACW655406 SX655406:TA655406 JB655406:JE655406 WVN589870:WVQ589870 WLR589870:WLU589870 WBV589870:WBY589870 VRZ589870:VSC589870 VID589870:VIG589870 UYH589870:UYK589870 UOL589870:UOO589870 UEP589870:UES589870 TUT589870:TUW589870 TKX589870:TLA589870 TBB589870:TBE589870 SRF589870:SRI589870 SHJ589870:SHM589870 RXN589870:RXQ589870 RNR589870:RNU589870 RDV589870:RDY589870 QTZ589870:QUC589870 QKD589870:QKG589870 QAH589870:QAK589870 PQL589870:PQO589870 PGP589870:PGS589870 OWT589870:OWW589870 OMX589870:ONA589870 ODB589870:ODE589870 NTF589870:NTI589870 NJJ589870:NJM589870 MZN589870:MZQ589870 MPR589870:MPU589870 MFV589870:MFY589870 LVZ589870:LWC589870 LMD589870:LMG589870 LCH589870:LCK589870 KSL589870:KSO589870 KIP589870:KIS589870 JYT589870:JYW589870 JOX589870:JPA589870 JFB589870:JFE589870 IVF589870:IVI589870 ILJ589870:ILM589870 IBN589870:IBQ589870 HRR589870:HRU589870 HHV589870:HHY589870 GXZ589870:GYC589870 GOD589870:GOG589870 GEH589870:GEK589870 FUL589870:FUO589870 FKP589870:FKS589870 FAT589870:FAW589870 EQX589870:ERA589870 EHB589870:EHE589870 DXF589870:DXI589870 DNJ589870:DNM589870 DDN589870:DDQ589870 CTR589870:CTU589870 CJV589870:CJY589870 BZZ589870:CAC589870 BQD589870:BQG589870 BGH589870:BGK589870 AWL589870:AWO589870 AMP589870:AMS589870 ACT589870:ACW589870 SX589870:TA589870 JB589870:JE589870 WVN524334:WVQ524334 WLR524334:WLU524334 WBV524334:WBY524334 VRZ524334:VSC524334 VID524334:VIG524334 UYH524334:UYK524334 UOL524334:UOO524334 UEP524334:UES524334 TUT524334:TUW524334 TKX524334:TLA524334 TBB524334:TBE524334 SRF524334:SRI524334 SHJ524334:SHM524334 RXN524334:RXQ524334 RNR524334:RNU524334 RDV524334:RDY524334 QTZ524334:QUC524334 QKD524334:QKG524334 QAH524334:QAK524334 PQL524334:PQO524334 PGP524334:PGS524334 OWT524334:OWW524334 OMX524334:ONA524334 ODB524334:ODE524334 NTF524334:NTI524334 NJJ524334:NJM524334 MZN524334:MZQ524334 MPR524334:MPU524334 MFV524334:MFY524334 LVZ524334:LWC524334 LMD524334:LMG524334 LCH524334:LCK524334 KSL524334:KSO524334 KIP524334:KIS524334 JYT524334:JYW524334 JOX524334:JPA524334 JFB524334:JFE524334 IVF524334:IVI524334 ILJ524334:ILM524334 IBN524334:IBQ524334 HRR524334:HRU524334 HHV524334:HHY524334 GXZ524334:GYC524334 GOD524334:GOG524334 GEH524334:GEK524334 FUL524334:FUO524334 FKP524334:FKS524334 FAT524334:FAW524334 EQX524334:ERA524334 EHB524334:EHE524334 DXF524334:DXI524334 DNJ524334:DNM524334 DDN524334:DDQ524334 CTR524334:CTU524334 CJV524334:CJY524334 BZZ524334:CAC524334 BQD524334:BQG524334 BGH524334:BGK524334 AWL524334:AWO524334 AMP524334:AMS524334 ACT524334:ACW524334 SX524334:TA524334 JB524334:JE524334 WVN458798:WVQ458798 WLR458798:WLU458798 WBV458798:WBY458798 VRZ458798:VSC458798 VID458798:VIG458798 UYH458798:UYK458798 UOL458798:UOO458798 UEP458798:UES458798 TUT458798:TUW458798 TKX458798:TLA458798 TBB458798:TBE458798 SRF458798:SRI458798 SHJ458798:SHM458798 RXN458798:RXQ458798 RNR458798:RNU458798 RDV458798:RDY458798 QTZ458798:QUC458798 QKD458798:QKG458798 QAH458798:QAK458798 PQL458798:PQO458798 PGP458798:PGS458798 OWT458798:OWW458798 OMX458798:ONA458798 ODB458798:ODE458798 NTF458798:NTI458798 NJJ458798:NJM458798 MZN458798:MZQ458798 MPR458798:MPU458798 MFV458798:MFY458798 LVZ458798:LWC458798 LMD458798:LMG458798 LCH458798:LCK458798 KSL458798:KSO458798 KIP458798:KIS458798 JYT458798:JYW458798 JOX458798:JPA458798 JFB458798:JFE458798 IVF458798:IVI458798 ILJ458798:ILM458798 IBN458798:IBQ458798 HRR458798:HRU458798 HHV458798:HHY458798 GXZ458798:GYC458798 GOD458798:GOG458798 GEH458798:GEK458798 FUL458798:FUO458798 FKP458798:FKS458798 FAT458798:FAW458798 EQX458798:ERA458798 EHB458798:EHE458798 DXF458798:DXI458798 DNJ458798:DNM458798 DDN458798:DDQ458798 CTR458798:CTU458798 CJV458798:CJY458798 BZZ458798:CAC458798 BQD458798:BQG458798 BGH458798:BGK458798 AWL458798:AWO458798 AMP458798:AMS458798 ACT458798:ACW458798 SX458798:TA458798 JB458798:JE458798 WVN393262:WVQ393262 WLR393262:WLU393262 WBV393262:WBY393262 VRZ393262:VSC393262 VID393262:VIG393262 UYH393262:UYK393262 UOL393262:UOO393262 UEP393262:UES393262 TUT393262:TUW393262 TKX393262:TLA393262 TBB393262:TBE393262 SRF393262:SRI393262 SHJ393262:SHM393262 RXN393262:RXQ393262 RNR393262:RNU393262 RDV393262:RDY393262 QTZ393262:QUC393262 QKD393262:QKG393262 QAH393262:QAK393262 PQL393262:PQO393262 PGP393262:PGS393262 OWT393262:OWW393262 OMX393262:ONA393262 ODB393262:ODE393262 NTF393262:NTI393262 NJJ393262:NJM393262 MZN393262:MZQ393262 MPR393262:MPU393262 MFV393262:MFY393262 LVZ393262:LWC393262 LMD393262:LMG393262 LCH393262:LCK393262 KSL393262:KSO393262 KIP393262:KIS393262 JYT393262:JYW393262 JOX393262:JPA393262 JFB393262:JFE393262 IVF393262:IVI393262 ILJ393262:ILM393262 IBN393262:IBQ393262 HRR393262:HRU393262 HHV393262:HHY393262 GXZ393262:GYC393262 GOD393262:GOG393262 GEH393262:GEK393262 FUL393262:FUO393262 FKP393262:FKS393262 FAT393262:FAW393262 EQX393262:ERA393262 EHB393262:EHE393262 DXF393262:DXI393262 DNJ393262:DNM393262 DDN393262:DDQ393262 CTR393262:CTU393262 CJV393262:CJY393262 BZZ393262:CAC393262 BQD393262:BQG393262 BGH393262:BGK393262 AWL393262:AWO393262 AMP393262:AMS393262 ACT393262:ACW393262 SX393262:TA393262 JB393262:JE393262 WVN327726:WVQ327726 WLR327726:WLU327726 WBV327726:WBY327726 VRZ327726:VSC327726 VID327726:VIG327726 UYH327726:UYK327726 UOL327726:UOO327726 UEP327726:UES327726 TUT327726:TUW327726 TKX327726:TLA327726 TBB327726:TBE327726 SRF327726:SRI327726 SHJ327726:SHM327726 RXN327726:RXQ327726 RNR327726:RNU327726 RDV327726:RDY327726 QTZ327726:QUC327726 QKD327726:QKG327726 QAH327726:QAK327726 PQL327726:PQO327726 PGP327726:PGS327726 OWT327726:OWW327726 OMX327726:ONA327726 ODB327726:ODE327726 NTF327726:NTI327726 NJJ327726:NJM327726 MZN327726:MZQ327726 MPR327726:MPU327726 MFV327726:MFY327726 LVZ327726:LWC327726 LMD327726:LMG327726 LCH327726:LCK327726 KSL327726:KSO327726 KIP327726:KIS327726 JYT327726:JYW327726 JOX327726:JPA327726 JFB327726:JFE327726 IVF327726:IVI327726 ILJ327726:ILM327726 IBN327726:IBQ327726 HRR327726:HRU327726 HHV327726:HHY327726 GXZ327726:GYC327726 GOD327726:GOG327726 GEH327726:GEK327726 FUL327726:FUO327726 FKP327726:FKS327726 FAT327726:FAW327726 EQX327726:ERA327726 EHB327726:EHE327726 DXF327726:DXI327726 DNJ327726:DNM327726 DDN327726:DDQ327726 CTR327726:CTU327726 CJV327726:CJY327726 BZZ327726:CAC327726 BQD327726:BQG327726 BGH327726:BGK327726 AWL327726:AWO327726 AMP327726:AMS327726 ACT327726:ACW327726 SX327726:TA327726 JB327726:JE327726 WVN262190:WVQ262190 WLR262190:WLU262190 WBV262190:WBY262190 VRZ262190:VSC262190 VID262190:VIG262190 UYH262190:UYK262190 UOL262190:UOO262190 UEP262190:UES262190 TUT262190:TUW262190 TKX262190:TLA262190 TBB262190:TBE262190 SRF262190:SRI262190 SHJ262190:SHM262190 RXN262190:RXQ262190 RNR262190:RNU262190 RDV262190:RDY262190 QTZ262190:QUC262190 QKD262190:QKG262190 QAH262190:QAK262190 PQL262190:PQO262190 PGP262190:PGS262190 OWT262190:OWW262190 OMX262190:ONA262190 ODB262190:ODE262190 NTF262190:NTI262190 NJJ262190:NJM262190 MZN262190:MZQ262190 MPR262190:MPU262190 MFV262190:MFY262190 LVZ262190:LWC262190 LMD262190:LMG262190 LCH262190:LCK262190 KSL262190:KSO262190 KIP262190:KIS262190 JYT262190:JYW262190 JOX262190:JPA262190 JFB262190:JFE262190 IVF262190:IVI262190 ILJ262190:ILM262190 IBN262190:IBQ262190 HRR262190:HRU262190 HHV262190:HHY262190 GXZ262190:GYC262190 GOD262190:GOG262190 GEH262190:GEK262190 FUL262190:FUO262190 FKP262190:FKS262190 FAT262190:FAW262190 EQX262190:ERA262190 EHB262190:EHE262190 DXF262190:DXI262190 DNJ262190:DNM262190 DDN262190:DDQ262190 CTR262190:CTU262190 CJV262190:CJY262190 BZZ262190:CAC262190 BQD262190:BQG262190 BGH262190:BGK262190 AWL262190:AWO262190 AMP262190:AMS262190 ACT262190:ACW262190 SX262190:TA262190 JB262190:JE262190 WVN196654:WVQ196654 WLR196654:WLU196654 WBV196654:WBY196654 VRZ196654:VSC196654 VID196654:VIG196654 UYH196654:UYK196654 UOL196654:UOO196654 UEP196654:UES196654 TUT196654:TUW196654 TKX196654:TLA196654 TBB196654:TBE196654 SRF196654:SRI196654 SHJ196654:SHM196654 RXN196654:RXQ196654 RNR196654:RNU196654 RDV196654:RDY196654 QTZ196654:QUC196654 QKD196654:QKG196654 QAH196654:QAK196654 PQL196654:PQO196654 PGP196654:PGS196654 OWT196654:OWW196654 OMX196654:ONA196654 ODB196654:ODE196654 NTF196654:NTI196654 NJJ196654:NJM196654 MZN196654:MZQ196654 MPR196654:MPU196654 MFV196654:MFY196654 LVZ196654:LWC196654 LMD196654:LMG196654 LCH196654:LCK196654 KSL196654:KSO196654 KIP196654:KIS196654 JYT196654:JYW196654 JOX196654:JPA196654 JFB196654:JFE196654 IVF196654:IVI196654 ILJ196654:ILM196654 IBN196654:IBQ196654 HRR196654:HRU196654 HHV196654:HHY196654 GXZ196654:GYC196654 GOD196654:GOG196654 GEH196654:GEK196654 FUL196654:FUO196654 FKP196654:FKS196654 FAT196654:FAW196654 EQX196654:ERA196654 EHB196654:EHE196654 DXF196654:DXI196654 DNJ196654:DNM196654 DDN196654:DDQ196654 CTR196654:CTU196654 CJV196654:CJY196654 BZZ196654:CAC196654 BQD196654:BQG196654 BGH196654:BGK196654 AWL196654:AWO196654 AMP196654:AMS196654 ACT196654:ACW196654 SX196654:TA196654 JB196654:JE196654 WVN131118:WVQ131118 WLR131118:WLU131118 WBV131118:WBY131118 VRZ131118:VSC131118 VID131118:VIG131118 UYH131118:UYK131118 UOL131118:UOO131118 UEP131118:UES131118 TUT131118:TUW131118 TKX131118:TLA131118 TBB131118:TBE131118 SRF131118:SRI131118 SHJ131118:SHM131118 RXN131118:RXQ131118 RNR131118:RNU131118 RDV131118:RDY131118 QTZ131118:QUC131118 QKD131118:QKG131118 QAH131118:QAK131118 PQL131118:PQO131118 PGP131118:PGS131118 OWT131118:OWW131118 OMX131118:ONA131118 ODB131118:ODE131118 NTF131118:NTI131118 NJJ131118:NJM131118 MZN131118:MZQ131118 MPR131118:MPU131118 MFV131118:MFY131118 LVZ131118:LWC131118 LMD131118:LMG131118 LCH131118:LCK131118 KSL131118:KSO131118 KIP131118:KIS131118 JYT131118:JYW131118 JOX131118:JPA131118 JFB131118:JFE131118 IVF131118:IVI131118 ILJ131118:ILM131118 IBN131118:IBQ131118 HRR131118:HRU131118 HHV131118:HHY131118 GXZ131118:GYC131118 GOD131118:GOG131118 GEH131118:GEK131118 FUL131118:FUO131118 FKP131118:FKS131118 FAT131118:FAW131118 EQX131118:ERA131118 EHB131118:EHE131118 DXF131118:DXI131118 DNJ131118:DNM131118 DDN131118:DDQ131118 CTR131118:CTU131118 CJV131118:CJY131118 BZZ131118:CAC131118 BQD131118:BQG131118 BGH131118:BGK131118 AWL131118:AWO131118 AMP131118:AMS131118 ACT131118:ACW131118 SX131118:TA131118 JB131118:JE131118 WVN65582:WVQ65582 WLR65582:WLU65582 WBV65582:WBY65582 VRZ65582:VSC65582 VID65582:VIG65582 UYH65582:UYK65582 UOL65582:UOO65582 UEP65582:UES65582 TUT65582:TUW65582 TKX65582:TLA65582 TBB65582:TBE65582 SRF65582:SRI65582 SHJ65582:SHM65582 RXN65582:RXQ65582 RNR65582:RNU65582 RDV65582:RDY65582 QTZ65582:QUC65582 QKD65582:QKG65582 QAH65582:QAK65582 PQL65582:PQO65582 PGP65582:PGS65582 OWT65582:OWW65582 OMX65582:ONA65582 ODB65582:ODE65582 NTF65582:NTI65582 NJJ65582:NJM65582 MZN65582:MZQ65582 MPR65582:MPU65582 MFV65582:MFY65582 LVZ65582:LWC65582 LMD65582:LMG65582 LCH65582:LCK65582 KSL65582:KSO65582 KIP65582:KIS65582 JYT65582:JYW65582 JOX65582:JPA65582 JFB65582:JFE65582 IVF65582:IVI65582 ILJ65582:ILM65582 IBN65582:IBQ65582 HRR65582:HRU65582 HHV65582:HHY65582 GXZ65582:GYC65582 GOD65582:GOG65582 GEH65582:GEK65582 FUL65582:FUO65582 FKP65582:FKS65582 FAT65582:FAW65582 EQX65582:ERA65582 EHB65582:EHE65582 DXF65582:DXI65582 DNJ65582:DNM65582 DDN65582:DDQ65582 CTR65582:CTU65582 CJV65582:CJY65582 BZZ65582:CAC65582 BQD65582:BQG65582 BGH65582:BGK65582 AWL65582:AWO65582 AMP65582:AMS65582 ACT65582:ACW65582 SX65582:TA65582 JB65582:JE65582 WBV983108:WBY983108 WVN983060:WVQ983060 WLR983060:WLU983060 WBV983060:WBY983060 VRZ983060:VSC983060 VID983060:VIG983060 UYH983060:UYK983060 UOL983060:UOO983060 UEP983060:UES983060 TUT983060:TUW983060 TKX983060:TLA983060 TBB983060:TBE983060 SRF983060:SRI983060 SHJ983060:SHM983060 RXN983060:RXQ983060 RNR983060:RNU983060 RDV983060:RDY983060 QTZ983060:QUC983060 QKD983060:QKG983060 QAH983060:QAK983060 PQL983060:PQO983060 PGP983060:PGS983060 OWT983060:OWW983060 OMX983060:ONA983060 ODB983060:ODE983060 NTF983060:NTI983060 NJJ983060:NJM983060 MZN983060:MZQ983060 MPR983060:MPU983060 MFV983060:MFY983060 LVZ983060:LWC983060 LMD983060:LMG983060 LCH983060:LCK983060 KSL983060:KSO983060 KIP983060:KIS983060 JYT983060:JYW983060 JOX983060:JPA983060 JFB983060:JFE983060 IVF983060:IVI983060 ILJ983060:ILM983060 IBN983060:IBQ983060 HRR983060:HRU983060 HHV983060:HHY983060 GXZ983060:GYC983060 GOD983060:GOG983060 GEH983060:GEK983060 FUL983060:FUO983060 FKP983060:FKS983060 FAT983060:FAW983060 EQX983060:ERA983060 EHB983060:EHE983060 DXF983060:DXI983060 DNJ983060:DNM983060 DDN983060:DDQ983060 CTR983060:CTU983060 CJV983060:CJY983060 BZZ983060:CAC983060 BQD983060:BQG983060 BGH983060:BGK983060 AWL983060:AWO983060 AMP983060:AMS983060 ACT983060:ACW983060 SX983060:TA983060 JB983060:JE983060 WVN917524:WVQ917524 WLR917524:WLU917524 WBV917524:WBY917524 VRZ917524:VSC917524 VID917524:VIG917524 UYH917524:UYK917524 UOL917524:UOO917524 UEP917524:UES917524 TUT917524:TUW917524 TKX917524:TLA917524 TBB917524:TBE917524 SRF917524:SRI917524 SHJ917524:SHM917524 RXN917524:RXQ917524 RNR917524:RNU917524 RDV917524:RDY917524 QTZ917524:QUC917524 QKD917524:QKG917524 QAH917524:QAK917524 PQL917524:PQO917524 PGP917524:PGS917524 OWT917524:OWW917524 OMX917524:ONA917524 ODB917524:ODE917524 NTF917524:NTI917524 NJJ917524:NJM917524 MZN917524:MZQ917524 MPR917524:MPU917524 MFV917524:MFY917524 LVZ917524:LWC917524 LMD917524:LMG917524 LCH917524:LCK917524 KSL917524:KSO917524 KIP917524:KIS917524 JYT917524:JYW917524 JOX917524:JPA917524 JFB917524:JFE917524 IVF917524:IVI917524 ILJ917524:ILM917524 IBN917524:IBQ917524 HRR917524:HRU917524 HHV917524:HHY917524 GXZ917524:GYC917524 GOD917524:GOG917524 GEH917524:GEK917524 FUL917524:FUO917524 FKP917524:FKS917524 FAT917524:FAW917524 EQX917524:ERA917524 EHB917524:EHE917524 DXF917524:DXI917524 DNJ917524:DNM917524 DDN917524:DDQ917524 CTR917524:CTU917524 CJV917524:CJY917524 BZZ917524:CAC917524 BQD917524:BQG917524 BGH917524:BGK917524 AWL917524:AWO917524 AMP917524:AMS917524 ACT917524:ACW917524 SX917524:TA917524 JB917524:JE917524 WVN851988:WVQ851988 WLR851988:WLU851988 WBV851988:WBY851988 VRZ851988:VSC851988 VID851988:VIG851988 UYH851988:UYK851988 UOL851988:UOO851988 UEP851988:UES851988 TUT851988:TUW851988 TKX851988:TLA851988 TBB851988:TBE851988 SRF851988:SRI851988 SHJ851988:SHM851988 RXN851988:RXQ851988 RNR851988:RNU851988 RDV851988:RDY851988 QTZ851988:QUC851988 QKD851988:QKG851988 QAH851988:QAK851988 PQL851988:PQO851988 PGP851988:PGS851988 OWT851988:OWW851988 OMX851988:ONA851988 ODB851988:ODE851988 NTF851988:NTI851988 NJJ851988:NJM851988 MZN851988:MZQ851988 MPR851988:MPU851988 MFV851988:MFY851988 LVZ851988:LWC851988 LMD851988:LMG851988 LCH851988:LCK851988 KSL851988:KSO851988 KIP851988:KIS851988 JYT851988:JYW851988 JOX851988:JPA851988 JFB851988:JFE851988 IVF851988:IVI851988 ILJ851988:ILM851988 IBN851988:IBQ851988 HRR851988:HRU851988 HHV851988:HHY851988 GXZ851988:GYC851988 GOD851988:GOG851988 GEH851988:GEK851988 FUL851988:FUO851988 FKP851988:FKS851988 FAT851988:FAW851988 EQX851988:ERA851988 EHB851988:EHE851988 DXF851988:DXI851988 DNJ851988:DNM851988 DDN851988:DDQ851988 CTR851988:CTU851988 CJV851988:CJY851988 BZZ851988:CAC851988 BQD851988:BQG851988 BGH851988:BGK851988 AWL851988:AWO851988 AMP851988:AMS851988 ACT851988:ACW851988 SX851988:TA851988 JB851988:JE851988 WVN786452:WVQ786452 WLR786452:WLU786452 WBV786452:WBY786452 VRZ786452:VSC786452 VID786452:VIG786452 UYH786452:UYK786452 UOL786452:UOO786452 UEP786452:UES786452 TUT786452:TUW786452 TKX786452:TLA786452 TBB786452:TBE786452 SRF786452:SRI786452 SHJ786452:SHM786452 RXN786452:RXQ786452 RNR786452:RNU786452 RDV786452:RDY786452 QTZ786452:QUC786452 QKD786452:QKG786452 QAH786452:QAK786452 PQL786452:PQO786452 PGP786452:PGS786452 OWT786452:OWW786452 OMX786452:ONA786452 ODB786452:ODE786452 NTF786452:NTI786452 NJJ786452:NJM786452 MZN786452:MZQ786452 MPR786452:MPU786452 MFV786452:MFY786452 LVZ786452:LWC786452 LMD786452:LMG786452 LCH786452:LCK786452 KSL786452:KSO786452 KIP786452:KIS786452 JYT786452:JYW786452 JOX786452:JPA786452 JFB786452:JFE786452 IVF786452:IVI786452 ILJ786452:ILM786452 IBN786452:IBQ786452 HRR786452:HRU786452 HHV786452:HHY786452 GXZ786452:GYC786452 GOD786452:GOG786452 GEH786452:GEK786452 FUL786452:FUO786452 FKP786452:FKS786452 FAT786452:FAW786452 EQX786452:ERA786452 EHB786452:EHE786452 DXF786452:DXI786452 DNJ786452:DNM786452 DDN786452:DDQ786452 CTR786452:CTU786452 CJV786452:CJY786452 BZZ786452:CAC786452 BQD786452:BQG786452 BGH786452:BGK786452 AWL786452:AWO786452 AMP786452:AMS786452 ACT786452:ACW786452 SX786452:TA786452 JB786452:JE786452 WVN720916:WVQ720916 WLR720916:WLU720916 WBV720916:WBY720916 VRZ720916:VSC720916 VID720916:VIG720916 UYH720916:UYK720916 UOL720916:UOO720916 UEP720916:UES720916 TUT720916:TUW720916 TKX720916:TLA720916 TBB720916:TBE720916 SRF720916:SRI720916 SHJ720916:SHM720916 RXN720916:RXQ720916 RNR720916:RNU720916 RDV720916:RDY720916 QTZ720916:QUC720916 QKD720916:QKG720916 QAH720916:QAK720916 PQL720916:PQO720916 PGP720916:PGS720916 OWT720916:OWW720916 OMX720916:ONA720916 ODB720916:ODE720916 NTF720916:NTI720916 NJJ720916:NJM720916 MZN720916:MZQ720916 MPR720916:MPU720916 MFV720916:MFY720916 LVZ720916:LWC720916 LMD720916:LMG720916 LCH720916:LCK720916 KSL720916:KSO720916 KIP720916:KIS720916 JYT720916:JYW720916 JOX720916:JPA720916 JFB720916:JFE720916 IVF720916:IVI720916 ILJ720916:ILM720916 IBN720916:IBQ720916 HRR720916:HRU720916 HHV720916:HHY720916 GXZ720916:GYC720916 GOD720916:GOG720916 GEH720916:GEK720916 FUL720916:FUO720916 FKP720916:FKS720916 FAT720916:FAW720916 EQX720916:ERA720916 EHB720916:EHE720916 DXF720916:DXI720916 DNJ720916:DNM720916 DDN720916:DDQ720916 CTR720916:CTU720916 CJV720916:CJY720916 BZZ720916:CAC720916 BQD720916:BQG720916 BGH720916:BGK720916 AWL720916:AWO720916 AMP720916:AMS720916 ACT720916:ACW720916 SX720916:TA720916 JB720916:JE720916 WVN655380:WVQ655380 WLR655380:WLU655380 WBV655380:WBY655380 VRZ655380:VSC655380 VID655380:VIG655380 UYH655380:UYK655380 UOL655380:UOO655380 UEP655380:UES655380 TUT655380:TUW655380 TKX655380:TLA655380 TBB655380:TBE655380 SRF655380:SRI655380 SHJ655380:SHM655380 RXN655380:RXQ655380 RNR655380:RNU655380 RDV655380:RDY655380 QTZ655380:QUC655380 QKD655380:QKG655380 QAH655380:QAK655380 PQL655380:PQO655380 PGP655380:PGS655380 OWT655380:OWW655380 OMX655380:ONA655380 ODB655380:ODE655380 NTF655380:NTI655380 NJJ655380:NJM655380 MZN655380:MZQ655380 MPR655380:MPU655380 MFV655380:MFY655380 LVZ655380:LWC655380 LMD655380:LMG655380 LCH655380:LCK655380 KSL655380:KSO655380 KIP655380:KIS655380 JYT655380:JYW655380 JOX655380:JPA655380 JFB655380:JFE655380 IVF655380:IVI655380 ILJ655380:ILM655380 IBN655380:IBQ655380 HRR655380:HRU655380 HHV655380:HHY655380 GXZ655380:GYC655380 GOD655380:GOG655380 GEH655380:GEK655380 FUL655380:FUO655380 FKP655380:FKS655380 FAT655380:FAW655380 EQX655380:ERA655380 EHB655380:EHE655380 DXF655380:DXI655380 DNJ655380:DNM655380 DDN655380:DDQ655380 CTR655380:CTU655380 CJV655380:CJY655380 BZZ655380:CAC655380 BQD655380:BQG655380 BGH655380:BGK655380 AWL655380:AWO655380 AMP655380:AMS655380 ACT655380:ACW655380 SX655380:TA655380 JB655380:JE655380 WVN589844:WVQ589844 WLR589844:WLU589844 WBV589844:WBY589844 VRZ589844:VSC589844 VID589844:VIG589844 UYH589844:UYK589844 UOL589844:UOO589844 UEP589844:UES589844 TUT589844:TUW589844 TKX589844:TLA589844 TBB589844:TBE589844 SRF589844:SRI589844 SHJ589844:SHM589844 RXN589844:RXQ589844 RNR589844:RNU589844 RDV589844:RDY589844 QTZ589844:QUC589844 QKD589844:QKG589844 QAH589844:QAK589844 PQL589844:PQO589844 PGP589844:PGS589844 OWT589844:OWW589844 OMX589844:ONA589844 ODB589844:ODE589844 NTF589844:NTI589844 NJJ589844:NJM589844 MZN589844:MZQ589844 MPR589844:MPU589844 MFV589844:MFY589844 LVZ589844:LWC589844 LMD589844:LMG589844 LCH589844:LCK589844 KSL589844:KSO589844 KIP589844:KIS589844 JYT589844:JYW589844 JOX589844:JPA589844 JFB589844:JFE589844 IVF589844:IVI589844 ILJ589844:ILM589844 IBN589844:IBQ589844 HRR589844:HRU589844 HHV589844:HHY589844 GXZ589844:GYC589844 GOD589844:GOG589844 GEH589844:GEK589844 FUL589844:FUO589844 FKP589844:FKS589844 FAT589844:FAW589844 EQX589844:ERA589844 EHB589844:EHE589844 DXF589844:DXI589844 DNJ589844:DNM589844 DDN589844:DDQ589844 CTR589844:CTU589844 CJV589844:CJY589844 BZZ589844:CAC589844 BQD589844:BQG589844 BGH589844:BGK589844 AWL589844:AWO589844 AMP589844:AMS589844 ACT589844:ACW589844 SX589844:TA589844 JB589844:JE589844 WVN524308:WVQ524308 WLR524308:WLU524308 WBV524308:WBY524308 VRZ524308:VSC524308 VID524308:VIG524308 UYH524308:UYK524308 UOL524308:UOO524308 UEP524308:UES524308 TUT524308:TUW524308 TKX524308:TLA524308 TBB524308:TBE524308 SRF524308:SRI524308 SHJ524308:SHM524308 RXN524308:RXQ524308 RNR524308:RNU524308 RDV524308:RDY524308 QTZ524308:QUC524308 QKD524308:QKG524308 QAH524308:QAK524308 PQL524308:PQO524308 PGP524308:PGS524308 OWT524308:OWW524308 OMX524308:ONA524308 ODB524308:ODE524308 NTF524308:NTI524308 NJJ524308:NJM524308 MZN524308:MZQ524308 MPR524308:MPU524308 MFV524308:MFY524308 LVZ524308:LWC524308 LMD524308:LMG524308 LCH524308:LCK524308 KSL524308:KSO524308 KIP524308:KIS524308 JYT524308:JYW524308 JOX524308:JPA524308 JFB524308:JFE524308 IVF524308:IVI524308 ILJ524308:ILM524308 IBN524308:IBQ524308 HRR524308:HRU524308 HHV524308:HHY524308 GXZ524308:GYC524308 GOD524308:GOG524308 GEH524308:GEK524308 FUL524308:FUO524308 FKP524308:FKS524308 FAT524308:FAW524308 EQX524308:ERA524308 EHB524308:EHE524308 DXF524308:DXI524308 DNJ524308:DNM524308 DDN524308:DDQ524308 CTR524308:CTU524308 CJV524308:CJY524308 BZZ524308:CAC524308 BQD524308:BQG524308 BGH524308:BGK524308 AWL524308:AWO524308 AMP524308:AMS524308 ACT524308:ACW524308 SX524308:TA524308 JB524308:JE524308 WVN458772:WVQ458772 WLR458772:WLU458772 WBV458772:WBY458772 VRZ458772:VSC458772 VID458772:VIG458772 UYH458772:UYK458772 UOL458772:UOO458772 UEP458772:UES458772 TUT458772:TUW458772 TKX458772:TLA458772 TBB458772:TBE458772 SRF458772:SRI458772 SHJ458772:SHM458772 RXN458772:RXQ458772 RNR458772:RNU458772 RDV458772:RDY458772 QTZ458772:QUC458772 QKD458772:QKG458772 QAH458772:QAK458772 PQL458772:PQO458772 PGP458772:PGS458772 OWT458772:OWW458772 OMX458772:ONA458772 ODB458772:ODE458772 NTF458772:NTI458772 NJJ458772:NJM458772 MZN458772:MZQ458772 MPR458772:MPU458772 MFV458772:MFY458772 LVZ458772:LWC458772 LMD458772:LMG458772 LCH458772:LCK458772 KSL458772:KSO458772 KIP458772:KIS458772 JYT458772:JYW458772 JOX458772:JPA458772 JFB458772:JFE458772 IVF458772:IVI458772 ILJ458772:ILM458772 IBN458772:IBQ458772 HRR458772:HRU458772 HHV458772:HHY458772 GXZ458772:GYC458772 GOD458772:GOG458772 GEH458772:GEK458772 FUL458772:FUO458772 FKP458772:FKS458772 FAT458772:FAW458772 EQX458772:ERA458772 EHB458772:EHE458772 DXF458772:DXI458772 DNJ458772:DNM458772 DDN458772:DDQ458772 CTR458772:CTU458772 CJV458772:CJY458772 BZZ458772:CAC458772 BQD458772:BQG458772 BGH458772:BGK458772 AWL458772:AWO458772 AMP458772:AMS458772 ACT458772:ACW458772 SX458772:TA458772 JB458772:JE458772 WVN393236:WVQ393236 WLR393236:WLU393236 WBV393236:WBY393236 VRZ393236:VSC393236 VID393236:VIG393236 UYH393236:UYK393236 UOL393236:UOO393236 UEP393236:UES393236 TUT393236:TUW393236 TKX393236:TLA393236 TBB393236:TBE393236 SRF393236:SRI393236 SHJ393236:SHM393236 RXN393236:RXQ393236 RNR393236:RNU393236 RDV393236:RDY393236 QTZ393236:QUC393236 QKD393236:QKG393236 QAH393236:QAK393236 PQL393236:PQO393236 PGP393236:PGS393236 OWT393236:OWW393236 OMX393236:ONA393236 ODB393236:ODE393236 NTF393236:NTI393236 NJJ393236:NJM393236 MZN393236:MZQ393236 MPR393236:MPU393236 MFV393236:MFY393236 LVZ393236:LWC393236 LMD393236:LMG393236 LCH393236:LCK393236 KSL393236:KSO393236 KIP393236:KIS393236 JYT393236:JYW393236 JOX393236:JPA393236 JFB393236:JFE393236 IVF393236:IVI393236 ILJ393236:ILM393236 IBN393236:IBQ393236 HRR393236:HRU393236 HHV393236:HHY393236 GXZ393236:GYC393236 GOD393236:GOG393236 GEH393236:GEK393236 FUL393236:FUO393236 FKP393236:FKS393236 FAT393236:FAW393236 EQX393236:ERA393236 EHB393236:EHE393236 DXF393236:DXI393236 DNJ393236:DNM393236 DDN393236:DDQ393236 CTR393236:CTU393236 CJV393236:CJY393236 BZZ393236:CAC393236 BQD393236:BQG393236 BGH393236:BGK393236 AWL393236:AWO393236 AMP393236:AMS393236 ACT393236:ACW393236 SX393236:TA393236 JB393236:JE393236 WVN327700:WVQ327700 WLR327700:WLU327700 WBV327700:WBY327700 VRZ327700:VSC327700 VID327700:VIG327700 UYH327700:UYK327700 UOL327700:UOO327700 UEP327700:UES327700 TUT327700:TUW327700 TKX327700:TLA327700 TBB327700:TBE327700 SRF327700:SRI327700 SHJ327700:SHM327700 RXN327700:RXQ327700 RNR327700:RNU327700 RDV327700:RDY327700 QTZ327700:QUC327700 QKD327700:QKG327700 QAH327700:QAK327700 PQL327700:PQO327700 PGP327700:PGS327700 OWT327700:OWW327700 OMX327700:ONA327700 ODB327700:ODE327700 NTF327700:NTI327700 NJJ327700:NJM327700 MZN327700:MZQ327700 MPR327700:MPU327700 MFV327700:MFY327700 LVZ327700:LWC327700 LMD327700:LMG327700 LCH327700:LCK327700 KSL327700:KSO327700 KIP327700:KIS327700 JYT327700:JYW327700 JOX327700:JPA327700 JFB327700:JFE327700 IVF327700:IVI327700 ILJ327700:ILM327700 IBN327700:IBQ327700 HRR327700:HRU327700 HHV327700:HHY327700 GXZ327700:GYC327700 GOD327700:GOG327700 GEH327700:GEK327700 FUL327700:FUO327700 FKP327700:FKS327700 FAT327700:FAW327700 EQX327700:ERA327700 EHB327700:EHE327700 DXF327700:DXI327700 DNJ327700:DNM327700 DDN327700:DDQ327700 CTR327700:CTU327700 CJV327700:CJY327700 BZZ327700:CAC327700 BQD327700:BQG327700 BGH327700:BGK327700 AWL327700:AWO327700 AMP327700:AMS327700 ACT327700:ACW327700 SX327700:TA327700 JB327700:JE327700 WVN262164:WVQ262164 WLR262164:WLU262164 WBV262164:WBY262164 VRZ262164:VSC262164 VID262164:VIG262164 UYH262164:UYK262164 UOL262164:UOO262164 UEP262164:UES262164 TUT262164:TUW262164 TKX262164:TLA262164 TBB262164:TBE262164 SRF262164:SRI262164 SHJ262164:SHM262164 RXN262164:RXQ262164 RNR262164:RNU262164 RDV262164:RDY262164 QTZ262164:QUC262164 QKD262164:QKG262164 QAH262164:QAK262164 PQL262164:PQO262164 PGP262164:PGS262164 OWT262164:OWW262164 OMX262164:ONA262164 ODB262164:ODE262164 NTF262164:NTI262164 NJJ262164:NJM262164 MZN262164:MZQ262164 MPR262164:MPU262164 MFV262164:MFY262164 LVZ262164:LWC262164 LMD262164:LMG262164 LCH262164:LCK262164 KSL262164:KSO262164 KIP262164:KIS262164 JYT262164:JYW262164 JOX262164:JPA262164 JFB262164:JFE262164 IVF262164:IVI262164 ILJ262164:ILM262164 IBN262164:IBQ262164 HRR262164:HRU262164 HHV262164:HHY262164 GXZ262164:GYC262164 GOD262164:GOG262164 GEH262164:GEK262164 FUL262164:FUO262164 FKP262164:FKS262164 FAT262164:FAW262164 EQX262164:ERA262164 EHB262164:EHE262164 DXF262164:DXI262164 DNJ262164:DNM262164 DDN262164:DDQ262164 CTR262164:CTU262164 CJV262164:CJY262164 BZZ262164:CAC262164 BQD262164:BQG262164 BGH262164:BGK262164 AWL262164:AWO262164 AMP262164:AMS262164 ACT262164:ACW262164 SX262164:TA262164 JB262164:JE262164 WVN196628:WVQ196628 WLR196628:WLU196628 WBV196628:WBY196628 VRZ196628:VSC196628 VID196628:VIG196628 UYH196628:UYK196628 UOL196628:UOO196628 UEP196628:UES196628 TUT196628:TUW196628 TKX196628:TLA196628 TBB196628:TBE196628 SRF196628:SRI196628 SHJ196628:SHM196628 RXN196628:RXQ196628 RNR196628:RNU196628 RDV196628:RDY196628 QTZ196628:QUC196628 QKD196628:QKG196628 QAH196628:QAK196628 PQL196628:PQO196628 PGP196628:PGS196628 OWT196628:OWW196628 OMX196628:ONA196628 ODB196628:ODE196628 NTF196628:NTI196628 NJJ196628:NJM196628 MZN196628:MZQ196628 MPR196628:MPU196628 MFV196628:MFY196628 LVZ196628:LWC196628 LMD196628:LMG196628 LCH196628:LCK196628 KSL196628:KSO196628 KIP196628:KIS196628 JYT196628:JYW196628 JOX196628:JPA196628 JFB196628:JFE196628 IVF196628:IVI196628 ILJ196628:ILM196628 IBN196628:IBQ196628 HRR196628:HRU196628 HHV196628:HHY196628 GXZ196628:GYC196628 GOD196628:GOG196628 GEH196628:GEK196628 FUL196628:FUO196628 FKP196628:FKS196628 FAT196628:FAW196628 EQX196628:ERA196628 EHB196628:EHE196628 DXF196628:DXI196628 DNJ196628:DNM196628 DDN196628:DDQ196628 CTR196628:CTU196628 CJV196628:CJY196628 BZZ196628:CAC196628 BQD196628:BQG196628 BGH196628:BGK196628 AWL196628:AWO196628 AMP196628:AMS196628 ACT196628:ACW196628 SX196628:TA196628 JB196628:JE196628 WVN131092:WVQ131092 WLR131092:WLU131092 WBV131092:WBY131092 VRZ131092:VSC131092 VID131092:VIG131092 UYH131092:UYK131092 UOL131092:UOO131092 UEP131092:UES131092 TUT131092:TUW131092 TKX131092:TLA131092 TBB131092:TBE131092 SRF131092:SRI131092 SHJ131092:SHM131092 RXN131092:RXQ131092 RNR131092:RNU131092 RDV131092:RDY131092 QTZ131092:QUC131092 QKD131092:QKG131092 QAH131092:QAK131092 PQL131092:PQO131092 PGP131092:PGS131092 OWT131092:OWW131092 OMX131092:ONA131092 ODB131092:ODE131092 NTF131092:NTI131092 NJJ131092:NJM131092 MZN131092:MZQ131092 MPR131092:MPU131092 MFV131092:MFY131092 LVZ131092:LWC131092 LMD131092:LMG131092 LCH131092:LCK131092 KSL131092:KSO131092 KIP131092:KIS131092 JYT131092:JYW131092 JOX131092:JPA131092 JFB131092:JFE131092 IVF131092:IVI131092 ILJ131092:ILM131092 IBN131092:IBQ131092 HRR131092:HRU131092 HHV131092:HHY131092 GXZ131092:GYC131092 GOD131092:GOG131092 GEH131092:GEK131092 FUL131092:FUO131092 FKP131092:FKS131092 FAT131092:FAW131092 EQX131092:ERA131092 EHB131092:EHE131092 DXF131092:DXI131092 DNJ131092:DNM131092 DDN131092:DDQ131092 CTR131092:CTU131092 CJV131092:CJY131092 BZZ131092:CAC131092 BQD131092:BQG131092 BGH131092:BGK131092 AWL131092:AWO131092 AMP131092:AMS131092 ACT131092:ACW131092 SX131092:TA131092 JB131092:JE131092 WVN65556:WVQ65556 WLR65556:WLU65556 WBV65556:WBY65556 VRZ65556:VSC65556 VID65556:VIG65556 UYH65556:UYK65556 UOL65556:UOO65556 UEP65556:UES65556 TUT65556:TUW65556 TKX65556:TLA65556 TBB65556:TBE65556 SRF65556:SRI65556 SHJ65556:SHM65556 RXN65556:RXQ65556 RNR65556:RNU65556 RDV65556:RDY65556 QTZ65556:QUC65556 QKD65556:QKG65556 QAH65556:QAK65556 PQL65556:PQO65556 PGP65556:PGS65556 OWT65556:OWW65556 OMX65556:ONA65556 ODB65556:ODE65556 NTF65556:NTI65556 NJJ65556:NJM65556 MZN65556:MZQ65556 MPR65556:MPU65556 MFV65556:MFY65556 LVZ65556:LWC65556 LMD65556:LMG65556 LCH65556:LCK65556 KSL65556:KSO65556 KIP65556:KIS65556 JYT65556:JYW65556 JOX65556:JPA65556 JFB65556:JFE65556 IVF65556:IVI65556 ILJ65556:ILM65556 IBN65556:IBQ65556 HRR65556:HRU65556 HHV65556:HHY65556 GXZ65556:GYC65556 GOD65556:GOG65556 GEH65556:GEK65556 FUL65556:FUO65556 FKP65556:FKS65556 FAT65556:FAW65556 EQX65556:ERA65556 EHB65556:EHE65556 DXF65556:DXI65556 DNJ65556:DNM65556 DDN65556:DDQ65556 CTR65556:CTU65556 CJV65556:CJY65556 BZZ65556:CAC65556 BQD65556:BQG65556 BGH65556:BGK65556 AWL65556:AWO65556 AMP65556:AMS65556 ACT65556:ACW65556 SX65556:TA65556 JB65556:JE65556 VRZ983108:VSC983108 WVF983027:WVQ983027 WLJ983027:WLU983027 WBN983027:WBY983027 VRR983027:VSC983027 VHV983027:VIG983027 UXZ983027:UYK983027 UOD983027:UOO983027 UEH983027:UES983027 TUL983027:TUW983027 TKP983027:TLA983027 TAT983027:TBE983027 SQX983027:SRI983027 SHB983027:SHM983027 RXF983027:RXQ983027 RNJ983027:RNU983027 RDN983027:RDY983027 QTR983027:QUC983027 QJV983027:QKG983027 PZZ983027:QAK983027 PQD983027:PQO983027 PGH983027:PGS983027 OWL983027:OWW983027 OMP983027:ONA983027 OCT983027:ODE983027 NSX983027:NTI983027 NJB983027:NJM983027 MZF983027:MZQ983027 MPJ983027:MPU983027 MFN983027:MFY983027 LVR983027:LWC983027 LLV983027:LMG983027 LBZ983027:LCK983027 KSD983027:KSO983027 KIH983027:KIS983027 JYL983027:JYW983027 JOP983027:JPA983027 JET983027:JFE983027 IUX983027:IVI983027 ILB983027:ILM983027 IBF983027:IBQ983027 HRJ983027:HRU983027 HHN983027:HHY983027 GXR983027:GYC983027 GNV983027:GOG983027 GDZ983027:GEK983027 FUD983027:FUO983027 FKH983027:FKS983027 FAL983027:FAW983027 EQP983027:ERA983027 EGT983027:EHE983027 DWX983027:DXI983027 DNB983027:DNM983027 DDF983027:DDQ983027 CTJ983027:CTU983027 CJN983027:CJY983027 BZR983027:CAC983027 BPV983027:BQG983027 BFZ983027:BGK983027 AWD983027:AWO983027 AMH983027:AMS983027 ACL983027:ACW983027 SP983027:TA983027 IT983027:JE983027 WVF917491:WVQ917491 WLJ917491:WLU917491 WBN917491:WBY917491 VRR917491:VSC917491 VHV917491:VIG917491 UXZ917491:UYK917491 UOD917491:UOO917491 UEH917491:UES917491 TUL917491:TUW917491 TKP917491:TLA917491 TAT917491:TBE917491 SQX917491:SRI917491 SHB917491:SHM917491 RXF917491:RXQ917491 RNJ917491:RNU917491 RDN917491:RDY917491 QTR917491:QUC917491 QJV917491:QKG917491 PZZ917491:QAK917491 PQD917491:PQO917491 PGH917491:PGS917491 OWL917491:OWW917491 OMP917491:ONA917491 OCT917491:ODE917491 NSX917491:NTI917491 NJB917491:NJM917491 MZF917491:MZQ917491 MPJ917491:MPU917491 MFN917491:MFY917491 LVR917491:LWC917491 LLV917491:LMG917491 LBZ917491:LCK917491 KSD917491:KSO917491 KIH917491:KIS917491 JYL917491:JYW917491 JOP917491:JPA917491 JET917491:JFE917491 IUX917491:IVI917491 ILB917491:ILM917491 IBF917491:IBQ917491 HRJ917491:HRU917491 HHN917491:HHY917491 GXR917491:GYC917491 GNV917491:GOG917491 GDZ917491:GEK917491 FUD917491:FUO917491 FKH917491:FKS917491 FAL917491:FAW917491 EQP917491:ERA917491 EGT917491:EHE917491 DWX917491:DXI917491 DNB917491:DNM917491 DDF917491:DDQ917491 CTJ917491:CTU917491 CJN917491:CJY917491 BZR917491:CAC917491 BPV917491:BQG917491 BFZ917491:BGK917491 AWD917491:AWO917491 AMH917491:AMS917491 ACL917491:ACW917491 SP917491:TA917491 IT917491:JE917491 WVF851955:WVQ851955 WLJ851955:WLU851955 WBN851955:WBY851955 VRR851955:VSC851955 VHV851955:VIG851955 UXZ851955:UYK851955 UOD851955:UOO851955 UEH851955:UES851955 TUL851955:TUW851955 TKP851955:TLA851955 TAT851955:TBE851955 SQX851955:SRI851955 SHB851955:SHM851955 RXF851955:RXQ851955 RNJ851955:RNU851955 RDN851955:RDY851955 QTR851955:QUC851955 QJV851955:QKG851955 PZZ851955:QAK851955 PQD851955:PQO851955 PGH851955:PGS851955 OWL851955:OWW851955 OMP851955:ONA851955 OCT851955:ODE851955 NSX851955:NTI851955 NJB851955:NJM851955 MZF851955:MZQ851955 MPJ851955:MPU851955 MFN851955:MFY851955 LVR851955:LWC851955 LLV851955:LMG851955 LBZ851955:LCK851955 KSD851955:KSO851955 KIH851955:KIS851955 JYL851955:JYW851955 JOP851955:JPA851955 JET851955:JFE851955 IUX851955:IVI851955 ILB851955:ILM851955 IBF851955:IBQ851955 HRJ851955:HRU851955 HHN851955:HHY851955 GXR851955:GYC851955 GNV851955:GOG851955 GDZ851955:GEK851955 FUD851955:FUO851955 FKH851955:FKS851955 FAL851955:FAW851955 EQP851955:ERA851955 EGT851955:EHE851955 DWX851955:DXI851955 DNB851955:DNM851955 DDF851955:DDQ851955 CTJ851955:CTU851955 CJN851955:CJY851955 BZR851955:CAC851955 BPV851955:BQG851955 BFZ851955:BGK851955 AWD851955:AWO851955 AMH851955:AMS851955 ACL851955:ACW851955 SP851955:TA851955 IT851955:JE851955 WVF786419:WVQ786419 WLJ786419:WLU786419 WBN786419:WBY786419 VRR786419:VSC786419 VHV786419:VIG786419 UXZ786419:UYK786419 UOD786419:UOO786419 UEH786419:UES786419 TUL786419:TUW786419 TKP786419:TLA786419 TAT786419:TBE786419 SQX786419:SRI786419 SHB786419:SHM786419 RXF786419:RXQ786419 RNJ786419:RNU786419 RDN786419:RDY786419 QTR786419:QUC786419 QJV786419:QKG786419 PZZ786419:QAK786419 PQD786419:PQO786419 PGH786419:PGS786419 OWL786419:OWW786419 OMP786419:ONA786419 OCT786419:ODE786419 NSX786419:NTI786419 NJB786419:NJM786419 MZF786419:MZQ786419 MPJ786419:MPU786419 MFN786419:MFY786419 LVR786419:LWC786419 LLV786419:LMG786419 LBZ786419:LCK786419 KSD786419:KSO786419 KIH786419:KIS786419 JYL786419:JYW786419 JOP786419:JPA786419 JET786419:JFE786419 IUX786419:IVI786419 ILB786419:ILM786419 IBF786419:IBQ786419 HRJ786419:HRU786419 HHN786419:HHY786419 GXR786419:GYC786419 GNV786419:GOG786419 GDZ786419:GEK786419 FUD786419:FUO786419 FKH786419:FKS786419 FAL786419:FAW786419 EQP786419:ERA786419 EGT786419:EHE786419 DWX786419:DXI786419 DNB786419:DNM786419 DDF786419:DDQ786419 CTJ786419:CTU786419 CJN786419:CJY786419 BZR786419:CAC786419 BPV786419:BQG786419 BFZ786419:BGK786419 AWD786419:AWO786419 AMH786419:AMS786419 ACL786419:ACW786419 SP786419:TA786419 IT786419:JE786419 WVF720883:WVQ720883 WLJ720883:WLU720883 WBN720883:WBY720883 VRR720883:VSC720883 VHV720883:VIG720883 UXZ720883:UYK720883 UOD720883:UOO720883 UEH720883:UES720883 TUL720883:TUW720883 TKP720883:TLA720883 TAT720883:TBE720883 SQX720883:SRI720883 SHB720883:SHM720883 RXF720883:RXQ720883 RNJ720883:RNU720883 RDN720883:RDY720883 QTR720883:QUC720883 QJV720883:QKG720883 PZZ720883:QAK720883 PQD720883:PQO720883 PGH720883:PGS720883 OWL720883:OWW720883 OMP720883:ONA720883 OCT720883:ODE720883 NSX720883:NTI720883 NJB720883:NJM720883 MZF720883:MZQ720883 MPJ720883:MPU720883 MFN720883:MFY720883 LVR720883:LWC720883 LLV720883:LMG720883 LBZ720883:LCK720883 KSD720883:KSO720883 KIH720883:KIS720883 JYL720883:JYW720883 JOP720883:JPA720883 JET720883:JFE720883 IUX720883:IVI720883 ILB720883:ILM720883 IBF720883:IBQ720883 HRJ720883:HRU720883 HHN720883:HHY720883 GXR720883:GYC720883 GNV720883:GOG720883 GDZ720883:GEK720883 FUD720883:FUO720883 FKH720883:FKS720883 FAL720883:FAW720883 EQP720883:ERA720883 EGT720883:EHE720883 DWX720883:DXI720883 DNB720883:DNM720883 DDF720883:DDQ720883 CTJ720883:CTU720883 CJN720883:CJY720883 BZR720883:CAC720883 BPV720883:BQG720883 BFZ720883:BGK720883 AWD720883:AWO720883 AMH720883:AMS720883 ACL720883:ACW720883 SP720883:TA720883 IT720883:JE720883 WVF655347:WVQ655347 WLJ655347:WLU655347 WBN655347:WBY655347 VRR655347:VSC655347 VHV655347:VIG655347 UXZ655347:UYK655347 UOD655347:UOO655347 UEH655347:UES655347 TUL655347:TUW655347 TKP655347:TLA655347 TAT655347:TBE655347 SQX655347:SRI655347 SHB655347:SHM655347 RXF655347:RXQ655347 RNJ655347:RNU655347 RDN655347:RDY655347 QTR655347:QUC655347 QJV655347:QKG655347 PZZ655347:QAK655347 PQD655347:PQO655347 PGH655347:PGS655347 OWL655347:OWW655347 OMP655347:ONA655347 OCT655347:ODE655347 NSX655347:NTI655347 NJB655347:NJM655347 MZF655347:MZQ655347 MPJ655347:MPU655347 MFN655347:MFY655347 LVR655347:LWC655347 LLV655347:LMG655347 LBZ655347:LCK655347 KSD655347:KSO655347 KIH655347:KIS655347 JYL655347:JYW655347 JOP655347:JPA655347 JET655347:JFE655347 IUX655347:IVI655347 ILB655347:ILM655347 IBF655347:IBQ655347 HRJ655347:HRU655347 HHN655347:HHY655347 GXR655347:GYC655347 GNV655347:GOG655347 GDZ655347:GEK655347 FUD655347:FUO655347 FKH655347:FKS655347 FAL655347:FAW655347 EQP655347:ERA655347 EGT655347:EHE655347 DWX655347:DXI655347 DNB655347:DNM655347 DDF655347:DDQ655347 CTJ655347:CTU655347 CJN655347:CJY655347 BZR655347:CAC655347 BPV655347:BQG655347 BFZ655347:BGK655347 AWD655347:AWO655347 AMH655347:AMS655347 ACL655347:ACW655347 SP655347:TA655347 IT655347:JE655347 WVF589811:WVQ589811 WLJ589811:WLU589811 WBN589811:WBY589811 VRR589811:VSC589811 VHV589811:VIG589811 UXZ589811:UYK589811 UOD589811:UOO589811 UEH589811:UES589811 TUL589811:TUW589811 TKP589811:TLA589811 TAT589811:TBE589811 SQX589811:SRI589811 SHB589811:SHM589811 RXF589811:RXQ589811 RNJ589811:RNU589811 RDN589811:RDY589811 QTR589811:QUC589811 QJV589811:QKG589811 PZZ589811:QAK589811 PQD589811:PQO589811 PGH589811:PGS589811 OWL589811:OWW589811 OMP589811:ONA589811 OCT589811:ODE589811 NSX589811:NTI589811 NJB589811:NJM589811 MZF589811:MZQ589811 MPJ589811:MPU589811 MFN589811:MFY589811 LVR589811:LWC589811 LLV589811:LMG589811 LBZ589811:LCK589811 KSD589811:KSO589811 KIH589811:KIS589811 JYL589811:JYW589811 JOP589811:JPA589811 JET589811:JFE589811 IUX589811:IVI589811 ILB589811:ILM589811 IBF589811:IBQ589811 HRJ589811:HRU589811 HHN589811:HHY589811 GXR589811:GYC589811 GNV589811:GOG589811 GDZ589811:GEK589811 FUD589811:FUO589811 FKH589811:FKS589811 FAL589811:FAW589811 EQP589811:ERA589811 EGT589811:EHE589811 DWX589811:DXI589811 DNB589811:DNM589811 DDF589811:DDQ589811 CTJ589811:CTU589811 CJN589811:CJY589811 BZR589811:CAC589811 BPV589811:BQG589811 BFZ589811:BGK589811 AWD589811:AWO589811 AMH589811:AMS589811 ACL589811:ACW589811 SP589811:TA589811 IT589811:JE589811 WVF524275:WVQ524275 WLJ524275:WLU524275 WBN524275:WBY524275 VRR524275:VSC524275 VHV524275:VIG524275 UXZ524275:UYK524275 UOD524275:UOO524275 UEH524275:UES524275 TUL524275:TUW524275 TKP524275:TLA524275 TAT524275:TBE524275 SQX524275:SRI524275 SHB524275:SHM524275 RXF524275:RXQ524275 RNJ524275:RNU524275 RDN524275:RDY524275 QTR524275:QUC524275 QJV524275:QKG524275 PZZ524275:QAK524275 PQD524275:PQO524275 PGH524275:PGS524275 OWL524275:OWW524275 OMP524275:ONA524275 OCT524275:ODE524275 NSX524275:NTI524275 NJB524275:NJM524275 MZF524275:MZQ524275 MPJ524275:MPU524275 MFN524275:MFY524275 LVR524275:LWC524275 LLV524275:LMG524275 LBZ524275:LCK524275 KSD524275:KSO524275 KIH524275:KIS524275 JYL524275:JYW524275 JOP524275:JPA524275 JET524275:JFE524275 IUX524275:IVI524275 ILB524275:ILM524275 IBF524275:IBQ524275 HRJ524275:HRU524275 HHN524275:HHY524275 GXR524275:GYC524275 GNV524275:GOG524275 GDZ524275:GEK524275 FUD524275:FUO524275 FKH524275:FKS524275 FAL524275:FAW524275 EQP524275:ERA524275 EGT524275:EHE524275 DWX524275:DXI524275 DNB524275:DNM524275 DDF524275:DDQ524275 CTJ524275:CTU524275 CJN524275:CJY524275 BZR524275:CAC524275 BPV524275:BQG524275 BFZ524275:BGK524275 AWD524275:AWO524275 AMH524275:AMS524275 ACL524275:ACW524275 SP524275:TA524275 IT524275:JE524275 WVF458739:WVQ458739 WLJ458739:WLU458739 WBN458739:WBY458739 VRR458739:VSC458739 VHV458739:VIG458739 UXZ458739:UYK458739 UOD458739:UOO458739 UEH458739:UES458739 TUL458739:TUW458739 TKP458739:TLA458739 TAT458739:TBE458739 SQX458739:SRI458739 SHB458739:SHM458739 RXF458739:RXQ458739 RNJ458739:RNU458739 RDN458739:RDY458739 QTR458739:QUC458739 QJV458739:QKG458739 PZZ458739:QAK458739 PQD458739:PQO458739 PGH458739:PGS458739 OWL458739:OWW458739 OMP458739:ONA458739 OCT458739:ODE458739 NSX458739:NTI458739 NJB458739:NJM458739 MZF458739:MZQ458739 MPJ458739:MPU458739 MFN458739:MFY458739 LVR458739:LWC458739 LLV458739:LMG458739 LBZ458739:LCK458739 KSD458739:KSO458739 KIH458739:KIS458739 JYL458739:JYW458739 JOP458739:JPA458739 JET458739:JFE458739 IUX458739:IVI458739 ILB458739:ILM458739 IBF458739:IBQ458739 HRJ458739:HRU458739 HHN458739:HHY458739 GXR458739:GYC458739 GNV458739:GOG458739 GDZ458739:GEK458739 FUD458739:FUO458739 FKH458739:FKS458739 FAL458739:FAW458739 EQP458739:ERA458739 EGT458739:EHE458739 DWX458739:DXI458739 DNB458739:DNM458739 DDF458739:DDQ458739 CTJ458739:CTU458739 CJN458739:CJY458739 BZR458739:CAC458739 BPV458739:BQG458739 BFZ458739:BGK458739 AWD458739:AWO458739 AMH458739:AMS458739 ACL458739:ACW458739 SP458739:TA458739 IT458739:JE458739 WVF393203:WVQ393203 WLJ393203:WLU393203 WBN393203:WBY393203 VRR393203:VSC393203 VHV393203:VIG393203 UXZ393203:UYK393203 UOD393203:UOO393203 UEH393203:UES393203 TUL393203:TUW393203 TKP393203:TLA393203 TAT393203:TBE393203 SQX393203:SRI393203 SHB393203:SHM393203 RXF393203:RXQ393203 RNJ393203:RNU393203 RDN393203:RDY393203 QTR393203:QUC393203 QJV393203:QKG393203 PZZ393203:QAK393203 PQD393203:PQO393203 PGH393203:PGS393203 OWL393203:OWW393203 OMP393203:ONA393203 OCT393203:ODE393203 NSX393203:NTI393203 NJB393203:NJM393203 MZF393203:MZQ393203 MPJ393203:MPU393203 MFN393203:MFY393203 LVR393203:LWC393203 LLV393203:LMG393203 LBZ393203:LCK393203 KSD393203:KSO393203 KIH393203:KIS393203 JYL393203:JYW393203 JOP393203:JPA393203 JET393203:JFE393203 IUX393203:IVI393203 ILB393203:ILM393203 IBF393203:IBQ393203 HRJ393203:HRU393203 HHN393203:HHY393203 GXR393203:GYC393203 GNV393203:GOG393203 GDZ393203:GEK393203 FUD393203:FUO393203 FKH393203:FKS393203 FAL393203:FAW393203 EQP393203:ERA393203 EGT393203:EHE393203 DWX393203:DXI393203 DNB393203:DNM393203 DDF393203:DDQ393203 CTJ393203:CTU393203 CJN393203:CJY393203 BZR393203:CAC393203 BPV393203:BQG393203 BFZ393203:BGK393203 AWD393203:AWO393203 AMH393203:AMS393203 ACL393203:ACW393203 SP393203:TA393203 IT393203:JE393203 WVF327667:WVQ327667 WLJ327667:WLU327667 WBN327667:WBY327667 VRR327667:VSC327667 VHV327667:VIG327667 UXZ327667:UYK327667 UOD327667:UOO327667 UEH327667:UES327667 TUL327667:TUW327667 TKP327667:TLA327667 TAT327667:TBE327667 SQX327667:SRI327667 SHB327667:SHM327667 RXF327667:RXQ327667 RNJ327667:RNU327667 RDN327667:RDY327667 QTR327667:QUC327667 QJV327667:QKG327667 PZZ327667:QAK327667 PQD327667:PQO327667 PGH327667:PGS327667 OWL327667:OWW327667 OMP327667:ONA327667 OCT327667:ODE327667 NSX327667:NTI327667 NJB327667:NJM327667 MZF327667:MZQ327667 MPJ327667:MPU327667 MFN327667:MFY327667 LVR327667:LWC327667 LLV327667:LMG327667 LBZ327667:LCK327667 KSD327667:KSO327667 KIH327667:KIS327667 JYL327667:JYW327667 JOP327667:JPA327667 JET327667:JFE327667 IUX327667:IVI327667 ILB327667:ILM327667 IBF327667:IBQ327667 HRJ327667:HRU327667 HHN327667:HHY327667 GXR327667:GYC327667 GNV327667:GOG327667 GDZ327667:GEK327667 FUD327667:FUO327667 FKH327667:FKS327667 FAL327667:FAW327667 EQP327667:ERA327667 EGT327667:EHE327667 DWX327667:DXI327667 DNB327667:DNM327667 DDF327667:DDQ327667 CTJ327667:CTU327667 CJN327667:CJY327667 BZR327667:CAC327667 BPV327667:BQG327667 BFZ327667:BGK327667 AWD327667:AWO327667 AMH327667:AMS327667 ACL327667:ACW327667 SP327667:TA327667 IT327667:JE327667 WVF262131:WVQ262131 WLJ262131:WLU262131 WBN262131:WBY262131 VRR262131:VSC262131 VHV262131:VIG262131 UXZ262131:UYK262131 UOD262131:UOO262131 UEH262131:UES262131 TUL262131:TUW262131 TKP262131:TLA262131 TAT262131:TBE262131 SQX262131:SRI262131 SHB262131:SHM262131 RXF262131:RXQ262131 RNJ262131:RNU262131 RDN262131:RDY262131 QTR262131:QUC262131 QJV262131:QKG262131 PZZ262131:QAK262131 PQD262131:PQO262131 PGH262131:PGS262131 OWL262131:OWW262131 OMP262131:ONA262131 OCT262131:ODE262131 NSX262131:NTI262131 NJB262131:NJM262131 MZF262131:MZQ262131 MPJ262131:MPU262131 MFN262131:MFY262131 LVR262131:LWC262131 LLV262131:LMG262131 LBZ262131:LCK262131 KSD262131:KSO262131 KIH262131:KIS262131 JYL262131:JYW262131 JOP262131:JPA262131 JET262131:JFE262131 IUX262131:IVI262131 ILB262131:ILM262131 IBF262131:IBQ262131 HRJ262131:HRU262131 HHN262131:HHY262131 GXR262131:GYC262131 GNV262131:GOG262131 GDZ262131:GEK262131 FUD262131:FUO262131 FKH262131:FKS262131 FAL262131:FAW262131 EQP262131:ERA262131 EGT262131:EHE262131 DWX262131:DXI262131 DNB262131:DNM262131 DDF262131:DDQ262131 CTJ262131:CTU262131 CJN262131:CJY262131 BZR262131:CAC262131 BPV262131:BQG262131 BFZ262131:BGK262131 AWD262131:AWO262131 AMH262131:AMS262131 ACL262131:ACW262131 SP262131:TA262131 IT262131:JE262131 WVF196595:WVQ196595 WLJ196595:WLU196595 WBN196595:WBY196595 VRR196595:VSC196595 VHV196595:VIG196595 UXZ196595:UYK196595 UOD196595:UOO196595 UEH196595:UES196595 TUL196595:TUW196595 TKP196595:TLA196595 TAT196595:TBE196595 SQX196595:SRI196595 SHB196595:SHM196595 RXF196595:RXQ196595 RNJ196595:RNU196595 RDN196595:RDY196595 QTR196595:QUC196595 QJV196595:QKG196595 PZZ196595:QAK196595 PQD196595:PQO196595 PGH196595:PGS196595 OWL196595:OWW196595 OMP196595:ONA196595 OCT196595:ODE196595 NSX196595:NTI196595 NJB196595:NJM196595 MZF196595:MZQ196595 MPJ196595:MPU196595 MFN196595:MFY196595 LVR196595:LWC196595 LLV196595:LMG196595 LBZ196595:LCK196595 KSD196595:KSO196595 KIH196595:KIS196595 JYL196595:JYW196595 JOP196595:JPA196595 JET196595:JFE196595 IUX196595:IVI196595 ILB196595:ILM196595 IBF196595:IBQ196595 HRJ196595:HRU196595 HHN196595:HHY196595 GXR196595:GYC196595 GNV196595:GOG196595 GDZ196595:GEK196595 FUD196595:FUO196595 FKH196595:FKS196595 FAL196595:FAW196595 EQP196595:ERA196595 EGT196595:EHE196595 DWX196595:DXI196595 DNB196595:DNM196595 DDF196595:DDQ196595 CTJ196595:CTU196595 CJN196595:CJY196595 BZR196595:CAC196595 BPV196595:BQG196595 BFZ196595:BGK196595 AWD196595:AWO196595 AMH196595:AMS196595 ACL196595:ACW196595 SP196595:TA196595 IT196595:JE196595 WVF131059:WVQ131059 WLJ131059:WLU131059 WBN131059:WBY131059 VRR131059:VSC131059 VHV131059:VIG131059 UXZ131059:UYK131059 UOD131059:UOO131059 UEH131059:UES131059 TUL131059:TUW131059 TKP131059:TLA131059 TAT131059:TBE131059 SQX131059:SRI131059 SHB131059:SHM131059 RXF131059:RXQ131059 RNJ131059:RNU131059 RDN131059:RDY131059 QTR131059:QUC131059 QJV131059:QKG131059 PZZ131059:QAK131059 PQD131059:PQO131059 PGH131059:PGS131059 OWL131059:OWW131059 OMP131059:ONA131059 OCT131059:ODE131059 NSX131059:NTI131059 NJB131059:NJM131059 MZF131059:MZQ131059 MPJ131059:MPU131059 MFN131059:MFY131059 LVR131059:LWC131059 LLV131059:LMG131059 LBZ131059:LCK131059 KSD131059:KSO131059 KIH131059:KIS131059 JYL131059:JYW131059 JOP131059:JPA131059 JET131059:JFE131059 IUX131059:IVI131059 ILB131059:ILM131059 IBF131059:IBQ131059 HRJ131059:HRU131059 HHN131059:HHY131059 GXR131059:GYC131059 GNV131059:GOG131059 GDZ131059:GEK131059 FUD131059:FUO131059 FKH131059:FKS131059 FAL131059:FAW131059 EQP131059:ERA131059 EGT131059:EHE131059 DWX131059:DXI131059 DNB131059:DNM131059 DDF131059:DDQ131059 CTJ131059:CTU131059 CJN131059:CJY131059 BZR131059:CAC131059 BPV131059:BQG131059 BFZ131059:BGK131059 AWD131059:AWO131059 AMH131059:AMS131059 ACL131059:ACW131059 SP131059:TA131059 IT131059:JE131059 WVF65523:WVQ65523 WLJ65523:WLU65523 WBN65523:WBY65523 VRR65523:VSC65523 VHV65523:VIG65523 UXZ65523:UYK65523 UOD65523:UOO65523 UEH65523:UES65523 TUL65523:TUW65523 TKP65523:TLA65523 TAT65523:TBE65523 SQX65523:SRI65523 SHB65523:SHM65523 RXF65523:RXQ65523 RNJ65523:RNU65523 RDN65523:RDY65523 QTR65523:QUC65523 QJV65523:QKG65523 PZZ65523:QAK65523 PQD65523:PQO65523 PGH65523:PGS65523 OWL65523:OWW65523 OMP65523:ONA65523 OCT65523:ODE65523 NSX65523:NTI65523 NJB65523:NJM65523 MZF65523:MZQ65523 MPJ65523:MPU65523 MFN65523:MFY65523 LVR65523:LWC65523 LLV65523:LMG65523 LBZ65523:LCK65523 KSD65523:KSO65523 KIH65523:KIS65523 JYL65523:JYW65523 JOP65523:JPA65523 JET65523:JFE65523 IUX65523:IVI65523 ILB65523:ILM65523 IBF65523:IBQ65523 HRJ65523:HRU65523 HHN65523:HHY65523 GXR65523:GYC65523 GNV65523:GOG65523 GDZ65523:GEK65523 FUD65523:FUO65523 FKH65523:FKS65523 FAL65523:FAW65523 EQP65523:ERA65523 EGT65523:EHE65523 DWX65523:DXI65523 DNB65523:DNM65523 DDF65523:DDQ65523 CTJ65523:CTU65523 CJN65523:CJY65523 BZR65523:CAC65523 BPV65523:BQG65523 BFZ65523:BGK65523 AWD65523:AWO65523 AMH65523:AMS65523 ACL65523:ACW65523 SP65523:TA65523 IT65523:JE65523 VID983108:VIG983108 WUM983027 WKQ983027 WAU983027 VQY983027 VHC983027 UXG983027 UNK983027 UDO983027 TTS983027 TJW983027 TAA983027 SQE983027 SGI983027 RWM983027 RMQ983027 RCU983027 QSY983027 QJC983027 PZG983027 PPK983027 PFO983027 OVS983027 OLW983027 OCA983027 NSE983027 NII983027 MYM983027 MOQ983027 MEU983027 LUY983027 LLC983027 LBG983027 KRK983027 KHO983027 JXS983027 JNW983027 JEA983027 IUE983027 IKI983027 IAM983027 HQQ983027 HGU983027 GWY983027 GNC983027 GDG983027 FTK983027 FJO983027 EZS983027 EPW983027 EGA983027 DWE983027 DMI983027 DCM983027 CSQ983027 CIU983027 BYY983027 BPC983027 BFG983027 AVK983027 ALO983027 ABS983027 RW983027 IA983027 WUM917491 WKQ917491 WAU917491 VQY917491 VHC917491 UXG917491 UNK917491 UDO917491 TTS917491 TJW917491 TAA917491 SQE917491 SGI917491 RWM917491 RMQ917491 RCU917491 QSY917491 QJC917491 PZG917491 PPK917491 PFO917491 OVS917491 OLW917491 OCA917491 NSE917491 NII917491 MYM917491 MOQ917491 MEU917491 LUY917491 LLC917491 LBG917491 KRK917491 KHO917491 JXS917491 JNW917491 JEA917491 IUE917491 IKI917491 IAM917491 HQQ917491 HGU917491 GWY917491 GNC917491 GDG917491 FTK917491 FJO917491 EZS917491 EPW917491 EGA917491 DWE917491 DMI917491 DCM917491 CSQ917491 CIU917491 BYY917491 BPC917491 BFG917491 AVK917491 ALO917491 ABS917491 RW917491 IA917491 WUM851955 WKQ851955 WAU851955 VQY851955 VHC851955 UXG851955 UNK851955 UDO851955 TTS851955 TJW851955 TAA851955 SQE851955 SGI851955 RWM851955 RMQ851955 RCU851955 QSY851955 QJC851955 PZG851955 PPK851955 PFO851955 OVS851955 OLW851955 OCA851955 NSE851955 NII851955 MYM851955 MOQ851955 MEU851955 LUY851955 LLC851955 LBG851955 KRK851955 KHO851955 JXS851955 JNW851955 JEA851955 IUE851955 IKI851955 IAM851955 HQQ851955 HGU851955 GWY851955 GNC851955 GDG851955 FTK851955 FJO851955 EZS851955 EPW851955 EGA851955 DWE851955 DMI851955 DCM851955 CSQ851955 CIU851955 BYY851955 BPC851955 BFG851955 AVK851955 ALO851955 ABS851955 RW851955 IA851955 WUM786419 WKQ786419 WAU786419 VQY786419 VHC786419 UXG786419 UNK786419 UDO786419 TTS786419 TJW786419 TAA786419 SQE786419 SGI786419 RWM786419 RMQ786419 RCU786419 QSY786419 QJC786419 PZG786419 PPK786419 PFO786419 OVS786419 OLW786419 OCA786419 NSE786419 NII786419 MYM786419 MOQ786419 MEU786419 LUY786419 LLC786419 LBG786419 KRK786419 KHO786419 JXS786419 JNW786419 JEA786419 IUE786419 IKI786419 IAM786419 HQQ786419 HGU786419 GWY786419 GNC786419 GDG786419 FTK786419 FJO786419 EZS786419 EPW786419 EGA786419 DWE786419 DMI786419 DCM786419 CSQ786419 CIU786419 BYY786419 BPC786419 BFG786419 AVK786419 ALO786419 ABS786419 RW786419 IA786419 WUM720883 WKQ720883 WAU720883 VQY720883 VHC720883 UXG720883 UNK720883 UDO720883 TTS720883 TJW720883 TAA720883 SQE720883 SGI720883 RWM720883 RMQ720883 RCU720883 QSY720883 QJC720883 PZG720883 PPK720883 PFO720883 OVS720883 OLW720883 OCA720883 NSE720883 NII720883 MYM720883 MOQ720883 MEU720883 LUY720883 LLC720883 LBG720883 KRK720883 KHO720883 JXS720883 JNW720883 JEA720883 IUE720883 IKI720883 IAM720883 HQQ720883 HGU720883 GWY720883 GNC720883 GDG720883 FTK720883 FJO720883 EZS720883 EPW720883 EGA720883 DWE720883 DMI720883 DCM720883 CSQ720883 CIU720883 BYY720883 BPC720883 BFG720883 AVK720883 ALO720883 ABS720883 RW720883 IA720883 WUM655347 WKQ655347 WAU655347 VQY655347 VHC655347 UXG655347 UNK655347 UDO655347 TTS655347 TJW655347 TAA655347 SQE655347 SGI655347 RWM655347 RMQ655347 RCU655347 QSY655347 QJC655347 PZG655347 PPK655347 PFO655347 OVS655347 OLW655347 OCA655347 NSE655347 NII655347 MYM655347 MOQ655347 MEU655347 LUY655347 LLC655347 LBG655347 KRK655347 KHO655347 JXS655347 JNW655347 JEA655347 IUE655347 IKI655347 IAM655347 HQQ655347 HGU655347 GWY655347 GNC655347 GDG655347 FTK655347 FJO655347 EZS655347 EPW655347 EGA655347 DWE655347 DMI655347 DCM655347 CSQ655347 CIU655347 BYY655347 BPC655347 BFG655347 AVK655347 ALO655347 ABS655347 RW655347 IA655347 WUM589811 WKQ589811 WAU589811 VQY589811 VHC589811 UXG589811 UNK589811 UDO589811 TTS589811 TJW589811 TAA589811 SQE589811 SGI589811 RWM589811 RMQ589811 RCU589811 QSY589811 QJC589811 PZG589811 PPK589811 PFO589811 OVS589811 OLW589811 OCA589811 NSE589811 NII589811 MYM589811 MOQ589811 MEU589811 LUY589811 LLC589811 LBG589811 KRK589811 KHO589811 JXS589811 JNW589811 JEA589811 IUE589811 IKI589811 IAM589811 HQQ589811 HGU589811 GWY589811 GNC589811 GDG589811 FTK589811 FJO589811 EZS589811 EPW589811 EGA589811 DWE589811 DMI589811 DCM589811 CSQ589811 CIU589811 BYY589811 BPC589811 BFG589811 AVK589811 ALO589811 ABS589811 RW589811 IA589811 WUM524275 WKQ524275 WAU524275 VQY524275 VHC524275 UXG524275 UNK524275 UDO524275 TTS524275 TJW524275 TAA524275 SQE524275 SGI524275 RWM524275 RMQ524275 RCU524275 QSY524275 QJC524275 PZG524275 PPK524275 PFO524275 OVS524275 OLW524275 OCA524275 NSE524275 NII524275 MYM524275 MOQ524275 MEU524275 LUY524275 LLC524275 LBG524275 KRK524275 KHO524275 JXS524275 JNW524275 JEA524275 IUE524275 IKI524275 IAM524275 HQQ524275 HGU524275 GWY524275 GNC524275 GDG524275 FTK524275 FJO524275 EZS524275 EPW524275 EGA524275 DWE524275 DMI524275 DCM524275 CSQ524275 CIU524275 BYY524275 BPC524275 BFG524275 AVK524275 ALO524275 ABS524275 RW524275 IA524275 WUM458739 WKQ458739 WAU458739 VQY458739 VHC458739 UXG458739 UNK458739 UDO458739 TTS458739 TJW458739 TAA458739 SQE458739 SGI458739 RWM458739 RMQ458739 RCU458739 QSY458739 QJC458739 PZG458739 PPK458739 PFO458739 OVS458739 OLW458739 OCA458739 NSE458739 NII458739 MYM458739 MOQ458739 MEU458739 LUY458739 LLC458739 LBG458739 KRK458739 KHO458739 JXS458739 JNW458739 JEA458739 IUE458739 IKI458739 IAM458739 HQQ458739 HGU458739 GWY458739 GNC458739 GDG458739 FTK458739 FJO458739 EZS458739 EPW458739 EGA458739 DWE458739 DMI458739 DCM458739 CSQ458739 CIU458739 BYY458739 BPC458739 BFG458739 AVK458739 ALO458739 ABS458739 RW458739 IA458739 WUM393203 WKQ393203 WAU393203 VQY393203 VHC393203 UXG393203 UNK393203 UDO393203 TTS393203 TJW393203 TAA393203 SQE393203 SGI393203 RWM393203 RMQ393203 RCU393203 QSY393203 QJC393203 PZG393203 PPK393203 PFO393203 OVS393203 OLW393203 OCA393203 NSE393203 NII393203 MYM393203 MOQ393203 MEU393203 LUY393203 LLC393203 LBG393203 KRK393203 KHO393203 JXS393203 JNW393203 JEA393203 IUE393203 IKI393203 IAM393203 HQQ393203 HGU393203 GWY393203 GNC393203 GDG393203 FTK393203 FJO393203 EZS393203 EPW393203 EGA393203 DWE393203 DMI393203 DCM393203 CSQ393203 CIU393203 BYY393203 BPC393203 BFG393203 AVK393203 ALO393203 ABS393203 RW393203 IA393203 WUM327667 WKQ327667 WAU327667 VQY327667 VHC327667 UXG327667 UNK327667 UDO327667 TTS327667 TJW327667 TAA327667 SQE327667 SGI327667 RWM327667 RMQ327667 RCU327667 QSY327667 QJC327667 PZG327667 PPK327667 PFO327667 OVS327667 OLW327667 OCA327667 NSE327667 NII327667 MYM327667 MOQ327667 MEU327667 LUY327667 LLC327667 LBG327667 KRK327667 KHO327667 JXS327667 JNW327667 JEA327667 IUE327667 IKI327667 IAM327667 HQQ327667 HGU327667 GWY327667 GNC327667 GDG327667 FTK327667 FJO327667 EZS327667 EPW327667 EGA327667 DWE327667 DMI327667 DCM327667 CSQ327667 CIU327667 BYY327667 BPC327667 BFG327667 AVK327667 ALO327667 ABS327667 RW327667 IA327667 WUM262131 WKQ262131 WAU262131 VQY262131 VHC262131 UXG262131 UNK262131 UDO262131 TTS262131 TJW262131 TAA262131 SQE262131 SGI262131 RWM262131 RMQ262131 RCU262131 QSY262131 QJC262131 PZG262131 PPK262131 PFO262131 OVS262131 OLW262131 OCA262131 NSE262131 NII262131 MYM262131 MOQ262131 MEU262131 LUY262131 LLC262131 LBG262131 KRK262131 KHO262131 JXS262131 JNW262131 JEA262131 IUE262131 IKI262131 IAM262131 HQQ262131 HGU262131 GWY262131 GNC262131 GDG262131 FTK262131 FJO262131 EZS262131 EPW262131 EGA262131 DWE262131 DMI262131 DCM262131 CSQ262131 CIU262131 BYY262131 BPC262131 BFG262131 AVK262131 ALO262131 ABS262131 RW262131 IA262131 WUM196595 WKQ196595 WAU196595 VQY196595 VHC196595 UXG196595 UNK196595 UDO196595 TTS196595 TJW196595 TAA196595 SQE196595 SGI196595 RWM196595 RMQ196595 RCU196595 QSY196595 QJC196595 PZG196595 PPK196595 PFO196595 OVS196595 OLW196595 OCA196595 NSE196595 NII196595 MYM196595 MOQ196595 MEU196595 LUY196595 LLC196595 LBG196595 KRK196595 KHO196595 JXS196595 JNW196595 JEA196595 IUE196595 IKI196595 IAM196595 HQQ196595 HGU196595 GWY196595 GNC196595 GDG196595 FTK196595 FJO196595 EZS196595 EPW196595 EGA196595 DWE196595 DMI196595 DCM196595 CSQ196595 CIU196595 BYY196595 BPC196595 BFG196595 AVK196595 ALO196595 ABS196595 RW196595 IA196595 WUM131059 WKQ131059 WAU131059 VQY131059 VHC131059 UXG131059 UNK131059 UDO131059 TTS131059 TJW131059 TAA131059 SQE131059 SGI131059 RWM131059 RMQ131059 RCU131059 QSY131059 QJC131059 PZG131059 PPK131059 PFO131059 OVS131059 OLW131059 OCA131059 NSE131059 NII131059 MYM131059 MOQ131059 MEU131059 LUY131059 LLC131059 LBG131059 KRK131059 KHO131059 JXS131059 JNW131059 JEA131059 IUE131059 IKI131059 IAM131059 HQQ131059 HGU131059 GWY131059 GNC131059 GDG131059 FTK131059 FJO131059 EZS131059 EPW131059 EGA131059 DWE131059 DMI131059 DCM131059 CSQ131059 CIU131059 BYY131059 BPC131059 BFG131059 AVK131059 ALO131059 ABS131059 RW131059 IA131059 WUM65523 WKQ65523 WAU65523 VQY65523 VHC65523 UXG65523 UNK65523 UDO65523 TTS65523 TJW65523 TAA65523 SQE65523 SGI65523 RWM65523 RMQ65523 RCU65523 QSY65523 QJC65523 PZG65523 PPK65523 PFO65523 OVS65523 OLW65523 OCA65523 NSE65523 NII65523 MYM65523 MOQ65523 MEU65523 LUY65523 LLC65523 LBG65523 KRK65523 KHO65523 JXS65523 JNW65523 JEA65523 IUE65523 IKI65523 IAM65523 HQQ65523 HGU65523 GWY65523 GNC65523 GDG65523 FTK65523 FJO65523 EZS65523 EPW65523 EGA65523 DWE65523 DMI65523 DCM65523 CSQ65523 CIU65523 BYY65523 BPC65523 BFG65523 AVK65523 ALO65523 ABS65523 RW65523 IA65523 UYH983108:UYK983108 WVN983134:WVQ983134 WLR983134:WLU983134 WBV983134:WBY983134 VRZ983134:VSC983134 VID983134:VIG983134 UYH983134:UYK983134 UOL983134:UOO983134 UEP983134:UES983134 TUT983134:TUW983134 TKX983134:TLA983134 TBB983134:TBE983134 SRF983134:SRI983134 SHJ983134:SHM983134 RXN983134:RXQ983134 RNR983134:RNU983134 RDV983134:RDY983134 QTZ983134:QUC983134 QKD983134:QKG983134 QAH983134:QAK983134 PQL983134:PQO983134 PGP983134:PGS983134 OWT983134:OWW983134 OMX983134:ONA983134 ODB983134:ODE983134 NTF983134:NTI983134 NJJ983134:NJM983134 MZN983134:MZQ983134 MPR983134:MPU983134 MFV983134:MFY983134 LVZ983134:LWC983134 LMD983134:LMG983134 LCH983134:LCK983134 KSL983134:KSO983134 KIP983134:KIS983134 JYT983134:JYW983134 JOX983134:JPA983134 JFB983134:JFE983134 IVF983134:IVI983134 ILJ983134:ILM983134 IBN983134:IBQ983134 HRR983134:HRU983134 HHV983134:HHY983134 GXZ983134:GYC983134 GOD983134:GOG983134 GEH983134:GEK983134 FUL983134:FUO983134 FKP983134:FKS983134 FAT983134:FAW983134 EQX983134:ERA983134 EHB983134:EHE983134 DXF983134:DXI983134 DNJ983134:DNM983134 DDN983134:DDQ983134 CTR983134:CTU983134 CJV983134:CJY983134 BZZ983134:CAC983134 BQD983134:BQG983134 BGH983134:BGK983134 AWL983134:AWO983134 AMP983134:AMS983134 ACT983134:ACW983134 SX983134:TA983134 JB983134:JE983134 WVN917598:WVQ917598 WLR917598:WLU917598 WBV917598:WBY917598 VRZ917598:VSC917598 VID917598:VIG917598 UYH917598:UYK917598 UOL917598:UOO917598 UEP917598:UES917598 TUT917598:TUW917598 TKX917598:TLA917598 TBB917598:TBE917598 SRF917598:SRI917598 SHJ917598:SHM917598 RXN917598:RXQ917598 RNR917598:RNU917598 RDV917598:RDY917598 QTZ917598:QUC917598 QKD917598:QKG917598 QAH917598:QAK917598 PQL917598:PQO917598 PGP917598:PGS917598 OWT917598:OWW917598 OMX917598:ONA917598 ODB917598:ODE917598 NTF917598:NTI917598 NJJ917598:NJM917598 MZN917598:MZQ917598 MPR917598:MPU917598 MFV917598:MFY917598 LVZ917598:LWC917598 LMD917598:LMG917598 LCH917598:LCK917598 KSL917598:KSO917598 KIP917598:KIS917598 JYT917598:JYW917598 JOX917598:JPA917598 JFB917598:JFE917598 IVF917598:IVI917598 ILJ917598:ILM917598 IBN917598:IBQ917598 HRR917598:HRU917598 HHV917598:HHY917598 GXZ917598:GYC917598 GOD917598:GOG917598 GEH917598:GEK917598 FUL917598:FUO917598 FKP917598:FKS917598 FAT917598:FAW917598 EQX917598:ERA917598 EHB917598:EHE917598 DXF917598:DXI917598 DNJ917598:DNM917598 DDN917598:DDQ917598 CTR917598:CTU917598 CJV917598:CJY917598 BZZ917598:CAC917598 BQD917598:BQG917598 BGH917598:BGK917598 AWL917598:AWO917598 AMP917598:AMS917598 ACT917598:ACW917598 SX917598:TA917598 JB917598:JE917598 WVN852062:WVQ852062 WLR852062:WLU852062 WBV852062:WBY852062 VRZ852062:VSC852062 VID852062:VIG852062 UYH852062:UYK852062 UOL852062:UOO852062 UEP852062:UES852062 TUT852062:TUW852062 TKX852062:TLA852062 TBB852062:TBE852062 SRF852062:SRI852062 SHJ852062:SHM852062 RXN852062:RXQ852062 RNR852062:RNU852062 RDV852062:RDY852062 QTZ852062:QUC852062 QKD852062:QKG852062 QAH852062:QAK852062 PQL852062:PQO852062 PGP852062:PGS852062 OWT852062:OWW852062 OMX852062:ONA852062 ODB852062:ODE852062 NTF852062:NTI852062 NJJ852062:NJM852062 MZN852062:MZQ852062 MPR852062:MPU852062 MFV852062:MFY852062 LVZ852062:LWC852062 LMD852062:LMG852062 LCH852062:LCK852062 KSL852062:KSO852062 KIP852062:KIS852062 JYT852062:JYW852062 JOX852062:JPA852062 JFB852062:JFE852062 IVF852062:IVI852062 ILJ852062:ILM852062 IBN852062:IBQ852062 HRR852062:HRU852062 HHV852062:HHY852062 GXZ852062:GYC852062 GOD852062:GOG852062 GEH852062:GEK852062 FUL852062:FUO852062 FKP852062:FKS852062 FAT852062:FAW852062 EQX852062:ERA852062 EHB852062:EHE852062 DXF852062:DXI852062 DNJ852062:DNM852062 DDN852062:DDQ852062 CTR852062:CTU852062 CJV852062:CJY852062 BZZ852062:CAC852062 BQD852062:BQG852062 BGH852062:BGK852062 AWL852062:AWO852062 AMP852062:AMS852062 ACT852062:ACW852062 SX852062:TA852062 JB852062:JE852062 WVN786526:WVQ786526 WLR786526:WLU786526 WBV786526:WBY786526 VRZ786526:VSC786526 VID786526:VIG786526 UYH786526:UYK786526 UOL786526:UOO786526 UEP786526:UES786526 TUT786526:TUW786526 TKX786526:TLA786526 TBB786526:TBE786526 SRF786526:SRI786526 SHJ786526:SHM786526 RXN786526:RXQ786526 RNR786526:RNU786526 RDV786526:RDY786526 QTZ786526:QUC786526 QKD786526:QKG786526 QAH786526:QAK786526 PQL786526:PQO786526 PGP786526:PGS786526 OWT786526:OWW786526 OMX786526:ONA786526 ODB786526:ODE786526 NTF786526:NTI786526 NJJ786526:NJM786526 MZN786526:MZQ786526 MPR786526:MPU786526 MFV786526:MFY786526 LVZ786526:LWC786526 LMD786526:LMG786526 LCH786526:LCK786526 KSL786526:KSO786526 KIP786526:KIS786526 JYT786526:JYW786526 JOX786526:JPA786526 JFB786526:JFE786526 IVF786526:IVI786526 ILJ786526:ILM786526 IBN786526:IBQ786526 HRR786526:HRU786526 HHV786526:HHY786526 GXZ786526:GYC786526 GOD786526:GOG786526 GEH786526:GEK786526 FUL786526:FUO786526 FKP786526:FKS786526 FAT786526:FAW786526 EQX786526:ERA786526 EHB786526:EHE786526 DXF786526:DXI786526 DNJ786526:DNM786526 DDN786526:DDQ786526 CTR786526:CTU786526 CJV786526:CJY786526 BZZ786526:CAC786526 BQD786526:BQG786526 BGH786526:BGK786526 AWL786526:AWO786526 AMP786526:AMS786526 ACT786526:ACW786526 SX786526:TA786526 JB786526:JE786526 WVN720990:WVQ720990 WLR720990:WLU720990 WBV720990:WBY720990 VRZ720990:VSC720990 VID720990:VIG720990 UYH720990:UYK720990 UOL720990:UOO720990 UEP720990:UES720990 TUT720990:TUW720990 TKX720990:TLA720990 TBB720990:TBE720990 SRF720990:SRI720990 SHJ720990:SHM720990 RXN720990:RXQ720990 RNR720990:RNU720990 RDV720990:RDY720990 QTZ720990:QUC720990 QKD720990:QKG720990 QAH720990:QAK720990 PQL720990:PQO720990 PGP720990:PGS720990 OWT720990:OWW720990 OMX720990:ONA720990 ODB720990:ODE720990 NTF720990:NTI720990 NJJ720990:NJM720990 MZN720990:MZQ720990 MPR720990:MPU720990 MFV720990:MFY720990 LVZ720990:LWC720990 LMD720990:LMG720990 LCH720990:LCK720990 KSL720990:KSO720990 KIP720990:KIS720990 JYT720990:JYW720990 JOX720990:JPA720990 JFB720990:JFE720990 IVF720990:IVI720990 ILJ720990:ILM720990 IBN720990:IBQ720990 HRR720990:HRU720990 HHV720990:HHY720990 GXZ720990:GYC720990 GOD720990:GOG720990 GEH720990:GEK720990 FUL720990:FUO720990 FKP720990:FKS720990 FAT720990:FAW720990 EQX720990:ERA720990 EHB720990:EHE720990 DXF720990:DXI720990 DNJ720990:DNM720990 DDN720990:DDQ720990 CTR720990:CTU720990 CJV720990:CJY720990 BZZ720990:CAC720990 BQD720990:BQG720990 BGH720990:BGK720990 AWL720990:AWO720990 AMP720990:AMS720990 ACT720990:ACW720990 SX720990:TA720990 JB720990:JE720990 WVN655454:WVQ655454 WLR655454:WLU655454 WBV655454:WBY655454 VRZ655454:VSC655454 VID655454:VIG655454 UYH655454:UYK655454 UOL655454:UOO655454 UEP655454:UES655454 TUT655454:TUW655454 TKX655454:TLA655454 TBB655454:TBE655454 SRF655454:SRI655454 SHJ655454:SHM655454 RXN655454:RXQ655454 RNR655454:RNU655454 RDV655454:RDY655454 QTZ655454:QUC655454 QKD655454:QKG655454 QAH655454:QAK655454 PQL655454:PQO655454 PGP655454:PGS655454 OWT655454:OWW655454 OMX655454:ONA655454 ODB655454:ODE655454 NTF655454:NTI655454 NJJ655454:NJM655454 MZN655454:MZQ655454 MPR655454:MPU655454 MFV655454:MFY655454 LVZ655454:LWC655454 LMD655454:LMG655454 LCH655454:LCK655454 KSL655454:KSO655454 KIP655454:KIS655454 JYT655454:JYW655454 JOX655454:JPA655454 JFB655454:JFE655454 IVF655454:IVI655454 ILJ655454:ILM655454 IBN655454:IBQ655454 HRR655454:HRU655454 HHV655454:HHY655454 GXZ655454:GYC655454 GOD655454:GOG655454 GEH655454:GEK655454 FUL655454:FUO655454 FKP655454:FKS655454 FAT655454:FAW655454 EQX655454:ERA655454 EHB655454:EHE655454 DXF655454:DXI655454 DNJ655454:DNM655454 DDN655454:DDQ655454 CTR655454:CTU655454 CJV655454:CJY655454 BZZ655454:CAC655454 BQD655454:BQG655454 BGH655454:BGK655454 AWL655454:AWO655454 AMP655454:AMS655454 ACT655454:ACW655454 SX655454:TA655454 JB655454:JE655454 WVN589918:WVQ589918 WLR589918:WLU589918 WBV589918:WBY589918 VRZ589918:VSC589918 VID589918:VIG589918 UYH589918:UYK589918 UOL589918:UOO589918 UEP589918:UES589918 TUT589918:TUW589918 TKX589918:TLA589918 TBB589918:TBE589918 SRF589918:SRI589918 SHJ589918:SHM589918 RXN589918:RXQ589918 RNR589918:RNU589918 RDV589918:RDY589918 QTZ589918:QUC589918 QKD589918:QKG589918 QAH589918:QAK589918 PQL589918:PQO589918 PGP589918:PGS589918 OWT589918:OWW589918 OMX589918:ONA589918 ODB589918:ODE589918 NTF589918:NTI589918 NJJ589918:NJM589918 MZN589918:MZQ589918 MPR589918:MPU589918 MFV589918:MFY589918 LVZ589918:LWC589918 LMD589918:LMG589918 LCH589918:LCK589918 KSL589918:KSO589918 KIP589918:KIS589918 JYT589918:JYW589918 JOX589918:JPA589918 JFB589918:JFE589918 IVF589918:IVI589918 ILJ589918:ILM589918 IBN589918:IBQ589918 HRR589918:HRU589918 HHV589918:HHY589918 GXZ589918:GYC589918 GOD589918:GOG589918 GEH589918:GEK589918 FUL589918:FUO589918 FKP589918:FKS589918 FAT589918:FAW589918 EQX589918:ERA589918 EHB589918:EHE589918 DXF589918:DXI589918 DNJ589918:DNM589918 DDN589918:DDQ589918 CTR589918:CTU589918 CJV589918:CJY589918 BZZ589918:CAC589918 BQD589918:BQG589918 BGH589918:BGK589918 AWL589918:AWO589918 AMP589918:AMS589918 ACT589918:ACW589918 SX589918:TA589918 JB589918:JE589918 WVN524382:WVQ524382 WLR524382:WLU524382 WBV524382:WBY524382 VRZ524382:VSC524382 VID524382:VIG524382 UYH524382:UYK524382 UOL524382:UOO524382 UEP524382:UES524382 TUT524382:TUW524382 TKX524382:TLA524382 TBB524382:TBE524382 SRF524382:SRI524382 SHJ524382:SHM524382 RXN524382:RXQ524382 RNR524382:RNU524382 RDV524382:RDY524382 QTZ524382:QUC524382 QKD524382:QKG524382 QAH524382:QAK524382 PQL524382:PQO524382 PGP524382:PGS524382 OWT524382:OWW524382 OMX524382:ONA524382 ODB524382:ODE524382 NTF524382:NTI524382 NJJ524382:NJM524382 MZN524382:MZQ524382 MPR524382:MPU524382 MFV524382:MFY524382 LVZ524382:LWC524382 LMD524382:LMG524382 LCH524382:LCK524382 KSL524382:KSO524382 KIP524382:KIS524382 JYT524382:JYW524382 JOX524382:JPA524382 JFB524382:JFE524382 IVF524382:IVI524382 ILJ524382:ILM524382 IBN524382:IBQ524382 HRR524382:HRU524382 HHV524382:HHY524382 GXZ524382:GYC524382 GOD524382:GOG524382 GEH524382:GEK524382 FUL524382:FUO524382 FKP524382:FKS524382 FAT524382:FAW524382 EQX524382:ERA524382 EHB524382:EHE524382 DXF524382:DXI524382 DNJ524382:DNM524382 DDN524382:DDQ524382 CTR524382:CTU524382 CJV524382:CJY524382 BZZ524382:CAC524382 BQD524382:BQG524382 BGH524382:BGK524382 AWL524382:AWO524382 AMP524382:AMS524382 ACT524382:ACW524382 SX524382:TA524382 JB524382:JE524382 WVN458846:WVQ458846 WLR458846:WLU458846 WBV458846:WBY458846 VRZ458846:VSC458846 VID458846:VIG458846 UYH458846:UYK458846 UOL458846:UOO458846 UEP458846:UES458846 TUT458846:TUW458846 TKX458846:TLA458846 TBB458846:TBE458846 SRF458846:SRI458846 SHJ458846:SHM458846 RXN458846:RXQ458846 RNR458846:RNU458846 RDV458846:RDY458846 QTZ458846:QUC458846 QKD458846:QKG458846 QAH458846:QAK458846 PQL458846:PQO458846 PGP458846:PGS458846 OWT458846:OWW458846 OMX458846:ONA458846 ODB458846:ODE458846 NTF458846:NTI458846 NJJ458846:NJM458846 MZN458846:MZQ458846 MPR458846:MPU458846 MFV458846:MFY458846 LVZ458846:LWC458846 LMD458846:LMG458846 LCH458846:LCK458846 KSL458846:KSO458846 KIP458846:KIS458846 JYT458846:JYW458846 JOX458846:JPA458846 JFB458846:JFE458846 IVF458846:IVI458846 ILJ458846:ILM458846 IBN458846:IBQ458846 HRR458846:HRU458846 HHV458846:HHY458846 GXZ458846:GYC458846 GOD458846:GOG458846 GEH458846:GEK458846 FUL458846:FUO458846 FKP458846:FKS458846 FAT458846:FAW458846 EQX458846:ERA458846 EHB458846:EHE458846 DXF458846:DXI458846 DNJ458846:DNM458846 DDN458846:DDQ458846 CTR458846:CTU458846 CJV458846:CJY458846 BZZ458846:CAC458846 BQD458846:BQG458846 BGH458846:BGK458846 AWL458846:AWO458846 AMP458846:AMS458846 ACT458846:ACW458846 SX458846:TA458846 JB458846:JE458846 WVN393310:WVQ393310 WLR393310:WLU393310 WBV393310:WBY393310 VRZ393310:VSC393310 VID393310:VIG393310 UYH393310:UYK393310 UOL393310:UOO393310 UEP393310:UES393310 TUT393310:TUW393310 TKX393310:TLA393310 TBB393310:TBE393310 SRF393310:SRI393310 SHJ393310:SHM393310 RXN393310:RXQ393310 RNR393310:RNU393310 RDV393310:RDY393310 QTZ393310:QUC393310 QKD393310:QKG393310 QAH393310:QAK393310 PQL393310:PQO393310 PGP393310:PGS393310 OWT393310:OWW393310 OMX393310:ONA393310 ODB393310:ODE393310 NTF393310:NTI393310 NJJ393310:NJM393310 MZN393310:MZQ393310 MPR393310:MPU393310 MFV393310:MFY393310 LVZ393310:LWC393310 LMD393310:LMG393310 LCH393310:LCK393310 KSL393310:KSO393310 KIP393310:KIS393310 JYT393310:JYW393310 JOX393310:JPA393310 JFB393310:JFE393310 IVF393310:IVI393310 ILJ393310:ILM393310 IBN393310:IBQ393310 HRR393310:HRU393310 HHV393310:HHY393310 GXZ393310:GYC393310 GOD393310:GOG393310 GEH393310:GEK393310 FUL393310:FUO393310 FKP393310:FKS393310 FAT393310:FAW393310 EQX393310:ERA393310 EHB393310:EHE393310 DXF393310:DXI393310 DNJ393310:DNM393310 DDN393310:DDQ393310 CTR393310:CTU393310 CJV393310:CJY393310 BZZ393310:CAC393310 BQD393310:BQG393310 BGH393310:BGK393310 AWL393310:AWO393310 AMP393310:AMS393310 ACT393310:ACW393310 SX393310:TA393310 JB393310:JE393310 WVN327774:WVQ327774 WLR327774:WLU327774 WBV327774:WBY327774 VRZ327774:VSC327774 VID327774:VIG327774 UYH327774:UYK327774 UOL327774:UOO327774 UEP327774:UES327774 TUT327774:TUW327774 TKX327774:TLA327774 TBB327774:TBE327774 SRF327774:SRI327774 SHJ327774:SHM327774 RXN327774:RXQ327774 RNR327774:RNU327774 RDV327774:RDY327774 QTZ327774:QUC327774 QKD327774:QKG327774 QAH327774:QAK327774 PQL327774:PQO327774 PGP327774:PGS327774 OWT327774:OWW327774 OMX327774:ONA327774 ODB327774:ODE327774 NTF327774:NTI327774 NJJ327774:NJM327774 MZN327774:MZQ327774 MPR327774:MPU327774 MFV327774:MFY327774 LVZ327774:LWC327774 LMD327774:LMG327774 LCH327774:LCK327774 KSL327774:KSO327774 KIP327774:KIS327774 JYT327774:JYW327774 JOX327774:JPA327774 JFB327774:JFE327774 IVF327774:IVI327774 ILJ327774:ILM327774 IBN327774:IBQ327774 HRR327774:HRU327774 HHV327774:HHY327774 GXZ327774:GYC327774 GOD327774:GOG327774 GEH327774:GEK327774 FUL327774:FUO327774 FKP327774:FKS327774 FAT327774:FAW327774 EQX327774:ERA327774 EHB327774:EHE327774 DXF327774:DXI327774 DNJ327774:DNM327774 DDN327774:DDQ327774 CTR327774:CTU327774 CJV327774:CJY327774 BZZ327774:CAC327774 BQD327774:BQG327774 BGH327774:BGK327774 AWL327774:AWO327774 AMP327774:AMS327774 ACT327774:ACW327774 SX327774:TA327774 JB327774:JE327774 WVN262238:WVQ262238 WLR262238:WLU262238 WBV262238:WBY262238 VRZ262238:VSC262238 VID262238:VIG262238 UYH262238:UYK262238 UOL262238:UOO262238 UEP262238:UES262238 TUT262238:TUW262238 TKX262238:TLA262238 TBB262238:TBE262238 SRF262238:SRI262238 SHJ262238:SHM262238 RXN262238:RXQ262238 RNR262238:RNU262238 RDV262238:RDY262238 QTZ262238:QUC262238 QKD262238:QKG262238 QAH262238:QAK262238 PQL262238:PQO262238 PGP262238:PGS262238 OWT262238:OWW262238 OMX262238:ONA262238 ODB262238:ODE262238 NTF262238:NTI262238 NJJ262238:NJM262238 MZN262238:MZQ262238 MPR262238:MPU262238 MFV262238:MFY262238 LVZ262238:LWC262238 LMD262238:LMG262238 LCH262238:LCK262238 KSL262238:KSO262238 KIP262238:KIS262238 JYT262238:JYW262238 JOX262238:JPA262238 JFB262238:JFE262238 IVF262238:IVI262238 ILJ262238:ILM262238 IBN262238:IBQ262238 HRR262238:HRU262238 HHV262238:HHY262238 GXZ262238:GYC262238 GOD262238:GOG262238 GEH262238:GEK262238 FUL262238:FUO262238 FKP262238:FKS262238 FAT262238:FAW262238 EQX262238:ERA262238 EHB262238:EHE262238 DXF262238:DXI262238 DNJ262238:DNM262238 DDN262238:DDQ262238 CTR262238:CTU262238 CJV262238:CJY262238 BZZ262238:CAC262238 BQD262238:BQG262238 BGH262238:BGK262238 AWL262238:AWO262238 AMP262238:AMS262238 ACT262238:ACW262238 SX262238:TA262238 JB262238:JE262238 WVN196702:WVQ196702 WLR196702:WLU196702 WBV196702:WBY196702 VRZ196702:VSC196702 VID196702:VIG196702 UYH196702:UYK196702 UOL196702:UOO196702 UEP196702:UES196702 TUT196702:TUW196702 TKX196702:TLA196702 TBB196702:TBE196702 SRF196702:SRI196702 SHJ196702:SHM196702 RXN196702:RXQ196702 RNR196702:RNU196702 RDV196702:RDY196702 QTZ196702:QUC196702 QKD196702:QKG196702 QAH196702:QAK196702 PQL196702:PQO196702 PGP196702:PGS196702 OWT196702:OWW196702 OMX196702:ONA196702 ODB196702:ODE196702 NTF196702:NTI196702 NJJ196702:NJM196702 MZN196702:MZQ196702 MPR196702:MPU196702 MFV196702:MFY196702 LVZ196702:LWC196702 LMD196702:LMG196702 LCH196702:LCK196702 KSL196702:KSO196702 KIP196702:KIS196702 JYT196702:JYW196702 JOX196702:JPA196702 JFB196702:JFE196702 IVF196702:IVI196702 ILJ196702:ILM196702 IBN196702:IBQ196702 HRR196702:HRU196702 HHV196702:HHY196702 GXZ196702:GYC196702 GOD196702:GOG196702 GEH196702:GEK196702 FUL196702:FUO196702 FKP196702:FKS196702 FAT196702:FAW196702 EQX196702:ERA196702 EHB196702:EHE196702 DXF196702:DXI196702 DNJ196702:DNM196702 DDN196702:DDQ196702 CTR196702:CTU196702 CJV196702:CJY196702 BZZ196702:CAC196702 BQD196702:BQG196702 BGH196702:BGK196702 AWL196702:AWO196702 AMP196702:AMS196702 ACT196702:ACW196702 SX196702:TA196702 JB196702:JE196702 WVN131166:WVQ131166 WLR131166:WLU131166 WBV131166:WBY131166 VRZ131166:VSC131166 VID131166:VIG131166 UYH131166:UYK131166 UOL131166:UOO131166 UEP131166:UES131166 TUT131166:TUW131166 TKX131166:TLA131166 TBB131166:TBE131166 SRF131166:SRI131166 SHJ131166:SHM131166 RXN131166:RXQ131166 RNR131166:RNU131166 RDV131166:RDY131166 QTZ131166:QUC131166 QKD131166:QKG131166 QAH131166:QAK131166 PQL131166:PQO131166 PGP131166:PGS131166 OWT131166:OWW131166 OMX131166:ONA131166 ODB131166:ODE131166 NTF131166:NTI131166 NJJ131166:NJM131166 MZN131166:MZQ131166 MPR131166:MPU131166 MFV131166:MFY131166 LVZ131166:LWC131166 LMD131166:LMG131166 LCH131166:LCK131166 KSL131166:KSO131166 KIP131166:KIS131166 JYT131166:JYW131166 JOX131166:JPA131166 JFB131166:JFE131166 IVF131166:IVI131166 ILJ131166:ILM131166 IBN131166:IBQ131166 HRR131166:HRU131166 HHV131166:HHY131166 GXZ131166:GYC131166 GOD131166:GOG131166 GEH131166:GEK131166 FUL131166:FUO131166 FKP131166:FKS131166 FAT131166:FAW131166 EQX131166:ERA131166 EHB131166:EHE131166 DXF131166:DXI131166 DNJ131166:DNM131166 DDN131166:DDQ131166 CTR131166:CTU131166 CJV131166:CJY131166 BZZ131166:CAC131166 BQD131166:BQG131166 BGH131166:BGK131166 AWL131166:AWO131166 AMP131166:AMS131166 ACT131166:ACW131166 SX131166:TA131166 JB131166:JE131166 WVN65630:WVQ65630 WLR65630:WLU65630 WBV65630:WBY65630 VRZ65630:VSC65630 VID65630:VIG65630 UYH65630:UYK65630 UOL65630:UOO65630 UEP65630:UES65630 TUT65630:TUW65630 TKX65630:TLA65630 TBB65630:TBE65630 SRF65630:SRI65630 SHJ65630:SHM65630 RXN65630:RXQ65630 RNR65630:RNU65630 RDV65630:RDY65630 QTZ65630:QUC65630 QKD65630:QKG65630 QAH65630:QAK65630 PQL65630:PQO65630 PGP65630:PGS65630 OWT65630:OWW65630 OMX65630:ONA65630 ODB65630:ODE65630 NTF65630:NTI65630 NJJ65630:NJM65630 MZN65630:MZQ65630 MPR65630:MPU65630 MFV65630:MFY65630 LVZ65630:LWC65630 LMD65630:LMG65630 LCH65630:LCK65630 KSL65630:KSO65630 KIP65630:KIS65630 JYT65630:JYW65630 JOX65630:JPA65630 JFB65630:JFE65630 IVF65630:IVI65630 ILJ65630:ILM65630 IBN65630:IBQ65630 HRR65630:HRU65630 HHV65630:HHY65630 GXZ65630:GYC65630 GOD65630:GOG65630 GEH65630:GEK65630 FUL65630:FUO65630 FKP65630:FKS65630 FAT65630:FAW65630 EQX65630:ERA65630 EHB65630:EHE65630 DXF65630:DXI65630 DNJ65630:DNM65630 DDN65630:DDQ65630 CTR65630:CTU65630 CJV65630:CJY65630 BZZ65630:CAC65630 BQD65630:BQG65630 BGH65630:BGK65630 AWL65630:AWO65630 AMP65630:AMS65630 ACT65630:ACW65630 SX65630:TA65630 JB65630:JE65630 UOL983108:UOO983108 WVN983145:WVQ983145 WLR983145:WLU983145 WBV983145:WBY983145 VRZ983145:VSC983145 VID983145:VIG983145 UYH983145:UYK983145 UOL983145:UOO983145 UEP983145:UES983145 TUT983145:TUW983145 TKX983145:TLA983145 TBB983145:TBE983145 SRF983145:SRI983145 SHJ983145:SHM983145 RXN983145:RXQ983145 RNR983145:RNU983145 RDV983145:RDY983145 QTZ983145:QUC983145 QKD983145:QKG983145 QAH983145:QAK983145 PQL983145:PQO983145 PGP983145:PGS983145 OWT983145:OWW983145 OMX983145:ONA983145 ODB983145:ODE983145 NTF983145:NTI983145 NJJ983145:NJM983145 MZN983145:MZQ983145 MPR983145:MPU983145 MFV983145:MFY983145 LVZ983145:LWC983145 LMD983145:LMG983145 LCH983145:LCK983145 KSL983145:KSO983145 KIP983145:KIS983145 JYT983145:JYW983145 JOX983145:JPA983145 JFB983145:JFE983145 IVF983145:IVI983145 ILJ983145:ILM983145 IBN983145:IBQ983145 HRR983145:HRU983145 HHV983145:HHY983145 GXZ983145:GYC983145 GOD983145:GOG983145 GEH983145:GEK983145 FUL983145:FUO983145 FKP983145:FKS983145 FAT983145:FAW983145 EQX983145:ERA983145 EHB983145:EHE983145 DXF983145:DXI983145 DNJ983145:DNM983145 DDN983145:DDQ983145 CTR983145:CTU983145 CJV983145:CJY983145 BZZ983145:CAC983145 BQD983145:BQG983145 BGH983145:BGK983145 AWL983145:AWO983145 AMP983145:AMS983145 ACT983145:ACW983145 SX983145:TA983145 JB983145:JE983145 WVN917609:WVQ917609 WLR917609:WLU917609 WBV917609:WBY917609 VRZ917609:VSC917609 VID917609:VIG917609 UYH917609:UYK917609 UOL917609:UOO917609 UEP917609:UES917609 TUT917609:TUW917609 TKX917609:TLA917609 TBB917609:TBE917609 SRF917609:SRI917609 SHJ917609:SHM917609 RXN917609:RXQ917609 RNR917609:RNU917609 RDV917609:RDY917609 QTZ917609:QUC917609 QKD917609:QKG917609 QAH917609:QAK917609 PQL917609:PQO917609 PGP917609:PGS917609 OWT917609:OWW917609 OMX917609:ONA917609 ODB917609:ODE917609 NTF917609:NTI917609 NJJ917609:NJM917609 MZN917609:MZQ917609 MPR917609:MPU917609 MFV917609:MFY917609 LVZ917609:LWC917609 LMD917609:LMG917609 LCH917609:LCK917609 KSL917609:KSO917609 KIP917609:KIS917609 JYT917609:JYW917609 JOX917609:JPA917609 JFB917609:JFE917609 IVF917609:IVI917609 ILJ917609:ILM917609 IBN917609:IBQ917609 HRR917609:HRU917609 HHV917609:HHY917609 GXZ917609:GYC917609 GOD917609:GOG917609 GEH917609:GEK917609 FUL917609:FUO917609 FKP917609:FKS917609 FAT917609:FAW917609 EQX917609:ERA917609 EHB917609:EHE917609 DXF917609:DXI917609 DNJ917609:DNM917609 DDN917609:DDQ917609 CTR917609:CTU917609 CJV917609:CJY917609 BZZ917609:CAC917609 BQD917609:BQG917609 BGH917609:BGK917609 AWL917609:AWO917609 AMP917609:AMS917609 ACT917609:ACW917609 SX917609:TA917609 JB917609:JE917609 WVN852073:WVQ852073 WLR852073:WLU852073 WBV852073:WBY852073 VRZ852073:VSC852073 VID852073:VIG852073 UYH852073:UYK852073 UOL852073:UOO852073 UEP852073:UES852073 TUT852073:TUW852073 TKX852073:TLA852073 TBB852073:TBE852073 SRF852073:SRI852073 SHJ852073:SHM852073 RXN852073:RXQ852073 RNR852073:RNU852073 RDV852073:RDY852073 QTZ852073:QUC852073 QKD852073:QKG852073 QAH852073:QAK852073 PQL852073:PQO852073 PGP852073:PGS852073 OWT852073:OWW852073 OMX852073:ONA852073 ODB852073:ODE852073 NTF852073:NTI852073 NJJ852073:NJM852073 MZN852073:MZQ852073 MPR852073:MPU852073 MFV852073:MFY852073 LVZ852073:LWC852073 LMD852073:LMG852073 LCH852073:LCK852073 KSL852073:KSO852073 KIP852073:KIS852073 JYT852073:JYW852073 JOX852073:JPA852073 JFB852073:JFE852073 IVF852073:IVI852073 ILJ852073:ILM852073 IBN852073:IBQ852073 HRR852073:HRU852073 HHV852073:HHY852073 GXZ852073:GYC852073 GOD852073:GOG852073 GEH852073:GEK852073 FUL852073:FUO852073 FKP852073:FKS852073 FAT852073:FAW852073 EQX852073:ERA852073 EHB852073:EHE852073 DXF852073:DXI852073 DNJ852073:DNM852073 DDN852073:DDQ852073 CTR852073:CTU852073 CJV852073:CJY852073 BZZ852073:CAC852073 BQD852073:BQG852073 BGH852073:BGK852073 AWL852073:AWO852073 AMP852073:AMS852073 ACT852073:ACW852073 SX852073:TA852073 JB852073:JE852073 WVN786537:WVQ786537 WLR786537:WLU786537 WBV786537:WBY786537 VRZ786537:VSC786537 VID786537:VIG786537 UYH786537:UYK786537 UOL786537:UOO786537 UEP786537:UES786537 TUT786537:TUW786537 TKX786537:TLA786537 TBB786537:TBE786537 SRF786537:SRI786537 SHJ786537:SHM786537 RXN786537:RXQ786537 RNR786537:RNU786537 RDV786537:RDY786537 QTZ786537:QUC786537 QKD786537:QKG786537 QAH786537:QAK786537 PQL786537:PQO786537 PGP786537:PGS786537 OWT786537:OWW786537 OMX786537:ONA786537 ODB786537:ODE786537 NTF786537:NTI786537 NJJ786537:NJM786537 MZN786537:MZQ786537 MPR786537:MPU786537 MFV786537:MFY786537 LVZ786537:LWC786537 LMD786537:LMG786537 LCH786537:LCK786537 KSL786537:KSO786537 KIP786537:KIS786537 JYT786537:JYW786537 JOX786537:JPA786537 JFB786537:JFE786537 IVF786537:IVI786537 ILJ786537:ILM786537 IBN786537:IBQ786537 HRR786537:HRU786537 HHV786537:HHY786537 GXZ786537:GYC786537 GOD786537:GOG786537 GEH786537:GEK786537 FUL786537:FUO786537 FKP786537:FKS786537 FAT786537:FAW786537 EQX786537:ERA786537 EHB786537:EHE786537 DXF786537:DXI786537 DNJ786537:DNM786537 DDN786537:DDQ786537 CTR786537:CTU786537 CJV786537:CJY786537 BZZ786537:CAC786537 BQD786537:BQG786537 BGH786537:BGK786537 AWL786537:AWO786537 AMP786537:AMS786537 ACT786537:ACW786537 SX786537:TA786537 JB786537:JE786537 WVN721001:WVQ721001 WLR721001:WLU721001 WBV721001:WBY721001 VRZ721001:VSC721001 VID721001:VIG721001 UYH721001:UYK721001 UOL721001:UOO721001 UEP721001:UES721001 TUT721001:TUW721001 TKX721001:TLA721001 TBB721001:TBE721001 SRF721001:SRI721001 SHJ721001:SHM721001 RXN721001:RXQ721001 RNR721001:RNU721001 RDV721001:RDY721001 QTZ721001:QUC721001 QKD721001:QKG721001 QAH721001:QAK721001 PQL721001:PQO721001 PGP721001:PGS721001 OWT721001:OWW721001 OMX721001:ONA721001 ODB721001:ODE721001 NTF721001:NTI721001 NJJ721001:NJM721001 MZN721001:MZQ721001 MPR721001:MPU721001 MFV721001:MFY721001 LVZ721001:LWC721001 LMD721001:LMG721001 LCH721001:LCK721001 KSL721001:KSO721001 KIP721001:KIS721001 JYT721001:JYW721001 JOX721001:JPA721001 JFB721001:JFE721001 IVF721001:IVI721001 ILJ721001:ILM721001 IBN721001:IBQ721001 HRR721001:HRU721001 HHV721001:HHY721001 GXZ721001:GYC721001 GOD721001:GOG721001 GEH721001:GEK721001 FUL721001:FUO721001 FKP721001:FKS721001 FAT721001:FAW721001 EQX721001:ERA721001 EHB721001:EHE721001 DXF721001:DXI721001 DNJ721001:DNM721001 DDN721001:DDQ721001 CTR721001:CTU721001 CJV721001:CJY721001 BZZ721001:CAC721001 BQD721001:BQG721001 BGH721001:BGK721001 AWL721001:AWO721001 AMP721001:AMS721001 ACT721001:ACW721001 SX721001:TA721001 JB721001:JE721001 WVN655465:WVQ655465 WLR655465:WLU655465 WBV655465:WBY655465 VRZ655465:VSC655465 VID655465:VIG655465 UYH655465:UYK655465 UOL655465:UOO655465 UEP655465:UES655465 TUT655465:TUW655465 TKX655465:TLA655465 TBB655465:TBE655465 SRF655465:SRI655465 SHJ655465:SHM655465 RXN655465:RXQ655465 RNR655465:RNU655465 RDV655465:RDY655465 QTZ655465:QUC655465 QKD655465:QKG655465 QAH655465:QAK655465 PQL655465:PQO655465 PGP655465:PGS655465 OWT655465:OWW655465 OMX655465:ONA655465 ODB655465:ODE655465 NTF655465:NTI655465 NJJ655465:NJM655465 MZN655465:MZQ655465 MPR655465:MPU655465 MFV655465:MFY655465 LVZ655465:LWC655465 LMD655465:LMG655465 LCH655465:LCK655465 KSL655465:KSO655465 KIP655465:KIS655465 JYT655465:JYW655465 JOX655465:JPA655465 JFB655465:JFE655465 IVF655465:IVI655465 ILJ655465:ILM655465 IBN655465:IBQ655465 HRR655465:HRU655465 HHV655465:HHY655465 GXZ655465:GYC655465 GOD655465:GOG655465 GEH655465:GEK655465 FUL655465:FUO655465 FKP655465:FKS655465 FAT655465:FAW655465 EQX655465:ERA655465 EHB655465:EHE655465 DXF655465:DXI655465 DNJ655465:DNM655465 DDN655465:DDQ655465 CTR655465:CTU655465 CJV655465:CJY655465 BZZ655465:CAC655465 BQD655465:BQG655465 BGH655465:BGK655465 AWL655465:AWO655465 AMP655465:AMS655465 ACT655465:ACW655465 SX655465:TA655465 JB655465:JE655465 WVN589929:WVQ589929 WLR589929:WLU589929 WBV589929:WBY589929 VRZ589929:VSC589929 VID589929:VIG589929 UYH589929:UYK589929 UOL589929:UOO589929 UEP589929:UES589929 TUT589929:TUW589929 TKX589929:TLA589929 TBB589929:TBE589929 SRF589929:SRI589929 SHJ589929:SHM589929 RXN589929:RXQ589929 RNR589929:RNU589929 RDV589929:RDY589929 QTZ589929:QUC589929 QKD589929:QKG589929 QAH589929:QAK589929 PQL589929:PQO589929 PGP589929:PGS589929 OWT589929:OWW589929 OMX589929:ONA589929 ODB589929:ODE589929 NTF589929:NTI589929 NJJ589929:NJM589929 MZN589929:MZQ589929 MPR589929:MPU589929 MFV589929:MFY589929 LVZ589929:LWC589929 LMD589929:LMG589929 LCH589929:LCK589929 KSL589929:KSO589929 KIP589929:KIS589929 JYT589929:JYW589929 JOX589929:JPA589929 JFB589929:JFE589929 IVF589929:IVI589929 ILJ589929:ILM589929 IBN589929:IBQ589929 HRR589929:HRU589929 HHV589929:HHY589929 GXZ589929:GYC589929 GOD589929:GOG589929 GEH589929:GEK589929 FUL589929:FUO589929 FKP589929:FKS589929 FAT589929:FAW589929 EQX589929:ERA589929 EHB589929:EHE589929 DXF589929:DXI589929 DNJ589929:DNM589929 DDN589929:DDQ589929 CTR589929:CTU589929 CJV589929:CJY589929 BZZ589929:CAC589929 BQD589929:BQG589929 BGH589929:BGK589929 AWL589929:AWO589929 AMP589929:AMS589929 ACT589929:ACW589929 SX589929:TA589929 JB589929:JE589929 WVN524393:WVQ524393 WLR524393:WLU524393 WBV524393:WBY524393 VRZ524393:VSC524393 VID524393:VIG524393 UYH524393:UYK524393 UOL524393:UOO524393 UEP524393:UES524393 TUT524393:TUW524393 TKX524393:TLA524393 TBB524393:TBE524393 SRF524393:SRI524393 SHJ524393:SHM524393 RXN524393:RXQ524393 RNR524393:RNU524393 RDV524393:RDY524393 QTZ524393:QUC524393 QKD524393:QKG524393 QAH524393:QAK524393 PQL524393:PQO524393 PGP524393:PGS524393 OWT524393:OWW524393 OMX524393:ONA524393 ODB524393:ODE524393 NTF524393:NTI524393 NJJ524393:NJM524393 MZN524393:MZQ524393 MPR524393:MPU524393 MFV524393:MFY524393 LVZ524393:LWC524393 LMD524393:LMG524393 LCH524393:LCK524393 KSL524393:KSO524393 KIP524393:KIS524393 JYT524393:JYW524393 JOX524393:JPA524393 JFB524393:JFE524393 IVF524393:IVI524393 ILJ524393:ILM524393 IBN524393:IBQ524393 HRR524393:HRU524393 HHV524393:HHY524393 GXZ524393:GYC524393 GOD524393:GOG524393 GEH524393:GEK524393 FUL524393:FUO524393 FKP524393:FKS524393 FAT524393:FAW524393 EQX524393:ERA524393 EHB524393:EHE524393 DXF524393:DXI524393 DNJ524393:DNM524393 DDN524393:DDQ524393 CTR524393:CTU524393 CJV524393:CJY524393 BZZ524393:CAC524393 BQD524393:BQG524393 BGH524393:BGK524393 AWL524393:AWO524393 AMP524393:AMS524393 ACT524393:ACW524393 SX524393:TA524393 JB524393:JE524393 WVN458857:WVQ458857 WLR458857:WLU458857 WBV458857:WBY458857 VRZ458857:VSC458857 VID458857:VIG458857 UYH458857:UYK458857 UOL458857:UOO458857 UEP458857:UES458857 TUT458857:TUW458857 TKX458857:TLA458857 TBB458857:TBE458857 SRF458857:SRI458857 SHJ458857:SHM458857 RXN458857:RXQ458857 RNR458857:RNU458857 RDV458857:RDY458857 QTZ458857:QUC458857 QKD458857:QKG458857 QAH458857:QAK458857 PQL458857:PQO458857 PGP458857:PGS458857 OWT458857:OWW458857 OMX458857:ONA458857 ODB458857:ODE458857 NTF458857:NTI458857 NJJ458857:NJM458857 MZN458857:MZQ458857 MPR458857:MPU458857 MFV458857:MFY458857 LVZ458857:LWC458857 LMD458857:LMG458857 LCH458857:LCK458857 KSL458857:KSO458857 KIP458857:KIS458857 JYT458857:JYW458857 JOX458857:JPA458857 JFB458857:JFE458857 IVF458857:IVI458857 ILJ458857:ILM458857 IBN458857:IBQ458857 HRR458857:HRU458857 HHV458857:HHY458857 GXZ458857:GYC458857 GOD458857:GOG458857 GEH458857:GEK458857 FUL458857:FUO458857 FKP458857:FKS458857 FAT458857:FAW458857 EQX458857:ERA458857 EHB458857:EHE458857 DXF458857:DXI458857 DNJ458857:DNM458857 DDN458857:DDQ458857 CTR458857:CTU458857 CJV458857:CJY458857 BZZ458857:CAC458857 BQD458857:BQG458857 BGH458857:BGK458857 AWL458857:AWO458857 AMP458857:AMS458857 ACT458857:ACW458857 SX458857:TA458857 JB458857:JE458857 WVN393321:WVQ393321 WLR393321:WLU393321 WBV393321:WBY393321 VRZ393321:VSC393321 VID393321:VIG393321 UYH393321:UYK393321 UOL393321:UOO393321 UEP393321:UES393321 TUT393321:TUW393321 TKX393321:TLA393321 TBB393321:TBE393321 SRF393321:SRI393321 SHJ393321:SHM393321 RXN393321:RXQ393321 RNR393321:RNU393321 RDV393321:RDY393321 QTZ393321:QUC393321 QKD393321:QKG393321 QAH393321:QAK393321 PQL393321:PQO393321 PGP393321:PGS393321 OWT393321:OWW393321 OMX393321:ONA393321 ODB393321:ODE393321 NTF393321:NTI393321 NJJ393321:NJM393321 MZN393321:MZQ393321 MPR393321:MPU393321 MFV393321:MFY393321 LVZ393321:LWC393321 LMD393321:LMG393321 LCH393321:LCK393321 KSL393321:KSO393321 KIP393321:KIS393321 JYT393321:JYW393321 JOX393321:JPA393321 JFB393321:JFE393321 IVF393321:IVI393321 ILJ393321:ILM393321 IBN393321:IBQ393321 HRR393321:HRU393321 HHV393321:HHY393321 GXZ393321:GYC393321 GOD393321:GOG393321 GEH393321:GEK393321 FUL393321:FUO393321 FKP393321:FKS393321 FAT393321:FAW393321 EQX393321:ERA393321 EHB393321:EHE393321 DXF393321:DXI393321 DNJ393321:DNM393321 DDN393321:DDQ393321 CTR393321:CTU393321 CJV393321:CJY393321 BZZ393321:CAC393321 BQD393321:BQG393321 BGH393321:BGK393321 AWL393321:AWO393321 AMP393321:AMS393321 ACT393321:ACW393321 SX393321:TA393321 JB393321:JE393321 WVN327785:WVQ327785 WLR327785:WLU327785 WBV327785:WBY327785 VRZ327785:VSC327785 VID327785:VIG327785 UYH327785:UYK327785 UOL327785:UOO327785 UEP327785:UES327785 TUT327785:TUW327785 TKX327785:TLA327785 TBB327785:TBE327785 SRF327785:SRI327785 SHJ327785:SHM327785 RXN327785:RXQ327785 RNR327785:RNU327785 RDV327785:RDY327785 QTZ327785:QUC327785 QKD327785:QKG327785 QAH327785:QAK327785 PQL327785:PQO327785 PGP327785:PGS327785 OWT327785:OWW327785 OMX327785:ONA327785 ODB327785:ODE327785 NTF327785:NTI327785 NJJ327785:NJM327785 MZN327785:MZQ327785 MPR327785:MPU327785 MFV327785:MFY327785 LVZ327785:LWC327785 LMD327785:LMG327785 LCH327785:LCK327785 KSL327785:KSO327785 KIP327785:KIS327785 JYT327785:JYW327785 JOX327785:JPA327785 JFB327785:JFE327785 IVF327785:IVI327785 ILJ327785:ILM327785 IBN327785:IBQ327785 HRR327785:HRU327785 HHV327785:HHY327785 GXZ327785:GYC327785 GOD327785:GOG327785 GEH327785:GEK327785 FUL327785:FUO327785 FKP327785:FKS327785 FAT327785:FAW327785 EQX327785:ERA327785 EHB327785:EHE327785 DXF327785:DXI327785 DNJ327785:DNM327785 DDN327785:DDQ327785 CTR327785:CTU327785 CJV327785:CJY327785 BZZ327785:CAC327785 BQD327785:BQG327785 BGH327785:BGK327785 AWL327785:AWO327785 AMP327785:AMS327785 ACT327785:ACW327785 SX327785:TA327785 JB327785:JE327785 WVN262249:WVQ262249 WLR262249:WLU262249 WBV262249:WBY262249 VRZ262249:VSC262249 VID262249:VIG262249 UYH262249:UYK262249 UOL262249:UOO262249 UEP262249:UES262249 TUT262249:TUW262249 TKX262249:TLA262249 TBB262249:TBE262249 SRF262249:SRI262249 SHJ262249:SHM262249 RXN262249:RXQ262249 RNR262249:RNU262249 RDV262249:RDY262249 QTZ262249:QUC262249 QKD262249:QKG262249 QAH262249:QAK262249 PQL262249:PQO262249 PGP262249:PGS262249 OWT262249:OWW262249 OMX262249:ONA262249 ODB262249:ODE262249 NTF262249:NTI262249 NJJ262249:NJM262249 MZN262249:MZQ262249 MPR262249:MPU262249 MFV262249:MFY262249 LVZ262249:LWC262249 LMD262249:LMG262249 LCH262249:LCK262249 KSL262249:KSO262249 KIP262249:KIS262249 JYT262249:JYW262249 JOX262249:JPA262249 JFB262249:JFE262249 IVF262249:IVI262249 ILJ262249:ILM262249 IBN262249:IBQ262249 HRR262249:HRU262249 HHV262249:HHY262249 GXZ262249:GYC262249 GOD262249:GOG262249 GEH262249:GEK262249 FUL262249:FUO262249 FKP262249:FKS262249 FAT262249:FAW262249 EQX262249:ERA262249 EHB262249:EHE262249 DXF262249:DXI262249 DNJ262249:DNM262249 DDN262249:DDQ262249 CTR262249:CTU262249 CJV262249:CJY262249 BZZ262249:CAC262249 BQD262249:BQG262249 BGH262249:BGK262249 AWL262249:AWO262249 AMP262249:AMS262249 ACT262249:ACW262249 SX262249:TA262249 JB262249:JE262249 WVN196713:WVQ196713 WLR196713:WLU196713 WBV196713:WBY196713 VRZ196713:VSC196713 VID196713:VIG196713 UYH196713:UYK196713 UOL196713:UOO196713 UEP196713:UES196713 TUT196713:TUW196713 TKX196713:TLA196713 TBB196713:TBE196713 SRF196713:SRI196713 SHJ196713:SHM196713 RXN196713:RXQ196713 RNR196713:RNU196713 RDV196713:RDY196713 QTZ196713:QUC196713 QKD196713:QKG196713 QAH196713:QAK196713 PQL196713:PQO196713 PGP196713:PGS196713 OWT196713:OWW196713 OMX196713:ONA196713 ODB196713:ODE196713 NTF196713:NTI196713 NJJ196713:NJM196713 MZN196713:MZQ196713 MPR196713:MPU196713 MFV196713:MFY196713 LVZ196713:LWC196713 LMD196713:LMG196713 LCH196713:LCK196713 KSL196713:KSO196713 KIP196713:KIS196713 JYT196713:JYW196713 JOX196713:JPA196713 JFB196713:JFE196713 IVF196713:IVI196713 ILJ196713:ILM196713 IBN196713:IBQ196713 HRR196713:HRU196713 HHV196713:HHY196713 GXZ196713:GYC196713 GOD196713:GOG196713 GEH196713:GEK196713 FUL196713:FUO196713 FKP196713:FKS196713 FAT196713:FAW196713 EQX196713:ERA196713 EHB196713:EHE196713 DXF196713:DXI196713 DNJ196713:DNM196713 DDN196713:DDQ196713 CTR196713:CTU196713 CJV196713:CJY196713 BZZ196713:CAC196713 BQD196713:BQG196713 BGH196713:BGK196713 AWL196713:AWO196713 AMP196713:AMS196713 ACT196713:ACW196713 SX196713:TA196713 JB196713:JE196713 WVN131177:WVQ131177 WLR131177:WLU131177 WBV131177:WBY131177 VRZ131177:VSC131177 VID131177:VIG131177 UYH131177:UYK131177 UOL131177:UOO131177 UEP131177:UES131177 TUT131177:TUW131177 TKX131177:TLA131177 TBB131177:TBE131177 SRF131177:SRI131177 SHJ131177:SHM131177 RXN131177:RXQ131177 RNR131177:RNU131177 RDV131177:RDY131177 QTZ131177:QUC131177 QKD131177:QKG131177 QAH131177:QAK131177 PQL131177:PQO131177 PGP131177:PGS131177 OWT131177:OWW131177 OMX131177:ONA131177 ODB131177:ODE131177 NTF131177:NTI131177 NJJ131177:NJM131177 MZN131177:MZQ131177 MPR131177:MPU131177 MFV131177:MFY131177 LVZ131177:LWC131177 LMD131177:LMG131177 LCH131177:LCK131177 KSL131177:KSO131177 KIP131177:KIS131177 JYT131177:JYW131177 JOX131177:JPA131177 JFB131177:JFE131177 IVF131177:IVI131177 ILJ131177:ILM131177 IBN131177:IBQ131177 HRR131177:HRU131177 HHV131177:HHY131177 GXZ131177:GYC131177 GOD131177:GOG131177 GEH131177:GEK131177 FUL131177:FUO131177 FKP131177:FKS131177 FAT131177:FAW131177 EQX131177:ERA131177 EHB131177:EHE131177 DXF131177:DXI131177 DNJ131177:DNM131177 DDN131177:DDQ131177 CTR131177:CTU131177 CJV131177:CJY131177 BZZ131177:CAC131177 BQD131177:BQG131177 BGH131177:BGK131177 AWL131177:AWO131177 AMP131177:AMS131177 ACT131177:ACW131177 SX131177:TA131177 JB131177:JE131177 WVN65641:WVQ65641 WLR65641:WLU65641 WBV65641:WBY65641 VRZ65641:VSC65641 VID65641:VIG65641 UYH65641:UYK65641 UOL65641:UOO65641 UEP65641:UES65641 TUT65641:TUW65641 TKX65641:TLA65641 TBB65641:TBE65641 SRF65641:SRI65641 SHJ65641:SHM65641 RXN65641:RXQ65641 RNR65641:RNU65641 RDV65641:RDY65641 QTZ65641:QUC65641 QKD65641:QKG65641 QAH65641:QAK65641 PQL65641:PQO65641 PGP65641:PGS65641 OWT65641:OWW65641 OMX65641:ONA65641 ODB65641:ODE65641 NTF65641:NTI65641 NJJ65641:NJM65641 MZN65641:MZQ65641 MPR65641:MPU65641 MFV65641:MFY65641 LVZ65641:LWC65641 LMD65641:LMG65641 LCH65641:LCK65641 KSL65641:KSO65641 KIP65641:KIS65641 JYT65641:JYW65641 JOX65641:JPA65641 JFB65641:JFE65641 IVF65641:IVI65641 ILJ65641:ILM65641 IBN65641:IBQ65641 HRR65641:HRU65641 HHV65641:HHY65641 GXZ65641:GYC65641 GOD65641:GOG65641 GEH65641:GEK65641 FUL65641:FUO65641 FKP65641:FKS65641 FAT65641:FAW65641 EQX65641:ERA65641 EHB65641:EHE65641 DXF65641:DXI65641 DNJ65641:DNM65641 DDN65641:DDQ65641 CTR65641:CTU65641 CJV65641:CJY65641 BZZ65641:CAC65641 BQD65641:BQG65641 BGH65641:BGK65641 AWL65641:AWO65641 AMP65641:AMS65641 ACT65641:ACW65641 SX65641:TA65641 JB65641:JE65641 UEP983108:UES983108 WVN983168:WVQ983168 WLR983168:WLU983168 WBV983168:WBY983168 VRZ983168:VSC983168 VID983168:VIG983168 UYH983168:UYK983168 UOL983168:UOO983168 UEP983168:UES983168 TUT983168:TUW983168 TKX983168:TLA983168 TBB983168:TBE983168 SRF983168:SRI983168 SHJ983168:SHM983168 RXN983168:RXQ983168 RNR983168:RNU983168 RDV983168:RDY983168 QTZ983168:QUC983168 QKD983168:QKG983168 QAH983168:QAK983168 PQL983168:PQO983168 PGP983168:PGS983168 OWT983168:OWW983168 OMX983168:ONA983168 ODB983168:ODE983168 NTF983168:NTI983168 NJJ983168:NJM983168 MZN983168:MZQ983168 MPR983168:MPU983168 MFV983168:MFY983168 LVZ983168:LWC983168 LMD983168:LMG983168 LCH983168:LCK983168 KSL983168:KSO983168 KIP983168:KIS983168 JYT983168:JYW983168 JOX983168:JPA983168 JFB983168:JFE983168 IVF983168:IVI983168 ILJ983168:ILM983168 IBN983168:IBQ983168 HRR983168:HRU983168 HHV983168:HHY983168 GXZ983168:GYC983168 GOD983168:GOG983168 GEH983168:GEK983168 FUL983168:FUO983168 FKP983168:FKS983168 FAT983168:FAW983168 EQX983168:ERA983168 EHB983168:EHE983168 DXF983168:DXI983168 DNJ983168:DNM983168 DDN983168:DDQ983168 CTR983168:CTU983168 CJV983168:CJY983168 BZZ983168:CAC983168 BQD983168:BQG983168 BGH983168:BGK983168 AWL983168:AWO983168 AMP983168:AMS983168 ACT983168:ACW983168 SX983168:TA983168 JB983168:JE983168 WVN917632:WVQ917632 WLR917632:WLU917632 WBV917632:WBY917632 VRZ917632:VSC917632 VID917632:VIG917632 UYH917632:UYK917632 UOL917632:UOO917632 UEP917632:UES917632 TUT917632:TUW917632 TKX917632:TLA917632 TBB917632:TBE917632 SRF917632:SRI917632 SHJ917632:SHM917632 RXN917632:RXQ917632 RNR917632:RNU917632 RDV917632:RDY917632 QTZ917632:QUC917632 QKD917632:QKG917632 QAH917632:QAK917632 PQL917632:PQO917632 PGP917632:PGS917632 OWT917632:OWW917632 OMX917632:ONA917632 ODB917632:ODE917632 NTF917632:NTI917632 NJJ917632:NJM917632 MZN917632:MZQ917632 MPR917632:MPU917632 MFV917632:MFY917632 LVZ917632:LWC917632 LMD917632:LMG917632 LCH917632:LCK917632 KSL917632:KSO917632 KIP917632:KIS917632 JYT917632:JYW917632 JOX917632:JPA917632 JFB917632:JFE917632 IVF917632:IVI917632 ILJ917632:ILM917632 IBN917632:IBQ917632 HRR917632:HRU917632 HHV917632:HHY917632 GXZ917632:GYC917632 GOD917632:GOG917632 GEH917632:GEK917632 FUL917632:FUO917632 FKP917632:FKS917632 FAT917632:FAW917632 EQX917632:ERA917632 EHB917632:EHE917632 DXF917632:DXI917632 DNJ917632:DNM917632 DDN917632:DDQ917632 CTR917632:CTU917632 CJV917632:CJY917632 BZZ917632:CAC917632 BQD917632:BQG917632 BGH917632:BGK917632 AWL917632:AWO917632 AMP917632:AMS917632 ACT917632:ACW917632 SX917632:TA917632 JB917632:JE917632 WVN852096:WVQ852096 WLR852096:WLU852096 WBV852096:WBY852096 VRZ852096:VSC852096 VID852096:VIG852096 UYH852096:UYK852096 UOL852096:UOO852096 UEP852096:UES852096 TUT852096:TUW852096 TKX852096:TLA852096 TBB852096:TBE852096 SRF852096:SRI852096 SHJ852096:SHM852096 RXN852096:RXQ852096 RNR852096:RNU852096 RDV852096:RDY852096 QTZ852096:QUC852096 QKD852096:QKG852096 QAH852096:QAK852096 PQL852096:PQO852096 PGP852096:PGS852096 OWT852096:OWW852096 OMX852096:ONA852096 ODB852096:ODE852096 NTF852096:NTI852096 NJJ852096:NJM852096 MZN852096:MZQ852096 MPR852096:MPU852096 MFV852096:MFY852096 LVZ852096:LWC852096 LMD852096:LMG852096 LCH852096:LCK852096 KSL852096:KSO852096 KIP852096:KIS852096 JYT852096:JYW852096 JOX852096:JPA852096 JFB852096:JFE852096 IVF852096:IVI852096 ILJ852096:ILM852096 IBN852096:IBQ852096 HRR852096:HRU852096 HHV852096:HHY852096 GXZ852096:GYC852096 GOD852096:GOG852096 GEH852096:GEK852096 FUL852096:FUO852096 FKP852096:FKS852096 FAT852096:FAW852096 EQX852096:ERA852096 EHB852096:EHE852096 DXF852096:DXI852096 DNJ852096:DNM852096 DDN852096:DDQ852096 CTR852096:CTU852096 CJV852096:CJY852096 BZZ852096:CAC852096 BQD852096:BQG852096 BGH852096:BGK852096 AWL852096:AWO852096 AMP852096:AMS852096 ACT852096:ACW852096 SX852096:TA852096 JB852096:JE852096 WVN786560:WVQ786560 WLR786560:WLU786560 WBV786560:WBY786560 VRZ786560:VSC786560 VID786560:VIG786560 UYH786560:UYK786560 UOL786560:UOO786560 UEP786560:UES786560 TUT786560:TUW786560 TKX786560:TLA786560 TBB786560:TBE786560 SRF786560:SRI786560 SHJ786560:SHM786560 RXN786560:RXQ786560 RNR786560:RNU786560 RDV786560:RDY786560 QTZ786560:QUC786560 QKD786560:QKG786560 QAH786560:QAK786560 PQL786560:PQO786560 PGP786560:PGS786560 OWT786560:OWW786560 OMX786560:ONA786560 ODB786560:ODE786560 NTF786560:NTI786560 NJJ786560:NJM786560 MZN786560:MZQ786560 MPR786560:MPU786560 MFV786560:MFY786560 LVZ786560:LWC786560 LMD786560:LMG786560 LCH786560:LCK786560 KSL786560:KSO786560 KIP786560:KIS786560 JYT786560:JYW786560 JOX786560:JPA786560 JFB786560:JFE786560 IVF786560:IVI786560 ILJ786560:ILM786560 IBN786560:IBQ786560 HRR786560:HRU786560 HHV786560:HHY786560 GXZ786560:GYC786560 GOD786560:GOG786560 GEH786560:GEK786560 FUL786560:FUO786560 FKP786560:FKS786560 FAT786560:FAW786560 EQX786560:ERA786560 EHB786560:EHE786560 DXF786560:DXI786560 DNJ786560:DNM786560 DDN786560:DDQ786560 CTR786560:CTU786560 CJV786560:CJY786560 BZZ786560:CAC786560 BQD786560:BQG786560 BGH786560:BGK786560 AWL786560:AWO786560 AMP786560:AMS786560 ACT786560:ACW786560 SX786560:TA786560 JB786560:JE786560 WVN721024:WVQ721024 WLR721024:WLU721024 WBV721024:WBY721024 VRZ721024:VSC721024 VID721024:VIG721024 UYH721024:UYK721024 UOL721024:UOO721024 UEP721024:UES721024 TUT721024:TUW721024 TKX721024:TLA721024 TBB721024:TBE721024 SRF721024:SRI721024 SHJ721024:SHM721024 RXN721024:RXQ721024 RNR721024:RNU721024 RDV721024:RDY721024 QTZ721024:QUC721024 QKD721024:QKG721024 QAH721024:QAK721024 PQL721024:PQO721024 PGP721024:PGS721024 OWT721024:OWW721024 OMX721024:ONA721024 ODB721024:ODE721024 NTF721024:NTI721024 NJJ721024:NJM721024 MZN721024:MZQ721024 MPR721024:MPU721024 MFV721024:MFY721024 LVZ721024:LWC721024 LMD721024:LMG721024 LCH721024:LCK721024 KSL721024:KSO721024 KIP721024:KIS721024 JYT721024:JYW721024 JOX721024:JPA721024 JFB721024:JFE721024 IVF721024:IVI721024 ILJ721024:ILM721024 IBN721024:IBQ721024 HRR721024:HRU721024 HHV721024:HHY721024 GXZ721024:GYC721024 GOD721024:GOG721024 GEH721024:GEK721024 FUL721024:FUO721024 FKP721024:FKS721024 FAT721024:FAW721024 EQX721024:ERA721024 EHB721024:EHE721024 DXF721024:DXI721024 DNJ721024:DNM721024 DDN721024:DDQ721024 CTR721024:CTU721024 CJV721024:CJY721024 BZZ721024:CAC721024 BQD721024:BQG721024 BGH721024:BGK721024 AWL721024:AWO721024 AMP721024:AMS721024 ACT721024:ACW721024 SX721024:TA721024 JB721024:JE721024 WVN655488:WVQ655488 WLR655488:WLU655488 WBV655488:WBY655488 VRZ655488:VSC655488 VID655488:VIG655488 UYH655488:UYK655488 UOL655488:UOO655488 UEP655488:UES655488 TUT655488:TUW655488 TKX655488:TLA655488 TBB655488:TBE655488 SRF655488:SRI655488 SHJ655488:SHM655488 RXN655488:RXQ655488 RNR655488:RNU655488 RDV655488:RDY655488 QTZ655488:QUC655488 QKD655488:QKG655488 QAH655488:QAK655488 PQL655488:PQO655488 PGP655488:PGS655488 OWT655488:OWW655488 OMX655488:ONA655488 ODB655488:ODE655488 NTF655488:NTI655488 NJJ655488:NJM655488 MZN655488:MZQ655488 MPR655488:MPU655488 MFV655488:MFY655488 LVZ655488:LWC655488 LMD655488:LMG655488 LCH655488:LCK655488 KSL655488:KSO655488 KIP655488:KIS655488 JYT655488:JYW655488 JOX655488:JPA655488 JFB655488:JFE655488 IVF655488:IVI655488 ILJ655488:ILM655488 IBN655488:IBQ655488 HRR655488:HRU655488 HHV655488:HHY655488 GXZ655488:GYC655488 GOD655488:GOG655488 GEH655488:GEK655488 FUL655488:FUO655488 FKP655488:FKS655488 FAT655488:FAW655488 EQX655488:ERA655488 EHB655488:EHE655488 DXF655488:DXI655488 DNJ655488:DNM655488 DDN655488:DDQ655488 CTR655488:CTU655488 CJV655488:CJY655488 BZZ655488:CAC655488 BQD655488:BQG655488 BGH655488:BGK655488 AWL655488:AWO655488 AMP655488:AMS655488 ACT655488:ACW655488 SX655488:TA655488 JB655488:JE655488 WVN589952:WVQ589952 WLR589952:WLU589952 WBV589952:WBY589952 VRZ589952:VSC589952 VID589952:VIG589952 UYH589952:UYK589952 UOL589952:UOO589952 UEP589952:UES589952 TUT589952:TUW589952 TKX589952:TLA589952 TBB589952:TBE589952 SRF589952:SRI589952 SHJ589952:SHM589952 RXN589952:RXQ589952 RNR589952:RNU589952 RDV589952:RDY589952 QTZ589952:QUC589952 QKD589952:QKG589952 QAH589952:QAK589952 PQL589952:PQO589952 PGP589952:PGS589952 OWT589952:OWW589952 OMX589952:ONA589952 ODB589952:ODE589952 NTF589952:NTI589952 NJJ589952:NJM589952 MZN589952:MZQ589952 MPR589952:MPU589952 MFV589952:MFY589952 LVZ589952:LWC589952 LMD589952:LMG589952 LCH589952:LCK589952 KSL589952:KSO589952 KIP589952:KIS589952 JYT589952:JYW589952 JOX589952:JPA589952 JFB589952:JFE589952 IVF589952:IVI589952 ILJ589952:ILM589952 IBN589952:IBQ589952 HRR589952:HRU589952 HHV589952:HHY589952 GXZ589952:GYC589952 GOD589952:GOG589952 GEH589952:GEK589952 FUL589952:FUO589952 FKP589952:FKS589952 FAT589952:FAW589952 EQX589952:ERA589952 EHB589952:EHE589952 DXF589952:DXI589952 DNJ589952:DNM589952 DDN589952:DDQ589952 CTR589952:CTU589952 CJV589952:CJY589952 BZZ589952:CAC589952 BQD589952:BQG589952 BGH589952:BGK589952 AWL589952:AWO589952 AMP589952:AMS589952 ACT589952:ACW589952 SX589952:TA589952 JB589952:JE589952 WVN524416:WVQ524416 WLR524416:WLU524416 WBV524416:WBY524416 VRZ524416:VSC524416 VID524416:VIG524416 UYH524416:UYK524416 UOL524416:UOO524416 UEP524416:UES524416 TUT524416:TUW524416 TKX524416:TLA524416 TBB524416:TBE524416 SRF524416:SRI524416 SHJ524416:SHM524416 RXN524416:RXQ524416 RNR524416:RNU524416 RDV524416:RDY524416 QTZ524416:QUC524416 QKD524416:QKG524416 QAH524416:QAK524416 PQL524416:PQO524416 PGP524416:PGS524416 OWT524416:OWW524416 OMX524416:ONA524416 ODB524416:ODE524416 NTF524416:NTI524416 NJJ524416:NJM524416 MZN524416:MZQ524416 MPR524416:MPU524416 MFV524416:MFY524416 LVZ524416:LWC524416 LMD524416:LMG524416 LCH524416:LCK524416 KSL524416:KSO524416 KIP524416:KIS524416 JYT524416:JYW524416 JOX524416:JPA524416 JFB524416:JFE524416 IVF524416:IVI524416 ILJ524416:ILM524416 IBN524416:IBQ524416 HRR524416:HRU524416 HHV524416:HHY524416 GXZ524416:GYC524416 GOD524416:GOG524416 GEH524416:GEK524416 FUL524416:FUO524416 FKP524416:FKS524416 FAT524416:FAW524416 EQX524416:ERA524416 EHB524416:EHE524416 DXF524416:DXI524416 DNJ524416:DNM524416 DDN524416:DDQ524416 CTR524416:CTU524416 CJV524416:CJY524416 BZZ524416:CAC524416 BQD524416:BQG524416 BGH524416:BGK524416 AWL524416:AWO524416 AMP524416:AMS524416 ACT524416:ACW524416 SX524416:TA524416 JB524416:JE524416 WVN458880:WVQ458880 WLR458880:WLU458880 WBV458880:WBY458880 VRZ458880:VSC458880 VID458880:VIG458880 UYH458880:UYK458880 UOL458880:UOO458880 UEP458880:UES458880 TUT458880:TUW458880 TKX458880:TLA458880 TBB458880:TBE458880 SRF458880:SRI458880 SHJ458880:SHM458880 RXN458880:RXQ458880 RNR458880:RNU458880 RDV458880:RDY458880 QTZ458880:QUC458880 QKD458880:QKG458880 QAH458880:QAK458880 PQL458880:PQO458880 PGP458880:PGS458880 OWT458880:OWW458880 OMX458880:ONA458880 ODB458880:ODE458880 NTF458880:NTI458880 NJJ458880:NJM458880 MZN458880:MZQ458880 MPR458880:MPU458880 MFV458880:MFY458880 LVZ458880:LWC458880 LMD458880:LMG458880 LCH458880:LCK458880 KSL458880:KSO458880 KIP458880:KIS458880 JYT458880:JYW458880 JOX458880:JPA458880 JFB458880:JFE458880 IVF458880:IVI458880 ILJ458880:ILM458880 IBN458880:IBQ458880 HRR458880:HRU458880 HHV458880:HHY458880 GXZ458880:GYC458880 GOD458880:GOG458880 GEH458880:GEK458880 FUL458880:FUO458880 FKP458880:FKS458880 FAT458880:FAW458880 EQX458880:ERA458880 EHB458880:EHE458880 DXF458880:DXI458880 DNJ458880:DNM458880 DDN458880:DDQ458880 CTR458880:CTU458880 CJV458880:CJY458880 BZZ458880:CAC458880 BQD458880:BQG458880 BGH458880:BGK458880 AWL458880:AWO458880 AMP458880:AMS458880 ACT458880:ACW458880 SX458880:TA458880 JB458880:JE458880 WVN393344:WVQ393344 WLR393344:WLU393344 WBV393344:WBY393344 VRZ393344:VSC393344 VID393344:VIG393344 UYH393344:UYK393344 UOL393344:UOO393344 UEP393344:UES393344 TUT393344:TUW393344 TKX393344:TLA393344 TBB393344:TBE393344 SRF393344:SRI393344 SHJ393344:SHM393344 RXN393344:RXQ393344 RNR393344:RNU393344 RDV393344:RDY393344 QTZ393344:QUC393344 QKD393344:QKG393344 QAH393344:QAK393344 PQL393344:PQO393344 PGP393344:PGS393344 OWT393344:OWW393344 OMX393344:ONA393344 ODB393344:ODE393344 NTF393344:NTI393344 NJJ393344:NJM393344 MZN393344:MZQ393344 MPR393344:MPU393344 MFV393344:MFY393344 LVZ393344:LWC393344 LMD393344:LMG393344 LCH393344:LCK393344 KSL393344:KSO393344 KIP393344:KIS393344 JYT393344:JYW393344 JOX393344:JPA393344 JFB393344:JFE393344 IVF393344:IVI393344 ILJ393344:ILM393344 IBN393344:IBQ393344 HRR393344:HRU393344 HHV393344:HHY393344 GXZ393344:GYC393344 GOD393344:GOG393344 GEH393344:GEK393344 FUL393344:FUO393344 FKP393344:FKS393344 FAT393344:FAW393344 EQX393344:ERA393344 EHB393344:EHE393344 DXF393344:DXI393344 DNJ393344:DNM393344 DDN393344:DDQ393344 CTR393344:CTU393344 CJV393344:CJY393344 BZZ393344:CAC393344 BQD393344:BQG393344 BGH393344:BGK393344 AWL393344:AWO393344 AMP393344:AMS393344 ACT393344:ACW393344 SX393344:TA393344 JB393344:JE393344 WVN327808:WVQ327808 WLR327808:WLU327808 WBV327808:WBY327808 VRZ327808:VSC327808 VID327808:VIG327808 UYH327808:UYK327808 UOL327808:UOO327808 UEP327808:UES327808 TUT327808:TUW327808 TKX327808:TLA327808 TBB327808:TBE327808 SRF327808:SRI327808 SHJ327808:SHM327808 RXN327808:RXQ327808 RNR327808:RNU327808 RDV327808:RDY327808 QTZ327808:QUC327808 QKD327808:QKG327808 QAH327808:QAK327808 PQL327808:PQO327808 PGP327808:PGS327808 OWT327808:OWW327808 OMX327808:ONA327808 ODB327808:ODE327808 NTF327808:NTI327808 NJJ327808:NJM327808 MZN327808:MZQ327808 MPR327808:MPU327808 MFV327808:MFY327808 LVZ327808:LWC327808 LMD327808:LMG327808 LCH327808:LCK327808 KSL327808:KSO327808 KIP327808:KIS327808 JYT327808:JYW327808 JOX327808:JPA327808 JFB327808:JFE327808 IVF327808:IVI327808 ILJ327808:ILM327808 IBN327808:IBQ327808 HRR327808:HRU327808 HHV327808:HHY327808 GXZ327808:GYC327808 GOD327808:GOG327808 GEH327808:GEK327808 FUL327808:FUO327808 FKP327808:FKS327808 FAT327808:FAW327808 EQX327808:ERA327808 EHB327808:EHE327808 DXF327808:DXI327808 DNJ327808:DNM327808 DDN327808:DDQ327808 CTR327808:CTU327808 CJV327808:CJY327808 BZZ327808:CAC327808 BQD327808:BQG327808 BGH327808:BGK327808 AWL327808:AWO327808 AMP327808:AMS327808 ACT327808:ACW327808 SX327808:TA327808 JB327808:JE327808 WVN262272:WVQ262272 WLR262272:WLU262272 WBV262272:WBY262272 VRZ262272:VSC262272 VID262272:VIG262272 UYH262272:UYK262272 UOL262272:UOO262272 UEP262272:UES262272 TUT262272:TUW262272 TKX262272:TLA262272 TBB262272:TBE262272 SRF262272:SRI262272 SHJ262272:SHM262272 RXN262272:RXQ262272 RNR262272:RNU262272 RDV262272:RDY262272 QTZ262272:QUC262272 QKD262272:QKG262272 QAH262272:QAK262272 PQL262272:PQO262272 PGP262272:PGS262272 OWT262272:OWW262272 OMX262272:ONA262272 ODB262272:ODE262272 NTF262272:NTI262272 NJJ262272:NJM262272 MZN262272:MZQ262272 MPR262272:MPU262272 MFV262272:MFY262272 LVZ262272:LWC262272 LMD262272:LMG262272 LCH262272:LCK262272 KSL262272:KSO262272 KIP262272:KIS262272 JYT262272:JYW262272 JOX262272:JPA262272 JFB262272:JFE262272 IVF262272:IVI262272 ILJ262272:ILM262272 IBN262272:IBQ262272 HRR262272:HRU262272 HHV262272:HHY262272 GXZ262272:GYC262272 GOD262272:GOG262272 GEH262272:GEK262272 FUL262272:FUO262272 FKP262272:FKS262272 FAT262272:FAW262272 EQX262272:ERA262272 EHB262272:EHE262272 DXF262272:DXI262272 DNJ262272:DNM262272 DDN262272:DDQ262272 CTR262272:CTU262272 CJV262272:CJY262272 BZZ262272:CAC262272 BQD262272:BQG262272 BGH262272:BGK262272 AWL262272:AWO262272 AMP262272:AMS262272 ACT262272:ACW262272 SX262272:TA262272 JB262272:JE262272 WVN196736:WVQ196736 WLR196736:WLU196736 WBV196736:WBY196736 VRZ196736:VSC196736 VID196736:VIG196736 UYH196736:UYK196736 UOL196736:UOO196736 UEP196736:UES196736 TUT196736:TUW196736 TKX196736:TLA196736 TBB196736:TBE196736 SRF196736:SRI196736 SHJ196736:SHM196736 RXN196736:RXQ196736 RNR196736:RNU196736 RDV196736:RDY196736 QTZ196736:QUC196736 QKD196736:QKG196736 QAH196736:QAK196736 PQL196736:PQO196736 PGP196736:PGS196736 OWT196736:OWW196736 OMX196736:ONA196736 ODB196736:ODE196736 NTF196736:NTI196736 NJJ196736:NJM196736 MZN196736:MZQ196736 MPR196736:MPU196736 MFV196736:MFY196736 LVZ196736:LWC196736 LMD196736:LMG196736 LCH196736:LCK196736 KSL196736:KSO196736 KIP196736:KIS196736 JYT196736:JYW196736 JOX196736:JPA196736 JFB196736:JFE196736 IVF196736:IVI196736 ILJ196736:ILM196736 IBN196736:IBQ196736 HRR196736:HRU196736 HHV196736:HHY196736 GXZ196736:GYC196736 GOD196736:GOG196736 GEH196736:GEK196736 FUL196736:FUO196736 FKP196736:FKS196736 FAT196736:FAW196736 EQX196736:ERA196736 EHB196736:EHE196736 DXF196736:DXI196736 DNJ196736:DNM196736 DDN196736:DDQ196736 CTR196736:CTU196736 CJV196736:CJY196736 BZZ196736:CAC196736 BQD196736:BQG196736 BGH196736:BGK196736 AWL196736:AWO196736 AMP196736:AMS196736 ACT196736:ACW196736 SX196736:TA196736 JB196736:JE196736 WVN131200:WVQ131200 WLR131200:WLU131200 WBV131200:WBY131200 VRZ131200:VSC131200 VID131200:VIG131200 UYH131200:UYK131200 UOL131200:UOO131200 UEP131200:UES131200 TUT131200:TUW131200 TKX131200:TLA131200 TBB131200:TBE131200 SRF131200:SRI131200 SHJ131200:SHM131200 RXN131200:RXQ131200 RNR131200:RNU131200 RDV131200:RDY131200 QTZ131200:QUC131200 QKD131200:QKG131200 QAH131200:QAK131200 PQL131200:PQO131200 PGP131200:PGS131200 OWT131200:OWW131200 OMX131200:ONA131200 ODB131200:ODE131200 NTF131200:NTI131200 NJJ131200:NJM131200 MZN131200:MZQ131200 MPR131200:MPU131200 MFV131200:MFY131200 LVZ131200:LWC131200 LMD131200:LMG131200 LCH131200:LCK131200 KSL131200:KSO131200 KIP131200:KIS131200 JYT131200:JYW131200 JOX131200:JPA131200 JFB131200:JFE131200 IVF131200:IVI131200 ILJ131200:ILM131200 IBN131200:IBQ131200 HRR131200:HRU131200 HHV131200:HHY131200 GXZ131200:GYC131200 GOD131200:GOG131200 GEH131200:GEK131200 FUL131200:FUO131200 FKP131200:FKS131200 FAT131200:FAW131200 EQX131200:ERA131200 EHB131200:EHE131200 DXF131200:DXI131200 DNJ131200:DNM131200 DDN131200:DDQ131200 CTR131200:CTU131200 CJV131200:CJY131200 BZZ131200:CAC131200 BQD131200:BQG131200 BGH131200:BGK131200 AWL131200:AWO131200 AMP131200:AMS131200 ACT131200:ACW131200 SX131200:TA131200 JB131200:JE131200 WVN65664:WVQ65664 WLR65664:WLU65664 WBV65664:WBY65664 VRZ65664:VSC65664 VID65664:VIG65664 UYH65664:UYK65664 UOL65664:UOO65664 UEP65664:UES65664 TUT65664:TUW65664 TKX65664:TLA65664 TBB65664:TBE65664 SRF65664:SRI65664 SHJ65664:SHM65664 RXN65664:RXQ65664 RNR65664:RNU65664 RDV65664:RDY65664 QTZ65664:QUC65664 QKD65664:QKG65664 QAH65664:QAK65664 PQL65664:PQO65664 PGP65664:PGS65664 OWT65664:OWW65664 OMX65664:ONA65664 ODB65664:ODE65664 NTF65664:NTI65664 NJJ65664:NJM65664 MZN65664:MZQ65664 MPR65664:MPU65664 MFV65664:MFY65664 LVZ65664:LWC65664 LMD65664:LMG65664 LCH65664:LCK65664 KSL65664:KSO65664 KIP65664:KIS65664 JYT65664:JYW65664 JOX65664:JPA65664 JFB65664:JFE65664 IVF65664:IVI65664 ILJ65664:ILM65664 IBN65664:IBQ65664 HRR65664:HRU65664 HHV65664:HHY65664 GXZ65664:GYC65664 GOD65664:GOG65664 GEH65664:GEK65664 FUL65664:FUO65664 FKP65664:FKS65664 FAT65664:FAW65664 EQX65664:ERA65664 EHB65664:EHE65664 DXF65664:DXI65664 DNJ65664:DNM65664 DDN65664:DDQ65664 CTR65664:CTU65664 CJV65664:CJY65664 BZZ65664:CAC65664 BQD65664:BQG65664 BGH65664:BGK65664 AWL65664:AWO65664 AMP65664:AMS65664 ACT65664:ACW65664 SX65664:TA65664 JB65664:JE65664 WVN134:WVQ134 WLR134:WLU134 WBV134:WBY134 VRZ134:VSC134 VID134:VIG134 UYH134:UYK134 UOL134:UOO134 UEP134:UES134 TUT134:TUW134 TKX134:TLA134 TBB134:TBE134 SRF134:SRI134 SHJ134:SHM134 RXN134:RXQ134 RNR134:RNU134 RDV134:RDY134 QTZ134:QUC134 QKD134:QKG134 QAH134:QAK134 PQL134:PQO134 PGP134:PGS134 OWT134:OWW134 OMX134:ONA134 ODB134:ODE134 NTF134:NTI134 NJJ134:NJM134 MZN134:MZQ134 MPR134:MPU134 MFV134:MFY134 LVZ134:LWC134 LMD134:LMG134 LCH134:LCK134 KSL134:KSO134 KIP134:KIS134 JYT134:JYW134 JOX134:JPA134 JFB134:JFE134 IVF134:IVI134 ILJ134:ILM134 IBN134:IBQ134 HRR134:HRU134 HHV134:HHY134 GXZ134:GYC134 GOD134:GOG134 GEH134:GEK134 FUL134:FUO134 FKP134:FKS134 FAT134:FAW134 EQX134:ERA134 EHB134:EHE134 DXF134:DXI134 DNJ134:DNM134 DDN134:DDQ134 CTR134:CTU134 CJV134:CJY134 BZZ134:CAC134 BQD134:BQG134 BGH134:BGK134 AWL134:AWO134 AMP134:AMS134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0F2F4"/>
  </sheetPr>
  <dimension ref="A1:Q99"/>
  <sheetViews>
    <sheetView zoomScaleNormal="100" workbookViewId="0">
      <pane ySplit="6" topLeftCell="A7" activePane="bottomLeft" state="frozen"/>
      <selection pane="bottomLeft" activeCell="A3" sqref="A3:A5"/>
    </sheetView>
  </sheetViews>
  <sheetFormatPr baseColWidth="10" defaultColWidth="9.1640625" defaultRowHeight="12"/>
  <cols>
    <col min="1" max="1" width="22.83203125" style="88" customWidth="1"/>
    <col min="2" max="2" width="34.83203125" style="88" customWidth="1"/>
    <col min="3" max="3" width="5.83203125" style="88" customWidth="1"/>
    <col min="4" max="4" width="4.83203125" style="88" customWidth="1"/>
    <col min="5" max="5" width="5.83203125" style="88" customWidth="1"/>
    <col min="6" max="6" width="12.83203125" style="218" customWidth="1"/>
    <col min="7" max="7" width="10.5" style="218" customWidth="1"/>
    <col min="8" max="8" width="14.33203125" style="218" customWidth="1"/>
    <col min="9" max="9" width="15.5" style="218" customWidth="1"/>
    <col min="10" max="10" width="14.1640625" style="218" customWidth="1"/>
    <col min="11" max="11" width="16.83203125" style="221" customWidth="1"/>
    <col min="12" max="14" width="12.5" style="225" customWidth="1"/>
    <col min="15" max="15" width="14.5" style="88" customWidth="1"/>
    <col min="16" max="16" width="14.5" style="92" customWidth="1"/>
    <col min="17" max="17" width="9.1640625" style="154"/>
    <col min="18" max="16384" width="9.1640625" style="88"/>
  </cols>
  <sheetData>
    <row r="1" spans="1:17" ht="20" customHeight="1">
      <c r="A1" s="131" t="s">
        <v>904</v>
      </c>
      <c r="B1" s="131"/>
      <c r="C1" s="131"/>
      <c r="D1" s="131"/>
      <c r="E1" s="131"/>
      <c r="F1" s="186"/>
      <c r="G1" s="186"/>
      <c r="H1" s="186"/>
      <c r="I1" s="186"/>
      <c r="J1" s="186"/>
      <c r="K1" s="186"/>
      <c r="L1" s="222"/>
      <c r="M1" s="222"/>
      <c r="N1" s="222"/>
      <c r="O1" s="131"/>
      <c r="P1" s="131"/>
      <c r="Q1" s="172"/>
    </row>
    <row r="2" spans="1:17" ht="15" customHeight="1">
      <c r="A2" s="29" t="s">
        <v>2943</v>
      </c>
      <c r="B2" s="30"/>
      <c r="C2" s="19"/>
      <c r="D2" s="19"/>
      <c r="E2" s="19"/>
      <c r="F2" s="217"/>
      <c r="G2" s="217"/>
      <c r="H2" s="217"/>
      <c r="I2" s="217"/>
      <c r="J2" s="217"/>
      <c r="K2" s="219"/>
      <c r="L2" s="223"/>
      <c r="M2" s="223"/>
      <c r="N2" s="223"/>
      <c r="O2" s="29"/>
      <c r="P2" s="30"/>
      <c r="Q2" s="156"/>
    </row>
    <row r="3" spans="1:17" ht="62" customHeight="1">
      <c r="A3" s="602" t="s">
        <v>428</v>
      </c>
      <c r="B3" s="413" t="s">
        <v>905</v>
      </c>
      <c r="C3" s="617" t="s">
        <v>906</v>
      </c>
      <c r="D3" s="617"/>
      <c r="E3" s="617"/>
      <c r="F3" s="583" t="s">
        <v>430</v>
      </c>
      <c r="G3" s="583" t="s">
        <v>431</v>
      </c>
      <c r="H3" s="583" t="s">
        <v>432</v>
      </c>
      <c r="I3" s="582" t="s">
        <v>526</v>
      </c>
      <c r="J3" s="583" t="s">
        <v>529</v>
      </c>
      <c r="K3" s="583" t="s">
        <v>527</v>
      </c>
      <c r="L3" s="603" t="s">
        <v>912</v>
      </c>
      <c r="M3" s="603"/>
      <c r="N3" s="603"/>
      <c r="O3" s="603"/>
      <c r="P3" s="603" t="s">
        <v>334</v>
      </c>
    </row>
    <row r="4" spans="1:17" ht="18" customHeight="1">
      <c r="A4" s="602"/>
      <c r="B4" s="365" t="str">
        <f>'Методика (раздел 6)'!B70</f>
        <v>Да, использовался</v>
      </c>
      <c r="C4" s="584" t="s">
        <v>96</v>
      </c>
      <c r="D4" s="584" t="s">
        <v>111</v>
      </c>
      <c r="E4" s="584" t="s">
        <v>434</v>
      </c>
      <c r="F4" s="583"/>
      <c r="G4" s="583"/>
      <c r="H4" s="583"/>
      <c r="I4" s="582"/>
      <c r="J4" s="583"/>
      <c r="K4" s="583"/>
      <c r="L4" s="616" t="s">
        <v>435</v>
      </c>
      <c r="M4" s="616" t="s">
        <v>436</v>
      </c>
      <c r="N4" s="616" t="s">
        <v>437</v>
      </c>
      <c r="O4" s="603" t="s">
        <v>438</v>
      </c>
      <c r="P4" s="603"/>
    </row>
    <row r="5" spans="1:17" ht="30" customHeight="1">
      <c r="A5" s="602"/>
      <c r="B5" s="365" t="str">
        <f>'Методика (раздел 6)'!B71</f>
        <v>Нет, не использовался или не отвечает требованиям</v>
      </c>
      <c r="C5" s="584"/>
      <c r="D5" s="584"/>
      <c r="E5" s="584"/>
      <c r="F5" s="583"/>
      <c r="G5" s="583"/>
      <c r="H5" s="583"/>
      <c r="I5" s="582"/>
      <c r="J5" s="583"/>
      <c r="K5" s="583"/>
      <c r="L5" s="616"/>
      <c r="M5" s="616"/>
      <c r="N5" s="616"/>
      <c r="O5" s="603"/>
      <c r="P5" s="603"/>
    </row>
    <row r="6" spans="1:17" ht="15" customHeight="1">
      <c r="A6" s="414" t="s">
        <v>0</v>
      </c>
      <c r="B6" s="465"/>
      <c r="C6" s="394"/>
      <c r="D6" s="394"/>
      <c r="E6" s="394"/>
      <c r="F6" s="423"/>
      <c r="G6" s="466"/>
      <c r="H6" s="466"/>
      <c r="I6" s="466"/>
      <c r="J6" s="370"/>
      <c r="K6" s="467"/>
      <c r="L6" s="468"/>
      <c r="M6" s="468"/>
      <c r="N6" s="468"/>
      <c r="O6" s="469"/>
      <c r="P6" s="469"/>
      <c r="Q6" s="101"/>
    </row>
    <row r="7" spans="1:17" ht="15" customHeight="1">
      <c r="A7" s="452" t="s">
        <v>1</v>
      </c>
      <c r="B7" s="470" t="s">
        <v>119</v>
      </c>
      <c r="C7" s="376">
        <f>IF(B7="Да, использовался",1,0)</f>
        <v>1</v>
      </c>
      <c r="D7" s="399"/>
      <c r="E7" s="376">
        <f>C7*(1-D7)</f>
        <v>1</v>
      </c>
      <c r="F7" s="386" t="s">
        <v>439</v>
      </c>
      <c r="G7" s="184" t="s">
        <v>439</v>
      </c>
      <c r="H7" s="184" t="s">
        <v>440</v>
      </c>
      <c r="I7" s="184" t="s">
        <v>2105</v>
      </c>
      <c r="J7" s="184" t="s">
        <v>2106</v>
      </c>
      <c r="K7" s="184" t="s">
        <v>439</v>
      </c>
      <c r="L7" s="403">
        <v>44484</v>
      </c>
      <c r="M7" s="403" t="s">
        <v>2109</v>
      </c>
      <c r="N7" s="403">
        <v>44483</v>
      </c>
      <c r="O7" s="403" t="s">
        <v>439</v>
      </c>
      <c r="P7" s="458" t="s">
        <v>120</v>
      </c>
      <c r="Q7" s="101" t="s">
        <v>120</v>
      </c>
    </row>
    <row r="8" spans="1:17" ht="15" customHeight="1">
      <c r="A8" s="452" t="s">
        <v>2</v>
      </c>
      <c r="B8" s="453" t="s">
        <v>119</v>
      </c>
      <c r="C8" s="376">
        <f t="shared" ref="C8:C24" si="0">IF(B8="Да, использовался",1,0)</f>
        <v>1</v>
      </c>
      <c r="D8" s="399"/>
      <c r="E8" s="376">
        <f t="shared" ref="E8:E24" si="1">C8*(1-D8)</f>
        <v>1</v>
      </c>
      <c r="F8" s="386" t="s">
        <v>439</v>
      </c>
      <c r="G8" s="184" t="s">
        <v>439</v>
      </c>
      <c r="H8" s="397" t="s">
        <v>2942</v>
      </c>
      <c r="I8" s="184" t="s">
        <v>2184</v>
      </c>
      <c r="J8" s="397" t="s">
        <v>2204</v>
      </c>
      <c r="K8" s="397" t="s">
        <v>439</v>
      </c>
      <c r="L8" s="388" t="s">
        <v>2185</v>
      </c>
      <c r="M8" s="403">
        <v>44508</v>
      </c>
      <c r="N8" s="403">
        <v>44508</v>
      </c>
      <c r="O8" s="403" t="s">
        <v>439</v>
      </c>
      <c r="P8" s="458" t="s">
        <v>120</v>
      </c>
      <c r="Q8" s="101" t="s">
        <v>120</v>
      </c>
    </row>
    <row r="9" spans="1:17" ht="15" customHeight="1">
      <c r="A9" s="452" t="s">
        <v>3</v>
      </c>
      <c r="B9" s="453" t="s">
        <v>118</v>
      </c>
      <c r="C9" s="376">
        <f t="shared" si="0"/>
        <v>0</v>
      </c>
      <c r="D9" s="399"/>
      <c r="E9" s="376">
        <f t="shared" si="1"/>
        <v>0</v>
      </c>
      <c r="F9" s="386" t="s">
        <v>439</v>
      </c>
      <c r="G9" s="184" t="s">
        <v>439</v>
      </c>
      <c r="H9" s="397" t="s">
        <v>444</v>
      </c>
      <c r="I9" s="184" t="s">
        <v>2242</v>
      </c>
      <c r="J9" s="397" t="s">
        <v>2241</v>
      </c>
      <c r="K9" s="397" t="s">
        <v>441</v>
      </c>
      <c r="L9" s="388">
        <v>44517</v>
      </c>
      <c r="M9" s="403" t="s">
        <v>2243</v>
      </c>
      <c r="N9" s="403" t="s">
        <v>120</v>
      </c>
      <c r="O9" s="403" t="s">
        <v>120</v>
      </c>
      <c r="P9" s="458" t="s">
        <v>2362</v>
      </c>
      <c r="Q9" s="101" t="s">
        <v>120</v>
      </c>
    </row>
    <row r="10" spans="1:17" ht="15" customHeight="1">
      <c r="A10" s="452" t="s">
        <v>4</v>
      </c>
      <c r="B10" s="453" t="s">
        <v>119</v>
      </c>
      <c r="C10" s="376">
        <f t="shared" si="0"/>
        <v>1</v>
      </c>
      <c r="D10" s="399"/>
      <c r="E10" s="376">
        <f t="shared" si="1"/>
        <v>1</v>
      </c>
      <c r="F10" s="386" t="s">
        <v>439</v>
      </c>
      <c r="G10" s="184" t="s">
        <v>439</v>
      </c>
      <c r="H10" s="397" t="s">
        <v>440</v>
      </c>
      <c r="I10" s="184" t="s">
        <v>2108</v>
      </c>
      <c r="J10" s="397" t="s">
        <v>120</v>
      </c>
      <c r="K10" s="397" t="s">
        <v>439</v>
      </c>
      <c r="L10" s="388">
        <v>44497</v>
      </c>
      <c r="M10" s="403">
        <v>44495</v>
      </c>
      <c r="N10" s="403" t="s">
        <v>295</v>
      </c>
      <c r="O10" s="403" t="s">
        <v>295</v>
      </c>
      <c r="P10" s="458" t="s">
        <v>120</v>
      </c>
      <c r="Q10" s="101" t="s">
        <v>120</v>
      </c>
    </row>
    <row r="11" spans="1:17" ht="15" customHeight="1">
      <c r="A11" s="452" t="s">
        <v>5</v>
      </c>
      <c r="B11" s="453" t="s">
        <v>119</v>
      </c>
      <c r="C11" s="376">
        <f t="shared" si="0"/>
        <v>1</v>
      </c>
      <c r="D11" s="399"/>
      <c r="E11" s="376">
        <f t="shared" si="1"/>
        <v>1</v>
      </c>
      <c r="F11" s="386" t="s">
        <v>439</v>
      </c>
      <c r="G11" s="184" t="s">
        <v>439</v>
      </c>
      <c r="H11" s="397" t="s">
        <v>442</v>
      </c>
      <c r="I11" s="184" t="s">
        <v>2107</v>
      </c>
      <c r="J11" s="397" t="s">
        <v>120</v>
      </c>
      <c r="K11" s="397" t="s">
        <v>439</v>
      </c>
      <c r="L11" s="388">
        <v>44509</v>
      </c>
      <c r="M11" s="403">
        <v>44502</v>
      </c>
      <c r="N11" s="403" t="s">
        <v>295</v>
      </c>
      <c r="O11" s="403" t="s">
        <v>295</v>
      </c>
      <c r="P11" s="458" t="s">
        <v>120</v>
      </c>
      <c r="Q11" s="101" t="s">
        <v>120</v>
      </c>
    </row>
    <row r="12" spans="1:17" ht="15" customHeight="1">
      <c r="A12" s="452" t="s">
        <v>6</v>
      </c>
      <c r="B12" s="453" t="s">
        <v>119</v>
      </c>
      <c r="C12" s="376">
        <f t="shared" si="0"/>
        <v>1</v>
      </c>
      <c r="D12" s="399">
        <v>0.5</v>
      </c>
      <c r="E12" s="376">
        <f t="shared" si="1"/>
        <v>0.5</v>
      </c>
      <c r="F12" s="386" t="s">
        <v>439</v>
      </c>
      <c r="G12" s="184" t="s">
        <v>439</v>
      </c>
      <c r="H12" s="397" t="s">
        <v>444</v>
      </c>
      <c r="I12" s="184" t="s">
        <v>2110</v>
      </c>
      <c r="J12" s="397" t="s">
        <v>2240</v>
      </c>
      <c r="K12" s="397" t="s">
        <v>439</v>
      </c>
      <c r="L12" s="388">
        <v>44511</v>
      </c>
      <c r="M12" s="403" t="s">
        <v>2370</v>
      </c>
      <c r="N12" s="403" t="s">
        <v>295</v>
      </c>
      <c r="O12" s="403" t="s">
        <v>295</v>
      </c>
      <c r="P12" s="184" t="s">
        <v>2998</v>
      </c>
      <c r="Q12" s="101" t="s">
        <v>120</v>
      </c>
    </row>
    <row r="13" spans="1:17" ht="15" customHeight="1">
      <c r="A13" s="452" t="s">
        <v>7</v>
      </c>
      <c r="B13" s="453" t="s">
        <v>119</v>
      </c>
      <c r="C13" s="376">
        <f t="shared" si="0"/>
        <v>1</v>
      </c>
      <c r="D13" s="399"/>
      <c r="E13" s="376">
        <f t="shared" si="1"/>
        <v>1</v>
      </c>
      <c r="F13" s="386" t="s">
        <v>439</v>
      </c>
      <c r="G13" s="184" t="s">
        <v>439</v>
      </c>
      <c r="H13" s="397" t="s">
        <v>444</v>
      </c>
      <c r="I13" s="184" t="s">
        <v>2111</v>
      </c>
      <c r="J13" s="397" t="s">
        <v>120</v>
      </c>
      <c r="K13" s="397" t="s">
        <v>439</v>
      </c>
      <c r="L13" s="388">
        <v>44523</v>
      </c>
      <c r="M13" s="403">
        <v>44498</v>
      </c>
      <c r="N13" s="403" t="s">
        <v>295</v>
      </c>
      <c r="O13" s="403" t="s">
        <v>295</v>
      </c>
      <c r="P13" s="458" t="s">
        <v>120</v>
      </c>
      <c r="Q13" s="101" t="s">
        <v>120</v>
      </c>
    </row>
    <row r="14" spans="1:17" ht="15" customHeight="1">
      <c r="A14" s="452" t="s">
        <v>8</v>
      </c>
      <c r="B14" s="453" t="s">
        <v>119</v>
      </c>
      <c r="C14" s="376">
        <f t="shared" si="0"/>
        <v>1</v>
      </c>
      <c r="D14" s="399"/>
      <c r="E14" s="376">
        <f t="shared" si="1"/>
        <v>1</v>
      </c>
      <c r="F14" s="386" t="s">
        <v>439</v>
      </c>
      <c r="G14" s="184" t="s">
        <v>439</v>
      </c>
      <c r="H14" s="397" t="s">
        <v>444</v>
      </c>
      <c r="I14" s="184" t="s">
        <v>2112</v>
      </c>
      <c r="J14" s="397" t="s">
        <v>120</v>
      </c>
      <c r="K14" s="397" t="s">
        <v>439</v>
      </c>
      <c r="L14" s="388">
        <v>44516</v>
      </c>
      <c r="M14" s="403">
        <v>44501</v>
      </c>
      <c r="N14" s="403">
        <v>44498</v>
      </c>
      <c r="O14" s="403" t="s">
        <v>439</v>
      </c>
      <c r="P14" s="458" t="s">
        <v>120</v>
      </c>
      <c r="Q14" s="101" t="s">
        <v>120</v>
      </c>
    </row>
    <row r="15" spans="1:17" ht="15" customHeight="1">
      <c r="A15" s="452" t="s">
        <v>9</v>
      </c>
      <c r="B15" s="453" t="s">
        <v>119</v>
      </c>
      <c r="C15" s="376">
        <f t="shared" si="0"/>
        <v>1</v>
      </c>
      <c r="D15" s="399"/>
      <c r="E15" s="376">
        <f t="shared" si="1"/>
        <v>1</v>
      </c>
      <c r="F15" s="386" t="s">
        <v>439</v>
      </c>
      <c r="G15" s="184" t="s">
        <v>439</v>
      </c>
      <c r="H15" s="397" t="s">
        <v>444</v>
      </c>
      <c r="I15" s="184" t="s">
        <v>2235</v>
      </c>
      <c r="J15" s="397" t="s">
        <v>120</v>
      </c>
      <c r="K15" s="397" t="s">
        <v>439</v>
      </c>
      <c r="L15" s="388">
        <v>44525</v>
      </c>
      <c r="M15" s="403" t="s">
        <v>2234</v>
      </c>
      <c r="N15" s="403">
        <v>44516</v>
      </c>
      <c r="O15" s="403" t="s">
        <v>439</v>
      </c>
      <c r="P15" s="458" t="s">
        <v>120</v>
      </c>
      <c r="Q15" s="101" t="s">
        <v>120</v>
      </c>
    </row>
    <row r="16" spans="1:17" ht="15" customHeight="1">
      <c r="A16" s="452" t="s">
        <v>10</v>
      </c>
      <c r="B16" s="453" t="s">
        <v>119</v>
      </c>
      <c r="C16" s="376">
        <f t="shared" si="0"/>
        <v>1</v>
      </c>
      <c r="D16" s="399"/>
      <c r="E16" s="376">
        <f t="shared" si="1"/>
        <v>1</v>
      </c>
      <c r="F16" s="386" t="s">
        <v>439</v>
      </c>
      <c r="G16" s="184" t="s">
        <v>439</v>
      </c>
      <c r="H16" s="397" t="s">
        <v>444</v>
      </c>
      <c r="I16" s="184" t="s">
        <v>2113</v>
      </c>
      <c r="J16" s="397" t="s">
        <v>120</v>
      </c>
      <c r="K16" s="397" t="s">
        <v>439</v>
      </c>
      <c r="L16" s="388">
        <v>44517</v>
      </c>
      <c r="M16" s="403" t="s">
        <v>295</v>
      </c>
      <c r="N16" s="403" t="s">
        <v>295</v>
      </c>
      <c r="O16" s="403" t="s">
        <v>295</v>
      </c>
      <c r="P16" s="458" t="s">
        <v>120</v>
      </c>
      <c r="Q16" s="101" t="s">
        <v>120</v>
      </c>
    </row>
    <row r="17" spans="1:17" ht="15" customHeight="1">
      <c r="A17" s="452" t="s">
        <v>11</v>
      </c>
      <c r="B17" s="453" t="s">
        <v>118</v>
      </c>
      <c r="C17" s="376">
        <f t="shared" si="0"/>
        <v>0</v>
      </c>
      <c r="D17" s="399"/>
      <c r="E17" s="376">
        <f t="shared" si="1"/>
        <v>0</v>
      </c>
      <c r="F17" s="386" t="s">
        <v>439</v>
      </c>
      <c r="G17" s="184" t="s">
        <v>439</v>
      </c>
      <c r="H17" s="397" t="s">
        <v>444</v>
      </c>
      <c r="I17" s="184" t="s">
        <v>2077</v>
      </c>
      <c r="J17" s="397" t="s">
        <v>120</v>
      </c>
      <c r="K17" s="397" t="s">
        <v>441</v>
      </c>
      <c r="L17" s="388">
        <v>44497</v>
      </c>
      <c r="M17" s="403">
        <v>44481</v>
      </c>
      <c r="N17" s="403" t="s">
        <v>120</v>
      </c>
      <c r="O17" s="403" t="s">
        <v>120</v>
      </c>
      <c r="P17" s="458" t="s">
        <v>2362</v>
      </c>
      <c r="Q17" s="101" t="s">
        <v>120</v>
      </c>
    </row>
    <row r="18" spans="1:17" ht="15" customHeight="1">
      <c r="A18" s="452" t="s">
        <v>12</v>
      </c>
      <c r="B18" s="453" t="s">
        <v>118</v>
      </c>
      <c r="C18" s="376">
        <f t="shared" si="0"/>
        <v>0</v>
      </c>
      <c r="D18" s="399"/>
      <c r="E18" s="376">
        <f t="shared" si="1"/>
        <v>0</v>
      </c>
      <c r="F18" s="386" t="s">
        <v>439</v>
      </c>
      <c r="G18" s="184" t="s">
        <v>439</v>
      </c>
      <c r="H18" s="397" t="s">
        <v>444</v>
      </c>
      <c r="I18" s="184" t="s">
        <v>2236</v>
      </c>
      <c r="J18" s="397" t="s">
        <v>2237</v>
      </c>
      <c r="K18" s="397" t="s">
        <v>441</v>
      </c>
      <c r="L18" s="388">
        <v>44518</v>
      </c>
      <c r="M18" s="403">
        <v>44503</v>
      </c>
      <c r="N18" s="403" t="s">
        <v>120</v>
      </c>
      <c r="O18" s="403" t="s">
        <v>120</v>
      </c>
      <c r="P18" s="458" t="s">
        <v>2362</v>
      </c>
      <c r="Q18" s="101" t="s">
        <v>120</v>
      </c>
    </row>
    <row r="19" spans="1:17" ht="15" customHeight="1">
      <c r="A19" s="452" t="s">
        <v>13</v>
      </c>
      <c r="B19" s="453" t="s">
        <v>118</v>
      </c>
      <c r="C19" s="376">
        <f t="shared" si="0"/>
        <v>0</v>
      </c>
      <c r="D19" s="399"/>
      <c r="E19" s="376">
        <f t="shared" si="1"/>
        <v>0</v>
      </c>
      <c r="F19" s="386" t="s">
        <v>439</v>
      </c>
      <c r="G19" s="184" t="s">
        <v>439</v>
      </c>
      <c r="H19" s="397" t="s">
        <v>444</v>
      </c>
      <c r="I19" s="184" t="s">
        <v>2238</v>
      </c>
      <c r="J19" s="397" t="s">
        <v>120</v>
      </c>
      <c r="K19" s="397" t="s">
        <v>441</v>
      </c>
      <c r="L19" s="388">
        <v>44510</v>
      </c>
      <c r="M19" s="403">
        <v>44503</v>
      </c>
      <c r="N19" s="403" t="s">
        <v>120</v>
      </c>
      <c r="O19" s="403" t="s">
        <v>120</v>
      </c>
      <c r="P19" s="184" t="s">
        <v>2965</v>
      </c>
      <c r="Q19" s="101" t="s">
        <v>120</v>
      </c>
    </row>
    <row r="20" spans="1:17" ht="15" customHeight="1">
      <c r="A20" s="452" t="s">
        <v>14</v>
      </c>
      <c r="B20" s="453" t="s">
        <v>119</v>
      </c>
      <c r="C20" s="376">
        <f t="shared" si="0"/>
        <v>1</v>
      </c>
      <c r="D20" s="399"/>
      <c r="E20" s="376">
        <f t="shared" si="1"/>
        <v>1</v>
      </c>
      <c r="F20" s="386" t="s">
        <v>439</v>
      </c>
      <c r="G20" s="184" t="s">
        <v>439</v>
      </c>
      <c r="H20" s="397" t="s">
        <v>444</v>
      </c>
      <c r="I20" s="184" t="s">
        <v>2260</v>
      </c>
      <c r="J20" s="397" t="s">
        <v>120</v>
      </c>
      <c r="K20" s="397" t="s">
        <v>439</v>
      </c>
      <c r="L20" s="388" t="s">
        <v>2375</v>
      </c>
      <c r="M20" s="403" t="s">
        <v>2261</v>
      </c>
      <c r="N20" s="403" t="s">
        <v>295</v>
      </c>
      <c r="O20" s="403" t="s">
        <v>295</v>
      </c>
      <c r="P20" s="458" t="s">
        <v>120</v>
      </c>
      <c r="Q20" s="101" t="s">
        <v>120</v>
      </c>
    </row>
    <row r="21" spans="1:17" ht="15" customHeight="1">
      <c r="A21" s="452" t="s">
        <v>15</v>
      </c>
      <c r="B21" s="453" t="s">
        <v>119</v>
      </c>
      <c r="C21" s="376">
        <f t="shared" si="0"/>
        <v>1</v>
      </c>
      <c r="D21" s="399"/>
      <c r="E21" s="376">
        <f t="shared" si="1"/>
        <v>1</v>
      </c>
      <c r="F21" s="386" t="s">
        <v>439</v>
      </c>
      <c r="G21" s="184" t="s">
        <v>439</v>
      </c>
      <c r="H21" s="397" t="s">
        <v>440</v>
      </c>
      <c r="I21" s="184" t="s">
        <v>2114</v>
      </c>
      <c r="J21" s="397" t="s">
        <v>120</v>
      </c>
      <c r="K21" s="397" t="s">
        <v>439</v>
      </c>
      <c r="L21" s="388">
        <v>44529</v>
      </c>
      <c r="M21" s="403">
        <v>44522</v>
      </c>
      <c r="N21" s="403" t="s">
        <v>295</v>
      </c>
      <c r="O21" s="403" t="s">
        <v>295</v>
      </c>
      <c r="P21" s="458" t="s">
        <v>2262</v>
      </c>
      <c r="Q21" s="101" t="s">
        <v>120</v>
      </c>
    </row>
    <row r="22" spans="1:17" ht="15" customHeight="1">
      <c r="A22" s="452" t="s">
        <v>16</v>
      </c>
      <c r="B22" s="453" t="s">
        <v>119</v>
      </c>
      <c r="C22" s="376">
        <f t="shared" si="0"/>
        <v>1</v>
      </c>
      <c r="D22" s="399"/>
      <c r="E22" s="376">
        <f t="shared" si="1"/>
        <v>1</v>
      </c>
      <c r="F22" s="386" t="s">
        <v>439</v>
      </c>
      <c r="G22" s="184" t="s">
        <v>439</v>
      </c>
      <c r="H22" s="397" t="s">
        <v>444</v>
      </c>
      <c r="I22" s="184" t="s">
        <v>2115</v>
      </c>
      <c r="J22" s="397" t="s">
        <v>120</v>
      </c>
      <c r="K22" s="397" t="s">
        <v>439</v>
      </c>
      <c r="L22" s="388">
        <v>44516</v>
      </c>
      <c r="M22" s="403" t="s">
        <v>295</v>
      </c>
      <c r="N22" s="403" t="s">
        <v>295</v>
      </c>
      <c r="O22" s="403" t="s">
        <v>295</v>
      </c>
      <c r="P22" s="458" t="s">
        <v>120</v>
      </c>
      <c r="Q22" s="101" t="s">
        <v>120</v>
      </c>
    </row>
    <row r="23" spans="1:17" ht="15" customHeight="1">
      <c r="A23" s="452" t="s">
        <v>17</v>
      </c>
      <c r="B23" s="453" t="s">
        <v>119</v>
      </c>
      <c r="C23" s="376">
        <f t="shared" si="0"/>
        <v>1</v>
      </c>
      <c r="D23" s="399"/>
      <c r="E23" s="376">
        <f t="shared" si="1"/>
        <v>1</v>
      </c>
      <c r="F23" s="386" t="s">
        <v>439</v>
      </c>
      <c r="G23" s="184" t="s">
        <v>439</v>
      </c>
      <c r="H23" s="397" t="s">
        <v>449</v>
      </c>
      <c r="I23" s="184" t="s">
        <v>2186</v>
      </c>
      <c r="J23" s="397" t="s">
        <v>120</v>
      </c>
      <c r="K23" s="397" t="s">
        <v>439</v>
      </c>
      <c r="L23" s="388">
        <v>44517</v>
      </c>
      <c r="M23" s="403">
        <v>44508</v>
      </c>
      <c r="N23" s="403">
        <v>44498</v>
      </c>
      <c r="O23" s="403" t="s">
        <v>439</v>
      </c>
      <c r="P23" s="458" t="s">
        <v>528</v>
      </c>
      <c r="Q23" s="101" t="s">
        <v>120</v>
      </c>
    </row>
    <row r="24" spans="1:17" ht="15" customHeight="1">
      <c r="A24" s="452" t="s">
        <v>18</v>
      </c>
      <c r="B24" s="453" t="s">
        <v>119</v>
      </c>
      <c r="C24" s="376">
        <f t="shared" si="0"/>
        <v>1</v>
      </c>
      <c r="D24" s="399"/>
      <c r="E24" s="376">
        <f t="shared" si="1"/>
        <v>1</v>
      </c>
      <c r="F24" s="386" t="s">
        <v>439</v>
      </c>
      <c r="G24" s="184" t="s">
        <v>439</v>
      </c>
      <c r="H24" s="397" t="s">
        <v>449</v>
      </c>
      <c r="I24" s="184" t="s">
        <v>2116</v>
      </c>
      <c r="J24" s="397" t="s">
        <v>120</v>
      </c>
      <c r="K24" s="397" t="s">
        <v>439</v>
      </c>
      <c r="L24" s="388" t="s">
        <v>2259</v>
      </c>
      <c r="M24" s="403">
        <v>44501</v>
      </c>
      <c r="N24" s="403" t="s">
        <v>295</v>
      </c>
      <c r="O24" s="403" t="s">
        <v>295</v>
      </c>
      <c r="P24" s="458" t="s">
        <v>2117</v>
      </c>
      <c r="Q24" s="101" t="s">
        <v>120</v>
      </c>
    </row>
    <row r="25" spans="1:17" ht="15" customHeight="1">
      <c r="A25" s="414" t="s">
        <v>19</v>
      </c>
      <c r="B25" s="461"/>
      <c r="C25" s="394"/>
      <c r="D25" s="394"/>
      <c r="E25" s="471"/>
      <c r="F25" s="423"/>
      <c r="G25" s="424"/>
      <c r="H25" s="424"/>
      <c r="I25" s="424"/>
      <c r="J25" s="424"/>
      <c r="K25" s="424"/>
      <c r="L25" s="425"/>
      <c r="M25" s="425"/>
      <c r="N25" s="425"/>
      <c r="O25" s="425"/>
      <c r="P25" s="472"/>
      <c r="Q25" s="101"/>
    </row>
    <row r="26" spans="1:17" s="29" customFormat="1" ht="15" customHeight="1">
      <c r="A26" s="452" t="s">
        <v>20</v>
      </c>
      <c r="B26" s="452" t="s">
        <v>118</v>
      </c>
      <c r="C26" s="376">
        <f t="shared" ref="C26:C36" si="2">IF(B26="Да, использовался",1,0)</f>
        <v>0</v>
      </c>
      <c r="D26" s="376"/>
      <c r="E26" s="376">
        <f t="shared" ref="E26:E36" si="3">C26*(1-D26)</f>
        <v>0</v>
      </c>
      <c r="F26" s="184" t="s">
        <v>439</v>
      </c>
      <c r="G26" s="184" t="s">
        <v>439</v>
      </c>
      <c r="H26" s="184" t="s">
        <v>444</v>
      </c>
      <c r="I26" s="184" t="s">
        <v>2190</v>
      </c>
      <c r="J26" s="184" t="s">
        <v>2221</v>
      </c>
      <c r="K26" s="184" t="s">
        <v>441</v>
      </c>
      <c r="L26" s="403">
        <v>44516</v>
      </c>
      <c r="M26" s="403" t="s">
        <v>2191</v>
      </c>
      <c r="N26" s="403" t="s">
        <v>120</v>
      </c>
      <c r="O26" s="456" t="s">
        <v>120</v>
      </c>
      <c r="P26" s="458" t="s">
        <v>2362</v>
      </c>
      <c r="Q26" s="173" t="s">
        <v>120</v>
      </c>
    </row>
    <row r="27" spans="1:17" s="29" customFormat="1" ht="15" customHeight="1">
      <c r="A27" s="452" t="s">
        <v>21</v>
      </c>
      <c r="B27" s="452" t="s">
        <v>119</v>
      </c>
      <c r="C27" s="376">
        <f t="shared" si="2"/>
        <v>1</v>
      </c>
      <c r="D27" s="376"/>
      <c r="E27" s="376">
        <f t="shared" si="3"/>
        <v>1</v>
      </c>
      <c r="F27" s="184" t="s">
        <v>439</v>
      </c>
      <c r="G27" s="184" t="s">
        <v>439</v>
      </c>
      <c r="H27" s="184" t="s">
        <v>442</v>
      </c>
      <c r="I27" s="184" t="s">
        <v>2099</v>
      </c>
      <c r="J27" s="184" t="s">
        <v>120</v>
      </c>
      <c r="K27" s="184" t="s">
        <v>439</v>
      </c>
      <c r="L27" s="403" t="s">
        <v>2098</v>
      </c>
      <c r="M27" s="403">
        <v>44475</v>
      </c>
      <c r="N27" s="403" t="s">
        <v>295</v>
      </c>
      <c r="O27" s="456" t="s">
        <v>295</v>
      </c>
      <c r="P27" s="458" t="s">
        <v>120</v>
      </c>
      <c r="Q27" s="173" t="s">
        <v>120</v>
      </c>
    </row>
    <row r="28" spans="1:17" s="29" customFormat="1" ht="15" customHeight="1">
      <c r="A28" s="452" t="s">
        <v>22</v>
      </c>
      <c r="B28" s="452" t="s">
        <v>119</v>
      </c>
      <c r="C28" s="376">
        <f t="shared" si="2"/>
        <v>1</v>
      </c>
      <c r="D28" s="376"/>
      <c r="E28" s="376">
        <f t="shared" si="3"/>
        <v>1</v>
      </c>
      <c r="F28" s="184" t="s">
        <v>439</v>
      </c>
      <c r="G28" s="184" t="s">
        <v>439</v>
      </c>
      <c r="H28" s="184" t="s">
        <v>442</v>
      </c>
      <c r="I28" s="184" t="s">
        <v>2220</v>
      </c>
      <c r="J28" s="184" t="s">
        <v>120</v>
      </c>
      <c r="K28" s="184" t="s">
        <v>439</v>
      </c>
      <c r="L28" s="403">
        <v>44519</v>
      </c>
      <c r="M28" s="403" t="s">
        <v>2215</v>
      </c>
      <c r="N28" s="403" t="s">
        <v>295</v>
      </c>
      <c r="O28" s="456" t="s">
        <v>295</v>
      </c>
      <c r="P28" s="458" t="s">
        <v>120</v>
      </c>
      <c r="Q28" s="173" t="s">
        <v>120</v>
      </c>
    </row>
    <row r="29" spans="1:17" s="29" customFormat="1" ht="15" customHeight="1">
      <c r="A29" s="452" t="s">
        <v>23</v>
      </c>
      <c r="B29" s="452" t="s">
        <v>119</v>
      </c>
      <c r="C29" s="376">
        <f t="shared" si="2"/>
        <v>1</v>
      </c>
      <c r="D29" s="376"/>
      <c r="E29" s="376">
        <f t="shared" si="3"/>
        <v>1</v>
      </c>
      <c r="F29" s="184" t="s">
        <v>439</v>
      </c>
      <c r="G29" s="184" t="s">
        <v>439</v>
      </c>
      <c r="H29" s="184" t="s">
        <v>444</v>
      </c>
      <c r="I29" s="184" t="s">
        <v>2218</v>
      </c>
      <c r="J29" s="184" t="s">
        <v>2217</v>
      </c>
      <c r="K29" s="184" t="s">
        <v>439</v>
      </c>
      <c r="L29" s="403">
        <v>44516</v>
      </c>
      <c r="M29" s="403" t="s">
        <v>2219</v>
      </c>
      <c r="N29" s="403" t="s">
        <v>295</v>
      </c>
      <c r="O29" s="456" t="s">
        <v>295</v>
      </c>
      <c r="P29" s="458" t="s">
        <v>120</v>
      </c>
      <c r="Q29" s="173" t="s">
        <v>120</v>
      </c>
    </row>
    <row r="30" spans="1:17" s="29" customFormat="1" ht="15" customHeight="1">
      <c r="A30" s="452" t="s">
        <v>24</v>
      </c>
      <c r="B30" s="452" t="s">
        <v>119</v>
      </c>
      <c r="C30" s="376">
        <f t="shared" si="2"/>
        <v>1</v>
      </c>
      <c r="D30" s="376"/>
      <c r="E30" s="376">
        <f t="shared" si="3"/>
        <v>1</v>
      </c>
      <c r="F30" s="184" t="s">
        <v>439</v>
      </c>
      <c r="G30" s="184" t="s">
        <v>439</v>
      </c>
      <c r="H30" s="184" t="s">
        <v>444</v>
      </c>
      <c r="I30" s="184" t="s">
        <v>2122</v>
      </c>
      <c r="J30" s="184" t="s">
        <v>2123</v>
      </c>
      <c r="K30" s="184" t="s">
        <v>439</v>
      </c>
      <c r="L30" s="403">
        <v>44508</v>
      </c>
      <c r="M30" s="403">
        <v>44501</v>
      </c>
      <c r="N30" s="403">
        <v>44498</v>
      </c>
      <c r="O30" s="456" t="s">
        <v>439</v>
      </c>
      <c r="P30" s="458" t="s">
        <v>120</v>
      </c>
      <c r="Q30" s="173" t="s">
        <v>120</v>
      </c>
    </row>
    <row r="31" spans="1:17" s="29" customFormat="1" ht="15" customHeight="1">
      <c r="A31" s="452" t="s">
        <v>25</v>
      </c>
      <c r="B31" s="452" t="s">
        <v>119</v>
      </c>
      <c r="C31" s="376">
        <f t="shared" si="2"/>
        <v>1</v>
      </c>
      <c r="D31" s="376"/>
      <c r="E31" s="376">
        <f t="shared" si="3"/>
        <v>1</v>
      </c>
      <c r="F31" s="184" t="s">
        <v>439</v>
      </c>
      <c r="G31" s="184" t="s">
        <v>439</v>
      </c>
      <c r="H31" s="184" t="s">
        <v>442</v>
      </c>
      <c r="I31" s="184" t="s">
        <v>2126</v>
      </c>
      <c r="J31" s="184" t="s">
        <v>2124</v>
      </c>
      <c r="K31" s="184" t="s">
        <v>439</v>
      </c>
      <c r="L31" s="403">
        <v>44510</v>
      </c>
      <c r="M31" s="403">
        <v>44502</v>
      </c>
      <c r="N31" s="403">
        <v>44502</v>
      </c>
      <c r="O31" s="456" t="s">
        <v>439</v>
      </c>
      <c r="P31" s="458" t="s">
        <v>120</v>
      </c>
      <c r="Q31" s="173" t="s">
        <v>120</v>
      </c>
    </row>
    <row r="32" spans="1:17" s="29" customFormat="1" ht="15" customHeight="1">
      <c r="A32" s="452" t="s">
        <v>450</v>
      </c>
      <c r="B32" s="452" t="s">
        <v>119</v>
      </c>
      <c r="C32" s="376">
        <f t="shared" si="2"/>
        <v>1</v>
      </c>
      <c r="D32" s="376"/>
      <c r="E32" s="376">
        <f t="shared" si="3"/>
        <v>1</v>
      </c>
      <c r="F32" s="184" t="s">
        <v>439</v>
      </c>
      <c r="G32" s="184" t="s">
        <v>439</v>
      </c>
      <c r="H32" s="184" t="s">
        <v>444</v>
      </c>
      <c r="I32" s="184" t="s">
        <v>2210</v>
      </c>
      <c r="J32" s="184" t="s">
        <v>2212</v>
      </c>
      <c r="K32" s="184" t="s">
        <v>439</v>
      </c>
      <c r="L32" s="403" t="s">
        <v>2211</v>
      </c>
      <c r="M32" s="403" t="s">
        <v>2213</v>
      </c>
      <c r="N32" s="403">
        <v>44514</v>
      </c>
      <c r="O32" s="456" t="s">
        <v>439</v>
      </c>
      <c r="P32" s="458" t="s">
        <v>120</v>
      </c>
      <c r="Q32" s="173" t="s">
        <v>120</v>
      </c>
    </row>
    <row r="33" spans="1:17" s="29" customFormat="1" ht="15" customHeight="1">
      <c r="A33" s="452" t="s">
        <v>27</v>
      </c>
      <c r="B33" s="452" t="s">
        <v>119</v>
      </c>
      <c r="C33" s="376">
        <f t="shared" si="2"/>
        <v>1</v>
      </c>
      <c r="D33" s="376"/>
      <c r="E33" s="376">
        <f t="shared" si="3"/>
        <v>1</v>
      </c>
      <c r="F33" s="184" t="s">
        <v>439</v>
      </c>
      <c r="G33" s="184" t="s">
        <v>439</v>
      </c>
      <c r="H33" s="184" t="s">
        <v>440</v>
      </c>
      <c r="I33" s="184" t="s">
        <v>2127</v>
      </c>
      <c r="J33" s="184" t="s">
        <v>120</v>
      </c>
      <c r="K33" s="184" t="s">
        <v>439</v>
      </c>
      <c r="L33" s="403">
        <v>44516</v>
      </c>
      <c r="M33" s="403">
        <v>44503</v>
      </c>
      <c r="N33" s="403">
        <v>44498</v>
      </c>
      <c r="O33" s="456" t="s">
        <v>439</v>
      </c>
      <c r="P33" s="458" t="s">
        <v>120</v>
      </c>
      <c r="Q33" s="173" t="s">
        <v>120</v>
      </c>
    </row>
    <row r="34" spans="1:17" s="29" customFormat="1" ht="15" customHeight="1">
      <c r="A34" s="452" t="s">
        <v>28</v>
      </c>
      <c r="B34" s="452" t="s">
        <v>118</v>
      </c>
      <c r="C34" s="376">
        <f t="shared" si="2"/>
        <v>0</v>
      </c>
      <c r="D34" s="376"/>
      <c r="E34" s="376">
        <f t="shared" si="3"/>
        <v>0</v>
      </c>
      <c r="F34" s="184" t="s">
        <v>439</v>
      </c>
      <c r="G34" s="184" t="s">
        <v>439</v>
      </c>
      <c r="H34" s="184" t="s">
        <v>440</v>
      </c>
      <c r="I34" s="184" t="s">
        <v>2230</v>
      </c>
      <c r="J34" s="184" t="s">
        <v>2231</v>
      </c>
      <c r="K34" s="184" t="s">
        <v>441</v>
      </c>
      <c r="L34" s="403" t="s">
        <v>2208</v>
      </c>
      <c r="M34" s="403" t="s">
        <v>2209</v>
      </c>
      <c r="N34" s="403" t="s">
        <v>120</v>
      </c>
      <c r="O34" s="456" t="s">
        <v>120</v>
      </c>
      <c r="P34" s="458" t="s">
        <v>2362</v>
      </c>
      <c r="Q34" s="173" t="s">
        <v>120</v>
      </c>
    </row>
    <row r="35" spans="1:17" s="29" customFormat="1" ht="15" customHeight="1">
      <c r="A35" s="452" t="s">
        <v>29</v>
      </c>
      <c r="B35" s="452" t="s">
        <v>119</v>
      </c>
      <c r="C35" s="376">
        <f t="shared" si="2"/>
        <v>1</v>
      </c>
      <c r="D35" s="376"/>
      <c r="E35" s="376">
        <f t="shared" si="3"/>
        <v>1</v>
      </c>
      <c r="F35" s="184" t="s">
        <v>439</v>
      </c>
      <c r="G35" s="184" t="s">
        <v>439</v>
      </c>
      <c r="H35" s="184" t="s">
        <v>444</v>
      </c>
      <c r="I35" s="184" t="s">
        <v>2075</v>
      </c>
      <c r="J35" s="184" t="s">
        <v>120</v>
      </c>
      <c r="K35" s="184" t="s">
        <v>439</v>
      </c>
      <c r="L35" s="403" t="s">
        <v>2076</v>
      </c>
      <c r="M35" s="403">
        <v>44482</v>
      </c>
      <c r="N35" s="403">
        <v>44483</v>
      </c>
      <c r="O35" s="456" t="s">
        <v>439</v>
      </c>
      <c r="P35" s="458" t="s">
        <v>120</v>
      </c>
      <c r="Q35" s="173" t="s">
        <v>120</v>
      </c>
    </row>
    <row r="36" spans="1:17" s="29" customFormat="1" ht="15" customHeight="1">
      <c r="A36" s="452" t="s">
        <v>30</v>
      </c>
      <c r="B36" s="452" t="s">
        <v>118</v>
      </c>
      <c r="C36" s="376">
        <f t="shared" si="2"/>
        <v>0</v>
      </c>
      <c r="D36" s="376"/>
      <c r="E36" s="376">
        <f t="shared" si="3"/>
        <v>0</v>
      </c>
      <c r="F36" s="184" t="s">
        <v>439</v>
      </c>
      <c r="G36" s="184" t="s">
        <v>439</v>
      </c>
      <c r="H36" s="184" t="s">
        <v>442</v>
      </c>
      <c r="I36" s="184" t="s">
        <v>2131</v>
      </c>
      <c r="J36" s="184" t="s">
        <v>120</v>
      </c>
      <c r="K36" s="184" t="s">
        <v>441</v>
      </c>
      <c r="L36" s="403">
        <v>44498</v>
      </c>
      <c r="M36" s="403" t="s">
        <v>2282</v>
      </c>
      <c r="N36" s="403" t="s">
        <v>120</v>
      </c>
      <c r="O36" s="456" t="s">
        <v>120</v>
      </c>
      <c r="P36" s="458" t="s">
        <v>2362</v>
      </c>
      <c r="Q36" s="173" t="s">
        <v>120</v>
      </c>
    </row>
    <row r="37" spans="1:17" ht="15" customHeight="1">
      <c r="A37" s="414" t="s">
        <v>31</v>
      </c>
      <c r="B37" s="461"/>
      <c r="C37" s="394"/>
      <c r="D37" s="394"/>
      <c r="E37" s="471"/>
      <c r="F37" s="423"/>
      <c r="G37" s="424"/>
      <c r="H37" s="424"/>
      <c r="I37" s="424"/>
      <c r="J37" s="424"/>
      <c r="K37" s="424"/>
      <c r="L37" s="425"/>
      <c r="M37" s="425"/>
      <c r="N37" s="425"/>
      <c r="O37" s="425"/>
      <c r="P37" s="472"/>
      <c r="Q37" s="101"/>
    </row>
    <row r="38" spans="1:17" ht="15" customHeight="1">
      <c r="A38" s="420" t="s">
        <v>32</v>
      </c>
      <c r="B38" s="470" t="s">
        <v>119</v>
      </c>
      <c r="C38" s="376">
        <f t="shared" ref="C38:C45" si="4">IF(B38="Да, использовался",1,0)</f>
        <v>1</v>
      </c>
      <c r="D38" s="399"/>
      <c r="E38" s="376">
        <f t="shared" ref="E38:E45" si="5">C38*(1-D38)</f>
        <v>1</v>
      </c>
      <c r="F38" s="386" t="s">
        <v>439</v>
      </c>
      <c r="G38" s="184" t="s">
        <v>439</v>
      </c>
      <c r="H38" s="184" t="s">
        <v>440</v>
      </c>
      <c r="I38" s="184" t="s">
        <v>610</v>
      </c>
      <c r="J38" s="389" t="s">
        <v>2093</v>
      </c>
      <c r="K38" s="184" t="s">
        <v>439</v>
      </c>
      <c r="L38" s="403">
        <v>44491</v>
      </c>
      <c r="M38" s="403">
        <v>44484</v>
      </c>
      <c r="N38" s="403">
        <v>44484</v>
      </c>
      <c r="O38" s="403" t="s">
        <v>439</v>
      </c>
      <c r="P38" s="458" t="s">
        <v>120</v>
      </c>
      <c r="Q38" s="101" t="s">
        <v>120</v>
      </c>
    </row>
    <row r="39" spans="1:17" ht="15" customHeight="1">
      <c r="A39" s="420" t="s">
        <v>33</v>
      </c>
      <c r="B39" s="453" t="s">
        <v>119</v>
      </c>
      <c r="C39" s="376">
        <f t="shared" si="4"/>
        <v>1</v>
      </c>
      <c r="D39" s="399">
        <v>0.5</v>
      </c>
      <c r="E39" s="376">
        <f t="shared" si="5"/>
        <v>0.5</v>
      </c>
      <c r="F39" s="184" t="s">
        <v>439</v>
      </c>
      <c r="G39" s="184" t="s">
        <v>439</v>
      </c>
      <c r="H39" s="184" t="s">
        <v>442</v>
      </c>
      <c r="I39" s="397" t="s">
        <v>2134</v>
      </c>
      <c r="J39" s="397" t="s">
        <v>2229</v>
      </c>
      <c r="K39" s="184" t="s">
        <v>439</v>
      </c>
      <c r="L39" s="388">
        <v>44495</v>
      </c>
      <c r="M39" s="403">
        <v>44488</v>
      </c>
      <c r="N39" s="403" t="s">
        <v>295</v>
      </c>
      <c r="O39" s="403" t="s">
        <v>295</v>
      </c>
      <c r="P39" s="184" t="s">
        <v>2228</v>
      </c>
      <c r="Q39" s="101" t="s">
        <v>120</v>
      </c>
    </row>
    <row r="40" spans="1:17" ht="15" customHeight="1">
      <c r="A40" s="420" t="s">
        <v>94</v>
      </c>
      <c r="B40" s="470" t="s">
        <v>119</v>
      </c>
      <c r="C40" s="376">
        <f t="shared" si="4"/>
        <v>1</v>
      </c>
      <c r="D40" s="399"/>
      <c r="E40" s="376">
        <f t="shared" si="5"/>
        <v>1</v>
      </c>
      <c r="F40" s="386" t="s">
        <v>439</v>
      </c>
      <c r="G40" s="184" t="s">
        <v>439</v>
      </c>
      <c r="H40" s="184" t="s">
        <v>442</v>
      </c>
      <c r="I40" s="184" t="s">
        <v>2133</v>
      </c>
      <c r="J40" s="184" t="s">
        <v>120</v>
      </c>
      <c r="K40" s="184" t="s">
        <v>439</v>
      </c>
      <c r="L40" s="403" t="s">
        <v>2132</v>
      </c>
      <c r="M40" s="403">
        <v>44498</v>
      </c>
      <c r="N40" s="403" t="s">
        <v>295</v>
      </c>
      <c r="O40" s="403" t="s">
        <v>295</v>
      </c>
      <c r="P40" s="458" t="s">
        <v>120</v>
      </c>
      <c r="Q40" s="101" t="s">
        <v>120</v>
      </c>
    </row>
    <row r="41" spans="1:17" ht="15" customHeight="1">
      <c r="A41" s="420" t="s">
        <v>34</v>
      </c>
      <c r="B41" s="453" t="s">
        <v>119</v>
      </c>
      <c r="C41" s="376">
        <f t="shared" si="4"/>
        <v>1</v>
      </c>
      <c r="D41" s="399"/>
      <c r="E41" s="376">
        <f t="shared" si="5"/>
        <v>1</v>
      </c>
      <c r="F41" s="386" t="s">
        <v>439</v>
      </c>
      <c r="G41" s="184" t="s">
        <v>439</v>
      </c>
      <c r="H41" s="184" t="s">
        <v>440</v>
      </c>
      <c r="I41" s="184" t="s">
        <v>2226</v>
      </c>
      <c r="J41" s="184" t="s">
        <v>120</v>
      </c>
      <c r="K41" s="397" t="s">
        <v>439</v>
      </c>
      <c r="L41" s="403">
        <v>44522</v>
      </c>
      <c r="M41" s="403" t="s">
        <v>2227</v>
      </c>
      <c r="N41" s="403" t="s">
        <v>295</v>
      </c>
      <c r="O41" s="403" t="s">
        <v>295</v>
      </c>
      <c r="P41" s="458" t="s">
        <v>120</v>
      </c>
      <c r="Q41" s="101" t="s">
        <v>120</v>
      </c>
    </row>
    <row r="42" spans="1:17" ht="15" customHeight="1">
      <c r="A42" s="420" t="s">
        <v>35</v>
      </c>
      <c r="B42" s="470" t="s">
        <v>119</v>
      </c>
      <c r="C42" s="376">
        <f t="shared" si="4"/>
        <v>1</v>
      </c>
      <c r="D42" s="399">
        <v>0.5</v>
      </c>
      <c r="E42" s="376">
        <f t="shared" si="5"/>
        <v>0.5</v>
      </c>
      <c r="F42" s="386" t="s">
        <v>439</v>
      </c>
      <c r="G42" s="184" t="s">
        <v>439</v>
      </c>
      <c r="H42" s="184" t="s">
        <v>444</v>
      </c>
      <c r="I42" s="184" t="s">
        <v>2223</v>
      </c>
      <c r="J42" s="184" t="s">
        <v>120</v>
      </c>
      <c r="K42" s="397" t="s">
        <v>439</v>
      </c>
      <c r="L42" s="388" t="s">
        <v>2135</v>
      </c>
      <c r="M42" s="403" t="s">
        <v>2224</v>
      </c>
      <c r="N42" s="403">
        <v>44505</v>
      </c>
      <c r="O42" s="403" t="s">
        <v>439</v>
      </c>
      <c r="P42" s="458" t="s">
        <v>2225</v>
      </c>
      <c r="Q42" s="101" t="s">
        <v>120</v>
      </c>
    </row>
    <row r="43" spans="1:17" ht="15" customHeight="1">
      <c r="A43" s="452" t="s">
        <v>36</v>
      </c>
      <c r="B43" s="453" t="s">
        <v>118</v>
      </c>
      <c r="C43" s="376">
        <f t="shared" si="4"/>
        <v>0</v>
      </c>
      <c r="D43" s="399"/>
      <c r="E43" s="376">
        <f t="shared" si="5"/>
        <v>0</v>
      </c>
      <c r="F43" s="386" t="s">
        <v>439</v>
      </c>
      <c r="G43" s="184" t="s">
        <v>439</v>
      </c>
      <c r="H43" s="184" t="s">
        <v>442</v>
      </c>
      <c r="I43" s="184" t="s">
        <v>2078</v>
      </c>
      <c r="J43" s="184" t="s">
        <v>120</v>
      </c>
      <c r="K43" s="404" t="s">
        <v>2222</v>
      </c>
      <c r="L43" s="388">
        <v>44495</v>
      </c>
      <c r="M43" s="403">
        <v>44489</v>
      </c>
      <c r="N43" s="388">
        <v>44508</v>
      </c>
      <c r="O43" s="403" t="s">
        <v>441</v>
      </c>
      <c r="P43" s="184" t="s">
        <v>2196</v>
      </c>
      <c r="Q43" s="101" t="s">
        <v>120</v>
      </c>
    </row>
    <row r="44" spans="1:17" ht="15" customHeight="1">
      <c r="A44" s="420" t="s">
        <v>37</v>
      </c>
      <c r="B44" s="453" t="s">
        <v>119</v>
      </c>
      <c r="C44" s="376">
        <f t="shared" si="4"/>
        <v>1</v>
      </c>
      <c r="D44" s="399"/>
      <c r="E44" s="376">
        <f t="shared" si="5"/>
        <v>1</v>
      </c>
      <c r="F44" s="386" t="s">
        <v>439</v>
      </c>
      <c r="G44" s="184" t="s">
        <v>439</v>
      </c>
      <c r="H44" s="184" t="s">
        <v>444</v>
      </c>
      <c r="I44" s="184" t="s">
        <v>2137</v>
      </c>
      <c r="J44" s="184" t="s">
        <v>2975</v>
      </c>
      <c r="K44" s="397" t="s">
        <v>439</v>
      </c>
      <c r="L44" s="388">
        <v>44516</v>
      </c>
      <c r="M44" s="403" t="s">
        <v>295</v>
      </c>
      <c r="N44" s="403" t="s">
        <v>295</v>
      </c>
      <c r="O44" s="403" t="s">
        <v>295</v>
      </c>
      <c r="P44" s="458" t="s">
        <v>2976</v>
      </c>
      <c r="Q44" s="101" t="s">
        <v>120</v>
      </c>
    </row>
    <row r="45" spans="1:17" ht="15" customHeight="1">
      <c r="A45" s="452" t="s">
        <v>95</v>
      </c>
      <c r="B45" s="453" t="s">
        <v>119</v>
      </c>
      <c r="C45" s="376">
        <f t="shared" si="4"/>
        <v>1</v>
      </c>
      <c r="D45" s="399"/>
      <c r="E45" s="376">
        <f t="shared" si="5"/>
        <v>1</v>
      </c>
      <c r="F45" s="386" t="s">
        <v>439</v>
      </c>
      <c r="G45" s="184" t="s">
        <v>439</v>
      </c>
      <c r="H45" s="184" t="s">
        <v>444</v>
      </c>
      <c r="I45" s="184" t="s">
        <v>2232</v>
      </c>
      <c r="J45" s="184" t="s">
        <v>2233</v>
      </c>
      <c r="K45" s="397" t="s">
        <v>439</v>
      </c>
      <c r="L45" s="403">
        <v>44532</v>
      </c>
      <c r="M45" s="403">
        <v>44522</v>
      </c>
      <c r="N45" s="403">
        <v>44522</v>
      </c>
      <c r="O45" s="403" t="s">
        <v>439</v>
      </c>
      <c r="P45" s="458" t="s">
        <v>528</v>
      </c>
      <c r="Q45" s="101" t="s">
        <v>120</v>
      </c>
    </row>
    <row r="46" spans="1:17" ht="15" customHeight="1">
      <c r="A46" s="414" t="s">
        <v>38</v>
      </c>
      <c r="B46" s="461"/>
      <c r="C46" s="394"/>
      <c r="D46" s="394"/>
      <c r="E46" s="471"/>
      <c r="F46" s="423"/>
      <c r="G46" s="424"/>
      <c r="H46" s="424"/>
      <c r="I46" s="424"/>
      <c r="J46" s="424"/>
      <c r="K46" s="424"/>
      <c r="L46" s="425"/>
      <c r="M46" s="425"/>
      <c r="N46" s="425"/>
      <c r="O46" s="425"/>
      <c r="P46" s="472"/>
      <c r="Q46" s="101"/>
    </row>
    <row r="47" spans="1:17" ht="15" customHeight="1">
      <c r="A47" s="452" t="s">
        <v>39</v>
      </c>
      <c r="B47" s="453" t="s">
        <v>118</v>
      </c>
      <c r="C47" s="376">
        <f t="shared" ref="C47:C53" si="6">IF(B47="Да, использовался",1,0)</f>
        <v>0</v>
      </c>
      <c r="D47" s="399"/>
      <c r="E47" s="376">
        <f t="shared" ref="E47:E53" si="7">C47*(1-D47)</f>
        <v>0</v>
      </c>
      <c r="F47" s="184" t="s">
        <v>439</v>
      </c>
      <c r="G47" s="184" t="s">
        <v>439</v>
      </c>
      <c r="H47" s="184" t="s">
        <v>444</v>
      </c>
      <c r="I47" s="184" t="s">
        <v>2138</v>
      </c>
      <c r="J47" s="386" t="s">
        <v>120</v>
      </c>
      <c r="K47" s="404" t="s">
        <v>441</v>
      </c>
      <c r="L47" s="388">
        <v>44511</v>
      </c>
      <c r="M47" s="388">
        <v>44498</v>
      </c>
      <c r="N47" s="403" t="s">
        <v>120</v>
      </c>
      <c r="O47" s="403" t="s">
        <v>120</v>
      </c>
      <c r="P47" s="458" t="s">
        <v>2363</v>
      </c>
      <c r="Q47" s="101" t="s">
        <v>120</v>
      </c>
    </row>
    <row r="48" spans="1:17" ht="15" customHeight="1">
      <c r="A48" s="452" t="s">
        <v>40</v>
      </c>
      <c r="B48" s="470" t="s">
        <v>118</v>
      </c>
      <c r="C48" s="376">
        <f t="shared" si="6"/>
        <v>0</v>
      </c>
      <c r="D48" s="399"/>
      <c r="E48" s="376">
        <f t="shared" si="7"/>
        <v>0</v>
      </c>
      <c r="F48" s="386" t="s">
        <v>439</v>
      </c>
      <c r="G48" s="184" t="s">
        <v>439</v>
      </c>
      <c r="H48" s="184" t="s">
        <v>444</v>
      </c>
      <c r="I48" s="386" t="s">
        <v>2248</v>
      </c>
      <c r="J48" s="386" t="s">
        <v>120</v>
      </c>
      <c r="K48" s="386" t="s">
        <v>441</v>
      </c>
      <c r="L48" s="403">
        <v>44518</v>
      </c>
      <c r="M48" s="403">
        <v>44510</v>
      </c>
      <c r="N48" s="403" t="s">
        <v>120</v>
      </c>
      <c r="O48" s="403" t="s">
        <v>120</v>
      </c>
      <c r="P48" s="458" t="s">
        <v>2363</v>
      </c>
      <c r="Q48" s="101" t="s">
        <v>120</v>
      </c>
    </row>
    <row r="49" spans="1:17" ht="15" customHeight="1">
      <c r="A49" s="452" t="s">
        <v>41</v>
      </c>
      <c r="B49" s="453" t="s">
        <v>119</v>
      </c>
      <c r="C49" s="376">
        <f t="shared" si="6"/>
        <v>1</v>
      </c>
      <c r="D49" s="399"/>
      <c r="E49" s="376">
        <f t="shared" si="7"/>
        <v>1</v>
      </c>
      <c r="F49" s="386" t="s">
        <v>439</v>
      </c>
      <c r="G49" s="184" t="s">
        <v>439</v>
      </c>
      <c r="H49" s="184" t="s">
        <v>444</v>
      </c>
      <c r="I49" s="184" t="s">
        <v>2245</v>
      </c>
      <c r="J49" s="184" t="s">
        <v>2244</v>
      </c>
      <c r="K49" s="397" t="s">
        <v>439</v>
      </c>
      <c r="L49" s="403">
        <v>44524</v>
      </c>
      <c r="M49" s="388" t="s">
        <v>2246</v>
      </c>
      <c r="N49" s="403" t="s">
        <v>295</v>
      </c>
      <c r="O49" s="403" t="s">
        <v>295</v>
      </c>
      <c r="P49" s="458" t="s">
        <v>2247</v>
      </c>
      <c r="Q49" s="101" t="s">
        <v>120</v>
      </c>
    </row>
    <row r="50" spans="1:17" ht="15" customHeight="1">
      <c r="A50" s="452" t="s">
        <v>42</v>
      </c>
      <c r="B50" s="470" t="s">
        <v>118</v>
      </c>
      <c r="C50" s="376">
        <f t="shared" si="6"/>
        <v>0</v>
      </c>
      <c r="D50" s="399"/>
      <c r="E50" s="376">
        <f t="shared" si="7"/>
        <v>0</v>
      </c>
      <c r="F50" s="386" t="s">
        <v>439</v>
      </c>
      <c r="G50" s="184" t="s">
        <v>439</v>
      </c>
      <c r="H50" s="184" t="s">
        <v>444</v>
      </c>
      <c r="I50" s="184" t="s">
        <v>2250</v>
      </c>
      <c r="J50" s="386" t="s">
        <v>120</v>
      </c>
      <c r="K50" s="184" t="s">
        <v>441</v>
      </c>
      <c r="L50" s="403" t="s">
        <v>2249</v>
      </c>
      <c r="M50" s="403" t="s">
        <v>2251</v>
      </c>
      <c r="N50" s="403" t="s">
        <v>120</v>
      </c>
      <c r="O50" s="403" t="s">
        <v>120</v>
      </c>
      <c r="P50" s="458" t="s">
        <v>2363</v>
      </c>
      <c r="Q50" s="101" t="s">
        <v>120</v>
      </c>
    </row>
    <row r="51" spans="1:17" ht="15" customHeight="1">
      <c r="A51" s="452" t="s">
        <v>91</v>
      </c>
      <c r="B51" s="453" t="s">
        <v>118</v>
      </c>
      <c r="C51" s="376">
        <f t="shared" si="6"/>
        <v>0</v>
      </c>
      <c r="D51" s="399"/>
      <c r="E51" s="376">
        <f t="shared" si="7"/>
        <v>0</v>
      </c>
      <c r="F51" s="386" t="s">
        <v>439</v>
      </c>
      <c r="G51" s="184" t="s">
        <v>439</v>
      </c>
      <c r="H51" s="184" t="s">
        <v>444</v>
      </c>
      <c r="I51" s="184" t="s">
        <v>2182</v>
      </c>
      <c r="J51" s="386" t="s">
        <v>120</v>
      </c>
      <c r="K51" s="184" t="s">
        <v>441</v>
      </c>
      <c r="L51" s="388" t="s">
        <v>2183</v>
      </c>
      <c r="M51" s="403">
        <v>44508</v>
      </c>
      <c r="N51" s="403" t="s">
        <v>120</v>
      </c>
      <c r="O51" s="403" t="s">
        <v>120</v>
      </c>
      <c r="P51" s="458" t="s">
        <v>2364</v>
      </c>
      <c r="Q51" s="101" t="s">
        <v>120</v>
      </c>
    </row>
    <row r="52" spans="1:17" ht="15" customHeight="1">
      <c r="A52" s="452" t="s">
        <v>43</v>
      </c>
      <c r="B52" s="453" t="s">
        <v>118</v>
      </c>
      <c r="C52" s="376">
        <f t="shared" si="6"/>
        <v>0</v>
      </c>
      <c r="D52" s="399"/>
      <c r="E52" s="376">
        <f t="shared" si="7"/>
        <v>0</v>
      </c>
      <c r="F52" s="386" t="s">
        <v>439</v>
      </c>
      <c r="G52" s="184" t="s">
        <v>439</v>
      </c>
      <c r="H52" s="184" t="s">
        <v>442</v>
      </c>
      <c r="I52" s="184" t="s">
        <v>2252</v>
      </c>
      <c r="J52" s="386" t="s">
        <v>120</v>
      </c>
      <c r="K52" s="404" t="s">
        <v>441</v>
      </c>
      <c r="L52" s="403">
        <v>44525</v>
      </c>
      <c r="M52" s="388">
        <v>44519</v>
      </c>
      <c r="N52" s="403" t="s">
        <v>120</v>
      </c>
      <c r="O52" s="403" t="s">
        <v>120</v>
      </c>
      <c r="P52" s="458" t="s">
        <v>2365</v>
      </c>
      <c r="Q52" s="101" t="s">
        <v>120</v>
      </c>
    </row>
    <row r="53" spans="1:17" ht="15" customHeight="1">
      <c r="A53" s="420" t="s">
        <v>44</v>
      </c>
      <c r="B53" s="470" t="s">
        <v>119</v>
      </c>
      <c r="C53" s="376">
        <f t="shared" si="6"/>
        <v>1</v>
      </c>
      <c r="D53" s="399"/>
      <c r="E53" s="376">
        <f t="shared" si="7"/>
        <v>1</v>
      </c>
      <c r="F53" s="386" t="s">
        <v>439</v>
      </c>
      <c r="G53" s="184" t="s">
        <v>439</v>
      </c>
      <c r="H53" s="184" t="s">
        <v>444</v>
      </c>
      <c r="I53" s="184" t="s">
        <v>2089</v>
      </c>
      <c r="J53" s="184" t="s">
        <v>120</v>
      </c>
      <c r="K53" s="386" t="s">
        <v>439</v>
      </c>
      <c r="L53" s="403">
        <v>44511</v>
      </c>
      <c r="M53" s="403" t="s">
        <v>295</v>
      </c>
      <c r="N53" s="403" t="s">
        <v>295</v>
      </c>
      <c r="O53" s="403" t="s">
        <v>295</v>
      </c>
      <c r="P53" s="458" t="s">
        <v>120</v>
      </c>
      <c r="Q53" s="101" t="s">
        <v>120</v>
      </c>
    </row>
    <row r="54" spans="1:17" ht="15" customHeight="1">
      <c r="A54" s="414" t="s">
        <v>45</v>
      </c>
      <c r="B54" s="461"/>
      <c r="C54" s="394"/>
      <c r="D54" s="394"/>
      <c r="E54" s="471"/>
      <c r="F54" s="423"/>
      <c r="G54" s="424"/>
      <c r="H54" s="424"/>
      <c r="I54" s="424"/>
      <c r="J54" s="424"/>
      <c r="K54" s="424"/>
      <c r="L54" s="425"/>
      <c r="M54" s="425"/>
      <c r="N54" s="425"/>
      <c r="O54" s="425"/>
      <c r="P54" s="472"/>
      <c r="Q54" s="101"/>
    </row>
    <row r="55" spans="1:17" ht="15" customHeight="1">
      <c r="A55" s="420" t="s">
        <v>46</v>
      </c>
      <c r="B55" s="470" t="s">
        <v>119</v>
      </c>
      <c r="C55" s="376">
        <f t="shared" ref="C55:C68" si="8">IF(B55="Да, использовался",1,0)</f>
        <v>1</v>
      </c>
      <c r="D55" s="399"/>
      <c r="E55" s="376">
        <f t="shared" ref="E55:E68" si="9">C55*(1-D55)</f>
        <v>1</v>
      </c>
      <c r="F55" s="386" t="s">
        <v>439</v>
      </c>
      <c r="G55" s="184" t="s">
        <v>439</v>
      </c>
      <c r="H55" s="184" t="s">
        <v>444</v>
      </c>
      <c r="I55" s="184" t="s">
        <v>2143</v>
      </c>
      <c r="J55" s="184" t="s">
        <v>2141</v>
      </c>
      <c r="K55" s="184" t="s">
        <v>439</v>
      </c>
      <c r="L55" s="403" t="s">
        <v>2142</v>
      </c>
      <c r="M55" s="403" t="s">
        <v>2144</v>
      </c>
      <c r="N55" s="403">
        <v>44497</v>
      </c>
      <c r="O55" s="403" t="s">
        <v>439</v>
      </c>
      <c r="P55" s="458" t="s">
        <v>120</v>
      </c>
      <c r="Q55" s="101" t="s">
        <v>120</v>
      </c>
    </row>
    <row r="56" spans="1:17" ht="15" customHeight="1">
      <c r="A56" s="420" t="s">
        <v>47</v>
      </c>
      <c r="B56" s="453" t="s">
        <v>118</v>
      </c>
      <c r="C56" s="376">
        <f t="shared" si="8"/>
        <v>0</v>
      </c>
      <c r="D56" s="399"/>
      <c r="E56" s="376">
        <f t="shared" si="9"/>
        <v>0</v>
      </c>
      <c r="F56" s="386" t="s">
        <v>439</v>
      </c>
      <c r="G56" s="184" t="s">
        <v>439</v>
      </c>
      <c r="H56" s="184" t="s">
        <v>444</v>
      </c>
      <c r="I56" s="184" t="s">
        <v>2253</v>
      </c>
      <c r="J56" s="184" t="s">
        <v>2254</v>
      </c>
      <c r="K56" s="397" t="s">
        <v>441</v>
      </c>
      <c r="L56" s="388" t="s">
        <v>2174</v>
      </c>
      <c r="M56" s="403" t="s">
        <v>2255</v>
      </c>
      <c r="N56" s="403" t="s">
        <v>120</v>
      </c>
      <c r="O56" s="403" t="s">
        <v>120</v>
      </c>
      <c r="P56" s="458" t="s">
        <v>2363</v>
      </c>
      <c r="Q56" s="101" t="s">
        <v>120</v>
      </c>
    </row>
    <row r="57" spans="1:17" ht="15" customHeight="1">
      <c r="A57" s="420" t="s">
        <v>48</v>
      </c>
      <c r="B57" s="453" t="s">
        <v>118</v>
      </c>
      <c r="C57" s="376">
        <f t="shared" si="8"/>
        <v>0</v>
      </c>
      <c r="D57" s="399"/>
      <c r="E57" s="376">
        <f t="shared" si="9"/>
        <v>0</v>
      </c>
      <c r="F57" s="184" t="s">
        <v>439</v>
      </c>
      <c r="G57" s="386" t="s">
        <v>439</v>
      </c>
      <c r="H57" s="386" t="s">
        <v>444</v>
      </c>
      <c r="I57" s="184" t="s">
        <v>2381</v>
      </c>
      <c r="J57" s="184" t="s">
        <v>120</v>
      </c>
      <c r="K57" s="386" t="s">
        <v>441</v>
      </c>
      <c r="L57" s="388" t="s">
        <v>2380</v>
      </c>
      <c r="M57" s="426">
        <v>44544</v>
      </c>
      <c r="N57" s="426" t="s">
        <v>120</v>
      </c>
      <c r="O57" s="426" t="s">
        <v>120</v>
      </c>
      <c r="P57" s="458" t="s">
        <v>2963</v>
      </c>
      <c r="Q57" s="101" t="s">
        <v>120</v>
      </c>
    </row>
    <row r="58" spans="1:17" ht="15" customHeight="1">
      <c r="A58" s="452" t="s">
        <v>49</v>
      </c>
      <c r="B58" s="416" t="s">
        <v>118</v>
      </c>
      <c r="C58" s="376">
        <f t="shared" si="8"/>
        <v>0</v>
      </c>
      <c r="D58" s="399"/>
      <c r="E58" s="376">
        <f t="shared" si="9"/>
        <v>0</v>
      </c>
      <c r="F58" s="184" t="s">
        <v>295</v>
      </c>
      <c r="G58" s="386" t="s">
        <v>441</v>
      </c>
      <c r="H58" s="386" t="s">
        <v>120</v>
      </c>
      <c r="I58" s="184" t="s">
        <v>120</v>
      </c>
      <c r="J58" s="184" t="s">
        <v>120</v>
      </c>
      <c r="K58" s="386" t="s">
        <v>120</v>
      </c>
      <c r="L58" s="388" t="s">
        <v>295</v>
      </c>
      <c r="M58" s="426" t="s">
        <v>120</v>
      </c>
      <c r="N58" s="426" t="s">
        <v>120</v>
      </c>
      <c r="O58" s="426" t="s">
        <v>120</v>
      </c>
      <c r="P58" s="184" t="s">
        <v>2964</v>
      </c>
      <c r="Q58" s="101" t="s">
        <v>120</v>
      </c>
    </row>
    <row r="59" spans="1:17" ht="15" customHeight="1">
      <c r="A59" s="452" t="s">
        <v>50</v>
      </c>
      <c r="B59" s="470" t="s">
        <v>119</v>
      </c>
      <c r="C59" s="376">
        <f t="shared" si="8"/>
        <v>1</v>
      </c>
      <c r="D59" s="399"/>
      <c r="E59" s="376">
        <f t="shared" si="9"/>
        <v>1</v>
      </c>
      <c r="F59" s="386" t="s">
        <v>439</v>
      </c>
      <c r="G59" s="184" t="s">
        <v>439</v>
      </c>
      <c r="H59" s="184" t="s">
        <v>444</v>
      </c>
      <c r="I59" s="386" t="s">
        <v>2187</v>
      </c>
      <c r="J59" s="184" t="s">
        <v>120</v>
      </c>
      <c r="K59" s="184" t="s">
        <v>439</v>
      </c>
      <c r="L59" s="403" t="s">
        <v>2188</v>
      </c>
      <c r="M59" s="403">
        <v>44502</v>
      </c>
      <c r="N59" s="403" t="s">
        <v>295</v>
      </c>
      <c r="O59" s="403" t="s">
        <v>295</v>
      </c>
      <c r="P59" s="373" t="s">
        <v>120</v>
      </c>
      <c r="Q59" s="101" t="s">
        <v>120</v>
      </c>
    </row>
    <row r="60" spans="1:17" ht="15" customHeight="1">
      <c r="A60" s="452" t="s">
        <v>51</v>
      </c>
      <c r="B60" s="470" t="s">
        <v>119</v>
      </c>
      <c r="C60" s="376">
        <f t="shared" si="8"/>
        <v>1</v>
      </c>
      <c r="D60" s="399"/>
      <c r="E60" s="376">
        <f t="shared" si="9"/>
        <v>1</v>
      </c>
      <c r="F60" s="386" t="s">
        <v>439</v>
      </c>
      <c r="G60" s="184" t="s">
        <v>439</v>
      </c>
      <c r="H60" s="184" t="s">
        <v>444</v>
      </c>
      <c r="I60" s="386" t="s">
        <v>2168</v>
      </c>
      <c r="J60" s="184" t="s">
        <v>2167</v>
      </c>
      <c r="K60" s="386" t="s">
        <v>439</v>
      </c>
      <c r="L60" s="403">
        <v>44511</v>
      </c>
      <c r="M60" s="403">
        <v>44496</v>
      </c>
      <c r="N60" s="403" t="s">
        <v>295</v>
      </c>
      <c r="O60" s="403" t="s">
        <v>295</v>
      </c>
      <c r="P60" s="458" t="s">
        <v>120</v>
      </c>
      <c r="Q60" s="101" t="s">
        <v>120</v>
      </c>
    </row>
    <row r="61" spans="1:17" ht="15" customHeight="1">
      <c r="A61" s="420" t="s">
        <v>52</v>
      </c>
      <c r="B61" s="470" t="s">
        <v>118</v>
      </c>
      <c r="C61" s="376">
        <f t="shared" si="8"/>
        <v>0</v>
      </c>
      <c r="D61" s="399"/>
      <c r="E61" s="376">
        <f t="shared" si="9"/>
        <v>0</v>
      </c>
      <c r="F61" s="386" t="s">
        <v>439</v>
      </c>
      <c r="G61" s="184" t="s">
        <v>439</v>
      </c>
      <c r="H61" s="184" t="s">
        <v>444</v>
      </c>
      <c r="I61" s="184" t="s">
        <v>2079</v>
      </c>
      <c r="J61" s="184" t="s">
        <v>120</v>
      </c>
      <c r="K61" s="386" t="s">
        <v>441</v>
      </c>
      <c r="L61" s="388">
        <v>44489</v>
      </c>
      <c r="M61" s="403">
        <v>44470</v>
      </c>
      <c r="N61" s="403" t="s">
        <v>120</v>
      </c>
      <c r="O61" s="403" t="s">
        <v>120</v>
      </c>
      <c r="P61" s="458" t="s">
        <v>2363</v>
      </c>
      <c r="Q61" s="101" t="s">
        <v>120</v>
      </c>
    </row>
    <row r="62" spans="1:17" ht="15" customHeight="1">
      <c r="A62" s="452" t="s">
        <v>53</v>
      </c>
      <c r="B62" s="453" t="s">
        <v>119</v>
      </c>
      <c r="C62" s="376">
        <f t="shared" si="8"/>
        <v>1</v>
      </c>
      <c r="D62" s="399">
        <v>0.5</v>
      </c>
      <c r="E62" s="376">
        <f t="shared" si="9"/>
        <v>0.5</v>
      </c>
      <c r="F62" s="386" t="s">
        <v>439</v>
      </c>
      <c r="G62" s="184" t="s">
        <v>439</v>
      </c>
      <c r="H62" s="184" t="s">
        <v>440</v>
      </c>
      <c r="I62" s="184" t="s">
        <v>2169</v>
      </c>
      <c r="J62" s="184" t="s">
        <v>2283</v>
      </c>
      <c r="K62" s="184" t="s">
        <v>913</v>
      </c>
      <c r="L62" s="388">
        <v>44511</v>
      </c>
      <c r="M62" s="403">
        <v>44498</v>
      </c>
      <c r="N62" s="403">
        <v>44510</v>
      </c>
      <c r="O62" s="403" t="s">
        <v>439</v>
      </c>
      <c r="P62" s="458" t="s">
        <v>2284</v>
      </c>
      <c r="Q62" s="101" t="s">
        <v>120</v>
      </c>
    </row>
    <row r="63" spans="1:17" ht="15" customHeight="1">
      <c r="A63" s="420" t="s">
        <v>54</v>
      </c>
      <c r="B63" s="470" t="s">
        <v>119</v>
      </c>
      <c r="C63" s="376">
        <f t="shared" si="8"/>
        <v>1</v>
      </c>
      <c r="D63" s="399"/>
      <c r="E63" s="376">
        <f t="shared" si="9"/>
        <v>1</v>
      </c>
      <c r="F63" s="386" t="s">
        <v>439</v>
      </c>
      <c r="G63" s="184" t="s">
        <v>439</v>
      </c>
      <c r="H63" s="184" t="s">
        <v>442</v>
      </c>
      <c r="I63" s="184" t="s">
        <v>2172</v>
      </c>
      <c r="J63" s="184" t="s">
        <v>120</v>
      </c>
      <c r="K63" s="389" t="s">
        <v>439</v>
      </c>
      <c r="L63" s="403">
        <v>44517</v>
      </c>
      <c r="M63" s="403">
        <v>44509</v>
      </c>
      <c r="N63" s="403" t="s">
        <v>295</v>
      </c>
      <c r="O63" s="403" t="s">
        <v>295</v>
      </c>
      <c r="P63" s="458" t="s">
        <v>914</v>
      </c>
      <c r="Q63" s="101" t="s">
        <v>120</v>
      </c>
    </row>
    <row r="64" spans="1:17" ht="15" customHeight="1">
      <c r="A64" s="452" t="s">
        <v>55</v>
      </c>
      <c r="B64" s="470" t="s">
        <v>119</v>
      </c>
      <c r="C64" s="376">
        <f t="shared" si="8"/>
        <v>1</v>
      </c>
      <c r="D64" s="399"/>
      <c r="E64" s="376">
        <f t="shared" si="9"/>
        <v>1</v>
      </c>
      <c r="F64" s="386" t="s">
        <v>439</v>
      </c>
      <c r="G64" s="184" t="s">
        <v>439</v>
      </c>
      <c r="H64" s="184" t="s">
        <v>444</v>
      </c>
      <c r="I64" s="184" t="s">
        <v>452</v>
      </c>
      <c r="J64" s="184" t="s">
        <v>120</v>
      </c>
      <c r="K64" s="184" t="s">
        <v>439</v>
      </c>
      <c r="L64" s="403" t="s">
        <v>2173</v>
      </c>
      <c r="M64" s="403" t="s">
        <v>295</v>
      </c>
      <c r="N64" s="403" t="s">
        <v>295</v>
      </c>
      <c r="O64" s="403" t="s">
        <v>295</v>
      </c>
      <c r="P64" s="458" t="s">
        <v>120</v>
      </c>
      <c r="Q64" s="101" t="s">
        <v>120</v>
      </c>
    </row>
    <row r="65" spans="1:17" ht="15" customHeight="1">
      <c r="A65" s="420" t="s">
        <v>56</v>
      </c>
      <c r="B65" s="453" t="s">
        <v>118</v>
      </c>
      <c r="C65" s="376">
        <f t="shared" si="8"/>
        <v>0</v>
      </c>
      <c r="D65" s="399"/>
      <c r="E65" s="376">
        <f t="shared" si="9"/>
        <v>0</v>
      </c>
      <c r="F65" s="404" t="s">
        <v>439</v>
      </c>
      <c r="G65" s="397" t="s">
        <v>439</v>
      </c>
      <c r="H65" s="397" t="s">
        <v>444</v>
      </c>
      <c r="I65" s="184" t="s">
        <v>2171</v>
      </c>
      <c r="J65" s="184" t="s">
        <v>2170</v>
      </c>
      <c r="K65" s="397" t="s">
        <v>441</v>
      </c>
      <c r="L65" s="388">
        <v>44511</v>
      </c>
      <c r="M65" s="388">
        <v>44502</v>
      </c>
      <c r="N65" s="388" t="s">
        <v>120</v>
      </c>
      <c r="O65" s="388" t="s">
        <v>120</v>
      </c>
      <c r="P65" s="373" t="s">
        <v>2365</v>
      </c>
      <c r="Q65" s="101" t="s">
        <v>120</v>
      </c>
    </row>
    <row r="66" spans="1:17" ht="15" customHeight="1">
      <c r="A66" s="420" t="s">
        <v>57</v>
      </c>
      <c r="B66" s="470" t="s">
        <v>118</v>
      </c>
      <c r="C66" s="376">
        <f t="shared" si="8"/>
        <v>0</v>
      </c>
      <c r="D66" s="399"/>
      <c r="E66" s="376">
        <f t="shared" si="9"/>
        <v>0</v>
      </c>
      <c r="F66" s="184" t="s">
        <v>439</v>
      </c>
      <c r="G66" s="184" t="s">
        <v>439</v>
      </c>
      <c r="H66" s="386" t="s">
        <v>442</v>
      </c>
      <c r="I66" s="386" t="s">
        <v>2373</v>
      </c>
      <c r="J66" s="184" t="s">
        <v>2374</v>
      </c>
      <c r="K66" s="184" t="s">
        <v>441</v>
      </c>
      <c r="L66" s="403">
        <v>44547</v>
      </c>
      <c r="M66" s="403">
        <v>44546</v>
      </c>
      <c r="N66" s="403" t="s">
        <v>120</v>
      </c>
      <c r="O66" s="403" t="s">
        <v>120</v>
      </c>
      <c r="P66" s="184" t="s">
        <v>2376</v>
      </c>
      <c r="Q66" s="101" t="s">
        <v>120</v>
      </c>
    </row>
    <row r="67" spans="1:17" ht="15" customHeight="1">
      <c r="A67" s="420" t="s">
        <v>58</v>
      </c>
      <c r="B67" s="470" t="s">
        <v>119</v>
      </c>
      <c r="C67" s="376">
        <f t="shared" si="8"/>
        <v>1</v>
      </c>
      <c r="D67" s="399"/>
      <c r="E67" s="376">
        <f t="shared" si="9"/>
        <v>1</v>
      </c>
      <c r="F67" s="386" t="s">
        <v>439</v>
      </c>
      <c r="G67" s="184" t="s">
        <v>439</v>
      </c>
      <c r="H67" s="184" t="s">
        <v>440</v>
      </c>
      <c r="I67" s="184" t="s">
        <v>2071</v>
      </c>
      <c r="J67" s="184" t="s">
        <v>2073</v>
      </c>
      <c r="K67" s="404" t="s">
        <v>439</v>
      </c>
      <c r="L67" s="388">
        <v>44484</v>
      </c>
      <c r="M67" s="403" t="s">
        <v>2072</v>
      </c>
      <c r="N67" s="403">
        <v>44510</v>
      </c>
      <c r="O67" s="403" t="s">
        <v>439</v>
      </c>
      <c r="P67" s="458" t="s">
        <v>120</v>
      </c>
      <c r="Q67" s="101" t="s">
        <v>120</v>
      </c>
    </row>
    <row r="68" spans="1:17" ht="15" customHeight="1">
      <c r="A68" s="420" t="s">
        <v>59</v>
      </c>
      <c r="B68" s="470" t="s">
        <v>119</v>
      </c>
      <c r="C68" s="376">
        <f t="shared" si="8"/>
        <v>1</v>
      </c>
      <c r="D68" s="399">
        <v>0.5</v>
      </c>
      <c r="E68" s="376">
        <f t="shared" si="9"/>
        <v>0.5</v>
      </c>
      <c r="F68" s="386" t="s">
        <v>439</v>
      </c>
      <c r="G68" s="184" t="s">
        <v>439</v>
      </c>
      <c r="H68" s="184" t="s">
        <v>444</v>
      </c>
      <c r="I68" s="184" t="s">
        <v>2161</v>
      </c>
      <c r="J68" s="184" t="s">
        <v>120</v>
      </c>
      <c r="K68" s="184" t="s">
        <v>913</v>
      </c>
      <c r="L68" s="403" t="s">
        <v>2164</v>
      </c>
      <c r="M68" s="388">
        <v>44498</v>
      </c>
      <c r="N68" s="403">
        <v>44498</v>
      </c>
      <c r="O68" s="403" t="s">
        <v>439</v>
      </c>
      <c r="P68" s="458" t="s">
        <v>2162</v>
      </c>
      <c r="Q68" s="101" t="s">
        <v>120</v>
      </c>
    </row>
    <row r="69" spans="1:17" ht="15" customHeight="1">
      <c r="A69" s="414" t="s">
        <v>60</v>
      </c>
      <c r="B69" s="461"/>
      <c r="C69" s="394"/>
      <c r="D69" s="394"/>
      <c r="E69" s="471"/>
      <c r="F69" s="423"/>
      <c r="G69" s="424"/>
      <c r="H69" s="424"/>
      <c r="I69" s="424"/>
      <c r="J69" s="424"/>
      <c r="K69" s="424"/>
      <c r="L69" s="425"/>
      <c r="M69" s="425"/>
      <c r="N69" s="425"/>
      <c r="O69" s="425"/>
      <c r="P69" s="472"/>
      <c r="Q69" s="101"/>
    </row>
    <row r="70" spans="1:17" ht="15" customHeight="1">
      <c r="A70" s="420" t="s">
        <v>61</v>
      </c>
      <c r="B70" s="470" t="s">
        <v>118</v>
      </c>
      <c r="C70" s="376">
        <f t="shared" ref="C70:C75" si="10">IF(B70="Да, использовался",1,0)</f>
        <v>0</v>
      </c>
      <c r="D70" s="399"/>
      <c r="E70" s="376">
        <f t="shared" ref="E70:E75" si="11">C70*(1-D70)</f>
        <v>0</v>
      </c>
      <c r="F70" s="386" t="s">
        <v>439</v>
      </c>
      <c r="G70" s="184" t="s">
        <v>439</v>
      </c>
      <c r="H70" s="184" t="s">
        <v>444</v>
      </c>
      <c r="I70" s="184" t="s">
        <v>2163</v>
      </c>
      <c r="J70" s="184" t="s">
        <v>120</v>
      </c>
      <c r="K70" s="184" t="s">
        <v>441</v>
      </c>
      <c r="L70" s="388">
        <v>44518</v>
      </c>
      <c r="M70" s="403" t="s">
        <v>295</v>
      </c>
      <c r="N70" s="403" t="s">
        <v>120</v>
      </c>
      <c r="O70" s="403" t="s">
        <v>120</v>
      </c>
      <c r="P70" s="458" t="s">
        <v>2365</v>
      </c>
      <c r="Q70" s="101" t="s">
        <v>120</v>
      </c>
    </row>
    <row r="71" spans="1:17" ht="15" customHeight="1">
      <c r="A71" s="420" t="s">
        <v>62</v>
      </c>
      <c r="B71" s="470" t="s">
        <v>118</v>
      </c>
      <c r="C71" s="376">
        <f t="shared" si="10"/>
        <v>0</v>
      </c>
      <c r="D71" s="399"/>
      <c r="E71" s="376">
        <f t="shared" si="11"/>
        <v>0</v>
      </c>
      <c r="F71" s="184" t="s">
        <v>295</v>
      </c>
      <c r="G71" s="184" t="s">
        <v>441</v>
      </c>
      <c r="H71" s="386" t="s">
        <v>120</v>
      </c>
      <c r="I71" s="386" t="s">
        <v>120</v>
      </c>
      <c r="J71" s="184" t="s">
        <v>120</v>
      </c>
      <c r="K71" s="184" t="s">
        <v>120</v>
      </c>
      <c r="L71" s="403" t="s">
        <v>120</v>
      </c>
      <c r="M71" s="403" t="s">
        <v>120</v>
      </c>
      <c r="N71" s="403" t="s">
        <v>120</v>
      </c>
      <c r="O71" s="403" t="s">
        <v>120</v>
      </c>
      <c r="P71" s="184" t="s">
        <v>2361</v>
      </c>
      <c r="Q71" s="101" t="s">
        <v>120</v>
      </c>
    </row>
    <row r="72" spans="1:17" ht="15" customHeight="1">
      <c r="A72" s="452" t="s">
        <v>63</v>
      </c>
      <c r="B72" s="470" t="s">
        <v>119</v>
      </c>
      <c r="C72" s="376">
        <f t="shared" si="10"/>
        <v>1</v>
      </c>
      <c r="D72" s="399"/>
      <c r="E72" s="376">
        <f t="shared" si="11"/>
        <v>1</v>
      </c>
      <c r="F72" s="386" t="s">
        <v>439</v>
      </c>
      <c r="G72" s="184" t="s">
        <v>439</v>
      </c>
      <c r="H72" s="184" t="s">
        <v>444</v>
      </c>
      <c r="I72" s="184" t="s">
        <v>2165</v>
      </c>
      <c r="J72" s="184" t="s">
        <v>120</v>
      </c>
      <c r="K72" s="184" t="s">
        <v>439</v>
      </c>
      <c r="L72" s="403" t="s">
        <v>2166</v>
      </c>
      <c r="M72" s="403">
        <v>44501</v>
      </c>
      <c r="N72" s="403">
        <v>44501</v>
      </c>
      <c r="O72" s="403" t="s">
        <v>439</v>
      </c>
      <c r="P72" s="458" t="s">
        <v>120</v>
      </c>
      <c r="Q72" s="101" t="s">
        <v>120</v>
      </c>
    </row>
    <row r="73" spans="1:17" ht="15" customHeight="1">
      <c r="A73" s="420" t="s">
        <v>64</v>
      </c>
      <c r="B73" s="453" t="s">
        <v>119</v>
      </c>
      <c r="C73" s="376">
        <f t="shared" si="10"/>
        <v>1</v>
      </c>
      <c r="D73" s="399"/>
      <c r="E73" s="376">
        <f t="shared" si="11"/>
        <v>1</v>
      </c>
      <c r="F73" s="386" t="s">
        <v>439</v>
      </c>
      <c r="G73" s="184" t="s">
        <v>439</v>
      </c>
      <c r="H73" s="184" t="s">
        <v>444</v>
      </c>
      <c r="I73" s="473" t="s">
        <v>2280</v>
      </c>
      <c r="J73" s="184" t="s">
        <v>120</v>
      </c>
      <c r="K73" s="184" t="s">
        <v>439</v>
      </c>
      <c r="L73" s="474" t="s">
        <v>2279</v>
      </c>
      <c r="M73" s="403" t="s">
        <v>2281</v>
      </c>
      <c r="N73" s="403" t="s">
        <v>295</v>
      </c>
      <c r="O73" s="403" t="s">
        <v>295</v>
      </c>
      <c r="P73" s="458" t="s">
        <v>120</v>
      </c>
      <c r="Q73" s="101" t="s">
        <v>120</v>
      </c>
    </row>
    <row r="74" spans="1:17" ht="15" customHeight="1">
      <c r="A74" s="452" t="s">
        <v>65</v>
      </c>
      <c r="B74" s="470" t="s">
        <v>119</v>
      </c>
      <c r="C74" s="376">
        <f t="shared" si="10"/>
        <v>1</v>
      </c>
      <c r="D74" s="399"/>
      <c r="E74" s="376">
        <f t="shared" si="11"/>
        <v>1</v>
      </c>
      <c r="F74" s="386" t="s">
        <v>439</v>
      </c>
      <c r="G74" s="184" t="s">
        <v>439</v>
      </c>
      <c r="H74" s="184" t="s">
        <v>442</v>
      </c>
      <c r="I74" s="389" t="s">
        <v>2103</v>
      </c>
      <c r="J74" s="184" t="s">
        <v>120</v>
      </c>
      <c r="K74" s="184" t="s">
        <v>439</v>
      </c>
      <c r="L74" s="403">
        <v>44496</v>
      </c>
      <c r="M74" s="388">
        <v>44491</v>
      </c>
      <c r="N74" s="403">
        <v>44491</v>
      </c>
      <c r="O74" s="403" t="s">
        <v>439</v>
      </c>
      <c r="P74" s="458" t="s">
        <v>120</v>
      </c>
      <c r="Q74" s="101" t="s">
        <v>120</v>
      </c>
    </row>
    <row r="75" spans="1:17" ht="15" customHeight="1">
      <c r="A75" s="420" t="s">
        <v>66</v>
      </c>
      <c r="B75" s="470" t="s">
        <v>118</v>
      </c>
      <c r="C75" s="376">
        <f t="shared" si="10"/>
        <v>0</v>
      </c>
      <c r="D75" s="399"/>
      <c r="E75" s="376">
        <f t="shared" si="11"/>
        <v>0</v>
      </c>
      <c r="F75" s="184" t="s">
        <v>295</v>
      </c>
      <c r="G75" s="386" t="s">
        <v>441</v>
      </c>
      <c r="H75" s="386" t="s">
        <v>120</v>
      </c>
      <c r="I75" s="386" t="s">
        <v>120</v>
      </c>
      <c r="J75" s="184" t="s">
        <v>120</v>
      </c>
      <c r="K75" s="386" t="s">
        <v>120</v>
      </c>
      <c r="L75" s="403" t="s">
        <v>120</v>
      </c>
      <c r="M75" s="403" t="s">
        <v>120</v>
      </c>
      <c r="N75" s="403" t="s">
        <v>120</v>
      </c>
      <c r="O75" s="403" t="s">
        <v>120</v>
      </c>
      <c r="P75" s="184" t="s">
        <v>2366</v>
      </c>
      <c r="Q75" s="101" t="s">
        <v>120</v>
      </c>
    </row>
    <row r="76" spans="1:17" ht="15" customHeight="1">
      <c r="A76" s="414" t="s">
        <v>67</v>
      </c>
      <c r="B76" s="461"/>
      <c r="C76" s="394"/>
      <c r="D76" s="394"/>
      <c r="E76" s="471"/>
      <c r="F76" s="423"/>
      <c r="G76" s="424"/>
      <c r="H76" s="424"/>
      <c r="I76" s="424"/>
      <c r="J76" s="424"/>
      <c r="K76" s="396"/>
      <c r="L76" s="425"/>
      <c r="M76" s="425"/>
      <c r="N76" s="425"/>
      <c r="O76" s="425"/>
      <c r="P76" s="472"/>
      <c r="Q76" s="101"/>
    </row>
    <row r="77" spans="1:17" ht="15" customHeight="1">
      <c r="A77" s="420" t="s">
        <v>68</v>
      </c>
      <c r="B77" s="470" t="s">
        <v>119</v>
      </c>
      <c r="C77" s="376">
        <f t="shared" ref="C77:C86" si="12">IF(B77="Да, использовался",1,0)</f>
        <v>1</v>
      </c>
      <c r="D77" s="399"/>
      <c r="E77" s="376">
        <f t="shared" ref="E77:E86" si="13">C77*(1-D77)</f>
        <v>1</v>
      </c>
      <c r="F77" s="184" t="s">
        <v>612</v>
      </c>
      <c r="G77" s="184" t="s">
        <v>439</v>
      </c>
      <c r="H77" s="184" t="s">
        <v>444</v>
      </c>
      <c r="I77" s="389" t="s">
        <v>2160</v>
      </c>
      <c r="J77" s="184" t="s">
        <v>120</v>
      </c>
      <c r="K77" s="386" t="s">
        <v>439</v>
      </c>
      <c r="L77" s="403">
        <v>44510</v>
      </c>
      <c r="M77" s="388">
        <v>44496</v>
      </c>
      <c r="N77" s="403" t="s">
        <v>295</v>
      </c>
      <c r="O77" s="403" t="s">
        <v>295</v>
      </c>
      <c r="P77" s="458" t="s">
        <v>120</v>
      </c>
      <c r="Q77" s="101" t="s">
        <v>120</v>
      </c>
    </row>
    <row r="78" spans="1:17" ht="15" customHeight="1">
      <c r="A78" s="420" t="s">
        <v>70</v>
      </c>
      <c r="B78" s="470" t="s">
        <v>119</v>
      </c>
      <c r="C78" s="376">
        <f t="shared" si="12"/>
        <v>1</v>
      </c>
      <c r="D78" s="399"/>
      <c r="E78" s="376">
        <f t="shared" si="13"/>
        <v>1</v>
      </c>
      <c r="F78" s="386" t="s">
        <v>439</v>
      </c>
      <c r="G78" s="184" t="s">
        <v>439</v>
      </c>
      <c r="H78" s="184" t="s">
        <v>444</v>
      </c>
      <c r="I78" s="184" t="s">
        <v>2290</v>
      </c>
      <c r="J78" s="184" t="s">
        <v>2289</v>
      </c>
      <c r="K78" s="389" t="s">
        <v>439</v>
      </c>
      <c r="L78" s="378">
        <v>44510</v>
      </c>
      <c r="M78" s="403" t="s">
        <v>2291</v>
      </c>
      <c r="N78" s="403" t="s">
        <v>295</v>
      </c>
      <c r="O78" s="403" t="s">
        <v>295</v>
      </c>
      <c r="P78" s="184" t="s">
        <v>2292</v>
      </c>
      <c r="Q78" s="101" t="s">
        <v>120</v>
      </c>
    </row>
    <row r="79" spans="1:17" ht="15" customHeight="1">
      <c r="A79" s="420" t="s">
        <v>71</v>
      </c>
      <c r="B79" s="470" t="s">
        <v>119</v>
      </c>
      <c r="C79" s="376">
        <f t="shared" si="12"/>
        <v>1</v>
      </c>
      <c r="D79" s="399"/>
      <c r="E79" s="376">
        <f t="shared" si="13"/>
        <v>1</v>
      </c>
      <c r="F79" s="386" t="s">
        <v>439</v>
      </c>
      <c r="G79" s="184" t="s">
        <v>439</v>
      </c>
      <c r="H79" s="184" t="s">
        <v>444</v>
      </c>
      <c r="I79" s="184" t="s">
        <v>2150</v>
      </c>
      <c r="J79" s="184" t="s">
        <v>2293</v>
      </c>
      <c r="K79" s="397" t="s">
        <v>439</v>
      </c>
      <c r="L79" s="388">
        <v>44518</v>
      </c>
      <c r="M79" s="388" t="s">
        <v>2294</v>
      </c>
      <c r="N79" s="403">
        <v>44508</v>
      </c>
      <c r="O79" s="403" t="s">
        <v>439</v>
      </c>
      <c r="P79" s="184" t="s">
        <v>2295</v>
      </c>
      <c r="Q79" s="101" t="s">
        <v>120</v>
      </c>
    </row>
    <row r="80" spans="1:17" ht="15" customHeight="1">
      <c r="A80" s="452" t="s">
        <v>72</v>
      </c>
      <c r="B80" s="470" t="s">
        <v>119</v>
      </c>
      <c r="C80" s="376">
        <f t="shared" si="12"/>
        <v>1</v>
      </c>
      <c r="D80" s="399"/>
      <c r="E80" s="376">
        <f t="shared" si="13"/>
        <v>1</v>
      </c>
      <c r="F80" s="386" t="s">
        <v>439</v>
      </c>
      <c r="G80" s="184" t="s">
        <v>439</v>
      </c>
      <c r="H80" s="184" t="s">
        <v>444</v>
      </c>
      <c r="I80" s="389" t="s">
        <v>2080</v>
      </c>
      <c r="J80" s="386" t="s">
        <v>2081</v>
      </c>
      <c r="K80" s="184" t="s">
        <v>439</v>
      </c>
      <c r="L80" s="403">
        <v>44490</v>
      </c>
      <c r="M80" s="403">
        <v>44488</v>
      </c>
      <c r="N80" s="403" t="s">
        <v>295</v>
      </c>
      <c r="O80" s="403" t="s">
        <v>295</v>
      </c>
      <c r="P80" s="458" t="s">
        <v>2082</v>
      </c>
      <c r="Q80" s="101" t="s">
        <v>120</v>
      </c>
    </row>
    <row r="81" spans="1:17" ht="15" customHeight="1">
      <c r="A81" s="452" t="s">
        <v>74</v>
      </c>
      <c r="B81" s="453" t="s">
        <v>119</v>
      </c>
      <c r="C81" s="376">
        <f t="shared" si="12"/>
        <v>1</v>
      </c>
      <c r="D81" s="399"/>
      <c r="E81" s="376">
        <f t="shared" si="13"/>
        <v>1</v>
      </c>
      <c r="F81" s="386" t="s">
        <v>439</v>
      </c>
      <c r="G81" s="184" t="s">
        <v>439</v>
      </c>
      <c r="H81" s="184" t="s">
        <v>444</v>
      </c>
      <c r="I81" s="184" t="s">
        <v>2257</v>
      </c>
      <c r="J81" s="184" t="s">
        <v>120</v>
      </c>
      <c r="K81" s="184" t="s">
        <v>439</v>
      </c>
      <c r="L81" s="403">
        <v>44526</v>
      </c>
      <c r="M81" s="403" t="s">
        <v>295</v>
      </c>
      <c r="N81" s="403" t="s">
        <v>295</v>
      </c>
      <c r="O81" s="403" t="s">
        <v>295</v>
      </c>
      <c r="P81" s="458" t="s">
        <v>120</v>
      </c>
      <c r="Q81" s="101" t="s">
        <v>120</v>
      </c>
    </row>
    <row r="82" spans="1:17" ht="15" customHeight="1">
      <c r="A82" s="420" t="s">
        <v>75</v>
      </c>
      <c r="B82" s="470" t="s">
        <v>119</v>
      </c>
      <c r="C82" s="376">
        <f t="shared" si="12"/>
        <v>1</v>
      </c>
      <c r="D82" s="399"/>
      <c r="E82" s="376">
        <f t="shared" si="13"/>
        <v>1</v>
      </c>
      <c r="F82" s="386" t="s">
        <v>439</v>
      </c>
      <c r="G82" s="184" t="s">
        <v>439</v>
      </c>
      <c r="H82" s="184" t="s">
        <v>444</v>
      </c>
      <c r="I82" s="184" t="s">
        <v>2181</v>
      </c>
      <c r="J82" s="184" t="s">
        <v>2179</v>
      </c>
      <c r="K82" s="184" t="s">
        <v>439</v>
      </c>
      <c r="L82" s="403">
        <v>44510</v>
      </c>
      <c r="M82" s="378" t="s">
        <v>2180</v>
      </c>
      <c r="N82" s="403">
        <v>44501</v>
      </c>
      <c r="O82" s="456" t="s">
        <v>439</v>
      </c>
      <c r="P82" s="458" t="s">
        <v>120</v>
      </c>
      <c r="Q82" s="101" t="s">
        <v>120</v>
      </c>
    </row>
    <row r="83" spans="1:17" ht="15" customHeight="1">
      <c r="A83" s="420" t="s">
        <v>537</v>
      </c>
      <c r="B83" s="453" t="s">
        <v>119</v>
      </c>
      <c r="C83" s="376">
        <f t="shared" si="12"/>
        <v>1</v>
      </c>
      <c r="D83" s="399"/>
      <c r="E83" s="376">
        <f t="shared" si="13"/>
        <v>1</v>
      </c>
      <c r="F83" s="386" t="s">
        <v>439</v>
      </c>
      <c r="G83" s="184" t="s">
        <v>439</v>
      </c>
      <c r="H83" s="184" t="s">
        <v>444</v>
      </c>
      <c r="I83" s="184" t="s">
        <v>2258</v>
      </c>
      <c r="J83" s="184" t="s">
        <v>120</v>
      </c>
      <c r="K83" s="184" t="s">
        <v>439</v>
      </c>
      <c r="L83" s="388">
        <v>44511</v>
      </c>
      <c r="M83" s="403">
        <v>44502</v>
      </c>
      <c r="N83" s="403" t="s">
        <v>295</v>
      </c>
      <c r="O83" s="403" t="s">
        <v>295</v>
      </c>
      <c r="P83" s="458" t="s">
        <v>120</v>
      </c>
      <c r="Q83" s="101" t="s">
        <v>120</v>
      </c>
    </row>
    <row r="84" spans="1:17" ht="15" customHeight="1">
      <c r="A84" s="420" t="s">
        <v>76</v>
      </c>
      <c r="B84" s="453" t="s">
        <v>119</v>
      </c>
      <c r="C84" s="376">
        <f t="shared" si="12"/>
        <v>1</v>
      </c>
      <c r="D84" s="399"/>
      <c r="E84" s="376">
        <f t="shared" si="13"/>
        <v>1</v>
      </c>
      <c r="F84" s="386" t="s">
        <v>439</v>
      </c>
      <c r="G84" s="184" t="s">
        <v>1147</v>
      </c>
      <c r="H84" s="184" t="s">
        <v>444</v>
      </c>
      <c r="I84" s="184" t="s">
        <v>2088</v>
      </c>
      <c r="J84" s="184" t="s">
        <v>120</v>
      </c>
      <c r="K84" s="397" t="s">
        <v>439</v>
      </c>
      <c r="L84" s="388">
        <v>44509</v>
      </c>
      <c r="M84" s="403" t="s">
        <v>295</v>
      </c>
      <c r="N84" s="403">
        <v>44509</v>
      </c>
      <c r="O84" s="403" t="s">
        <v>295</v>
      </c>
      <c r="P84" s="458" t="s">
        <v>120</v>
      </c>
      <c r="Q84" s="101" t="s">
        <v>120</v>
      </c>
    </row>
    <row r="85" spans="1:17" ht="15" customHeight="1">
      <c r="A85" s="452" t="s">
        <v>77</v>
      </c>
      <c r="B85" s="453" t="s">
        <v>119</v>
      </c>
      <c r="C85" s="376">
        <f t="shared" si="12"/>
        <v>1</v>
      </c>
      <c r="D85" s="399"/>
      <c r="E85" s="376">
        <f t="shared" si="13"/>
        <v>1</v>
      </c>
      <c r="F85" s="386" t="s">
        <v>439</v>
      </c>
      <c r="G85" s="184" t="s">
        <v>439</v>
      </c>
      <c r="H85" s="184" t="s">
        <v>444</v>
      </c>
      <c r="I85" s="184" t="s">
        <v>2178</v>
      </c>
      <c r="J85" s="386" t="s">
        <v>2177</v>
      </c>
      <c r="K85" s="404" t="s">
        <v>439</v>
      </c>
      <c r="L85" s="388">
        <v>44518</v>
      </c>
      <c r="M85" s="403">
        <v>44509</v>
      </c>
      <c r="N85" s="403">
        <v>44511</v>
      </c>
      <c r="O85" s="403" t="s">
        <v>439</v>
      </c>
      <c r="P85" s="458" t="s">
        <v>120</v>
      </c>
      <c r="Q85" s="101" t="s">
        <v>120</v>
      </c>
    </row>
    <row r="86" spans="1:17" ht="15" customHeight="1">
      <c r="A86" s="452" t="s">
        <v>78</v>
      </c>
      <c r="B86" s="470" t="s">
        <v>118</v>
      </c>
      <c r="C86" s="376">
        <f t="shared" si="12"/>
        <v>0</v>
      </c>
      <c r="D86" s="399"/>
      <c r="E86" s="376">
        <f t="shared" si="13"/>
        <v>0</v>
      </c>
      <c r="F86" s="184" t="s">
        <v>439</v>
      </c>
      <c r="G86" s="184" t="s">
        <v>439</v>
      </c>
      <c r="H86" s="184" t="s">
        <v>444</v>
      </c>
      <c r="I86" s="184" t="s">
        <v>2357</v>
      </c>
      <c r="J86" s="184" t="s">
        <v>120</v>
      </c>
      <c r="K86" s="184" t="s">
        <v>441</v>
      </c>
      <c r="L86" s="403" t="s">
        <v>2356</v>
      </c>
      <c r="M86" s="403">
        <v>44531</v>
      </c>
      <c r="N86" s="403" t="s">
        <v>120</v>
      </c>
      <c r="O86" s="403" t="s">
        <v>120</v>
      </c>
      <c r="P86" s="184" t="s">
        <v>2367</v>
      </c>
      <c r="Q86" s="101" t="s">
        <v>120</v>
      </c>
    </row>
    <row r="87" spans="1:17" ht="15" customHeight="1">
      <c r="A87" s="414" t="s">
        <v>79</v>
      </c>
      <c r="B87" s="461"/>
      <c r="C87" s="394"/>
      <c r="D87" s="394"/>
      <c r="E87" s="471"/>
      <c r="F87" s="423"/>
      <c r="G87" s="424"/>
      <c r="H87" s="424"/>
      <c r="I87" s="424"/>
      <c r="J87" s="424"/>
      <c r="K87" s="396"/>
      <c r="L87" s="425"/>
      <c r="M87" s="425"/>
      <c r="N87" s="425"/>
      <c r="O87" s="425"/>
      <c r="P87" s="472"/>
      <c r="Q87" s="101"/>
    </row>
    <row r="88" spans="1:17" ht="15" customHeight="1">
      <c r="A88" s="420" t="s">
        <v>69</v>
      </c>
      <c r="B88" s="453" t="s">
        <v>119</v>
      </c>
      <c r="C88" s="376">
        <f t="shared" ref="C88:C98" si="14">IF(B88="Да, использовался",1,0)</f>
        <v>1</v>
      </c>
      <c r="D88" s="399"/>
      <c r="E88" s="376">
        <f t="shared" ref="E88:E98" si="15">C88*(1-D88)</f>
        <v>1</v>
      </c>
      <c r="F88" s="386" t="s">
        <v>439</v>
      </c>
      <c r="G88" s="184" t="s">
        <v>439</v>
      </c>
      <c r="H88" s="184" t="s">
        <v>444</v>
      </c>
      <c r="I88" s="386" t="s">
        <v>2154</v>
      </c>
      <c r="J88" s="184" t="s">
        <v>2155</v>
      </c>
      <c r="K88" s="404" t="s">
        <v>439</v>
      </c>
      <c r="L88" s="388">
        <v>44511</v>
      </c>
      <c r="M88" s="403" t="s">
        <v>2156</v>
      </c>
      <c r="N88" s="403" t="s">
        <v>295</v>
      </c>
      <c r="O88" s="403" t="s">
        <v>295</v>
      </c>
      <c r="P88" s="458" t="s">
        <v>120</v>
      </c>
      <c r="Q88" s="101" t="s">
        <v>120</v>
      </c>
    </row>
    <row r="89" spans="1:17" ht="15" customHeight="1">
      <c r="A89" s="420" t="s">
        <v>80</v>
      </c>
      <c r="B89" s="470" t="s">
        <v>118</v>
      </c>
      <c r="C89" s="376">
        <f t="shared" si="14"/>
        <v>0</v>
      </c>
      <c r="D89" s="399"/>
      <c r="E89" s="376">
        <f t="shared" si="15"/>
        <v>0</v>
      </c>
      <c r="F89" s="386" t="s">
        <v>439</v>
      </c>
      <c r="G89" s="184" t="s">
        <v>439</v>
      </c>
      <c r="H89" s="184" t="s">
        <v>444</v>
      </c>
      <c r="I89" s="184" t="s">
        <v>2074</v>
      </c>
      <c r="J89" s="184" t="s">
        <v>2296</v>
      </c>
      <c r="K89" s="184" t="s">
        <v>441</v>
      </c>
      <c r="L89" s="388">
        <v>44481</v>
      </c>
      <c r="M89" s="403" t="s">
        <v>2297</v>
      </c>
      <c r="N89" s="403" t="s">
        <v>120</v>
      </c>
      <c r="O89" s="403" t="s">
        <v>120</v>
      </c>
      <c r="P89" s="184" t="s">
        <v>2368</v>
      </c>
      <c r="Q89" s="101" t="s">
        <v>120</v>
      </c>
    </row>
    <row r="90" spans="1:17" ht="15" customHeight="1">
      <c r="A90" s="420" t="s">
        <v>73</v>
      </c>
      <c r="B90" s="470" t="s">
        <v>119</v>
      </c>
      <c r="C90" s="376">
        <f t="shared" si="14"/>
        <v>1</v>
      </c>
      <c r="D90" s="399"/>
      <c r="E90" s="376">
        <f t="shared" si="15"/>
        <v>1</v>
      </c>
      <c r="F90" s="386" t="s">
        <v>439</v>
      </c>
      <c r="G90" s="184" t="s">
        <v>439</v>
      </c>
      <c r="H90" s="184" t="s">
        <v>2933</v>
      </c>
      <c r="I90" s="184" t="s">
        <v>2083</v>
      </c>
      <c r="J90" s="184" t="s">
        <v>2084</v>
      </c>
      <c r="K90" s="184" t="s">
        <v>439</v>
      </c>
      <c r="L90" s="403">
        <v>44483</v>
      </c>
      <c r="M90" s="403">
        <v>44477</v>
      </c>
      <c r="N90" s="403" t="s">
        <v>295</v>
      </c>
      <c r="O90" s="403" t="s">
        <v>295</v>
      </c>
      <c r="P90" s="458" t="s">
        <v>2085</v>
      </c>
      <c r="Q90" s="101" t="s">
        <v>120</v>
      </c>
    </row>
    <row r="91" spans="1:17" ht="15" customHeight="1">
      <c r="A91" s="420" t="s">
        <v>81</v>
      </c>
      <c r="B91" s="453" t="s">
        <v>118</v>
      </c>
      <c r="C91" s="376">
        <f t="shared" si="14"/>
        <v>0</v>
      </c>
      <c r="D91" s="399"/>
      <c r="E91" s="376">
        <f t="shared" si="15"/>
        <v>0</v>
      </c>
      <c r="F91" s="184" t="s">
        <v>439</v>
      </c>
      <c r="G91" s="184" t="s">
        <v>439</v>
      </c>
      <c r="H91" s="184" t="s">
        <v>444</v>
      </c>
      <c r="I91" s="184" t="s">
        <v>2286</v>
      </c>
      <c r="J91" s="184" t="s">
        <v>2298</v>
      </c>
      <c r="K91" s="386" t="s">
        <v>441</v>
      </c>
      <c r="L91" s="388">
        <v>44517</v>
      </c>
      <c r="M91" s="403" t="s">
        <v>2299</v>
      </c>
      <c r="N91" s="403" t="s">
        <v>120</v>
      </c>
      <c r="O91" s="403" t="s">
        <v>120</v>
      </c>
      <c r="P91" s="458" t="s">
        <v>2365</v>
      </c>
      <c r="Q91" s="101" t="s">
        <v>120</v>
      </c>
    </row>
    <row r="92" spans="1:17" ht="15" customHeight="1">
      <c r="A92" s="420" t="s">
        <v>82</v>
      </c>
      <c r="B92" s="470" t="s">
        <v>119</v>
      </c>
      <c r="C92" s="376">
        <f t="shared" si="14"/>
        <v>1</v>
      </c>
      <c r="D92" s="399"/>
      <c r="E92" s="376">
        <f t="shared" si="15"/>
        <v>1</v>
      </c>
      <c r="F92" s="386" t="s">
        <v>439</v>
      </c>
      <c r="G92" s="184" t="s">
        <v>439</v>
      </c>
      <c r="H92" s="184" t="s">
        <v>2944</v>
      </c>
      <c r="I92" s="184" t="s">
        <v>2192</v>
      </c>
      <c r="J92" s="184" t="s">
        <v>2194</v>
      </c>
      <c r="K92" s="386" t="s">
        <v>439</v>
      </c>
      <c r="L92" s="403" t="s">
        <v>2193</v>
      </c>
      <c r="M92" s="403">
        <v>44473</v>
      </c>
      <c r="N92" s="403">
        <v>44473</v>
      </c>
      <c r="O92" s="403" t="s">
        <v>439</v>
      </c>
      <c r="P92" s="458" t="s">
        <v>120</v>
      </c>
      <c r="Q92" s="101" t="s">
        <v>120</v>
      </c>
    </row>
    <row r="93" spans="1:17" ht="15" customHeight="1">
      <c r="A93" s="420" t="s">
        <v>83</v>
      </c>
      <c r="B93" s="470" t="s">
        <v>119</v>
      </c>
      <c r="C93" s="376">
        <f t="shared" si="14"/>
        <v>1</v>
      </c>
      <c r="D93" s="399"/>
      <c r="E93" s="376">
        <f t="shared" si="15"/>
        <v>1</v>
      </c>
      <c r="F93" s="386" t="s">
        <v>439</v>
      </c>
      <c r="G93" s="184" t="s">
        <v>439</v>
      </c>
      <c r="H93" s="184" t="s">
        <v>454</v>
      </c>
      <c r="I93" s="184" t="s">
        <v>2043</v>
      </c>
      <c r="J93" s="184" t="s">
        <v>120</v>
      </c>
      <c r="K93" s="404" t="s">
        <v>439</v>
      </c>
      <c r="L93" s="403">
        <v>44474</v>
      </c>
      <c r="M93" s="403">
        <v>44463</v>
      </c>
      <c r="N93" s="403">
        <v>44468</v>
      </c>
      <c r="O93" s="403" t="s">
        <v>439</v>
      </c>
      <c r="P93" s="458" t="s">
        <v>120</v>
      </c>
      <c r="Q93" s="101" t="s">
        <v>120</v>
      </c>
    </row>
    <row r="94" spans="1:17" ht="15" customHeight="1">
      <c r="A94" s="475" t="s">
        <v>84</v>
      </c>
      <c r="B94" s="476" t="s">
        <v>119</v>
      </c>
      <c r="C94" s="376">
        <f t="shared" si="14"/>
        <v>1</v>
      </c>
      <c r="D94" s="475"/>
      <c r="E94" s="376">
        <f t="shared" si="15"/>
        <v>1</v>
      </c>
      <c r="F94" s="386" t="s">
        <v>439</v>
      </c>
      <c r="G94" s="184" t="s">
        <v>439</v>
      </c>
      <c r="H94" s="184" t="s">
        <v>444</v>
      </c>
      <c r="I94" s="184" t="s">
        <v>2151</v>
      </c>
      <c r="J94" s="184" t="s">
        <v>120</v>
      </c>
      <c r="K94" s="184" t="s">
        <v>439</v>
      </c>
      <c r="L94" s="403" t="s">
        <v>2152</v>
      </c>
      <c r="M94" s="388">
        <v>44508</v>
      </c>
      <c r="N94" s="403" t="s">
        <v>295</v>
      </c>
      <c r="O94" s="403" t="s">
        <v>295</v>
      </c>
      <c r="P94" s="458" t="s">
        <v>2153</v>
      </c>
      <c r="Q94" s="101" t="s">
        <v>120</v>
      </c>
    </row>
    <row r="95" spans="1:17" ht="15" customHeight="1">
      <c r="A95" s="452" t="s">
        <v>85</v>
      </c>
      <c r="B95" s="475" t="s">
        <v>119</v>
      </c>
      <c r="C95" s="376">
        <f t="shared" si="14"/>
        <v>1</v>
      </c>
      <c r="D95" s="399"/>
      <c r="E95" s="376">
        <f t="shared" si="15"/>
        <v>1</v>
      </c>
      <c r="F95" s="386" t="s">
        <v>439</v>
      </c>
      <c r="G95" s="184" t="s">
        <v>439</v>
      </c>
      <c r="H95" s="184" t="s">
        <v>442</v>
      </c>
      <c r="I95" s="389" t="s">
        <v>2146</v>
      </c>
      <c r="J95" s="184" t="s">
        <v>120</v>
      </c>
      <c r="K95" s="184" t="s">
        <v>439</v>
      </c>
      <c r="L95" s="403" t="s">
        <v>2147</v>
      </c>
      <c r="M95" s="403">
        <v>44501</v>
      </c>
      <c r="N95" s="403">
        <v>44477</v>
      </c>
      <c r="O95" s="403" t="s">
        <v>439</v>
      </c>
      <c r="P95" s="458" t="s">
        <v>2148</v>
      </c>
      <c r="Q95" s="101" t="s">
        <v>120</v>
      </c>
    </row>
    <row r="96" spans="1:17" ht="15" customHeight="1">
      <c r="A96" s="452" t="s">
        <v>86</v>
      </c>
      <c r="B96" s="470" t="s">
        <v>119</v>
      </c>
      <c r="C96" s="376">
        <f t="shared" si="14"/>
        <v>1</v>
      </c>
      <c r="D96" s="399"/>
      <c r="E96" s="376">
        <f t="shared" si="15"/>
        <v>1</v>
      </c>
      <c r="F96" s="386" t="s">
        <v>439</v>
      </c>
      <c r="G96" s="184" t="s">
        <v>439</v>
      </c>
      <c r="H96" s="184" t="s">
        <v>440</v>
      </c>
      <c r="I96" s="184" t="s">
        <v>2287</v>
      </c>
      <c r="J96" s="184" t="s">
        <v>120</v>
      </c>
      <c r="K96" s="389" t="s">
        <v>439</v>
      </c>
      <c r="L96" s="403">
        <v>44512</v>
      </c>
      <c r="M96" s="388">
        <v>44503</v>
      </c>
      <c r="N96" s="403">
        <v>44502</v>
      </c>
      <c r="O96" s="403" t="s">
        <v>439</v>
      </c>
      <c r="P96" s="458" t="s">
        <v>120</v>
      </c>
      <c r="Q96" s="101" t="s">
        <v>120</v>
      </c>
    </row>
    <row r="97" spans="1:17" ht="15" customHeight="1">
      <c r="A97" s="420" t="s">
        <v>87</v>
      </c>
      <c r="B97" s="470" t="s">
        <v>118</v>
      </c>
      <c r="C97" s="376">
        <f t="shared" si="14"/>
        <v>0</v>
      </c>
      <c r="D97" s="399"/>
      <c r="E97" s="376">
        <f t="shared" si="15"/>
        <v>0</v>
      </c>
      <c r="F97" s="386" t="s">
        <v>439</v>
      </c>
      <c r="G97" s="184" t="s">
        <v>439</v>
      </c>
      <c r="H97" s="184" t="s">
        <v>444</v>
      </c>
      <c r="I97" s="389" t="s">
        <v>2358</v>
      </c>
      <c r="J97" s="184" t="s">
        <v>2360</v>
      </c>
      <c r="K97" s="184" t="s">
        <v>441</v>
      </c>
      <c r="L97" s="403" t="s">
        <v>2152</v>
      </c>
      <c r="M97" s="403" t="s">
        <v>2359</v>
      </c>
      <c r="N97" s="403" t="s">
        <v>120</v>
      </c>
      <c r="O97" s="403" t="s">
        <v>120</v>
      </c>
      <c r="P97" s="458" t="s">
        <v>2369</v>
      </c>
      <c r="Q97" s="101" t="s">
        <v>120</v>
      </c>
    </row>
    <row r="98" spans="1:17" ht="15" customHeight="1">
      <c r="A98" s="452" t="s">
        <v>88</v>
      </c>
      <c r="B98" s="470" t="s">
        <v>118</v>
      </c>
      <c r="C98" s="376">
        <f t="shared" si="14"/>
        <v>0</v>
      </c>
      <c r="D98" s="399"/>
      <c r="E98" s="376">
        <f t="shared" si="15"/>
        <v>0</v>
      </c>
      <c r="F98" s="386" t="s">
        <v>439</v>
      </c>
      <c r="G98" s="184" t="s">
        <v>439</v>
      </c>
      <c r="H98" s="184" t="s">
        <v>444</v>
      </c>
      <c r="I98" s="184" t="s">
        <v>2288</v>
      </c>
      <c r="J98" s="184" t="s">
        <v>120</v>
      </c>
      <c r="K98" s="184" t="s">
        <v>441</v>
      </c>
      <c r="L98" s="403">
        <v>44515</v>
      </c>
      <c r="M98" s="403">
        <v>44512</v>
      </c>
      <c r="N98" s="403" t="s">
        <v>120</v>
      </c>
      <c r="O98" s="403" t="s">
        <v>120</v>
      </c>
      <c r="P98" s="458" t="s">
        <v>2365</v>
      </c>
      <c r="Q98" s="101" t="s">
        <v>120</v>
      </c>
    </row>
    <row r="99" spans="1:17" ht="15" customHeight="1">
      <c r="A99" s="40" t="s">
        <v>941</v>
      </c>
      <c r="B99" s="31"/>
      <c r="C99" s="27"/>
      <c r="D99" s="27"/>
      <c r="E99" s="27"/>
      <c r="F99" s="204"/>
      <c r="G99" s="204"/>
      <c r="H99" s="204"/>
      <c r="I99" s="204"/>
      <c r="J99" s="204"/>
      <c r="K99" s="220"/>
      <c r="L99" s="224"/>
      <c r="M99" s="224"/>
      <c r="N99" s="224"/>
      <c r="O99" s="32"/>
      <c r="P99" s="45"/>
      <c r="Q99" s="154" t="s">
        <v>120</v>
      </c>
    </row>
  </sheetData>
  <mergeCells count="17">
    <mergeCell ref="A3:A5"/>
    <mergeCell ref="C3:E3"/>
    <mergeCell ref="F3:F5"/>
    <mergeCell ref="P3:P5"/>
    <mergeCell ref="C4:C5"/>
    <mergeCell ref="D4:D5"/>
    <mergeCell ref="E4:E5"/>
    <mergeCell ref="L4:L5"/>
    <mergeCell ref="M4:M5"/>
    <mergeCell ref="N4:N5"/>
    <mergeCell ref="G3:G5"/>
    <mergeCell ref="H3:H5"/>
    <mergeCell ref="I3:I5"/>
    <mergeCell ref="O4:O5"/>
    <mergeCell ref="J3:J5"/>
    <mergeCell ref="K3:K5"/>
    <mergeCell ref="L3:O3"/>
  </mergeCells>
  <dataValidations count="1">
    <dataValidation type="list" allowBlank="1" showInputMessage="1" showErrorMessage="1" sqref="B7:B98 B4:B5" xr:uid="{00000000-0002-0000-0B00-000000000000}">
      <formula1>$B$4:$B$5</formula1>
    </dataValidation>
  </dataValidations>
  <hyperlinks>
    <hyperlink ref="K58" r:id="rId1" display="http://df.ivanovoobl.ru/regionalnye-finansy/publichnye-slushaniya/informatsiya-o-provedenii-publichnykh-slushaniy/" xr:uid="{00000000-0004-0000-0B00-000000000000}"/>
    <hyperlink ref="M58:O58" r:id="rId2" display="http://df.ivanovoobl.ru/regionalnye-finansy/publichnye-slushaniya/informatsiya-o-provedenii-publichnykh-slushaniy/" xr:uid="{00000000-0004-0000-0B00-000001000000}"/>
    <hyperlink ref="G58" r:id="rId3" display="http://df.ivanovoobl.ru/regionalnye-finansy/publichnye-slushaniya/informatsiya-o-provedenii-publichnykh-slushaniy/" xr:uid="{00000000-0004-0000-0B00-000002000000}"/>
    <hyperlink ref="K57" r:id="rId4" display="http://df.ivanovoobl.ru/regionalnye-finansy/publichnye-slushaniya/informatsiya-o-provedenii-publichnykh-slushaniy/" xr:uid="{00000000-0004-0000-0B00-000003000000}"/>
    <hyperlink ref="M57:O57" r:id="rId5" display="http://df.ivanovoobl.ru/regionalnye-finansy/publichnye-slushaniya/informatsiya-o-provedenii-publichnykh-slushaniy/" xr:uid="{00000000-0004-0000-0B00-000004000000}"/>
    <hyperlink ref="G57" r:id="rId6" display="http://df.ivanovoobl.ru/regionalnye-finansy/publichnye-slushaniya/informatsiya-o-provedenii-publichnykh-slushaniy/" xr:uid="{00000000-0004-0000-0B00-000005000000}"/>
    <hyperlink ref="I31" r:id="rId7" xr:uid="{00000000-0004-0000-0B00-000006000000}"/>
    <hyperlink ref="I86" r:id="rId8" xr:uid="{00000000-0004-0000-0B00-000007000000}"/>
    <hyperlink ref="J97" r:id="rId9" xr:uid="{00000000-0004-0000-0B00-000008000000}"/>
    <hyperlink ref="I66" r:id="rId10" xr:uid="{00000000-0004-0000-0B00-000009000000}"/>
    <hyperlink ref="I39" r:id="rId11" xr:uid="{00000000-0004-0000-0B00-00000A000000}"/>
    <hyperlink ref="J39" r:id="rId12" xr:uid="{00000000-0004-0000-0B00-00000B000000}"/>
    <hyperlink ref="I92" r:id="rId13" xr:uid="{00000000-0004-0000-0B00-00000C000000}"/>
    <hyperlink ref="J92" r:id="rId14" xr:uid="{00000000-0004-0000-0B00-00000D000000}"/>
  </hyperlinks>
  <pageMargins left="0.7" right="0.7" top="0.75" bottom="0.75" header="0.3" footer="0.3"/>
  <pageSetup paperSize="9" scale="75" orientation="landscape" horizontalDpi="300" verticalDpi="0" r:id="rId15"/>
  <headerFooter>
    <oddFooter>&amp;C&amp;"Calibri,обычный"&amp;K000000&amp;A&amp;R&amp;"Calibri,обычный"&amp;K000000&amp;P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0F2F4"/>
  </sheetPr>
  <dimension ref="A1:M236"/>
  <sheetViews>
    <sheetView zoomScaleNormal="100" workbookViewId="0">
      <pane ySplit="7" topLeftCell="A8" activePane="bottomLeft" state="frozen"/>
      <selection pane="bottomLeft" activeCell="A3" sqref="A3:A6"/>
    </sheetView>
  </sheetViews>
  <sheetFormatPr baseColWidth="10" defaultColWidth="9.1640625" defaultRowHeight="12"/>
  <cols>
    <col min="1" max="1" width="22.83203125" style="2" customWidth="1"/>
    <col min="2" max="2" width="36.33203125" style="4" customWidth="1"/>
    <col min="3" max="3" width="9.6640625" style="13" customWidth="1"/>
    <col min="4" max="4" width="11.83203125" style="17" customWidth="1"/>
    <col min="5" max="5" width="11.83203125" style="213" customWidth="1"/>
    <col min="6" max="7" width="11.83203125" style="190" customWidth="1"/>
    <col min="8" max="8" width="11.83203125" style="14" customWidth="1"/>
    <col min="9" max="9" width="11.1640625" style="14" customWidth="1"/>
    <col min="10" max="10" width="11.5" style="14" customWidth="1"/>
    <col min="11" max="11" width="12.6640625" style="190" customWidth="1"/>
    <col min="12" max="12" width="16.6640625" style="190" customWidth="1"/>
    <col min="13" max="13" width="9.1640625" style="154"/>
    <col min="14" max="16384" width="9.1640625" style="2"/>
  </cols>
  <sheetData>
    <row r="1" spans="1:13" ht="20" customHeight="1">
      <c r="A1" s="131" t="s">
        <v>922</v>
      </c>
      <c r="B1" s="131"/>
      <c r="C1" s="131"/>
      <c r="D1" s="131"/>
      <c r="E1" s="186"/>
      <c r="F1" s="186"/>
      <c r="G1" s="186"/>
      <c r="H1" s="131"/>
      <c r="I1" s="131"/>
      <c r="J1" s="131"/>
      <c r="K1" s="186"/>
    </row>
    <row r="2" spans="1:13" ht="15" customHeight="1">
      <c r="A2" s="30" t="s">
        <v>2927</v>
      </c>
      <c r="B2" s="30"/>
      <c r="C2" s="30"/>
      <c r="D2" s="30"/>
      <c r="E2" s="187"/>
      <c r="F2" s="187"/>
      <c r="G2" s="187"/>
      <c r="H2" s="30"/>
      <c r="I2" s="30"/>
      <c r="J2" s="30"/>
      <c r="K2" s="187"/>
    </row>
    <row r="3" spans="1:13" ht="60" customHeight="1">
      <c r="A3" s="606" t="s">
        <v>121</v>
      </c>
      <c r="B3" s="427" t="s">
        <v>923</v>
      </c>
      <c r="C3" s="428" t="s">
        <v>924</v>
      </c>
      <c r="D3" s="607" t="s">
        <v>259</v>
      </c>
      <c r="E3" s="608" t="s">
        <v>714</v>
      </c>
      <c r="F3" s="608"/>
      <c r="G3" s="608"/>
      <c r="H3" s="608"/>
      <c r="I3" s="608"/>
      <c r="J3" s="608"/>
      <c r="K3" s="608"/>
      <c r="L3" s="618" t="s">
        <v>334</v>
      </c>
    </row>
    <row r="4" spans="1:13" ht="24" customHeight="1">
      <c r="A4" s="606"/>
      <c r="B4" s="429" t="str">
        <f>'Методика (раздел 6)'!B80</f>
        <v>Да, опубликовано несколько (две и более) аналитических статей</v>
      </c>
      <c r="C4" s="609" t="s">
        <v>96</v>
      </c>
      <c r="D4" s="607"/>
      <c r="E4" s="605" t="s">
        <v>124</v>
      </c>
      <c r="F4" s="605" t="s">
        <v>1736</v>
      </c>
      <c r="G4" s="605" t="s">
        <v>711</v>
      </c>
      <c r="H4" s="604" t="s">
        <v>712</v>
      </c>
      <c r="I4" s="604" t="s">
        <v>713</v>
      </c>
      <c r="J4" s="604" t="s">
        <v>126</v>
      </c>
      <c r="K4" s="605" t="s">
        <v>125</v>
      </c>
      <c r="L4" s="618"/>
    </row>
    <row r="5" spans="1:13" ht="15.75" customHeight="1">
      <c r="A5" s="606"/>
      <c r="B5" s="429" t="str">
        <f>'Методика (раздел 6)'!B81</f>
        <v>Да, опубликована одна аналитическая статья</v>
      </c>
      <c r="C5" s="609"/>
      <c r="D5" s="607"/>
      <c r="E5" s="605"/>
      <c r="F5" s="605"/>
      <c r="G5" s="605"/>
      <c r="H5" s="604"/>
      <c r="I5" s="604"/>
      <c r="J5" s="604"/>
      <c r="K5" s="605"/>
      <c r="L5" s="618"/>
    </row>
    <row r="6" spans="1:13" ht="27" customHeight="1">
      <c r="A6" s="606"/>
      <c r="B6" s="429" t="str">
        <f>'Методика (раздел 6)'!B82</f>
        <v>Нет, не доводилась, или не отвечает требованиям, или сведения об этом отсутствуют</v>
      </c>
      <c r="C6" s="609"/>
      <c r="D6" s="607"/>
      <c r="E6" s="605"/>
      <c r="F6" s="605"/>
      <c r="G6" s="605"/>
      <c r="H6" s="604"/>
      <c r="I6" s="604"/>
      <c r="J6" s="604"/>
      <c r="K6" s="605"/>
      <c r="L6" s="618"/>
    </row>
    <row r="7" spans="1:13" s="3" customFormat="1" ht="15" customHeight="1">
      <c r="A7" s="315" t="s">
        <v>0</v>
      </c>
      <c r="B7" s="316"/>
      <c r="C7" s="317"/>
      <c r="D7" s="318"/>
      <c r="E7" s="319"/>
      <c r="F7" s="320"/>
      <c r="G7" s="320"/>
      <c r="H7" s="317"/>
      <c r="I7" s="317"/>
      <c r="J7" s="317"/>
      <c r="K7" s="320"/>
      <c r="L7" s="320"/>
      <c r="M7" s="157"/>
    </row>
    <row r="8" spans="1:13" ht="15" customHeight="1">
      <c r="A8" s="477" t="s">
        <v>1</v>
      </c>
      <c r="B8" s="322" t="s">
        <v>117</v>
      </c>
      <c r="C8" s="323">
        <f>IF(B8=$B$4,2,IF(B8=$B$5,1,0))</f>
        <v>0</v>
      </c>
      <c r="D8" s="324" t="s">
        <v>284</v>
      </c>
      <c r="E8" s="325" t="s">
        <v>130</v>
      </c>
      <c r="F8" s="326" t="s">
        <v>120</v>
      </c>
      <c r="G8" s="326" t="s">
        <v>120</v>
      </c>
      <c r="H8" s="328" t="s">
        <v>120</v>
      </c>
      <c r="I8" s="328" t="s">
        <v>120</v>
      </c>
      <c r="J8" s="328" t="s">
        <v>120</v>
      </c>
      <c r="K8" s="326" t="s">
        <v>120</v>
      </c>
      <c r="L8" s="326" t="s">
        <v>120</v>
      </c>
    </row>
    <row r="9" spans="1:13" ht="15" customHeight="1">
      <c r="A9" s="477" t="s">
        <v>2</v>
      </c>
      <c r="B9" s="322" t="s">
        <v>117</v>
      </c>
      <c r="C9" s="323">
        <f t="shared" ref="C9:C115" si="0">IF(B9=$B$4,2,IF(B9=$B$5,1,0))</f>
        <v>0</v>
      </c>
      <c r="D9" s="324" t="s">
        <v>284</v>
      </c>
      <c r="E9" s="325" t="s">
        <v>130</v>
      </c>
      <c r="F9" s="326" t="s">
        <v>120</v>
      </c>
      <c r="G9" s="326" t="s">
        <v>120</v>
      </c>
      <c r="H9" s="328" t="s">
        <v>120</v>
      </c>
      <c r="I9" s="328" t="s">
        <v>120</v>
      </c>
      <c r="J9" s="328" t="s">
        <v>120</v>
      </c>
      <c r="K9" s="326" t="s">
        <v>120</v>
      </c>
      <c r="L9" s="326" t="s">
        <v>120</v>
      </c>
    </row>
    <row r="10" spans="1:13" ht="15" customHeight="1">
      <c r="A10" s="478" t="s">
        <v>3</v>
      </c>
      <c r="B10" s="322" t="s">
        <v>117</v>
      </c>
      <c r="C10" s="323">
        <f t="shared" si="0"/>
        <v>0</v>
      </c>
      <c r="D10" s="324" t="s">
        <v>284</v>
      </c>
      <c r="E10" s="325" t="s">
        <v>130</v>
      </c>
      <c r="F10" s="326" t="s">
        <v>120</v>
      </c>
      <c r="G10" s="326" t="s">
        <v>120</v>
      </c>
      <c r="H10" s="328" t="s">
        <v>120</v>
      </c>
      <c r="I10" s="328" t="s">
        <v>120</v>
      </c>
      <c r="J10" s="328" t="s">
        <v>120</v>
      </c>
      <c r="K10" s="326" t="s">
        <v>120</v>
      </c>
      <c r="L10" s="326" t="s">
        <v>120</v>
      </c>
      <c r="M10" s="158"/>
    </row>
    <row r="11" spans="1:13" ht="15" customHeight="1">
      <c r="A11" s="478" t="s">
        <v>4</v>
      </c>
      <c r="B11" s="322" t="s">
        <v>117</v>
      </c>
      <c r="C11" s="323">
        <f t="shared" si="0"/>
        <v>0</v>
      </c>
      <c r="D11" s="324" t="s">
        <v>284</v>
      </c>
      <c r="E11" s="325" t="s">
        <v>130</v>
      </c>
      <c r="F11" s="326" t="s">
        <v>120</v>
      </c>
      <c r="G11" s="326" t="s">
        <v>120</v>
      </c>
      <c r="H11" s="328" t="s">
        <v>120</v>
      </c>
      <c r="I11" s="328" t="s">
        <v>120</v>
      </c>
      <c r="J11" s="328" t="s">
        <v>120</v>
      </c>
      <c r="K11" s="326" t="s">
        <v>120</v>
      </c>
      <c r="L11" s="326" t="s">
        <v>120</v>
      </c>
    </row>
    <row r="12" spans="1:13" ht="15" customHeight="1">
      <c r="A12" s="478" t="s">
        <v>5</v>
      </c>
      <c r="B12" s="322" t="s">
        <v>707</v>
      </c>
      <c r="C12" s="323">
        <f t="shared" si="0"/>
        <v>2</v>
      </c>
      <c r="D12" s="479" t="s">
        <v>2581</v>
      </c>
      <c r="E12" s="325" t="s">
        <v>465</v>
      </c>
      <c r="F12" s="325" t="s">
        <v>2659</v>
      </c>
      <c r="G12" s="325" t="s">
        <v>2660</v>
      </c>
      <c r="H12" s="336">
        <v>3375</v>
      </c>
      <c r="I12" s="324">
        <v>44512</v>
      </c>
      <c r="J12" s="333" t="s">
        <v>304</v>
      </c>
      <c r="K12" s="325" t="s">
        <v>2661</v>
      </c>
      <c r="L12" s="326" t="s">
        <v>120</v>
      </c>
    </row>
    <row r="13" spans="1:13" ht="15" customHeight="1">
      <c r="A13" s="328" t="s">
        <v>120</v>
      </c>
      <c r="B13" s="328" t="s">
        <v>120</v>
      </c>
      <c r="C13" s="480" t="s">
        <v>120</v>
      </c>
      <c r="D13" s="328" t="s">
        <v>120</v>
      </c>
      <c r="E13" s="325" t="s">
        <v>465</v>
      </c>
      <c r="F13" s="325" t="s">
        <v>2662</v>
      </c>
      <c r="G13" s="325" t="s">
        <v>2663</v>
      </c>
      <c r="H13" s="336">
        <v>8910</v>
      </c>
      <c r="I13" s="324">
        <v>44498</v>
      </c>
      <c r="J13" s="333" t="s">
        <v>304</v>
      </c>
      <c r="K13" s="325" t="s">
        <v>2664</v>
      </c>
      <c r="L13" s="326" t="s">
        <v>120</v>
      </c>
    </row>
    <row r="14" spans="1:13" ht="15" customHeight="1">
      <c r="A14" s="328" t="s">
        <v>120</v>
      </c>
      <c r="B14" s="328" t="s">
        <v>120</v>
      </c>
      <c r="C14" s="480" t="s">
        <v>120</v>
      </c>
      <c r="D14" s="328" t="s">
        <v>120</v>
      </c>
      <c r="E14" s="325" t="s">
        <v>465</v>
      </c>
      <c r="F14" s="325" t="s">
        <v>2665</v>
      </c>
      <c r="G14" s="325" t="s">
        <v>2666</v>
      </c>
      <c r="H14" s="336">
        <v>3907</v>
      </c>
      <c r="I14" s="324">
        <v>44505</v>
      </c>
      <c r="J14" s="333" t="s">
        <v>2669</v>
      </c>
      <c r="K14" s="325" t="s">
        <v>2667</v>
      </c>
      <c r="L14" s="325" t="s">
        <v>2668</v>
      </c>
    </row>
    <row r="15" spans="1:13" ht="15" customHeight="1">
      <c r="A15" s="477" t="s">
        <v>6</v>
      </c>
      <c r="B15" s="322" t="s">
        <v>117</v>
      </c>
      <c r="C15" s="323">
        <f t="shared" si="0"/>
        <v>0</v>
      </c>
      <c r="D15" s="324" t="s">
        <v>284</v>
      </c>
      <c r="E15" s="325" t="s">
        <v>130</v>
      </c>
      <c r="F15" s="326" t="s">
        <v>120</v>
      </c>
      <c r="G15" s="326" t="s">
        <v>120</v>
      </c>
      <c r="H15" s="328" t="s">
        <v>120</v>
      </c>
      <c r="I15" s="328" t="s">
        <v>120</v>
      </c>
      <c r="J15" s="328" t="s">
        <v>120</v>
      </c>
      <c r="K15" s="326" t="s">
        <v>120</v>
      </c>
      <c r="L15" s="326" t="s">
        <v>120</v>
      </c>
    </row>
    <row r="16" spans="1:13" ht="15" customHeight="1">
      <c r="A16" s="478" t="s">
        <v>7</v>
      </c>
      <c r="B16" s="322" t="s">
        <v>117</v>
      </c>
      <c r="C16" s="323">
        <f t="shared" si="0"/>
        <v>0</v>
      </c>
      <c r="D16" s="324" t="s">
        <v>284</v>
      </c>
      <c r="E16" s="325" t="s">
        <v>130</v>
      </c>
      <c r="F16" s="326" t="s">
        <v>120</v>
      </c>
      <c r="G16" s="326" t="s">
        <v>120</v>
      </c>
      <c r="H16" s="328" t="s">
        <v>120</v>
      </c>
      <c r="I16" s="328" t="s">
        <v>120</v>
      </c>
      <c r="J16" s="328" t="s">
        <v>120</v>
      </c>
      <c r="K16" s="326" t="s">
        <v>120</v>
      </c>
      <c r="L16" s="326" t="s">
        <v>120</v>
      </c>
    </row>
    <row r="17" spans="1:13" ht="15" customHeight="1">
      <c r="A17" s="477" t="s">
        <v>8</v>
      </c>
      <c r="B17" s="322" t="s">
        <v>707</v>
      </c>
      <c r="C17" s="323">
        <f t="shared" si="0"/>
        <v>2</v>
      </c>
      <c r="D17" s="479" t="s">
        <v>2525</v>
      </c>
      <c r="E17" s="325" t="s">
        <v>465</v>
      </c>
      <c r="F17" s="325" t="s">
        <v>2530</v>
      </c>
      <c r="G17" s="325" t="s">
        <v>770</v>
      </c>
      <c r="H17" s="336">
        <v>3431</v>
      </c>
      <c r="I17" s="324">
        <v>44502</v>
      </c>
      <c r="J17" s="337" t="s">
        <v>2531</v>
      </c>
      <c r="K17" s="325" t="s">
        <v>2532</v>
      </c>
      <c r="L17" s="325" t="s">
        <v>2539</v>
      </c>
      <c r="M17" s="154" t="s">
        <v>120</v>
      </c>
    </row>
    <row r="18" spans="1:13" ht="15" customHeight="1">
      <c r="A18" s="328" t="s">
        <v>120</v>
      </c>
      <c r="B18" s="328" t="s">
        <v>120</v>
      </c>
      <c r="C18" s="480" t="s">
        <v>120</v>
      </c>
      <c r="D18" s="328" t="s">
        <v>120</v>
      </c>
      <c r="E18" s="325" t="s">
        <v>465</v>
      </c>
      <c r="F18" s="325" t="s">
        <v>2533</v>
      </c>
      <c r="G18" s="325" t="s">
        <v>770</v>
      </c>
      <c r="H18" s="336">
        <v>3436</v>
      </c>
      <c r="I18" s="324">
        <v>44523</v>
      </c>
      <c r="J18" s="337" t="s">
        <v>2534</v>
      </c>
      <c r="K18" s="325" t="s">
        <v>2535</v>
      </c>
      <c r="L18" s="326" t="s">
        <v>120</v>
      </c>
    </row>
    <row r="19" spans="1:13" ht="15" customHeight="1">
      <c r="A19" s="328" t="s">
        <v>120</v>
      </c>
      <c r="B19" s="328" t="s">
        <v>120</v>
      </c>
      <c r="C19" s="480" t="s">
        <v>120</v>
      </c>
      <c r="D19" s="328" t="s">
        <v>120</v>
      </c>
      <c r="E19" s="325" t="s">
        <v>465</v>
      </c>
      <c r="F19" s="325" t="s">
        <v>2536</v>
      </c>
      <c r="G19" s="325" t="s">
        <v>770</v>
      </c>
      <c r="H19" s="336">
        <v>3719</v>
      </c>
      <c r="I19" s="324">
        <v>44519</v>
      </c>
      <c r="J19" s="337" t="s">
        <v>2537</v>
      </c>
      <c r="K19" s="325" t="s">
        <v>2538</v>
      </c>
      <c r="L19" s="326" t="s">
        <v>120</v>
      </c>
    </row>
    <row r="20" spans="1:13" ht="15" customHeight="1">
      <c r="A20" s="477" t="s">
        <v>9</v>
      </c>
      <c r="B20" s="322" t="s">
        <v>708</v>
      </c>
      <c r="C20" s="323">
        <f t="shared" si="0"/>
        <v>1</v>
      </c>
      <c r="D20" s="479" t="s">
        <v>2402</v>
      </c>
      <c r="E20" s="325" t="s">
        <v>2410</v>
      </c>
      <c r="F20" s="325" t="s">
        <v>2406</v>
      </c>
      <c r="G20" s="325" t="s">
        <v>2407</v>
      </c>
      <c r="H20" s="336">
        <v>6152</v>
      </c>
      <c r="I20" s="324">
        <v>44524</v>
      </c>
      <c r="J20" s="337" t="s">
        <v>2408</v>
      </c>
      <c r="K20" s="325" t="s">
        <v>2409</v>
      </c>
      <c r="L20" s="325" t="s">
        <v>2411</v>
      </c>
      <c r="M20" s="154" t="s">
        <v>120</v>
      </c>
    </row>
    <row r="21" spans="1:13" ht="15" customHeight="1">
      <c r="A21" s="478" t="s">
        <v>315</v>
      </c>
      <c r="B21" s="322" t="s">
        <v>708</v>
      </c>
      <c r="C21" s="323">
        <f t="shared" si="0"/>
        <v>1</v>
      </c>
      <c r="D21" s="479" t="s">
        <v>2430</v>
      </c>
      <c r="E21" s="325" t="s">
        <v>465</v>
      </c>
      <c r="F21" s="325" t="s">
        <v>1347</v>
      </c>
      <c r="G21" s="325" t="s">
        <v>2435</v>
      </c>
      <c r="H21" s="336">
        <v>5585</v>
      </c>
      <c r="I21" s="481">
        <v>44530</v>
      </c>
      <c r="J21" s="337" t="s">
        <v>2436</v>
      </c>
      <c r="K21" s="325" t="s">
        <v>298</v>
      </c>
      <c r="L21" s="325" t="s">
        <v>2437</v>
      </c>
      <c r="M21" s="154" t="s">
        <v>120</v>
      </c>
    </row>
    <row r="22" spans="1:13" ht="15" customHeight="1">
      <c r="A22" s="477" t="s">
        <v>11</v>
      </c>
      <c r="B22" s="322" t="s">
        <v>117</v>
      </c>
      <c r="C22" s="323">
        <f t="shared" si="0"/>
        <v>0</v>
      </c>
      <c r="D22" s="324" t="s">
        <v>284</v>
      </c>
      <c r="E22" s="325" t="s">
        <v>130</v>
      </c>
      <c r="F22" s="326" t="s">
        <v>120</v>
      </c>
      <c r="G22" s="326" t="s">
        <v>120</v>
      </c>
      <c r="H22" s="328" t="s">
        <v>120</v>
      </c>
      <c r="I22" s="328" t="s">
        <v>120</v>
      </c>
      <c r="J22" s="328" t="s">
        <v>120</v>
      </c>
      <c r="K22" s="326" t="s">
        <v>120</v>
      </c>
      <c r="L22" s="326" t="s">
        <v>120</v>
      </c>
    </row>
    <row r="23" spans="1:13" ht="15" customHeight="1">
      <c r="A23" s="478" t="s">
        <v>12</v>
      </c>
      <c r="B23" s="322" t="s">
        <v>117</v>
      </c>
      <c r="C23" s="323">
        <f t="shared" si="0"/>
        <v>0</v>
      </c>
      <c r="D23" s="479" t="s">
        <v>2567</v>
      </c>
      <c r="E23" s="325" t="s">
        <v>306</v>
      </c>
      <c r="F23" s="326" t="s">
        <v>120</v>
      </c>
      <c r="G23" s="326" t="s">
        <v>120</v>
      </c>
      <c r="H23" s="328" t="s">
        <v>120</v>
      </c>
      <c r="I23" s="328" t="s">
        <v>120</v>
      </c>
      <c r="J23" s="328" t="s">
        <v>120</v>
      </c>
      <c r="K23" s="326" t="s">
        <v>120</v>
      </c>
      <c r="L23" s="329" t="s">
        <v>2708</v>
      </c>
      <c r="M23" s="154" t="s">
        <v>120</v>
      </c>
    </row>
    <row r="24" spans="1:13" ht="15" customHeight="1">
      <c r="A24" s="478" t="s">
        <v>13</v>
      </c>
      <c r="B24" s="322" t="s">
        <v>117</v>
      </c>
      <c r="C24" s="323">
        <f t="shared" si="0"/>
        <v>0</v>
      </c>
      <c r="D24" s="324" t="s">
        <v>284</v>
      </c>
      <c r="E24" s="325" t="s">
        <v>130</v>
      </c>
      <c r="F24" s="326" t="s">
        <v>120</v>
      </c>
      <c r="G24" s="326" t="s">
        <v>120</v>
      </c>
      <c r="H24" s="328" t="s">
        <v>120</v>
      </c>
      <c r="I24" s="328" t="s">
        <v>120</v>
      </c>
      <c r="J24" s="328" t="s">
        <v>120</v>
      </c>
      <c r="K24" s="326" t="s">
        <v>120</v>
      </c>
      <c r="L24" s="326" t="s">
        <v>120</v>
      </c>
    </row>
    <row r="25" spans="1:13" ht="15" customHeight="1">
      <c r="A25" s="478" t="s">
        <v>14</v>
      </c>
      <c r="B25" s="322" t="s">
        <v>117</v>
      </c>
      <c r="C25" s="323">
        <f t="shared" si="0"/>
        <v>0</v>
      </c>
      <c r="D25" s="324" t="s">
        <v>284</v>
      </c>
      <c r="E25" s="325" t="s">
        <v>130</v>
      </c>
      <c r="F25" s="326" t="s">
        <v>120</v>
      </c>
      <c r="G25" s="326" t="s">
        <v>120</v>
      </c>
      <c r="H25" s="328" t="s">
        <v>120</v>
      </c>
      <c r="I25" s="328" t="s">
        <v>120</v>
      </c>
      <c r="J25" s="328" t="s">
        <v>120</v>
      </c>
      <c r="K25" s="326" t="s">
        <v>120</v>
      </c>
      <c r="L25" s="326" t="s">
        <v>120</v>
      </c>
    </row>
    <row r="26" spans="1:13" ht="15" customHeight="1">
      <c r="A26" s="477" t="s">
        <v>15</v>
      </c>
      <c r="B26" s="322" t="s">
        <v>117</v>
      </c>
      <c r="C26" s="323">
        <f t="shared" si="0"/>
        <v>0</v>
      </c>
      <c r="D26" s="324" t="s">
        <v>284</v>
      </c>
      <c r="E26" s="325" t="s">
        <v>130</v>
      </c>
      <c r="F26" s="326" t="s">
        <v>120</v>
      </c>
      <c r="G26" s="326" t="s">
        <v>120</v>
      </c>
      <c r="H26" s="328" t="s">
        <v>120</v>
      </c>
      <c r="I26" s="328" t="s">
        <v>120</v>
      </c>
      <c r="J26" s="328" t="s">
        <v>120</v>
      </c>
      <c r="K26" s="326" t="s">
        <v>120</v>
      </c>
      <c r="L26" s="326" t="s">
        <v>120</v>
      </c>
    </row>
    <row r="27" spans="1:13" ht="15" customHeight="1">
      <c r="A27" s="477" t="s">
        <v>16</v>
      </c>
      <c r="B27" s="322" t="s">
        <v>117</v>
      </c>
      <c r="C27" s="323">
        <f t="shared" si="0"/>
        <v>0</v>
      </c>
      <c r="D27" s="324" t="s">
        <v>284</v>
      </c>
      <c r="E27" s="325" t="s">
        <v>130</v>
      </c>
      <c r="F27" s="326" t="s">
        <v>120</v>
      </c>
      <c r="G27" s="326" t="s">
        <v>120</v>
      </c>
      <c r="H27" s="328" t="s">
        <v>120</v>
      </c>
      <c r="I27" s="328" t="s">
        <v>120</v>
      </c>
      <c r="J27" s="328" t="s">
        <v>120</v>
      </c>
      <c r="K27" s="326" t="s">
        <v>120</v>
      </c>
      <c r="L27" s="326" t="s">
        <v>120</v>
      </c>
    </row>
    <row r="28" spans="1:13" ht="15" customHeight="1">
      <c r="A28" s="477" t="s">
        <v>17</v>
      </c>
      <c r="B28" s="322" t="s">
        <v>707</v>
      </c>
      <c r="C28" s="323">
        <f t="shared" si="0"/>
        <v>2</v>
      </c>
      <c r="D28" s="479" t="s">
        <v>2581</v>
      </c>
      <c r="E28" s="325" t="s">
        <v>465</v>
      </c>
      <c r="F28" s="325" t="s">
        <v>2644</v>
      </c>
      <c r="G28" s="325" t="s">
        <v>2645</v>
      </c>
      <c r="H28" s="336">
        <v>3477</v>
      </c>
      <c r="I28" s="481">
        <v>44513</v>
      </c>
      <c r="J28" s="333" t="s">
        <v>304</v>
      </c>
      <c r="K28" s="325" t="s">
        <v>2646</v>
      </c>
      <c r="L28" s="325" t="s">
        <v>2603</v>
      </c>
      <c r="M28" s="154" t="s">
        <v>120</v>
      </c>
    </row>
    <row r="29" spans="1:13" ht="15" customHeight="1">
      <c r="A29" s="328" t="s">
        <v>120</v>
      </c>
      <c r="B29" s="328" t="s">
        <v>120</v>
      </c>
      <c r="C29" s="480" t="s">
        <v>120</v>
      </c>
      <c r="D29" s="328" t="s">
        <v>120</v>
      </c>
      <c r="E29" s="325" t="s">
        <v>465</v>
      </c>
      <c r="F29" s="325" t="s">
        <v>2647</v>
      </c>
      <c r="G29" s="325" t="s">
        <v>2648</v>
      </c>
      <c r="H29" s="336">
        <v>3475</v>
      </c>
      <c r="I29" s="481">
        <v>44518</v>
      </c>
      <c r="J29" s="333" t="s">
        <v>304</v>
      </c>
      <c r="K29" s="325" t="s">
        <v>2649</v>
      </c>
      <c r="L29" s="326" t="s">
        <v>120</v>
      </c>
    </row>
    <row r="30" spans="1:13" ht="15" customHeight="1">
      <c r="A30" s="328" t="s">
        <v>120</v>
      </c>
      <c r="B30" s="328" t="s">
        <v>120</v>
      </c>
      <c r="C30" s="480" t="s">
        <v>120</v>
      </c>
      <c r="D30" s="328" t="s">
        <v>120</v>
      </c>
      <c r="E30" s="325" t="s">
        <v>465</v>
      </c>
      <c r="F30" s="325" t="s">
        <v>2650</v>
      </c>
      <c r="G30" s="325" t="s">
        <v>2651</v>
      </c>
      <c r="H30" s="336">
        <v>3439</v>
      </c>
      <c r="I30" s="481">
        <v>44519</v>
      </c>
      <c r="J30" s="333" t="s">
        <v>304</v>
      </c>
      <c r="K30" s="325" t="s">
        <v>2652</v>
      </c>
      <c r="L30" s="326" t="s">
        <v>120</v>
      </c>
    </row>
    <row r="31" spans="1:13" ht="15" customHeight="1">
      <c r="A31" s="328" t="s">
        <v>120</v>
      </c>
      <c r="B31" s="328" t="s">
        <v>120</v>
      </c>
      <c r="C31" s="480" t="s">
        <v>120</v>
      </c>
      <c r="D31" s="328" t="s">
        <v>120</v>
      </c>
      <c r="E31" s="325" t="s">
        <v>465</v>
      </c>
      <c r="F31" s="325" t="s">
        <v>2653</v>
      </c>
      <c r="G31" s="325" t="s">
        <v>2654</v>
      </c>
      <c r="H31" s="336">
        <v>3275</v>
      </c>
      <c r="I31" s="481">
        <v>44529</v>
      </c>
      <c r="J31" s="333" t="s">
        <v>304</v>
      </c>
      <c r="K31" s="325" t="s">
        <v>2655</v>
      </c>
      <c r="L31" s="326" t="s">
        <v>120</v>
      </c>
    </row>
    <row r="32" spans="1:13" ht="15" customHeight="1">
      <c r="A32" s="328" t="s">
        <v>120</v>
      </c>
      <c r="B32" s="328" t="s">
        <v>120</v>
      </c>
      <c r="C32" s="480" t="s">
        <v>120</v>
      </c>
      <c r="D32" s="328" t="s">
        <v>120</v>
      </c>
      <c r="E32" s="325" t="s">
        <v>2656</v>
      </c>
      <c r="F32" s="325" t="s">
        <v>2657</v>
      </c>
      <c r="G32" s="325" t="s">
        <v>2658</v>
      </c>
      <c r="H32" s="336">
        <v>12767</v>
      </c>
      <c r="I32" s="481">
        <v>44524</v>
      </c>
      <c r="J32" s="333" t="s">
        <v>2452</v>
      </c>
      <c r="K32" s="325" t="s">
        <v>298</v>
      </c>
      <c r="L32" s="326" t="s">
        <v>120</v>
      </c>
    </row>
    <row r="33" spans="1:13" ht="15" customHeight="1">
      <c r="A33" s="478" t="s">
        <v>18</v>
      </c>
      <c r="B33" s="322" t="s">
        <v>707</v>
      </c>
      <c r="C33" s="323">
        <f t="shared" si="0"/>
        <v>2</v>
      </c>
      <c r="D33" s="479" t="s">
        <v>2581</v>
      </c>
      <c r="E33" s="325" t="s">
        <v>465</v>
      </c>
      <c r="F33" s="325" t="s">
        <v>2670</v>
      </c>
      <c r="G33" s="325" t="s">
        <v>755</v>
      </c>
      <c r="H33" s="336">
        <v>3595</v>
      </c>
      <c r="I33" s="481">
        <v>44481</v>
      </c>
      <c r="J33" s="333" t="s">
        <v>304</v>
      </c>
      <c r="K33" s="325" t="s">
        <v>2671</v>
      </c>
      <c r="L33" s="325" t="s">
        <v>1767</v>
      </c>
      <c r="M33" s="154" t="s">
        <v>120</v>
      </c>
    </row>
    <row r="34" spans="1:13" ht="15" customHeight="1">
      <c r="A34" s="328" t="s">
        <v>120</v>
      </c>
      <c r="B34" s="328" t="s">
        <v>120</v>
      </c>
      <c r="C34" s="480" t="s">
        <v>120</v>
      </c>
      <c r="D34" s="328" t="s">
        <v>120</v>
      </c>
      <c r="E34" s="325" t="s">
        <v>465</v>
      </c>
      <c r="F34" s="325" t="s">
        <v>2672</v>
      </c>
      <c r="G34" s="325" t="s">
        <v>2673</v>
      </c>
      <c r="H34" s="336">
        <v>3232</v>
      </c>
      <c r="I34" s="481">
        <v>44481</v>
      </c>
      <c r="J34" s="333" t="s">
        <v>304</v>
      </c>
      <c r="K34" s="325" t="s">
        <v>2674</v>
      </c>
      <c r="L34" s="326" t="s">
        <v>120</v>
      </c>
    </row>
    <row r="35" spans="1:13" ht="15" customHeight="1">
      <c r="A35" s="328" t="s">
        <v>120</v>
      </c>
      <c r="B35" s="328" t="s">
        <v>120</v>
      </c>
      <c r="C35" s="480" t="s">
        <v>120</v>
      </c>
      <c r="D35" s="328" t="s">
        <v>120</v>
      </c>
      <c r="E35" s="325" t="s">
        <v>465</v>
      </c>
      <c r="F35" s="325" t="s">
        <v>2675</v>
      </c>
      <c r="G35" s="325" t="s">
        <v>2676</v>
      </c>
      <c r="H35" s="336">
        <v>4472</v>
      </c>
      <c r="I35" s="481">
        <v>44481</v>
      </c>
      <c r="J35" s="333" t="s">
        <v>304</v>
      </c>
      <c r="K35" s="325" t="s">
        <v>2677</v>
      </c>
      <c r="L35" s="326" t="s">
        <v>120</v>
      </c>
    </row>
    <row r="36" spans="1:13" ht="15" customHeight="1">
      <c r="A36" s="328" t="s">
        <v>120</v>
      </c>
      <c r="B36" s="328" t="s">
        <v>120</v>
      </c>
      <c r="C36" s="480" t="s">
        <v>120</v>
      </c>
      <c r="D36" s="328" t="s">
        <v>120</v>
      </c>
      <c r="E36" s="325" t="s">
        <v>465</v>
      </c>
      <c r="F36" s="325" t="s">
        <v>2678</v>
      </c>
      <c r="G36" s="325" t="s">
        <v>2676</v>
      </c>
      <c r="H36" s="336">
        <v>4193</v>
      </c>
      <c r="I36" s="481">
        <v>44481</v>
      </c>
      <c r="J36" s="333" t="s">
        <v>304</v>
      </c>
      <c r="K36" s="325" t="s">
        <v>2679</v>
      </c>
      <c r="L36" s="326" t="s">
        <v>120</v>
      </c>
    </row>
    <row r="37" spans="1:13" ht="15" customHeight="1">
      <c r="A37" s="328" t="s">
        <v>120</v>
      </c>
      <c r="B37" s="328" t="s">
        <v>120</v>
      </c>
      <c r="C37" s="480" t="s">
        <v>120</v>
      </c>
      <c r="D37" s="328" t="s">
        <v>120</v>
      </c>
      <c r="E37" s="325" t="s">
        <v>465</v>
      </c>
      <c r="F37" s="325" t="s">
        <v>2680</v>
      </c>
      <c r="G37" s="325" t="s">
        <v>2681</v>
      </c>
      <c r="H37" s="336">
        <v>15277</v>
      </c>
      <c r="I37" s="481">
        <v>44484</v>
      </c>
      <c r="J37" s="333" t="s">
        <v>304</v>
      </c>
      <c r="K37" s="325" t="s">
        <v>2682</v>
      </c>
      <c r="L37" s="326" t="s">
        <v>120</v>
      </c>
    </row>
    <row r="38" spans="1:13" ht="15" customHeight="1">
      <c r="A38" s="328" t="s">
        <v>120</v>
      </c>
      <c r="B38" s="328" t="s">
        <v>120</v>
      </c>
      <c r="C38" s="480" t="s">
        <v>120</v>
      </c>
      <c r="D38" s="328" t="s">
        <v>120</v>
      </c>
      <c r="E38" s="325" t="s">
        <v>465</v>
      </c>
      <c r="F38" s="325" t="s">
        <v>2683</v>
      </c>
      <c r="G38" s="325" t="s">
        <v>2684</v>
      </c>
      <c r="H38" s="336">
        <v>5190</v>
      </c>
      <c r="I38" s="481">
        <v>44502</v>
      </c>
      <c r="J38" s="333" t="s">
        <v>304</v>
      </c>
      <c r="K38" s="325" t="s">
        <v>2685</v>
      </c>
      <c r="L38" s="326" t="s">
        <v>120</v>
      </c>
    </row>
    <row r="39" spans="1:13" ht="15" customHeight="1">
      <c r="A39" s="328" t="s">
        <v>120</v>
      </c>
      <c r="B39" s="328" t="s">
        <v>120</v>
      </c>
      <c r="C39" s="480" t="s">
        <v>120</v>
      </c>
      <c r="D39" s="328" t="s">
        <v>120</v>
      </c>
      <c r="E39" s="325" t="s">
        <v>465</v>
      </c>
      <c r="F39" s="325" t="s">
        <v>2686</v>
      </c>
      <c r="G39" s="325" t="s">
        <v>2673</v>
      </c>
      <c r="H39" s="336">
        <v>5156</v>
      </c>
      <c r="I39" s="481">
        <v>44503</v>
      </c>
      <c r="J39" s="333" t="s">
        <v>304</v>
      </c>
      <c r="K39" s="325" t="s">
        <v>2687</v>
      </c>
      <c r="L39" s="326" t="s">
        <v>120</v>
      </c>
    </row>
    <row r="40" spans="1:13" ht="15" customHeight="1">
      <c r="A40" s="328" t="s">
        <v>120</v>
      </c>
      <c r="B40" s="328" t="s">
        <v>120</v>
      </c>
      <c r="C40" s="480" t="s">
        <v>120</v>
      </c>
      <c r="D40" s="328" t="s">
        <v>120</v>
      </c>
      <c r="E40" s="325" t="s">
        <v>465</v>
      </c>
      <c r="F40" s="325" t="s">
        <v>2688</v>
      </c>
      <c r="G40" s="325" t="s">
        <v>2689</v>
      </c>
      <c r="H40" s="336">
        <v>6789</v>
      </c>
      <c r="I40" s="481">
        <v>44525</v>
      </c>
      <c r="J40" s="333" t="s">
        <v>304</v>
      </c>
      <c r="K40" s="325" t="s">
        <v>2690</v>
      </c>
      <c r="L40" s="326" t="s">
        <v>120</v>
      </c>
    </row>
    <row r="41" spans="1:13" s="3" customFormat="1" ht="15" customHeight="1">
      <c r="A41" s="315" t="s">
        <v>19</v>
      </c>
      <c r="B41" s="316"/>
      <c r="C41" s="318"/>
      <c r="D41" s="318"/>
      <c r="E41" s="319"/>
      <c r="F41" s="320"/>
      <c r="G41" s="320"/>
      <c r="H41" s="317"/>
      <c r="I41" s="317"/>
      <c r="J41" s="482"/>
      <c r="K41" s="320"/>
      <c r="L41" s="320"/>
      <c r="M41" s="157"/>
    </row>
    <row r="42" spans="1:13" ht="15" customHeight="1">
      <c r="A42" s="477" t="s">
        <v>20</v>
      </c>
      <c r="B42" s="322" t="s">
        <v>707</v>
      </c>
      <c r="C42" s="323">
        <f t="shared" si="0"/>
        <v>2</v>
      </c>
      <c r="D42" s="479" t="s">
        <v>2441</v>
      </c>
      <c r="E42" s="325" t="s">
        <v>465</v>
      </c>
      <c r="F42" s="325" t="s">
        <v>2468</v>
      </c>
      <c r="G42" s="325" t="s">
        <v>2469</v>
      </c>
      <c r="H42" s="336">
        <v>3768</v>
      </c>
      <c r="I42" s="481">
        <v>44519</v>
      </c>
      <c r="J42" s="333" t="s">
        <v>304</v>
      </c>
      <c r="K42" s="325" t="s">
        <v>2470</v>
      </c>
      <c r="L42" s="325" t="s">
        <v>2474</v>
      </c>
      <c r="M42" s="154" t="s">
        <v>120</v>
      </c>
    </row>
    <row r="43" spans="1:13" ht="15" customHeight="1">
      <c r="A43" s="328" t="s">
        <v>120</v>
      </c>
      <c r="B43" s="328" t="s">
        <v>120</v>
      </c>
      <c r="C43" s="480" t="s">
        <v>120</v>
      </c>
      <c r="D43" s="328" t="s">
        <v>120</v>
      </c>
      <c r="E43" s="325" t="s">
        <v>465</v>
      </c>
      <c r="F43" s="325" t="s">
        <v>2471</v>
      </c>
      <c r="G43" s="325" t="s">
        <v>2472</v>
      </c>
      <c r="H43" s="336">
        <v>10822</v>
      </c>
      <c r="I43" s="324">
        <v>44503</v>
      </c>
      <c r="J43" s="333" t="s">
        <v>304</v>
      </c>
      <c r="K43" s="325" t="s">
        <v>2473</v>
      </c>
      <c r="L43" s="326" t="s">
        <v>120</v>
      </c>
      <c r="M43" s="154" t="s">
        <v>120</v>
      </c>
    </row>
    <row r="44" spans="1:13" ht="15" customHeight="1">
      <c r="A44" s="477" t="s">
        <v>21</v>
      </c>
      <c r="B44" s="322" t="s">
        <v>708</v>
      </c>
      <c r="C44" s="323">
        <f t="shared" si="0"/>
        <v>1</v>
      </c>
      <c r="D44" s="479" t="s">
        <v>2441</v>
      </c>
      <c r="E44" s="325" t="s">
        <v>465</v>
      </c>
      <c r="F44" s="325" t="s">
        <v>2465</v>
      </c>
      <c r="G44" s="325" t="s">
        <v>2466</v>
      </c>
      <c r="H44" s="336">
        <v>3927</v>
      </c>
      <c r="I44" s="324">
        <v>44508</v>
      </c>
      <c r="J44" s="333" t="s">
        <v>304</v>
      </c>
      <c r="K44" s="325" t="s">
        <v>2467</v>
      </c>
      <c r="L44" s="325" t="s">
        <v>1767</v>
      </c>
      <c r="M44" s="154" t="s">
        <v>120</v>
      </c>
    </row>
    <row r="45" spans="1:13" ht="15" customHeight="1">
      <c r="A45" s="477" t="s">
        <v>22</v>
      </c>
      <c r="B45" s="322" t="s">
        <v>708</v>
      </c>
      <c r="C45" s="323">
        <f t="shared" si="0"/>
        <v>1</v>
      </c>
      <c r="D45" s="479" t="s">
        <v>2491</v>
      </c>
      <c r="E45" s="325" t="s">
        <v>498</v>
      </c>
      <c r="F45" s="325" t="s">
        <v>2492</v>
      </c>
      <c r="G45" s="325" t="s">
        <v>2493</v>
      </c>
      <c r="H45" s="336">
        <v>5252</v>
      </c>
      <c r="I45" s="324">
        <v>44527</v>
      </c>
      <c r="J45" s="333" t="s">
        <v>304</v>
      </c>
      <c r="K45" s="325" t="s">
        <v>2494</v>
      </c>
      <c r="L45" s="326" t="s">
        <v>120</v>
      </c>
      <c r="M45" s="154" t="s">
        <v>120</v>
      </c>
    </row>
    <row r="46" spans="1:13" ht="15" customHeight="1">
      <c r="A46" s="478" t="s">
        <v>23</v>
      </c>
      <c r="B46" s="322" t="s">
        <v>707</v>
      </c>
      <c r="C46" s="323">
        <f t="shared" si="0"/>
        <v>2</v>
      </c>
      <c r="D46" s="479" t="s">
        <v>2620</v>
      </c>
      <c r="E46" s="325" t="s">
        <v>465</v>
      </c>
      <c r="F46" s="325" t="s">
        <v>2621</v>
      </c>
      <c r="G46" s="325" t="s">
        <v>2622</v>
      </c>
      <c r="H46" s="336">
        <v>6165</v>
      </c>
      <c r="I46" s="324">
        <v>44524</v>
      </c>
      <c r="J46" s="333" t="s">
        <v>2623</v>
      </c>
      <c r="K46" s="325" t="s">
        <v>2633</v>
      </c>
      <c r="L46" s="325" t="s">
        <v>2966</v>
      </c>
      <c r="M46" s="154" t="s">
        <v>120</v>
      </c>
    </row>
    <row r="47" spans="1:13" ht="15" customHeight="1">
      <c r="A47" s="328" t="s">
        <v>120</v>
      </c>
      <c r="B47" s="328" t="s">
        <v>120</v>
      </c>
      <c r="C47" s="480" t="s">
        <v>120</v>
      </c>
      <c r="D47" s="328" t="s">
        <v>120</v>
      </c>
      <c r="E47" s="325" t="s">
        <v>465</v>
      </c>
      <c r="F47" s="325" t="s">
        <v>2624</v>
      </c>
      <c r="G47" s="325" t="s">
        <v>2622</v>
      </c>
      <c r="H47" s="336">
        <v>4672</v>
      </c>
      <c r="I47" s="324" t="s">
        <v>2625</v>
      </c>
      <c r="J47" s="333" t="s">
        <v>304</v>
      </c>
      <c r="K47" s="325" t="s">
        <v>2626</v>
      </c>
      <c r="L47" s="326" t="s">
        <v>120</v>
      </c>
    </row>
    <row r="48" spans="1:13" ht="15" customHeight="1">
      <c r="A48" s="328" t="s">
        <v>120</v>
      </c>
      <c r="B48" s="328" t="s">
        <v>120</v>
      </c>
      <c r="C48" s="480" t="s">
        <v>120</v>
      </c>
      <c r="D48" s="328" t="s">
        <v>120</v>
      </c>
      <c r="E48" s="325" t="s">
        <v>465</v>
      </c>
      <c r="F48" s="325" t="s">
        <v>2627</v>
      </c>
      <c r="G48" s="325" t="s">
        <v>2622</v>
      </c>
      <c r="H48" s="336">
        <v>4527</v>
      </c>
      <c r="I48" s="324">
        <v>44517</v>
      </c>
      <c r="J48" s="333" t="s">
        <v>2628</v>
      </c>
      <c r="K48" s="325" t="s">
        <v>2629</v>
      </c>
      <c r="L48" s="326" t="s">
        <v>120</v>
      </c>
    </row>
    <row r="49" spans="1:13" ht="15" customHeight="1">
      <c r="A49" s="328" t="s">
        <v>120</v>
      </c>
      <c r="B49" s="328" t="s">
        <v>120</v>
      </c>
      <c r="C49" s="480" t="s">
        <v>120</v>
      </c>
      <c r="D49" s="328" t="s">
        <v>120</v>
      </c>
      <c r="E49" s="325" t="s">
        <v>465</v>
      </c>
      <c r="F49" s="325" t="s">
        <v>2630</v>
      </c>
      <c r="G49" s="325" t="s">
        <v>2631</v>
      </c>
      <c r="H49" s="336">
        <v>5533</v>
      </c>
      <c r="I49" s="324">
        <v>44511</v>
      </c>
      <c r="J49" s="333" t="s">
        <v>304</v>
      </c>
      <c r="K49" s="325" t="s">
        <v>2632</v>
      </c>
      <c r="L49" s="326" t="s">
        <v>120</v>
      </c>
    </row>
    <row r="50" spans="1:13" ht="15" customHeight="1">
      <c r="A50" s="328" t="s">
        <v>120</v>
      </c>
      <c r="B50" s="328" t="s">
        <v>120</v>
      </c>
      <c r="C50" s="480" t="s">
        <v>120</v>
      </c>
      <c r="D50" s="328" t="s">
        <v>120</v>
      </c>
      <c r="E50" s="325" t="s">
        <v>465</v>
      </c>
      <c r="F50" s="325" t="s">
        <v>2634</v>
      </c>
      <c r="G50" s="325" t="s">
        <v>2631</v>
      </c>
      <c r="H50" s="336">
        <v>3590</v>
      </c>
      <c r="I50" s="324">
        <v>44497</v>
      </c>
      <c r="J50" s="333" t="s">
        <v>304</v>
      </c>
      <c r="K50" s="325" t="s">
        <v>2635</v>
      </c>
      <c r="L50" s="326" t="s">
        <v>120</v>
      </c>
    </row>
    <row r="51" spans="1:13" ht="15" customHeight="1">
      <c r="A51" s="328" t="s">
        <v>120</v>
      </c>
      <c r="B51" s="328" t="s">
        <v>120</v>
      </c>
      <c r="C51" s="480" t="s">
        <v>120</v>
      </c>
      <c r="D51" s="328" t="s">
        <v>120</v>
      </c>
      <c r="E51" s="325" t="s">
        <v>465</v>
      </c>
      <c r="F51" s="325" t="s">
        <v>2636</v>
      </c>
      <c r="G51" s="325" t="s">
        <v>2631</v>
      </c>
      <c r="H51" s="336">
        <v>3549</v>
      </c>
      <c r="I51" s="324">
        <v>44488</v>
      </c>
      <c r="J51" s="333" t="s">
        <v>304</v>
      </c>
      <c r="K51" s="325" t="s">
        <v>2637</v>
      </c>
      <c r="L51" s="326" t="s">
        <v>120</v>
      </c>
    </row>
    <row r="52" spans="1:13" ht="15" customHeight="1">
      <c r="A52" s="328" t="s">
        <v>120</v>
      </c>
      <c r="B52" s="328" t="s">
        <v>120</v>
      </c>
      <c r="C52" s="480" t="s">
        <v>120</v>
      </c>
      <c r="D52" s="328" t="s">
        <v>120</v>
      </c>
      <c r="E52" s="325" t="s">
        <v>465</v>
      </c>
      <c r="F52" s="325" t="s">
        <v>2638</v>
      </c>
      <c r="G52" s="325" t="s">
        <v>2639</v>
      </c>
      <c r="H52" s="336">
        <v>3587</v>
      </c>
      <c r="I52" s="324">
        <v>44517</v>
      </c>
      <c r="J52" s="333" t="s">
        <v>304</v>
      </c>
      <c r="K52" s="325" t="s">
        <v>2640</v>
      </c>
      <c r="L52" s="326" t="s">
        <v>120</v>
      </c>
    </row>
    <row r="53" spans="1:13" ht="15" customHeight="1">
      <c r="A53" s="477" t="s">
        <v>24</v>
      </c>
      <c r="B53" s="322" t="s">
        <v>707</v>
      </c>
      <c r="C53" s="323">
        <f t="shared" si="0"/>
        <v>2</v>
      </c>
      <c r="D53" s="321" t="s">
        <v>2438</v>
      </c>
      <c r="E53" s="325" t="s">
        <v>465</v>
      </c>
      <c r="F53" s="325" t="s">
        <v>2431</v>
      </c>
      <c r="G53" s="325" t="s">
        <v>1297</v>
      </c>
      <c r="H53" s="336">
        <v>4376</v>
      </c>
      <c r="I53" s="324">
        <v>44485</v>
      </c>
      <c r="J53" s="333" t="s">
        <v>2432</v>
      </c>
      <c r="K53" s="325" t="s">
        <v>298</v>
      </c>
      <c r="L53" s="326" t="s">
        <v>120</v>
      </c>
    </row>
    <row r="54" spans="1:13" ht="15" customHeight="1">
      <c r="A54" s="328" t="s">
        <v>120</v>
      </c>
      <c r="B54" s="328" t="s">
        <v>120</v>
      </c>
      <c r="C54" s="480" t="s">
        <v>120</v>
      </c>
      <c r="D54" s="328" t="s">
        <v>120</v>
      </c>
      <c r="E54" s="325" t="s">
        <v>465</v>
      </c>
      <c r="F54" s="325" t="s">
        <v>2433</v>
      </c>
      <c r="G54" s="325" t="s">
        <v>1300</v>
      </c>
      <c r="H54" s="336">
        <v>4395</v>
      </c>
      <c r="I54" s="324">
        <v>44497</v>
      </c>
      <c r="J54" s="333" t="s">
        <v>304</v>
      </c>
      <c r="K54" s="325" t="s">
        <v>2434</v>
      </c>
      <c r="L54" s="326" t="s">
        <v>120</v>
      </c>
    </row>
    <row r="55" spans="1:13" s="3" customFormat="1" ht="15" customHeight="1">
      <c r="A55" s="477" t="s">
        <v>25</v>
      </c>
      <c r="B55" s="322" t="s">
        <v>117</v>
      </c>
      <c r="C55" s="323">
        <f t="shared" si="0"/>
        <v>0</v>
      </c>
      <c r="D55" s="324" t="s">
        <v>284</v>
      </c>
      <c r="E55" s="325" t="s">
        <v>130</v>
      </c>
      <c r="F55" s="326" t="s">
        <v>120</v>
      </c>
      <c r="G55" s="326" t="s">
        <v>120</v>
      </c>
      <c r="H55" s="328" t="s">
        <v>120</v>
      </c>
      <c r="I55" s="328" t="s">
        <v>120</v>
      </c>
      <c r="J55" s="328" t="s">
        <v>120</v>
      </c>
      <c r="K55" s="326" t="s">
        <v>120</v>
      </c>
      <c r="L55" s="326" t="s">
        <v>120</v>
      </c>
      <c r="M55" s="157"/>
    </row>
    <row r="56" spans="1:13" ht="15" customHeight="1">
      <c r="A56" s="478" t="s">
        <v>26</v>
      </c>
      <c r="B56" s="322" t="s">
        <v>117</v>
      </c>
      <c r="C56" s="323">
        <f t="shared" si="0"/>
        <v>0</v>
      </c>
      <c r="D56" s="324" t="s">
        <v>284</v>
      </c>
      <c r="E56" s="325" t="s">
        <v>130</v>
      </c>
      <c r="F56" s="326" t="s">
        <v>120</v>
      </c>
      <c r="G56" s="326" t="s">
        <v>120</v>
      </c>
      <c r="H56" s="328" t="s">
        <v>120</v>
      </c>
      <c r="I56" s="328" t="s">
        <v>120</v>
      </c>
      <c r="J56" s="328" t="s">
        <v>120</v>
      </c>
      <c r="K56" s="326" t="s">
        <v>120</v>
      </c>
      <c r="L56" s="326" t="s">
        <v>120</v>
      </c>
    </row>
    <row r="57" spans="1:13" ht="15" customHeight="1">
      <c r="A57" s="477" t="s">
        <v>27</v>
      </c>
      <c r="B57" s="322" t="s">
        <v>708</v>
      </c>
      <c r="C57" s="323">
        <f t="shared" si="0"/>
        <v>1</v>
      </c>
      <c r="D57" s="321" t="s">
        <v>2457</v>
      </c>
      <c r="E57" s="325" t="s">
        <v>498</v>
      </c>
      <c r="F57" s="325" t="s">
        <v>2461</v>
      </c>
      <c r="G57" s="325" t="s">
        <v>2458</v>
      </c>
      <c r="H57" s="336">
        <v>3244</v>
      </c>
      <c r="I57" s="324">
        <v>44524</v>
      </c>
      <c r="J57" s="333" t="s">
        <v>2460</v>
      </c>
      <c r="K57" s="325" t="s">
        <v>2459</v>
      </c>
      <c r="L57" s="326" t="s">
        <v>120</v>
      </c>
    </row>
    <row r="58" spans="1:13" ht="15" customHeight="1">
      <c r="A58" s="478" t="s">
        <v>28</v>
      </c>
      <c r="B58" s="322" t="s">
        <v>117</v>
      </c>
      <c r="C58" s="323">
        <f t="shared" si="0"/>
        <v>0</v>
      </c>
      <c r="D58" s="324" t="s">
        <v>284</v>
      </c>
      <c r="E58" s="325" t="s">
        <v>130</v>
      </c>
      <c r="F58" s="326" t="s">
        <v>120</v>
      </c>
      <c r="G58" s="326" t="s">
        <v>120</v>
      </c>
      <c r="H58" s="328" t="s">
        <v>120</v>
      </c>
      <c r="I58" s="328" t="s">
        <v>120</v>
      </c>
      <c r="J58" s="328" t="s">
        <v>120</v>
      </c>
      <c r="K58" s="326" t="s">
        <v>120</v>
      </c>
      <c r="L58" s="326" t="s">
        <v>120</v>
      </c>
    </row>
    <row r="59" spans="1:13" ht="15" customHeight="1">
      <c r="A59" s="478" t="s">
        <v>29</v>
      </c>
      <c r="B59" s="322" t="s">
        <v>707</v>
      </c>
      <c r="C59" s="323">
        <f t="shared" si="0"/>
        <v>2</v>
      </c>
      <c r="D59" s="321" t="s">
        <v>2441</v>
      </c>
      <c r="E59" s="325" t="s">
        <v>498</v>
      </c>
      <c r="F59" s="325" t="s">
        <v>2475</v>
      </c>
      <c r="G59" s="325" t="s">
        <v>2476</v>
      </c>
      <c r="H59" s="336">
        <v>9242</v>
      </c>
      <c r="I59" s="324">
        <v>44440</v>
      </c>
      <c r="J59" s="333" t="s">
        <v>304</v>
      </c>
      <c r="K59" s="325" t="s">
        <v>2477</v>
      </c>
      <c r="L59" s="326" t="s">
        <v>120</v>
      </c>
    </row>
    <row r="60" spans="1:13" ht="15" customHeight="1">
      <c r="A60" s="328" t="s">
        <v>120</v>
      </c>
      <c r="B60" s="328" t="s">
        <v>120</v>
      </c>
      <c r="C60" s="480" t="s">
        <v>120</v>
      </c>
      <c r="D60" s="328" t="s">
        <v>120</v>
      </c>
      <c r="E60" s="325" t="s">
        <v>498</v>
      </c>
      <c r="F60" s="325" t="s">
        <v>2478</v>
      </c>
      <c r="G60" s="325" t="s">
        <v>2479</v>
      </c>
      <c r="H60" s="336">
        <v>3109</v>
      </c>
      <c r="I60" s="324">
        <v>44460</v>
      </c>
      <c r="J60" s="333" t="s">
        <v>304</v>
      </c>
      <c r="K60" s="325" t="s">
        <v>2480</v>
      </c>
      <c r="L60" s="326" t="s">
        <v>120</v>
      </c>
    </row>
    <row r="61" spans="1:13" ht="15" customHeight="1">
      <c r="A61" s="328" t="s">
        <v>120</v>
      </c>
      <c r="B61" s="328" t="s">
        <v>120</v>
      </c>
      <c r="C61" s="480" t="s">
        <v>120</v>
      </c>
      <c r="D61" s="328" t="s">
        <v>120</v>
      </c>
      <c r="E61" s="325" t="s">
        <v>465</v>
      </c>
      <c r="F61" s="325" t="s">
        <v>2481</v>
      </c>
      <c r="G61" s="325" t="s">
        <v>2476</v>
      </c>
      <c r="H61" s="336">
        <v>3702</v>
      </c>
      <c r="I61" s="324">
        <v>44461</v>
      </c>
      <c r="J61" s="333" t="s">
        <v>304</v>
      </c>
      <c r="K61" s="325" t="s">
        <v>2482</v>
      </c>
      <c r="L61" s="326" t="s">
        <v>120</v>
      </c>
    </row>
    <row r="62" spans="1:13" ht="15" customHeight="1">
      <c r="A62" s="328" t="s">
        <v>120</v>
      </c>
      <c r="B62" s="328" t="s">
        <v>120</v>
      </c>
      <c r="C62" s="480" t="s">
        <v>120</v>
      </c>
      <c r="D62" s="328" t="s">
        <v>120</v>
      </c>
      <c r="E62" s="325" t="s">
        <v>465</v>
      </c>
      <c r="F62" s="325" t="s">
        <v>2483</v>
      </c>
      <c r="G62" s="325" t="s">
        <v>2484</v>
      </c>
      <c r="H62" s="336">
        <v>9710</v>
      </c>
      <c r="I62" s="324">
        <v>44497</v>
      </c>
      <c r="J62" s="333" t="s">
        <v>304</v>
      </c>
      <c r="K62" s="325" t="s">
        <v>2485</v>
      </c>
      <c r="L62" s="326" t="s">
        <v>120</v>
      </c>
    </row>
    <row r="63" spans="1:13" ht="15" customHeight="1">
      <c r="A63" s="328" t="s">
        <v>120</v>
      </c>
      <c r="B63" s="328" t="s">
        <v>120</v>
      </c>
      <c r="C63" s="480" t="s">
        <v>120</v>
      </c>
      <c r="D63" s="328" t="s">
        <v>120</v>
      </c>
      <c r="E63" s="325" t="s">
        <v>465</v>
      </c>
      <c r="F63" s="325" t="s">
        <v>2486</v>
      </c>
      <c r="G63" s="325" t="s">
        <v>2479</v>
      </c>
      <c r="H63" s="336">
        <v>4105</v>
      </c>
      <c r="I63" s="324">
        <v>44496</v>
      </c>
      <c r="J63" s="333" t="s">
        <v>304</v>
      </c>
      <c r="K63" s="325" t="s">
        <v>2487</v>
      </c>
      <c r="L63" s="326" t="s">
        <v>120</v>
      </c>
    </row>
    <row r="64" spans="1:13" ht="15" customHeight="1">
      <c r="A64" s="328" t="s">
        <v>120</v>
      </c>
      <c r="B64" s="328" t="s">
        <v>120</v>
      </c>
      <c r="C64" s="480" t="s">
        <v>120</v>
      </c>
      <c r="D64" s="328" t="s">
        <v>120</v>
      </c>
      <c r="E64" s="325" t="s">
        <v>465</v>
      </c>
      <c r="F64" s="325" t="s">
        <v>2488</v>
      </c>
      <c r="G64" s="325" t="s">
        <v>2489</v>
      </c>
      <c r="H64" s="336">
        <v>9206</v>
      </c>
      <c r="I64" s="324">
        <v>44475</v>
      </c>
      <c r="J64" s="333" t="s">
        <v>304</v>
      </c>
      <c r="K64" s="325" t="s">
        <v>2490</v>
      </c>
      <c r="L64" s="326" t="s">
        <v>120</v>
      </c>
    </row>
    <row r="65" spans="1:13" ht="15" customHeight="1">
      <c r="A65" s="478" t="s">
        <v>30</v>
      </c>
      <c r="B65" s="322" t="s">
        <v>708</v>
      </c>
      <c r="C65" s="323">
        <f t="shared" si="0"/>
        <v>1</v>
      </c>
      <c r="D65" s="321" t="s">
        <v>2702</v>
      </c>
      <c r="E65" s="325" t="s">
        <v>498</v>
      </c>
      <c r="F65" s="325" t="s">
        <v>2703</v>
      </c>
      <c r="G65" s="325" t="s">
        <v>2704</v>
      </c>
      <c r="H65" s="336">
        <v>4026</v>
      </c>
      <c r="I65" s="324">
        <v>44502</v>
      </c>
      <c r="J65" s="333" t="s">
        <v>2705</v>
      </c>
      <c r="K65" s="325" t="s">
        <v>2706</v>
      </c>
      <c r="L65" s="325" t="s">
        <v>2707</v>
      </c>
      <c r="M65" s="154" t="s">
        <v>120</v>
      </c>
    </row>
    <row r="66" spans="1:13" s="3" customFormat="1" ht="15" customHeight="1">
      <c r="A66" s="315" t="s">
        <v>31</v>
      </c>
      <c r="B66" s="316"/>
      <c r="C66" s="318"/>
      <c r="D66" s="318"/>
      <c r="E66" s="319"/>
      <c r="F66" s="320"/>
      <c r="G66" s="320"/>
      <c r="H66" s="317"/>
      <c r="I66" s="317"/>
      <c r="J66" s="482"/>
      <c r="K66" s="320"/>
      <c r="L66" s="320"/>
      <c r="M66" s="157"/>
    </row>
    <row r="67" spans="1:13" ht="15" customHeight="1">
      <c r="A67" s="478" t="s">
        <v>32</v>
      </c>
      <c r="B67" s="322" t="s">
        <v>707</v>
      </c>
      <c r="C67" s="323">
        <f t="shared" si="0"/>
        <v>2</v>
      </c>
      <c r="D67" s="321" t="s">
        <v>2560</v>
      </c>
      <c r="E67" s="325" t="s">
        <v>465</v>
      </c>
      <c r="F67" s="325" t="s">
        <v>2561</v>
      </c>
      <c r="G67" s="325" t="s">
        <v>2562</v>
      </c>
      <c r="H67" s="483" t="s">
        <v>2565</v>
      </c>
      <c r="I67" s="324">
        <v>44523</v>
      </c>
      <c r="J67" s="333" t="s">
        <v>2563</v>
      </c>
      <c r="K67" s="325" t="s">
        <v>298</v>
      </c>
      <c r="L67" s="326" t="s">
        <v>120</v>
      </c>
    </row>
    <row r="68" spans="1:13" ht="15" customHeight="1">
      <c r="A68" s="328" t="s">
        <v>120</v>
      </c>
      <c r="B68" s="328" t="s">
        <v>120</v>
      </c>
      <c r="C68" s="480" t="s">
        <v>120</v>
      </c>
      <c r="D68" s="328" t="s">
        <v>120</v>
      </c>
      <c r="E68" s="325" t="s">
        <v>498</v>
      </c>
      <c r="F68" s="325" t="s">
        <v>2564</v>
      </c>
      <c r="G68" s="325" t="s">
        <v>2562</v>
      </c>
      <c r="H68" s="336">
        <v>3851</v>
      </c>
      <c r="I68" s="324">
        <v>44494</v>
      </c>
      <c r="J68" s="333" t="s">
        <v>304</v>
      </c>
      <c r="K68" s="325" t="s">
        <v>2566</v>
      </c>
      <c r="L68" s="326" t="s">
        <v>120</v>
      </c>
    </row>
    <row r="69" spans="1:13" ht="15" customHeight="1">
      <c r="A69" s="478" t="s">
        <v>33</v>
      </c>
      <c r="B69" s="322" t="s">
        <v>117</v>
      </c>
      <c r="C69" s="323">
        <f t="shared" si="0"/>
        <v>0</v>
      </c>
      <c r="D69" s="324" t="s">
        <v>284</v>
      </c>
      <c r="E69" s="325" t="s">
        <v>130</v>
      </c>
      <c r="F69" s="326" t="s">
        <v>120</v>
      </c>
      <c r="G69" s="326" t="s">
        <v>120</v>
      </c>
      <c r="H69" s="328" t="s">
        <v>120</v>
      </c>
      <c r="I69" s="328" t="s">
        <v>120</v>
      </c>
      <c r="J69" s="328" t="s">
        <v>120</v>
      </c>
      <c r="K69" s="326" t="s">
        <v>120</v>
      </c>
      <c r="L69" s="326" t="s">
        <v>120</v>
      </c>
    </row>
    <row r="70" spans="1:13" ht="15" customHeight="1">
      <c r="A70" s="478" t="s">
        <v>94</v>
      </c>
      <c r="B70" s="322" t="s">
        <v>117</v>
      </c>
      <c r="C70" s="323">
        <f t="shared" si="0"/>
        <v>0</v>
      </c>
      <c r="D70" s="324" t="s">
        <v>284</v>
      </c>
      <c r="E70" s="325" t="s">
        <v>130</v>
      </c>
      <c r="F70" s="326" t="s">
        <v>120</v>
      </c>
      <c r="G70" s="326" t="s">
        <v>120</v>
      </c>
      <c r="H70" s="328" t="s">
        <v>120</v>
      </c>
      <c r="I70" s="328" t="s">
        <v>120</v>
      </c>
      <c r="J70" s="328" t="s">
        <v>120</v>
      </c>
      <c r="K70" s="326" t="s">
        <v>120</v>
      </c>
      <c r="L70" s="326" t="s">
        <v>120</v>
      </c>
    </row>
    <row r="71" spans="1:13" ht="15" customHeight="1">
      <c r="A71" s="478" t="s">
        <v>34</v>
      </c>
      <c r="B71" s="322" t="s">
        <v>708</v>
      </c>
      <c r="C71" s="323">
        <f t="shared" si="0"/>
        <v>1</v>
      </c>
      <c r="D71" s="479" t="s">
        <v>2560</v>
      </c>
      <c r="E71" s="325" t="s">
        <v>465</v>
      </c>
      <c r="F71" s="325" t="s">
        <v>2602</v>
      </c>
      <c r="G71" s="325" t="s">
        <v>2601</v>
      </c>
      <c r="H71" s="336">
        <v>3932</v>
      </c>
      <c r="I71" s="324">
        <v>44502</v>
      </c>
      <c r="J71" s="333" t="s">
        <v>304</v>
      </c>
      <c r="K71" s="325" t="s">
        <v>2600</v>
      </c>
      <c r="L71" s="325" t="s">
        <v>2603</v>
      </c>
      <c r="M71" s="154" t="s">
        <v>120</v>
      </c>
    </row>
    <row r="72" spans="1:13" ht="15" customHeight="1">
      <c r="A72" s="477" t="s">
        <v>35</v>
      </c>
      <c r="B72" s="322" t="s">
        <v>117</v>
      </c>
      <c r="C72" s="323">
        <f t="shared" si="0"/>
        <v>0</v>
      </c>
      <c r="D72" s="479" t="s">
        <v>2397</v>
      </c>
      <c r="E72" s="325" t="s">
        <v>306</v>
      </c>
      <c r="F72" s="326" t="s">
        <v>120</v>
      </c>
      <c r="G72" s="326" t="s">
        <v>120</v>
      </c>
      <c r="H72" s="328" t="s">
        <v>120</v>
      </c>
      <c r="I72" s="328" t="s">
        <v>120</v>
      </c>
      <c r="J72" s="328" t="s">
        <v>120</v>
      </c>
      <c r="K72" s="326" t="s">
        <v>120</v>
      </c>
      <c r="L72" s="329" t="s">
        <v>2405</v>
      </c>
      <c r="M72" s="154" t="s">
        <v>120</v>
      </c>
    </row>
    <row r="73" spans="1:13" ht="15" customHeight="1">
      <c r="A73" s="478" t="s">
        <v>36</v>
      </c>
      <c r="B73" s="322" t="s">
        <v>117</v>
      </c>
      <c r="C73" s="323">
        <f t="shared" si="0"/>
        <v>0</v>
      </c>
      <c r="D73" s="324" t="s">
        <v>284</v>
      </c>
      <c r="E73" s="325" t="s">
        <v>130</v>
      </c>
      <c r="F73" s="326" t="s">
        <v>120</v>
      </c>
      <c r="G73" s="326" t="s">
        <v>120</v>
      </c>
      <c r="H73" s="328" t="s">
        <v>120</v>
      </c>
      <c r="I73" s="328" t="s">
        <v>120</v>
      </c>
      <c r="J73" s="328" t="s">
        <v>120</v>
      </c>
      <c r="K73" s="326" t="s">
        <v>120</v>
      </c>
      <c r="L73" s="326" t="s">
        <v>120</v>
      </c>
    </row>
    <row r="74" spans="1:13" ht="15" customHeight="1">
      <c r="A74" s="477" t="s">
        <v>37</v>
      </c>
      <c r="B74" s="322" t="s">
        <v>117</v>
      </c>
      <c r="C74" s="323">
        <f t="shared" si="0"/>
        <v>0</v>
      </c>
      <c r="D74" s="324" t="s">
        <v>2581</v>
      </c>
      <c r="E74" s="325" t="s">
        <v>306</v>
      </c>
      <c r="F74" s="326" t="s">
        <v>120</v>
      </c>
      <c r="G74" s="326" t="s">
        <v>120</v>
      </c>
      <c r="H74" s="328" t="s">
        <v>120</v>
      </c>
      <c r="I74" s="328" t="s">
        <v>120</v>
      </c>
      <c r="J74" s="328" t="s">
        <v>120</v>
      </c>
      <c r="K74" s="326" t="s">
        <v>120</v>
      </c>
      <c r="L74" s="325" t="s">
        <v>2977</v>
      </c>
      <c r="M74" s="154" t="s">
        <v>120</v>
      </c>
    </row>
    <row r="75" spans="1:13" ht="15" customHeight="1">
      <c r="A75" s="477" t="s">
        <v>95</v>
      </c>
      <c r="B75" s="322" t="s">
        <v>117</v>
      </c>
      <c r="C75" s="323">
        <f t="shared" si="0"/>
        <v>0</v>
      </c>
      <c r="D75" s="324" t="s">
        <v>284</v>
      </c>
      <c r="E75" s="325" t="s">
        <v>130</v>
      </c>
      <c r="F75" s="326" t="s">
        <v>120</v>
      </c>
      <c r="G75" s="326" t="s">
        <v>120</v>
      </c>
      <c r="H75" s="328" t="s">
        <v>120</v>
      </c>
      <c r="I75" s="328" t="s">
        <v>120</v>
      </c>
      <c r="J75" s="328" t="s">
        <v>120</v>
      </c>
      <c r="K75" s="326" t="s">
        <v>120</v>
      </c>
      <c r="L75" s="326" t="s">
        <v>120</v>
      </c>
    </row>
    <row r="76" spans="1:13" s="3" customFormat="1" ht="15" customHeight="1">
      <c r="A76" s="315" t="s">
        <v>38</v>
      </c>
      <c r="B76" s="316"/>
      <c r="C76" s="318"/>
      <c r="D76" s="318"/>
      <c r="E76" s="319"/>
      <c r="F76" s="320"/>
      <c r="G76" s="320"/>
      <c r="H76" s="317"/>
      <c r="I76" s="317"/>
      <c r="J76" s="482"/>
      <c r="K76" s="320"/>
      <c r="L76" s="320"/>
      <c r="M76" s="157"/>
    </row>
    <row r="77" spans="1:13" ht="15" customHeight="1">
      <c r="A77" s="478" t="s">
        <v>39</v>
      </c>
      <c r="B77" s="322" t="s">
        <v>117</v>
      </c>
      <c r="C77" s="323">
        <f t="shared" si="0"/>
        <v>0</v>
      </c>
      <c r="D77" s="324" t="s">
        <v>284</v>
      </c>
      <c r="E77" s="325" t="s">
        <v>130</v>
      </c>
      <c r="F77" s="326" t="s">
        <v>120</v>
      </c>
      <c r="G77" s="326" t="s">
        <v>120</v>
      </c>
      <c r="H77" s="328" t="s">
        <v>120</v>
      </c>
      <c r="I77" s="328" t="s">
        <v>120</v>
      </c>
      <c r="J77" s="328" t="s">
        <v>120</v>
      </c>
      <c r="K77" s="326" t="s">
        <v>120</v>
      </c>
      <c r="L77" s="326" t="s">
        <v>120</v>
      </c>
    </row>
    <row r="78" spans="1:13" ht="15" customHeight="1">
      <c r="A78" s="477" t="s">
        <v>40</v>
      </c>
      <c r="B78" s="322" t="s">
        <v>117</v>
      </c>
      <c r="C78" s="323">
        <f t="shared" si="0"/>
        <v>0</v>
      </c>
      <c r="D78" s="479" t="s">
        <v>2560</v>
      </c>
      <c r="E78" s="325" t="s">
        <v>306</v>
      </c>
      <c r="F78" s="326" t="s">
        <v>120</v>
      </c>
      <c r="G78" s="326" t="s">
        <v>120</v>
      </c>
      <c r="H78" s="484" t="s">
        <v>120</v>
      </c>
      <c r="I78" s="485" t="s">
        <v>120</v>
      </c>
      <c r="J78" s="486" t="s">
        <v>120</v>
      </c>
      <c r="K78" s="338" t="s">
        <v>120</v>
      </c>
      <c r="L78" s="325" t="s">
        <v>1741</v>
      </c>
      <c r="M78" s="154" t="s">
        <v>120</v>
      </c>
    </row>
    <row r="79" spans="1:13" ht="15" customHeight="1">
      <c r="A79" s="477" t="s">
        <v>41</v>
      </c>
      <c r="B79" s="322" t="s">
        <v>117</v>
      </c>
      <c r="C79" s="323">
        <f t="shared" si="0"/>
        <v>0</v>
      </c>
      <c r="D79" s="324" t="s">
        <v>284</v>
      </c>
      <c r="E79" s="325" t="s">
        <v>130</v>
      </c>
      <c r="F79" s="326" t="s">
        <v>120</v>
      </c>
      <c r="G79" s="326" t="s">
        <v>120</v>
      </c>
      <c r="H79" s="328" t="s">
        <v>120</v>
      </c>
      <c r="I79" s="328" t="s">
        <v>120</v>
      </c>
      <c r="J79" s="328" t="s">
        <v>120</v>
      </c>
      <c r="K79" s="326" t="s">
        <v>120</v>
      </c>
      <c r="L79" s="326" t="s">
        <v>120</v>
      </c>
    </row>
    <row r="80" spans="1:13" ht="15" customHeight="1">
      <c r="A80" s="477" t="s">
        <v>42</v>
      </c>
      <c r="B80" s="322" t="s">
        <v>117</v>
      </c>
      <c r="C80" s="323">
        <f t="shared" si="0"/>
        <v>0</v>
      </c>
      <c r="D80" s="324" t="s">
        <v>284</v>
      </c>
      <c r="E80" s="325" t="s">
        <v>130</v>
      </c>
      <c r="F80" s="326" t="s">
        <v>120</v>
      </c>
      <c r="G80" s="326" t="s">
        <v>120</v>
      </c>
      <c r="H80" s="328" t="s">
        <v>120</v>
      </c>
      <c r="I80" s="328" t="s">
        <v>120</v>
      </c>
      <c r="J80" s="328" t="s">
        <v>120</v>
      </c>
      <c r="K80" s="326" t="s">
        <v>120</v>
      </c>
      <c r="L80" s="326" t="s">
        <v>120</v>
      </c>
    </row>
    <row r="81" spans="1:13" ht="15" customHeight="1">
      <c r="A81" s="478" t="s">
        <v>91</v>
      </c>
      <c r="B81" s="322" t="s">
        <v>117</v>
      </c>
      <c r="C81" s="323">
        <f t="shared" si="0"/>
        <v>0</v>
      </c>
      <c r="D81" s="324" t="s">
        <v>284</v>
      </c>
      <c r="E81" s="325" t="s">
        <v>130</v>
      </c>
      <c r="F81" s="326" t="s">
        <v>120</v>
      </c>
      <c r="G81" s="326" t="s">
        <v>120</v>
      </c>
      <c r="H81" s="328" t="s">
        <v>120</v>
      </c>
      <c r="I81" s="328" t="s">
        <v>120</v>
      </c>
      <c r="J81" s="328" t="s">
        <v>120</v>
      </c>
      <c r="K81" s="326" t="s">
        <v>120</v>
      </c>
      <c r="L81" s="326" t="s">
        <v>120</v>
      </c>
    </row>
    <row r="82" spans="1:13" ht="15" customHeight="1">
      <c r="A82" s="477" t="s">
        <v>43</v>
      </c>
      <c r="B82" s="322" t="s">
        <v>117</v>
      </c>
      <c r="C82" s="323">
        <f t="shared" si="0"/>
        <v>0</v>
      </c>
      <c r="D82" s="324" t="s">
        <v>284</v>
      </c>
      <c r="E82" s="325" t="s">
        <v>130</v>
      </c>
      <c r="F82" s="326" t="s">
        <v>120</v>
      </c>
      <c r="G82" s="326" t="s">
        <v>120</v>
      </c>
      <c r="H82" s="328" t="s">
        <v>120</v>
      </c>
      <c r="I82" s="328" t="s">
        <v>120</v>
      </c>
      <c r="J82" s="328" t="s">
        <v>120</v>
      </c>
      <c r="K82" s="326" t="s">
        <v>120</v>
      </c>
      <c r="L82" s="326" t="s">
        <v>120</v>
      </c>
    </row>
    <row r="83" spans="1:13" ht="15" customHeight="1">
      <c r="A83" s="478" t="s">
        <v>44</v>
      </c>
      <c r="B83" s="322" t="s">
        <v>707</v>
      </c>
      <c r="C83" s="323">
        <f t="shared" si="0"/>
        <v>2</v>
      </c>
      <c r="D83" s="321" t="s">
        <v>2581</v>
      </c>
      <c r="E83" s="325" t="s">
        <v>465</v>
      </c>
      <c r="F83" s="325" t="s">
        <v>2582</v>
      </c>
      <c r="G83" s="325" t="s">
        <v>544</v>
      </c>
      <c r="H83" s="336">
        <v>9732</v>
      </c>
      <c r="I83" s="324">
        <v>44526</v>
      </c>
      <c r="J83" s="333" t="s">
        <v>304</v>
      </c>
      <c r="K83" s="329" t="s">
        <v>2583</v>
      </c>
      <c r="L83" s="326" t="s">
        <v>120</v>
      </c>
    </row>
    <row r="84" spans="1:13" ht="15" customHeight="1">
      <c r="A84" s="328" t="s">
        <v>120</v>
      </c>
      <c r="B84" s="328" t="s">
        <v>120</v>
      </c>
      <c r="C84" s="480" t="s">
        <v>120</v>
      </c>
      <c r="D84" s="328" t="s">
        <v>120</v>
      </c>
      <c r="E84" s="325" t="s">
        <v>465</v>
      </c>
      <c r="F84" s="325" t="s">
        <v>2584</v>
      </c>
      <c r="G84" s="325" t="s">
        <v>2585</v>
      </c>
      <c r="H84" s="336">
        <v>3534</v>
      </c>
      <c r="I84" s="324">
        <v>44525</v>
      </c>
      <c r="J84" s="333" t="s">
        <v>304</v>
      </c>
      <c r="K84" s="329" t="s">
        <v>2586</v>
      </c>
      <c r="L84" s="326" t="s">
        <v>120</v>
      </c>
    </row>
    <row r="85" spans="1:13" ht="15" customHeight="1">
      <c r="A85" s="328" t="s">
        <v>120</v>
      </c>
      <c r="B85" s="328" t="s">
        <v>120</v>
      </c>
      <c r="C85" s="480" t="s">
        <v>120</v>
      </c>
      <c r="D85" s="328" t="s">
        <v>120</v>
      </c>
      <c r="E85" s="325" t="s">
        <v>465</v>
      </c>
      <c r="F85" s="325" t="s">
        <v>2587</v>
      </c>
      <c r="G85" s="325" t="s">
        <v>2588</v>
      </c>
      <c r="H85" s="336">
        <v>3737</v>
      </c>
      <c r="I85" s="324">
        <v>44525</v>
      </c>
      <c r="J85" s="333" t="s">
        <v>304</v>
      </c>
      <c r="K85" s="329" t="s">
        <v>2589</v>
      </c>
      <c r="L85" s="326" t="s">
        <v>120</v>
      </c>
    </row>
    <row r="86" spans="1:13" s="3" customFormat="1" ht="15" customHeight="1">
      <c r="A86" s="315" t="s">
        <v>45</v>
      </c>
      <c r="B86" s="316"/>
      <c r="C86" s="318"/>
      <c r="D86" s="318"/>
      <c r="E86" s="319"/>
      <c r="F86" s="320"/>
      <c r="G86" s="320"/>
      <c r="H86" s="317"/>
      <c r="I86" s="317"/>
      <c r="J86" s="482"/>
      <c r="K86" s="320"/>
      <c r="L86" s="320"/>
      <c r="M86" s="157"/>
    </row>
    <row r="87" spans="1:13" ht="15" customHeight="1">
      <c r="A87" s="478" t="s">
        <v>46</v>
      </c>
      <c r="B87" s="322" t="s">
        <v>707</v>
      </c>
      <c r="C87" s="323">
        <f t="shared" si="0"/>
        <v>2</v>
      </c>
      <c r="D87" s="321" t="s">
        <v>2491</v>
      </c>
      <c r="E87" s="325" t="s">
        <v>498</v>
      </c>
      <c r="F87" s="325" t="s">
        <v>2495</v>
      </c>
      <c r="G87" s="325" t="s">
        <v>2496</v>
      </c>
      <c r="H87" s="336">
        <v>10968</v>
      </c>
      <c r="I87" s="324">
        <v>44515</v>
      </c>
      <c r="J87" s="333" t="s">
        <v>304</v>
      </c>
      <c r="K87" s="325" t="s">
        <v>2497</v>
      </c>
      <c r="L87" s="326" t="s">
        <v>120</v>
      </c>
    </row>
    <row r="88" spans="1:13" ht="15" customHeight="1">
      <c r="A88" s="328" t="s">
        <v>120</v>
      </c>
      <c r="B88" s="328" t="s">
        <v>120</v>
      </c>
      <c r="C88" s="480" t="s">
        <v>120</v>
      </c>
      <c r="D88" s="328" t="s">
        <v>120</v>
      </c>
      <c r="E88" s="325" t="s">
        <v>2498</v>
      </c>
      <c r="F88" s="325" t="s">
        <v>2499</v>
      </c>
      <c r="G88" s="325" t="s">
        <v>2500</v>
      </c>
      <c r="H88" s="336">
        <v>3245</v>
      </c>
      <c r="I88" s="324">
        <v>44523</v>
      </c>
      <c r="J88" s="333" t="s">
        <v>304</v>
      </c>
      <c r="K88" s="325" t="s">
        <v>2501</v>
      </c>
      <c r="L88" s="326" t="s">
        <v>120</v>
      </c>
    </row>
    <row r="89" spans="1:13" ht="15" customHeight="1">
      <c r="A89" s="328" t="s">
        <v>120</v>
      </c>
      <c r="B89" s="328" t="s">
        <v>120</v>
      </c>
      <c r="C89" s="480" t="s">
        <v>120</v>
      </c>
      <c r="D89" s="328" t="s">
        <v>120</v>
      </c>
      <c r="E89" s="325" t="s">
        <v>465</v>
      </c>
      <c r="F89" s="325" t="s">
        <v>2502</v>
      </c>
      <c r="G89" s="325" t="s">
        <v>2503</v>
      </c>
      <c r="H89" s="336">
        <v>6866</v>
      </c>
      <c r="I89" s="324">
        <v>44524</v>
      </c>
      <c r="J89" s="333" t="s">
        <v>304</v>
      </c>
      <c r="K89" s="325" t="s">
        <v>2504</v>
      </c>
      <c r="L89" s="326" t="s">
        <v>120</v>
      </c>
    </row>
    <row r="90" spans="1:13" ht="15" customHeight="1">
      <c r="A90" s="328" t="s">
        <v>120</v>
      </c>
      <c r="B90" s="328" t="s">
        <v>120</v>
      </c>
      <c r="C90" s="480" t="s">
        <v>120</v>
      </c>
      <c r="D90" s="328" t="s">
        <v>120</v>
      </c>
      <c r="E90" s="325" t="s">
        <v>2505</v>
      </c>
      <c r="F90" s="325" t="s">
        <v>2506</v>
      </c>
      <c r="G90" s="325" t="s">
        <v>1374</v>
      </c>
      <c r="H90" s="336">
        <v>6481</v>
      </c>
      <c r="I90" s="324">
        <v>44524</v>
      </c>
      <c r="J90" s="333" t="s">
        <v>304</v>
      </c>
      <c r="K90" s="325" t="s">
        <v>2507</v>
      </c>
      <c r="L90" s="326" t="s">
        <v>120</v>
      </c>
    </row>
    <row r="91" spans="1:13" ht="15" customHeight="1">
      <c r="A91" s="328" t="s">
        <v>120</v>
      </c>
      <c r="B91" s="328" t="s">
        <v>120</v>
      </c>
      <c r="C91" s="480" t="s">
        <v>120</v>
      </c>
      <c r="D91" s="328" t="s">
        <v>120</v>
      </c>
      <c r="E91" s="325" t="s">
        <v>465</v>
      </c>
      <c r="F91" s="325" t="s">
        <v>2508</v>
      </c>
      <c r="G91" s="325" t="s">
        <v>2509</v>
      </c>
      <c r="H91" s="336">
        <v>7239</v>
      </c>
      <c r="I91" s="324">
        <v>44524</v>
      </c>
      <c r="J91" s="333" t="s">
        <v>304</v>
      </c>
      <c r="K91" s="325" t="s">
        <v>2510</v>
      </c>
      <c r="L91" s="326" t="s">
        <v>120</v>
      </c>
    </row>
    <row r="92" spans="1:13" ht="15" customHeight="1">
      <c r="A92" s="328" t="s">
        <v>120</v>
      </c>
      <c r="B92" s="328" t="s">
        <v>120</v>
      </c>
      <c r="C92" s="480" t="s">
        <v>120</v>
      </c>
      <c r="D92" s="328" t="s">
        <v>120</v>
      </c>
      <c r="E92" s="325" t="s">
        <v>498</v>
      </c>
      <c r="F92" s="325" t="s">
        <v>2511</v>
      </c>
      <c r="G92" s="325" t="s">
        <v>2500</v>
      </c>
      <c r="H92" s="336">
        <v>5710</v>
      </c>
      <c r="I92" s="324">
        <v>44525</v>
      </c>
      <c r="J92" s="333" t="s">
        <v>304</v>
      </c>
      <c r="K92" s="325" t="s">
        <v>2512</v>
      </c>
      <c r="L92" s="326" t="s">
        <v>120</v>
      </c>
    </row>
    <row r="93" spans="1:13" ht="15" customHeight="1">
      <c r="A93" s="328" t="s">
        <v>120</v>
      </c>
      <c r="B93" s="328" t="s">
        <v>120</v>
      </c>
      <c r="C93" s="480" t="s">
        <v>120</v>
      </c>
      <c r="D93" s="328" t="s">
        <v>120</v>
      </c>
      <c r="E93" s="325" t="s">
        <v>465</v>
      </c>
      <c r="F93" s="325" t="s">
        <v>2513</v>
      </c>
      <c r="G93" s="325" t="s">
        <v>2514</v>
      </c>
      <c r="H93" s="336">
        <v>4604</v>
      </c>
      <c r="I93" s="324">
        <v>44528</v>
      </c>
      <c r="J93" s="333" t="s">
        <v>304</v>
      </c>
      <c r="K93" s="325" t="s">
        <v>2515</v>
      </c>
      <c r="L93" s="326" t="s">
        <v>120</v>
      </c>
    </row>
    <row r="94" spans="1:13" ht="15" customHeight="1">
      <c r="A94" s="477" t="s">
        <v>47</v>
      </c>
      <c r="B94" s="322" t="s">
        <v>117</v>
      </c>
      <c r="C94" s="323">
        <f t="shared" si="0"/>
        <v>0</v>
      </c>
      <c r="D94" s="324" t="s">
        <v>284</v>
      </c>
      <c r="E94" s="325" t="s">
        <v>130</v>
      </c>
      <c r="F94" s="326" t="s">
        <v>120</v>
      </c>
      <c r="G94" s="326" t="s">
        <v>120</v>
      </c>
      <c r="H94" s="328" t="s">
        <v>120</v>
      </c>
      <c r="I94" s="328" t="s">
        <v>120</v>
      </c>
      <c r="J94" s="328" t="s">
        <v>120</v>
      </c>
      <c r="K94" s="326" t="s">
        <v>120</v>
      </c>
      <c r="L94" s="326" t="s">
        <v>120</v>
      </c>
    </row>
    <row r="95" spans="1:13" ht="15" customHeight="1">
      <c r="A95" s="478" t="s">
        <v>48</v>
      </c>
      <c r="B95" s="322" t="s">
        <v>117</v>
      </c>
      <c r="C95" s="323">
        <f t="shared" si="0"/>
        <v>0</v>
      </c>
      <c r="D95" s="324" t="s">
        <v>284</v>
      </c>
      <c r="E95" s="325" t="s">
        <v>130</v>
      </c>
      <c r="F95" s="326" t="s">
        <v>120</v>
      </c>
      <c r="G95" s="326" t="s">
        <v>120</v>
      </c>
      <c r="H95" s="328" t="s">
        <v>120</v>
      </c>
      <c r="I95" s="328" t="s">
        <v>120</v>
      </c>
      <c r="J95" s="328" t="s">
        <v>120</v>
      </c>
      <c r="K95" s="326" t="s">
        <v>120</v>
      </c>
      <c r="L95" s="326" t="s">
        <v>120</v>
      </c>
    </row>
    <row r="96" spans="1:13" ht="15" customHeight="1">
      <c r="A96" s="478" t="s">
        <v>49</v>
      </c>
      <c r="B96" s="322" t="s">
        <v>117</v>
      </c>
      <c r="C96" s="323">
        <f t="shared" si="0"/>
        <v>0</v>
      </c>
      <c r="D96" s="324" t="s">
        <v>284</v>
      </c>
      <c r="E96" s="325" t="s">
        <v>130</v>
      </c>
      <c r="F96" s="326" t="s">
        <v>120</v>
      </c>
      <c r="G96" s="326" t="s">
        <v>120</v>
      </c>
      <c r="H96" s="328" t="s">
        <v>120</v>
      </c>
      <c r="I96" s="324" t="s">
        <v>120</v>
      </c>
      <c r="J96" s="328" t="s">
        <v>120</v>
      </c>
      <c r="K96" s="326" t="s">
        <v>120</v>
      </c>
      <c r="L96" s="326" t="s">
        <v>120</v>
      </c>
    </row>
    <row r="97" spans="1:12" ht="15" customHeight="1">
      <c r="A97" s="478" t="s">
        <v>50</v>
      </c>
      <c r="B97" s="322" t="s">
        <v>707</v>
      </c>
      <c r="C97" s="323">
        <f t="shared" si="0"/>
        <v>2</v>
      </c>
      <c r="D97" s="322" t="s">
        <v>2567</v>
      </c>
      <c r="E97" s="325" t="s">
        <v>465</v>
      </c>
      <c r="F97" s="325" t="s">
        <v>2912</v>
      </c>
      <c r="G97" s="325" t="s">
        <v>2913</v>
      </c>
      <c r="H97" s="336">
        <v>4196</v>
      </c>
      <c r="I97" s="324">
        <v>44497</v>
      </c>
      <c r="J97" s="333" t="s">
        <v>304</v>
      </c>
      <c r="K97" s="325" t="s">
        <v>2914</v>
      </c>
      <c r="L97" s="326" t="s">
        <v>120</v>
      </c>
    </row>
    <row r="98" spans="1:12" ht="15" customHeight="1">
      <c r="A98" s="328" t="s">
        <v>120</v>
      </c>
      <c r="B98" s="328" t="s">
        <v>120</v>
      </c>
      <c r="C98" s="480" t="s">
        <v>120</v>
      </c>
      <c r="D98" s="322"/>
      <c r="E98" s="325" t="s">
        <v>465</v>
      </c>
      <c r="F98" s="325" t="s">
        <v>2915</v>
      </c>
      <c r="G98" s="325" t="s">
        <v>2913</v>
      </c>
      <c r="H98" s="336">
        <v>3372</v>
      </c>
      <c r="I98" s="324">
        <v>44503</v>
      </c>
      <c r="J98" s="333" t="s">
        <v>304</v>
      </c>
      <c r="K98" s="325" t="s">
        <v>2916</v>
      </c>
      <c r="L98" s="326" t="s">
        <v>120</v>
      </c>
    </row>
    <row r="99" spans="1:12" ht="15" customHeight="1">
      <c r="A99" s="328" t="s">
        <v>120</v>
      </c>
      <c r="B99" s="328" t="s">
        <v>120</v>
      </c>
      <c r="C99" s="480" t="s">
        <v>120</v>
      </c>
      <c r="D99" s="322"/>
      <c r="E99" s="325" t="s">
        <v>465</v>
      </c>
      <c r="F99" s="325" t="s">
        <v>2917</v>
      </c>
      <c r="G99" s="325" t="s">
        <v>2918</v>
      </c>
      <c r="H99" s="336">
        <v>3789</v>
      </c>
      <c r="I99" s="324">
        <v>44544</v>
      </c>
      <c r="J99" s="333" t="s">
        <v>304</v>
      </c>
      <c r="K99" s="325" t="s">
        <v>2919</v>
      </c>
      <c r="L99" s="326" t="s">
        <v>120</v>
      </c>
    </row>
    <row r="100" spans="1:12" ht="15" customHeight="1">
      <c r="A100" s="328"/>
      <c r="B100" s="328"/>
      <c r="C100" s="480"/>
      <c r="D100" s="322"/>
      <c r="E100" s="325" t="s">
        <v>465</v>
      </c>
      <c r="F100" s="325" t="s">
        <v>2920</v>
      </c>
      <c r="G100" s="325" t="s">
        <v>2921</v>
      </c>
      <c r="H100" s="336">
        <v>4583</v>
      </c>
      <c r="I100" s="324">
        <v>44544</v>
      </c>
      <c r="J100" s="333" t="s">
        <v>304</v>
      </c>
      <c r="K100" s="325" t="s">
        <v>2922</v>
      </c>
      <c r="L100" s="326" t="s">
        <v>120</v>
      </c>
    </row>
    <row r="101" spans="1:12" ht="15" customHeight="1">
      <c r="A101" s="478" t="s">
        <v>51</v>
      </c>
      <c r="B101" s="322" t="s">
        <v>707</v>
      </c>
      <c r="C101" s="323">
        <f t="shared" si="0"/>
        <v>2</v>
      </c>
      <c r="D101" s="479" t="s">
        <v>2417</v>
      </c>
      <c r="E101" s="325" t="s">
        <v>465</v>
      </c>
      <c r="F101" s="325" t="s">
        <v>2425</v>
      </c>
      <c r="G101" s="325" t="s">
        <v>267</v>
      </c>
      <c r="H101" s="336">
        <v>10095</v>
      </c>
      <c r="I101" s="324">
        <v>44517</v>
      </c>
      <c r="J101" s="333" t="s">
        <v>304</v>
      </c>
      <c r="K101" s="325" t="s">
        <v>2426</v>
      </c>
      <c r="L101" s="326" t="s">
        <v>120</v>
      </c>
    </row>
    <row r="102" spans="1:12" ht="15" customHeight="1">
      <c r="A102" s="328" t="s">
        <v>120</v>
      </c>
      <c r="B102" s="328" t="s">
        <v>120</v>
      </c>
      <c r="C102" s="480" t="s">
        <v>120</v>
      </c>
      <c r="D102" s="328" t="s">
        <v>120</v>
      </c>
      <c r="E102" s="325" t="s">
        <v>465</v>
      </c>
      <c r="F102" s="325" t="s">
        <v>2427</v>
      </c>
      <c r="G102" s="325" t="s">
        <v>2428</v>
      </c>
      <c r="H102" s="336">
        <v>20512</v>
      </c>
      <c r="I102" s="324">
        <v>44522</v>
      </c>
      <c r="J102" s="333" t="s">
        <v>304</v>
      </c>
      <c r="K102" s="325" t="s">
        <v>2429</v>
      </c>
      <c r="L102" s="326" t="s">
        <v>120</v>
      </c>
    </row>
    <row r="103" spans="1:12" ht="15" customHeight="1">
      <c r="A103" s="477" t="s">
        <v>52</v>
      </c>
      <c r="B103" s="322" t="s">
        <v>117</v>
      </c>
      <c r="C103" s="323">
        <f t="shared" si="0"/>
        <v>0</v>
      </c>
      <c r="D103" s="324" t="s">
        <v>284</v>
      </c>
      <c r="E103" s="325" t="s">
        <v>130</v>
      </c>
      <c r="F103" s="326" t="s">
        <v>120</v>
      </c>
      <c r="G103" s="326" t="s">
        <v>120</v>
      </c>
      <c r="H103" s="328" t="s">
        <v>120</v>
      </c>
      <c r="I103" s="328" t="s">
        <v>120</v>
      </c>
      <c r="J103" s="328" t="s">
        <v>120</v>
      </c>
      <c r="K103" s="326" t="s">
        <v>120</v>
      </c>
      <c r="L103" s="326" t="s">
        <v>120</v>
      </c>
    </row>
    <row r="104" spans="1:12" ht="15" customHeight="1">
      <c r="A104" s="477" t="s">
        <v>53</v>
      </c>
      <c r="B104" s="322" t="s">
        <v>117</v>
      </c>
      <c r="C104" s="323">
        <f t="shared" si="0"/>
        <v>0</v>
      </c>
      <c r="D104" s="324" t="s">
        <v>284</v>
      </c>
      <c r="E104" s="325" t="s">
        <v>130</v>
      </c>
      <c r="F104" s="326" t="s">
        <v>120</v>
      </c>
      <c r="G104" s="326" t="s">
        <v>120</v>
      </c>
      <c r="H104" s="328" t="s">
        <v>120</v>
      </c>
      <c r="I104" s="328" t="s">
        <v>120</v>
      </c>
      <c r="J104" s="328" t="s">
        <v>120</v>
      </c>
      <c r="K104" s="326" t="s">
        <v>120</v>
      </c>
      <c r="L104" s="326" t="s">
        <v>120</v>
      </c>
    </row>
    <row r="105" spans="1:12" ht="15" customHeight="1">
      <c r="A105" s="477" t="s">
        <v>54</v>
      </c>
      <c r="B105" s="322" t="s">
        <v>117</v>
      </c>
      <c r="C105" s="323">
        <f t="shared" si="0"/>
        <v>0</v>
      </c>
      <c r="D105" s="324" t="s">
        <v>284</v>
      </c>
      <c r="E105" s="325" t="s">
        <v>130</v>
      </c>
      <c r="F105" s="326" t="s">
        <v>120</v>
      </c>
      <c r="G105" s="326" t="s">
        <v>120</v>
      </c>
      <c r="H105" s="328" t="s">
        <v>120</v>
      </c>
      <c r="I105" s="328" t="s">
        <v>120</v>
      </c>
      <c r="J105" s="328" t="s">
        <v>120</v>
      </c>
      <c r="K105" s="326" t="s">
        <v>120</v>
      </c>
      <c r="L105" s="326" t="s">
        <v>120</v>
      </c>
    </row>
    <row r="106" spans="1:12" ht="15" customHeight="1">
      <c r="A106" s="477" t="s">
        <v>55</v>
      </c>
      <c r="B106" s="322" t="s">
        <v>707</v>
      </c>
      <c r="C106" s="323">
        <f t="shared" si="0"/>
        <v>2</v>
      </c>
      <c r="D106" s="321" t="s">
        <v>2581</v>
      </c>
      <c r="E106" s="325" t="s">
        <v>465</v>
      </c>
      <c r="F106" s="325" t="s">
        <v>2691</v>
      </c>
      <c r="G106" s="325" t="s">
        <v>2692</v>
      </c>
      <c r="H106" s="336">
        <v>6770</v>
      </c>
      <c r="I106" s="324">
        <v>44525</v>
      </c>
      <c r="J106" s="333" t="s">
        <v>304</v>
      </c>
      <c r="K106" s="325" t="s">
        <v>2693</v>
      </c>
      <c r="L106" s="326" t="s">
        <v>120</v>
      </c>
    </row>
    <row r="107" spans="1:12" ht="15" customHeight="1">
      <c r="A107" s="328" t="s">
        <v>120</v>
      </c>
      <c r="B107" s="328" t="s">
        <v>120</v>
      </c>
      <c r="C107" s="480" t="s">
        <v>120</v>
      </c>
      <c r="D107" s="328" t="s">
        <v>120</v>
      </c>
      <c r="E107" s="325" t="s">
        <v>465</v>
      </c>
      <c r="F107" s="325" t="s">
        <v>2694</v>
      </c>
      <c r="G107" s="325" t="s">
        <v>2695</v>
      </c>
      <c r="H107" s="336">
        <v>7550</v>
      </c>
      <c r="I107" s="324">
        <v>44525</v>
      </c>
      <c r="J107" s="333" t="s">
        <v>304</v>
      </c>
      <c r="K107" s="325" t="s">
        <v>2696</v>
      </c>
      <c r="L107" s="326" t="s">
        <v>120</v>
      </c>
    </row>
    <row r="108" spans="1:12" ht="15" customHeight="1">
      <c r="A108" s="328" t="s">
        <v>120</v>
      </c>
      <c r="B108" s="328" t="s">
        <v>120</v>
      </c>
      <c r="C108" s="480" t="s">
        <v>120</v>
      </c>
      <c r="D108" s="328" t="s">
        <v>120</v>
      </c>
      <c r="E108" s="325" t="s">
        <v>465</v>
      </c>
      <c r="F108" s="325" t="s">
        <v>2697</v>
      </c>
      <c r="G108" s="325" t="s">
        <v>2698</v>
      </c>
      <c r="H108" s="336">
        <v>8530</v>
      </c>
      <c r="I108" s="324">
        <v>44525</v>
      </c>
      <c r="J108" s="333" t="s">
        <v>304</v>
      </c>
      <c r="K108" s="325" t="s">
        <v>2699</v>
      </c>
      <c r="L108" s="326" t="s">
        <v>120</v>
      </c>
    </row>
    <row r="109" spans="1:12" ht="15" customHeight="1">
      <c r="A109" s="477" t="s">
        <v>56</v>
      </c>
      <c r="B109" s="322" t="s">
        <v>117</v>
      </c>
      <c r="C109" s="323">
        <f t="shared" si="0"/>
        <v>0</v>
      </c>
      <c r="D109" s="324" t="s">
        <v>284</v>
      </c>
      <c r="E109" s="325" t="s">
        <v>130</v>
      </c>
      <c r="F109" s="326" t="s">
        <v>120</v>
      </c>
      <c r="G109" s="326" t="s">
        <v>120</v>
      </c>
      <c r="H109" s="328" t="s">
        <v>120</v>
      </c>
      <c r="I109" s="328" t="s">
        <v>120</v>
      </c>
      <c r="J109" s="328" t="s">
        <v>120</v>
      </c>
      <c r="K109" s="326" t="s">
        <v>120</v>
      </c>
      <c r="L109" s="326" t="s">
        <v>120</v>
      </c>
    </row>
    <row r="110" spans="1:12" ht="15" customHeight="1">
      <c r="A110" s="478" t="s">
        <v>57</v>
      </c>
      <c r="B110" s="322" t="s">
        <v>117</v>
      </c>
      <c r="C110" s="323">
        <f t="shared" si="0"/>
        <v>0</v>
      </c>
      <c r="D110" s="324" t="s">
        <v>284</v>
      </c>
      <c r="E110" s="325" t="s">
        <v>130</v>
      </c>
      <c r="F110" s="326" t="s">
        <v>120</v>
      </c>
      <c r="G110" s="326" t="s">
        <v>120</v>
      </c>
      <c r="H110" s="328" t="s">
        <v>120</v>
      </c>
      <c r="I110" s="328" t="s">
        <v>120</v>
      </c>
      <c r="J110" s="328" t="s">
        <v>120</v>
      </c>
      <c r="K110" s="326" t="s">
        <v>120</v>
      </c>
      <c r="L110" s="326" t="s">
        <v>120</v>
      </c>
    </row>
    <row r="111" spans="1:12" ht="15" customHeight="1">
      <c r="A111" s="478" t="s">
        <v>58</v>
      </c>
      <c r="B111" s="322" t="s">
        <v>708</v>
      </c>
      <c r="C111" s="323">
        <f t="shared" si="0"/>
        <v>1</v>
      </c>
      <c r="D111" s="321" t="s">
        <v>2581</v>
      </c>
      <c r="E111" s="325" t="s">
        <v>498</v>
      </c>
      <c r="F111" s="325" t="s">
        <v>2700</v>
      </c>
      <c r="G111" s="325" t="s">
        <v>497</v>
      </c>
      <c r="H111" s="336">
        <v>9189</v>
      </c>
      <c r="I111" s="324">
        <v>44519</v>
      </c>
      <c r="J111" s="333" t="s">
        <v>2701</v>
      </c>
      <c r="K111" s="325" t="s">
        <v>298</v>
      </c>
      <c r="L111" s="326" t="s">
        <v>120</v>
      </c>
    </row>
    <row r="112" spans="1:12" ht="15" customHeight="1">
      <c r="A112" s="477" t="s">
        <v>59</v>
      </c>
      <c r="B112" s="322" t="s">
        <v>117</v>
      </c>
      <c r="C112" s="323">
        <f t="shared" si="0"/>
        <v>0</v>
      </c>
      <c r="D112" s="324" t="s">
        <v>284</v>
      </c>
      <c r="E112" s="325" t="s">
        <v>130</v>
      </c>
      <c r="F112" s="326" t="s">
        <v>120</v>
      </c>
      <c r="G112" s="326" t="s">
        <v>120</v>
      </c>
      <c r="H112" s="328" t="s">
        <v>120</v>
      </c>
      <c r="I112" s="328" t="s">
        <v>120</v>
      </c>
      <c r="J112" s="328" t="s">
        <v>120</v>
      </c>
      <c r="K112" s="326" t="s">
        <v>120</v>
      </c>
      <c r="L112" s="326" t="s">
        <v>120</v>
      </c>
    </row>
    <row r="113" spans="1:13" s="3" customFormat="1" ht="15" customHeight="1">
      <c r="A113" s="315" t="s">
        <v>60</v>
      </c>
      <c r="B113" s="316"/>
      <c r="C113" s="318"/>
      <c r="D113" s="318"/>
      <c r="E113" s="319"/>
      <c r="F113" s="320"/>
      <c r="G113" s="320"/>
      <c r="H113" s="317"/>
      <c r="I113" s="317"/>
      <c r="J113" s="482"/>
      <c r="K113" s="320"/>
      <c r="L113" s="320"/>
      <c r="M113" s="157"/>
    </row>
    <row r="114" spans="1:13" ht="15" customHeight="1">
      <c r="A114" s="477" t="s">
        <v>61</v>
      </c>
      <c r="B114" s="322" t="s">
        <v>117</v>
      </c>
      <c r="C114" s="323">
        <f t="shared" si="0"/>
        <v>0</v>
      </c>
      <c r="D114" s="324" t="s">
        <v>284</v>
      </c>
      <c r="E114" s="325" t="s">
        <v>130</v>
      </c>
      <c r="F114" s="326" t="s">
        <v>120</v>
      </c>
      <c r="G114" s="326" t="s">
        <v>120</v>
      </c>
      <c r="H114" s="328" t="s">
        <v>120</v>
      </c>
      <c r="I114" s="328" t="s">
        <v>120</v>
      </c>
      <c r="J114" s="328" t="s">
        <v>120</v>
      </c>
      <c r="K114" s="326" t="s">
        <v>120</v>
      </c>
      <c r="L114" s="326" t="s">
        <v>120</v>
      </c>
    </row>
    <row r="115" spans="1:13" ht="15" customHeight="1">
      <c r="A115" s="477" t="s">
        <v>62</v>
      </c>
      <c r="B115" s="322" t="s">
        <v>117</v>
      </c>
      <c r="C115" s="323">
        <f t="shared" si="0"/>
        <v>0</v>
      </c>
      <c r="D115" s="324" t="s">
        <v>284</v>
      </c>
      <c r="E115" s="325" t="s">
        <v>130</v>
      </c>
      <c r="F115" s="326" t="s">
        <v>120</v>
      </c>
      <c r="G115" s="326" t="s">
        <v>120</v>
      </c>
      <c r="H115" s="328" t="s">
        <v>120</v>
      </c>
      <c r="I115" s="328" t="s">
        <v>120</v>
      </c>
      <c r="J115" s="328" t="s">
        <v>120</v>
      </c>
      <c r="K115" s="326" t="s">
        <v>120</v>
      </c>
      <c r="L115" s="326" t="s">
        <v>120</v>
      </c>
    </row>
    <row r="116" spans="1:13" ht="15" customHeight="1">
      <c r="A116" s="478" t="s">
        <v>63</v>
      </c>
      <c r="B116" s="322" t="s">
        <v>117</v>
      </c>
      <c r="C116" s="323">
        <f t="shared" ref="C116:C163" si="1">IF(B116=$B$4,2,IF(B116=$B$5,1,0))</f>
        <v>0</v>
      </c>
      <c r="D116" s="324" t="s">
        <v>284</v>
      </c>
      <c r="E116" s="325" t="s">
        <v>130</v>
      </c>
      <c r="F116" s="326" t="s">
        <v>120</v>
      </c>
      <c r="G116" s="326" t="s">
        <v>120</v>
      </c>
      <c r="H116" s="328" t="s">
        <v>120</v>
      </c>
      <c r="I116" s="328" t="s">
        <v>120</v>
      </c>
      <c r="J116" s="328" t="s">
        <v>120</v>
      </c>
      <c r="K116" s="326" t="s">
        <v>120</v>
      </c>
      <c r="L116" s="326" t="s">
        <v>120</v>
      </c>
    </row>
    <row r="117" spans="1:13" ht="15" customHeight="1">
      <c r="A117" s="478" t="s">
        <v>64</v>
      </c>
      <c r="B117" s="322" t="s">
        <v>707</v>
      </c>
      <c r="C117" s="323">
        <f t="shared" si="1"/>
        <v>2</v>
      </c>
      <c r="D117" s="479" t="s">
        <v>2525</v>
      </c>
      <c r="E117" s="325" t="s">
        <v>465</v>
      </c>
      <c r="F117" s="325" t="s">
        <v>2554</v>
      </c>
      <c r="G117" s="325" t="s">
        <v>2555</v>
      </c>
      <c r="H117" s="336">
        <v>7915</v>
      </c>
      <c r="I117" s="324">
        <v>44525</v>
      </c>
      <c r="J117" s="337" t="s">
        <v>304</v>
      </c>
      <c r="K117" s="325" t="s">
        <v>2556</v>
      </c>
      <c r="L117" s="326" t="s">
        <v>120</v>
      </c>
    </row>
    <row r="118" spans="1:13" ht="15" customHeight="1">
      <c r="A118" s="328" t="s">
        <v>120</v>
      </c>
      <c r="B118" s="328" t="s">
        <v>120</v>
      </c>
      <c r="C118" s="480" t="s">
        <v>120</v>
      </c>
      <c r="D118" s="328" t="s">
        <v>120</v>
      </c>
      <c r="E118" s="325" t="s">
        <v>465</v>
      </c>
      <c r="F118" s="325" t="s">
        <v>2557</v>
      </c>
      <c r="G118" s="325" t="s">
        <v>2558</v>
      </c>
      <c r="H118" s="336">
        <v>6377</v>
      </c>
      <c r="I118" s="324">
        <v>44502</v>
      </c>
      <c r="J118" s="337" t="s">
        <v>304</v>
      </c>
      <c r="K118" s="325" t="s">
        <v>2559</v>
      </c>
      <c r="L118" s="326" t="s">
        <v>120</v>
      </c>
    </row>
    <row r="119" spans="1:13" ht="15" customHeight="1">
      <c r="A119" s="477" t="s">
        <v>65</v>
      </c>
      <c r="B119" s="322" t="s">
        <v>707</v>
      </c>
      <c r="C119" s="323">
        <f t="shared" si="1"/>
        <v>2</v>
      </c>
      <c r="D119" s="479" t="s">
        <v>2567</v>
      </c>
      <c r="E119" s="325" t="s">
        <v>465</v>
      </c>
      <c r="F119" s="325" t="s">
        <v>2590</v>
      </c>
      <c r="G119" s="325" t="s">
        <v>2591</v>
      </c>
      <c r="H119" s="336">
        <v>3380</v>
      </c>
      <c r="I119" s="324">
        <v>44525</v>
      </c>
      <c r="J119" s="337" t="s">
        <v>304</v>
      </c>
      <c r="K119" s="325" t="s">
        <v>2592</v>
      </c>
      <c r="L119" s="325" t="s">
        <v>2599</v>
      </c>
      <c r="M119" s="154" t="s">
        <v>120</v>
      </c>
    </row>
    <row r="120" spans="1:13" ht="15" customHeight="1">
      <c r="A120" s="328" t="s">
        <v>120</v>
      </c>
      <c r="B120" s="328" t="s">
        <v>120</v>
      </c>
      <c r="C120" s="480" t="s">
        <v>120</v>
      </c>
      <c r="D120" s="328" t="s">
        <v>120</v>
      </c>
      <c r="E120" s="325" t="s">
        <v>465</v>
      </c>
      <c r="F120" s="325" t="s">
        <v>2593</v>
      </c>
      <c r="G120" s="325" t="s">
        <v>2594</v>
      </c>
      <c r="H120" s="336">
        <v>3105</v>
      </c>
      <c r="I120" s="324">
        <v>44525</v>
      </c>
      <c r="J120" s="337" t="s">
        <v>304</v>
      </c>
      <c r="K120" s="325" t="s">
        <v>2595</v>
      </c>
      <c r="L120" s="326" t="s">
        <v>120</v>
      </c>
    </row>
    <row r="121" spans="1:13" ht="15" customHeight="1">
      <c r="A121" s="328" t="s">
        <v>120</v>
      </c>
      <c r="B121" s="328" t="s">
        <v>120</v>
      </c>
      <c r="C121" s="480" t="s">
        <v>120</v>
      </c>
      <c r="D121" s="328" t="s">
        <v>120</v>
      </c>
      <c r="E121" s="325" t="s">
        <v>465</v>
      </c>
      <c r="F121" s="325" t="s">
        <v>2596</v>
      </c>
      <c r="G121" s="325" t="s">
        <v>2597</v>
      </c>
      <c r="H121" s="336">
        <v>6001</v>
      </c>
      <c r="I121" s="324">
        <v>44530</v>
      </c>
      <c r="J121" s="337" t="s">
        <v>304</v>
      </c>
      <c r="K121" s="325" t="s">
        <v>2598</v>
      </c>
      <c r="L121" s="326" t="s">
        <v>120</v>
      </c>
    </row>
    <row r="122" spans="1:13" ht="15" customHeight="1">
      <c r="A122" s="478" t="s">
        <v>66</v>
      </c>
      <c r="B122" s="322" t="s">
        <v>117</v>
      </c>
      <c r="C122" s="323">
        <f t="shared" si="1"/>
        <v>0</v>
      </c>
      <c r="D122" s="324" t="s">
        <v>284</v>
      </c>
      <c r="E122" s="325" t="s">
        <v>130</v>
      </c>
      <c r="F122" s="326" t="s">
        <v>120</v>
      </c>
      <c r="G122" s="326" t="s">
        <v>120</v>
      </c>
      <c r="H122" s="328" t="s">
        <v>120</v>
      </c>
      <c r="I122" s="328" t="s">
        <v>120</v>
      </c>
      <c r="J122" s="328" t="s">
        <v>120</v>
      </c>
      <c r="K122" s="326" t="s">
        <v>120</v>
      </c>
      <c r="L122" s="326" t="s">
        <v>120</v>
      </c>
    </row>
    <row r="123" spans="1:13" s="3" customFormat="1" ht="15" customHeight="1">
      <c r="A123" s="315" t="s">
        <v>67</v>
      </c>
      <c r="B123" s="316"/>
      <c r="C123" s="318"/>
      <c r="D123" s="318"/>
      <c r="E123" s="319"/>
      <c r="F123" s="320"/>
      <c r="G123" s="320"/>
      <c r="H123" s="317"/>
      <c r="I123" s="317"/>
      <c r="J123" s="482"/>
      <c r="K123" s="320"/>
      <c r="L123" s="320"/>
      <c r="M123" s="157"/>
    </row>
    <row r="124" spans="1:13" ht="15" customHeight="1">
      <c r="A124" s="478" t="s">
        <v>68</v>
      </c>
      <c r="B124" s="322" t="s">
        <v>708</v>
      </c>
      <c r="C124" s="323">
        <f t="shared" si="1"/>
        <v>1</v>
      </c>
      <c r="D124" s="349" t="s">
        <v>2581</v>
      </c>
      <c r="E124" s="325" t="s">
        <v>498</v>
      </c>
      <c r="F124" s="325" t="s">
        <v>2905</v>
      </c>
      <c r="G124" s="325" t="s">
        <v>742</v>
      </c>
      <c r="H124" s="336">
        <v>3855</v>
      </c>
      <c r="I124" s="324">
        <v>44524</v>
      </c>
      <c r="J124" s="333" t="s">
        <v>2907</v>
      </c>
      <c r="K124" s="325" t="s">
        <v>2906</v>
      </c>
      <c r="L124" s="326" t="s">
        <v>120</v>
      </c>
    </row>
    <row r="125" spans="1:13" ht="15" customHeight="1">
      <c r="A125" s="477" t="s">
        <v>70</v>
      </c>
      <c r="B125" s="322" t="s">
        <v>117</v>
      </c>
      <c r="C125" s="323">
        <f t="shared" si="1"/>
        <v>0</v>
      </c>
      <c r="D125" s="324" t="s">
        <v>284</v>
      </c>
      <c r="E125" s="325" t="s">
        <v>130</v>
      </c>
      <c r="F125" s="326" t="s">
        <v>120</v>
      </c>
      <c r="G125" s="326" t="s">
        <v>120</v>
      </c>
      <c r="H125" s="328" t="s">
        <v>120</v>
      </c>
      <c r="I125" s="328" t="s">
        <v>120</v>
      </c>
      <c r="J125" s="328" t="s">
        <v>120</v>
      </c>
      <c r="K125" s="326" t="s">
        <v>120</v>
      </c>
      <c r="L125" s="326" t="s">
        <v>120</v>
      </c>
    </row>
    <row r="126" spans="1:13" ht="15" customHeight="1">
      <c r="A126" s="477" t="s">
        <v>71</v>
      </c>
      <c r="B126" s="322" t="s">
        <v>708</v>
      </c>
      <c r="C126" s="323">
        <f t="shared" si="1"/>
        <v>1</v>
      </c>
      <c r="D126" s="479" t="s">
        <v>2525</v>
      </c>
      <c r="E126" s="325" t="s">
        <v>465</v>
      </c>
      <c r="F126" s="325" t="s">
        <v>2527</v>
      </c>
      <c r="G126" s="325" t="s">
        <v>2529</v>
      </c>
      <c r="H126" s="336">
        <v>3170</v>
      </c>
      <c r="I126" s="324">
        <v>44495</v>
      </c>
      <c r="J126" s="337" t="s">
        <v>304</v>
      </c>
      <c r="K126" s="325" t="s">
        <v>2528</v>
      </c>
      <c r="L126" s="326" t="s">
        <v>120</v>
      </c>
    </row>
    <row r="127" spans="1:13" ht="15" customHeight="1">
      <c r="A127" s="478" t="s">
        <v>72</v>
      </c>
      <c r="B127" s="322" t="s">
        <v>707</v>
      </c>
      <c r="C127" s="323">
        <f t="shared" si="1"/>
        <v>2</v>
      </c>
      <c r="D127" s="479" t="s">
        <v>2441</v>
      </c>
      <c r="E127" s="325" t="s">
        <v>2440</v>
      </c>
      <c r="F127" s="325" t="s">
        <v>2439</v>
      </c>
      <c r="G127" s="325" t="s">
        <v>2442</v>
      </c>
      <c r="H127" s="336">
        <v>7159</v>
      </c>
      <c r="I127" s="324">
        <v>44525</v>
      </c>
      <c r="J127" s="333" t="s">
        <v>2443</v>
      </c>
      <c r="K127" s="325" t="s">
        <v>298</v>
      </c>
      <c r="L127" s="325" t="s">
        <v>1767</v>
      </c>
      <c r="M127" s="154" t="s">
        <v>120</v>
      </c>
    </row>
    <row r="128" spans="1:13" ht="15" customHeight="1">
      <c r="A128" s="328" t="s">
        <v>120</v>
      </c>
      <c r="B128" s="328" t="s">
        <v>120</v>
      </c>
      <c r="C128" s="480" t="s">
        <v>120</v>
      </c>
      <c r="D128" s="328" t="s">
        <v>120</v>
      </c>
      <c r="E128" s="325" t="s">
        <v>465</v>
      </c>
      <c r="F128" s="325" t="s">
        <v>2449</v>
      </c>
      <c r="G128" s="325" t="s">
        <v>2444</v>
      </c>
      <c r="H128" s="336">
        <v>3053</v>
      </c>
      <c r="I128" s="324">
        <v>44482</v>
      </c>
      <c r="J128" s="337" t="s">
        <v>304</v>
      </c>
      <c r="K128" s="325" t="s">
        <v>2445</v>
      </c>
      <c r="L128" s="326" t="s">
        <v>120</v>
      </c>
    </row>
    <row r="129" spans="1:12" ht="15" customHeight="1">
      <c r="A129" s="328" t="s">
        <v>120</v>
      </c>
      <c r="B129" s="328" t="s">
        <v>120</v>
      </c>
      <c r="C129" s="480" t="s">
        <v>120</v>
      </c>
      <c r="D129" s="328" t="s">
        <v>120</v>
      </c>
      <c r="E129" s="325" t="s">
        <v>465</v>
      </c>
      <c r="F129" s="325" t="s">
        <v>2446</v>
      </c>
      <c r="G129" s="325" t="s">
        <v>2447</v>
      </c>
      <c r="H129" s="336">
        <v>5610</v>
      </c>
      <c r="I129" s="324">
        <v>44526</v>
      </c>
      <c r="J129" s="337" t="s">
        <v>304</v>
      </c>
      <c r="K129" s="325" t="s">
        <v>2448</v>
      </c>
      <c r="L129" s="326" t="s">
        <v>120</v>
      </c>
    </row>
    <row r="130" spans="1:12" ht="15" customHeight="1">
      <c r="A130" s="477" t="s">
        <v>74</v>
      </c>
      <c r="B130" s="322" t="s">
        <v>707</v>
      </c>
      <c r="C130" s="323">
        <f t="shared" si="1"/>
        <v>2</v>
      </c>
      <c r="D130" s="479" t="s">
        <v>2525</v>
      </c>
      <c r="E130" s="325" t="s">
        <v>465</v>
      </c>
      <c r="F130" s="325" t="s">
        <v>2540</v>
      </c>
      <c r="G130" s="325" t="s">
        <v>2541</v>
      </c>
      <c r="H130" s="336">
        <v>8421</v>
      </c>
      <c r="I130" s="324">
        <v>44526</v>
      </c>
      <c r="J130" s="333" t="s">
        <v>788</v>
      </c>
      <c r="K130" s="325" t="s">
        <v>2542</v>
      </c>
      <c r="L130" s="326" t="s">
        <v>120</v>
      </c>
    </row>
    <row r="131" spans="1:12" ht="15" customHeight="1">
      <c r="A131" s="328" t="s">
        <v>120</v>
      </c>
      <c r="B131" s="328" t="s">
        <v>120</v>
      </c>
      <c r="C131" s="480" t="s">
        <v>120</v>
      </c>
      <c r="D131" s="328" t="s">
        <v>120</v>
      </c>
      <c r="E131" s="325" t="s">
        <v>465</v>
      </c>
      <c r="F131" s="325" t="s">
        <v>2543</v>
      </c>
      <c r="G131" s="325" t="s">
        <v>1334</v>
      </c>
      <c r="H131" s="336">
        <v>6829</v>
      </c>
      <c r="I131" s="324">
        <v>44484</v>
      </c>
      <c r="J131" s="337" t="s">
        <v>304</v>
      </c>
      <c r="K131" s="325" t="s">
        <v>2544</v>
      </c>
      <c r="L131" s="326" t="s">
        <v>120</v>
      </c>
    </row>
    <row r="132" spans="1:12" ht="15" customHeight="1">
      <c r="A132" s="328" t="s">
        <v>120</v>
      </c>
      <c r="B132" s="328" t="s">
        <v>120</v>
      </c>
      <c r="C132" s="480" t="s">
        <v>120</v>
      </c>
      <c r="D132" s="328" t="s">
        <v>120</v>
      </c>
      <c r="E132" s="325" t="s">
        <v>465</v>
      </c>
      <c r="F132" s="325" t="s">
        <v>2545</v>
      </c>
      <c r="G132" s="325" t="s">
        <v>2546</v>
      </c>
      <c r="H132" s="336">
        <v>6685</v>
      </c>
      <c r="I132" s="324">
        <v>44484</v>
      </c>
      <c r="J132" s="337" t="s">
        <v>304</v>
      </c>
      <c r="K132" s="325" t="s">
        <v>2547</v>
      </c>
      <c r="L132" s="326" t="s">
        <v>120</v>
      </c>
    </row>
    <row r="133" spans="1:12" ht="15" customHeight="1">
      <c r="A133" s="328" t="s">
        <v>120</v>
      </c>
      <c r="B133" s="328" t="s">
        <v>120</v>
      </c>
      <c r="C133" s="480" t="s">
        <v>120</v>
      </c>
      <c r="D133" s="328" t="s">
        <v>120</v>
      </c>
      <c r="E133" s="325" t="s">
        <v>465</v>
      </c>
      <c r="F133" s="325" t="s">
        <v>2548</v>
      </c>
      <c r="G133" s="325" t="s">
        <v>2549</v>
      </c>
      <c r="H133" s="336">
        <v>6221</v>
      </c>
      <c r="I133" s="324">
        <v>44523</v>
      </c>
      <c r="J133" s="337" t="s">
        <v>304</v>
      </c>
      <c r="K133" s="325" t="s">
        <v>2550</v>
      </c>
      <c r="L133" s="326" t="s">
        <v>120</v>
      </c>
    </row>
    <row r="134" spans="1:12" ht="15" customHeight="1">
      <c r="A134" s="328" t="s">
        <v>120</v>
      </c>
      <c r="B134" s="328" t="s">
        <v>120</v>
      </c>
      <c r="C134" s="480" t="s">
        <v>120</v>
      </c>
      <c r="D134" s="328" t="s">
        <v>120</v>
      </c>
      <c r="E134" s="325" t="s">
        <v>465</v>
      </c>
      <c r="F134" s="325" t="s">
        <v>2551</v>
      </c>
      <c r="G134" s="325" t="s">
        <v>2552</v>
      </c>
      <c r="H134" s="336">
        <v>5190</v>
      </c>
      <c r="I134" s="324">
        <v>44520</v>
      </c>
      <c r="J134" s="337" t="s">
        <v>304</v>
      </c>
      <c r="K134" s="325" t="s">
        <v>2553</v>
      </c>
      <c r="L134" s="326" t="s">
        <v>120</v>
      </c>
    </row>
    <row r="135" spans="1:12" ht="15" customHeight="1">
      <c r="A135" s="478" t="s">
        <v>75</v>
      </c>
      <c r="B135" s="322" t="s">
        <v>117</v>
      </c>
      <c r="C135" s="323">
        <f t="shared" si="1"/>
        <v>0</v>
      </c>
      <c r="D135" s="324" t="s">
        <v>284</v>
      </c>
      <c r="E135" s="325" t="s">
        <v>130</v>
      </c>
      <c r="F135" s="326" t="s">
        <v>120</v>
      </c>
      <c r="G135" s="326" t="s">
        <v>120</v>
      </c>
      <c r="H135" s="328" t="s">
        <v>120</v>
      </c>
      <c r="I135" s="328" t="s">
        <v>120</v>
      </c>
      <c r="J135" s="328" t="s">
        <v>120</v>
      </c>
      <c r="K135" s="326" t="s">
        <v>120</v>
      </c>
      <c r="L135" s="326" t="s">
        <v>120</v>
      </c>
    </row>
    <row r="136" spans="1:12" ht="15" customHeight="1">
      <c r="A136" s="478" t="s">
        <v>537</v>
      </c>
      <c r="B136" s="322" t="s">
        <v>117</v>
      </c>
      <c r="C136" s="323">
        <f t="shared" si="1"/>
        <v>0</v>
      </c>
      <c r="D136" s="324" t="s">
        <v>284</v>
      </c>
      <c r="E136" s="325" t="s">
        <v>130</v>
      </c>
      <c r="F136" s="326" t="s">
        <v>120</v>
      </c>
      <c r="G136" s="326" t="s">
        <v>120</v>
      </c>
      <c r="H136" s="328" t="s">
        <v>120</v>
      </c>
      <c r="I136" s="328" t="s">
        <v>120</v>
      </c>
      <c r="J136" s="328" t="s">
        <v>120</v>
      </c>
      <c r="K136" s="326" t="s">
        <v>120</v>
      </c>
      <c r="L136" s="326" t="s">
        <v>120</v>
      </c>
    </row>
    <row r="137" spans="1:12" ht="15" customHeight="1">
      <c r="A137" s="478" t="s">
        <v>76</v>
      </c>
      <c r="B137" s="322" t="s">
        <v>707</v>
      </c>
      <c r="C137" s="323">
        <f t="shared" si="1"/>
        <v>2</v>
      </c>
      <c r="D137" s="321" t="s">
        <v>2516</v>
      </c>
      <c r="E137" s="325" t="s">
        <v>465</v>
      </c>
      <c r="F137" s="325" t="s">
        <v>2517</v>
      </c>
      <c r="G137" s="325" t="s">
        <v>2519</v>
      </c>
      <c r="H137" s="336">
        <v>5641</v>
      </c>
      <c r="I137" s="324">
        <v>44524</v>
      </c>
      <c r="J137" s="333" t="s">
        <v>2518</v>
      </c>
      <c r="K137" s="325" t="s">
        <v>298</v>
      </c>
      <c r="L137" s="325" t="s">
        <v>2520</v>
      </c>
    </row>
    <row r="138" spans="1:12" ht="15" customHeight="1">
      <c r="A138" s="328" t="s">
        <v>120</v>
      </c>
      <c r="B138" s="328" t="s">
        <v>120</v>
      </c>
      <c r="C138" s="480" t="s">
        <v>120</v>
      </c>
      <c r="D138" s="328" t="s">
        <v>120</v>
      </c>
      <c r="E138" s="325" t="s">
        <v>465</v>
      </c>
      <c r="F138" s="325" t="s">
        <v>2521</v>
      </c>
      <c r="G138" s="325" t="s">
        <v>2522</v>
      </c>
      <c r="H138" s="336">
        <v>4097</v>
      </c>
      <c r="I138" s="324">
        <v>44525</v>
      </c>
      <c r="J138" s="333" t="s">
        <v>2523</v>
      </c>
      <c r="K138" s="325" t="s">
        <v>298</v>
      </c>
      <c r="L138" s="325" t="s">
        <v>2524</v>
      </c>
    </row>
    <row r="139" spans="1:12" ht="15" customHeight="1">
      <c r="A139" s="478" t="s">
        <v>77</v>
      </c>
      <c r="B139" s="322" t="s">
        <v>707</v>
      </c>
      <c r="C139" s="323">
        <f t="shared" si="1"/>
        <v>2</v>
      </c>
      <c r="D139" s="479" t="s">
        <v>2441</v>
      </c>
      <c r="E139" s="325" t="s">
        <v>465</v>
      </c>
      <c r="F139" s="325" t="s">
        <v>2453</v>
      </c>
      <c r="G139" s="325" t="s">
        <v>2451</v>
      </c>
      <c r="H139" s="336">
        <v>10563</v>
      </c>
      <c r="I139" s="324">
        <v>44524</v>
      </c>
      <c r="J139" s="333" t="s">
        <v>2452</v>
      </c>
      <c r="K139" s="325" t="s">
        <v>2450</v>
      </c>
      <c r="L139" s="326" t="s">
        <v>120</v>
      </c>
    </row>
    <row r="140" spans="1:12" ht="15" customHeight="1">
      <c r="A140" s="328" t="s">
        <v>120</v>
      </c>
      <c r="B140" s="328" t="s">
        <v>120</v>
      </c>
      <c r="C140" s="480" t="s">
        <v>120</v>
      </c>
      <c r="D140" s="328" t="s">
        <v>120</v>
      </c>
      <c r="E140" s="325" t="s">
        <v>498</v>
      </c>
      <c r="F140" s="325" t="s">
        <v>2456</v>
      </c>
      <c r="G140" s="325" t="s">
        <v>2454</v>
      </c>
      <c r="H140" s="336">
        <v>4738</v>
      </c>
      <c r="I140" s="324">
        <v>44524</v>
      </c>
      <c r="J140" s="337" t="s">
        <v>304</v>
      </c>
      <c r="K140" s="325" t="s">
        <v>2455</v>
      </c>
      <c r="L140" s="326" t="s">
        <v>120</v>
      </c>
    </row>
    <row r="141" spans="1:12" ht="15" customHeight="1">
      <c r="A141" s="477" t="s">
        <v>78</v>
      </c>
      <c r="B141" s="322" t="s">
        <v>707</v>
      </c>
      <c r="C141" s="323">
        <f t="shared" si="1"/>
        <v>2</v>
      </c>
      <c r="D141" s="479" t="s">
        <v>2620</v>
      </c>
      <c r="E141" s="325" t="s">
        <v>465</v>
      </c>
      <c r="F141" s="325" t="s">
        <v>2605</v>
      </c>
      <c r="G141" s="325" t="s">
        <v>2606</v>
      </c>
      <c r="H141" s="336">
        <v>4333</v>
      </c>
      <c r="I141" s="324">
        <v>44515</v>
      </c>
      <c r="J141" s="337" t="s">
        <v>304</v>
      </c>
      <c r="K141" s="325" t="s">
        <v>2607</v>
      </c>
      <c r="L141" s="326" t="s">
        <v>120</v>
      </c>
    </row>
    <row r="142" spans="1:12" ht="15" customHeight="1">
      <c r="A142" s="328" t="s">
        <v>120</v>
      </c>
      <c r="B142" s="328" t="s">
        <v>120</v>
      </c>
      <c r="C142" s="480" t="s">
        <v>120</v>
      </c>
      <c r="D142" s="328" t="s">
        <v>120</v>
      </c>
      <c r="E142" s="325" t="s">
        <v>465</v>
      </c>
      <c r="F142" s="325" t="s">
        <v>2608</v>
      </c>
      <c r="G142" s="325" t="s">
        <v>1447</v>
      </c>
      <c r="H142" s="336">
        <v>4150</v>
      </c>
      <c r="I142" s="324">
        <v>44511</v>
      </c>
      <c r="J142" s="337" t="s">
        <v>304</v>
      </c>
      <c r="K142" s="325" t="s">
        <v>2609</v>
      </c>
      <c r="L142" s="326" t="s">
        <v>120</v>
      </c>
    </row>
    <row r="143" spans="1:12" ht="15" customHeight="1">
      <c r="A143" s="328" t="s">
        <v>120</v>
      </c>
      <c r="B143" s="328" t="s">
        <v>120</v>
      </c>
      <c r="C143" s="480" t="s">
        <v>120</v>
      </c>
      <c r="D143" s="328" t="s">
        <v>120</v>
      </c>
      <c r="E143" s="325" t="s">
        <v>465</v>
      </c>
      <c r="F143" s="325" t="s">
        <v>2610</v>
      </c>
      <c r="G143" s="325" t="s">
        <v>1447</v>
      </c>
      <c r="H143" s="336">
        <v>3124</v>
      </c>
      <c r="I143" s="324">
        <v>44498</v>
      </c>
      <c r="J143" s="337" t="s">
        <v>304</v>
      </c>
      <c r="K143" s="325" t="s">
        <v>2611</v>
      </c>
      <c r="L143" s="326" t="s">
        <v>120</v>
      </c>
    </row>
    <row r="144" spans="1:12" ht="15" customHeight="1">
      <c r="A144" s="328" t="s">
        <v>120</v>
      </c>
      <c r="B144" s="328" t="s">
        <v>120</v>
      </c>
      <c r="C144" s="480" t="s">
        <v>120</v>
      </c>
      <c r="D144" s="328" t="s">
        <v>120</v>
      </c>
      <c r="E144" s="325" t="s">
        <v>465</v>
      </c>
      <c r="F144" s="325" t="s">
        <v>2612</v>
      </c>
      <c r="G144" s="325" t="s">
        <v>2613</v>
      </c>
      <c r="H144" s="336">
        <v>3220</v>
      </c>
      <c r="I144" s="324">
        <v>44515</v>
      </c>
      <c r="J144" s="337" t="s">
        <v>304</v>
      </c>
      <c r="K144" s="325" t="s">
        <v>2614</v>
      </c>
      <c r="L144" s="326" t="s">
        <v>120</v>
      </c>
    </row>
    <row r="145" spans="1:13" ht="15" customHeight="1">
      <c r="A145" s="328" t="s">
        <v>120</v>
      </c>
      <c r="B145" s="328" t="s">
        <v>120</v>
      </c>
      <c r="C145" s="480" t="s">
        <v>120</v>
      </c>
      <c r="D145" s="328" t="s">
        <v>120</v>
      </c>
      <c r="E145" s="325" t="s">
        <v>465</v>
      </c>
      <c r="F145" s="325" t="s">
        <v>2615</v>
      </c>
      <c r="G145" s="325" t="s">
        <v>2616</v>
      </c>
      <c r="H145" s="336">
        <v>9789</v>
      </c>
      <c r="I145" s="324">
        <v>44519</v>
      </c>
      <c r="J145" s="337" t="s">
        <v>304</v>
      </c>
      <c r="K145" s="325" t="s">
        <v>2617</v>
      </c>
      <c r="L145" s="326" t="s">
        <v>120</v>
      </c>
    </row>
    <row r="146" spans="1:13" ht="15" customHeight="1">
      <c r="A146" s="328" t="s">
        <v>120</v>
      </c>
      <c r="B146" s="328" t="s">
        <v>120</v>
      </c>
      <c r="C146" s="480" t="s">
        <v>120</v>
      </c>
      <c r="D146" s="328" t="s">
        <v>120</v>
      </c>
      <c r="E146" s="325" t="s">
        <v>465</v>
      </c>
      <c r="F146" s="325" t="s">
        <v>2618</v>
      </c>
      <c r="G146" s="325" t="s">
        <v>2616</v>
      </c>
      <c r="H146" s="336">
        <v>9010</v>
      </c>
      <c r="I146" s="324">
        <v>44519</v>
      </c>
      <c r="J146" s="337" t="s">
        <v>304</v>
      </c>
      <c r="K146" s="325" t="s">
        <v>2619</v>
      </c>
      <c r="L146" s="326" t="s">
        <v>120</v>
      </c>
    </row>
    <row r="147" spans="1:13" s="3" customFormat="1" ht="15" customHeight="1">
      <c r="A147" s="315" t="s">
        <v>79</v>
      </c>
      <c r="B147" s="316"/>
      <c r="C147" s="318"/>
      <c r="D147" s="318"/>
      <c r="E147" s="319"/>
      <c r="F147" s="320"/>
      <c r="G147" s="320"/>
      <c r="H147" s="317"/>
      <c r="I147" s="317"/>
      <c r="J147" s="482"/>
      <c r="K147" s="320"/>
      <c r="L147" s="320"/>
      <c r="M147" s="157"/>
    </row>
    <row r="148" spans="1:13" s="3" customFormat="1" ht="15" customHeight="1">
      <c r="A148" s="477" t="s">
        <v>69</v>
      </c>
      <c r="B148" s="322" t="s">
        <v>708</v>
      </c>
      <c r="C148" s="323">
        <f t="shared" si="1"/>
        <v>1</v>
      </c>
      <c r="D148" s="479" t="s">
        <v>2416</v>
      </c>
      <c r="E148" s="325" t="s">
        <v>465</v>
      </c>
      <c r="F148" s="330" t="s">
        <v>2414</v>
      </c>
      <c r="G148" s="330" t="s">
        <v>2415</v>
      </c>
      <c r="H148" s="336">
        <v>4518</v>
      </c>
      <c r="I148" s="324">
        <v>44524</v>
      </c>
      <c r="J148" s="333" t="s">
        <v>2412</v>
      </c>
      <c r="K148" s="330" t="s">
        <v>2413</v>
      </c>
      <c r="L148" s="326" t="s">
        <v>120</v>
      </c>
      <c r="M148" s="157"/>
    </row>
    <row r="149" spans="1:13" ht="15" customHeight="1">
      <c r="A149" s="478" t="s">
        <v>80</v>
      </c>
      <c r="B149" s="322" t="s">
        <v>707</v>
      </c>
      <c r="C149" s="323">
        <f t="shared" si="1"/>
        <v>2</v>
      </c>
      <c r="D149" s="321" t="s">
        <v>2567</v>
      </c>
      <c r="E149" s="325" t="s">
        <v>465</v>
      </c>
      <c r="F149" s="325" t="s">
        <v>2574</v>
      </c>
      <c r="G149" s="325" t="s">
        <v>2575</v>
      </c>
      <c r="H149" s="336">
        <v>4342</v>
      </c>
      <c r="I149" s="324">
        <v>44530</v>
      </c>
      <c r="J149" s="337" t="s">
        <v>304</v>
      </c>
      <c r="K149" s="330" t="s">
        <v>2576</v>
      </c>
      <c r="L149" s="325" t="s">
        <v>2580</v>
      </c>
      <c r="M149" s="154" t="s">
        <v>120</v>
      </c>
    </row>
    <row r="150" spans="1:13" ht="15" customHeight="1">
      <c r="A150" s="328" t="s">
        <v>120</v>
      </c>
      <c r="B150" s="328" t="s">
        <v>120</v>
      </c>
      <c r="C150" s="480" t="s">
        <v>120</v>
      </c>
      <c r="D150" s="328" t="s">
        <v>120</v>
      </c>
      <c r="E150" s="325" t="s">
        <v>465</v>
      </c>
      <c r="F150" s="325" t="s">
        <v>2577</v>
      </c>
      <c r="G150" s="325" t="s">
        <v>2578</v>
      </c>
      <c r="H150" s="336">
        <v>6235</v>
      </c>
      <c r="I150" s="324">
        <v>44476</v>
      </c>
      <c r="J150" s="337" t="s">
        <v>304</v>
      </c>
      <c r="K150" s="330" t="s">
        <v>2579</v>
      </c>
      <c r="L150" s="326" t="s">
        <v>120</v>
      </c>
    </row>
    <row r="151" spans="1:13" ht="15" customHeight="1">
      <c r="A151" s="477" t="s">
        <v>73</v>
      </c>
      <c r="B151" s="322" t="s">
        <v>708</v>
      </c>
      <c r="C151" s="323">
        <f t="shared" si="1"/>
        <v>1</v>
      </c>
      <c r="D151" s="321" t="s">
        <v>2581</v>
      </c>
      <c r="E151" s="325" t="s">
        <v>465</v>
      </c>
      <c r="F151" s="325" t="s">
        <v>2641</v>
      </c>
      <c r="G151" s="325" t="s">
        <v>2642</v>
      </c>
      <c r="H151" s="336">
        <v>7364</v>
      </c>
      <c r="I151" s="324">
        <v>44501</v>
      </c>
      <c r="J151" s="337" t="s">
        <v>304</v>
      </c>
      <c r="K151" s="330" t="s">
        <v>2643</v>
      </c>
      <c r="L151" s="325" t="s">
        <v>2603</v>
      </c>
      <c r="M151" s="154" t="s">
        <v>120</v>
      </c>
    </row>
    <row r="152" spans="1:13" ht="15" customHeight="1">
      <c r="A152" s="478" t="s">
        <v>81</v>
      </c>
      <c r="B152" s="322" t="s">
        <v>117</v>
      </c>
      <c r="C152" s="323">
        <f t="shared" si="1"/>
        <v>0</v>
      </c>
      <c r="D152" s="324" t="s">
        <v>284</v>
      </c>
      <c r="E152" s="325" t="s">
        <v>130</v>
      </c>
      <c r="F152" s="326" t="s">
        <v>120</v>
      </c>
      <c r="G152" s="326" t="s">
        <v>120</v>
      </c>
      <c r="H152" s="328" t="s">
        <v>120</v>
      </c>
      <c r="I152" s="328" t="s">
        <v>120</v>
      </c>
      <c r="J152" s="328" t="s">
        <v>120</v>
      </c>
      <c r="K152" s="326" t="s">
        <v>120</v>
      </c>
      <c r="L152" s="326" t="s">
        <v>120</v>
      </c>
    </row>
    <row r="153" spans="1:13" ht="15" customHeight="1">
      <c r="A153" s="478" t="s">
        <v>82</v>
      </c>
      <c r="B153" s="322" t="s">
        <v>707</v>
      </c>
      <c r="C153" s="323">
        <f t="shared" si="1"/>
        <v>2</v>
      </c>
      <c r="D153" s="321" t="s">
        <v>2567</v>
      </c>
      <c r="E153" s="325" t="s">
        <v>465</v>
      </c>
      <c r="F153" s="325" t="s">
        <v>2568</v>
      </c>
      <c r="G153" s="325" t="s">
        <v>2569</v>
      </c>
      <c r="H153" s="336">
        <v>3403</v>
      </c>
      <c r="I153" s="324">
        <v>44524</v>
      </c>
      <c r="J153" s="337" t="s">
        <v>304</v>
      </c>
      <c r="K153" s="325" t="s">
        <v>2570</v>
      </c>
      <c r="L153" s="325" t="s">
        <v>2539</v>
      </c>
      <c r="M153" s="154" t="s">
        <v>120</v>
      </c>
    </row>
    <row r="154" spans="1:13" ht="15" customHeight="1">
      <c r="A154" s="328" t="s">
        <v>120</v>
      </c>
      <c r="B154" s="328" t="s">
        <v>120</v>
      </c>
      <c r="C154" s="480" t="s">
        <v>120</v>
      </c>
      <c r="D154" s="328" t="s">
        <v>120</v>
      </c>
      <c r="E154" s="325" t="s">
        <v>465</v>
      </c>
      <c r="F154" s="325" t="s">
        <v>2571</v>
      </c>
      <c r="G154" s="325" t="s">
        <v>2572</v>
      </c>
      <c r="H154" s="336">
        <v>4319</v>
      </c>
      <c r="I154" s="324">
        <v>44523</v>
      </c>
      <c r="J154" s="337" t="s">
        <v>304</v>
      </c>
      <c r="K154" s="325" t="s">
        <v>2573</v>
      </c>
      <c r="L154" s="326" t="s">
        <v>120</v>
      </c>
    </row>
    <row r="155" spans="1:13" ht="15" customHeight="1">
      <c r="A155" s="477" t="s">
        <v>83</v>
      </c>
      <c r="B155" s="322" t="s">
        <v>707</v>
      </c>
      <c r="C155" s="323">
        <f t="shared" si="1"/>
        <v>2</v>
      </c>
      <c r="D155" s="479" t="s">
        <v>2417</v>
      </c>
      <c r="E155" s="325" t="s">
        <v>465</v>
      </c>
      <c r="F155" s="325" t="s">
        <v>2421</v>
      </c>
      <c r="G155" s="325" t="s">
        <v>2422</v>
      </c>
      <c r="H155" s="336">
        <v>4014</v>
      </c>
      <c r="I155" s="324">
        <v>44498</v>
      </c>
      <c r="J155" s="333" t="s">
        <v>2420</v>
      </c>
      <c r="K155" s="330" t="s">
        <v>2418</v>
      </c>
      <c r="L155" s="326" t="s">
        <v>120</v>
      </c>
    </row>
    <row r="156" spans="1:13" ht="15" customHeight="1">
      <c r="A156" s="328" t="s">
        <v>120</v>
      </c>
      <c r="B156" s="328" t="s">
        <v>120</v>
      </c>
      <c r="C156" s="480" t="s">
        <v>120</v>
      </c>
      <c r="D156" s="328" t="s">
        <v>120</v>
      </c>
      <c r="E156" s="325" t="s">
        <v>465</v>
      </c>
      <c r="F156" s="325" t="s">
        <v>2424</v>
      </c>
      <c r="G156" s="325" t="s">
        <v>2422</v>
      </c>
      <c r="H156" s="336">
        <v>4073</v>
      </c>
      <c r="I156" s="324">
        <v>44519</v>
      </c>
      <c r="J156" s="333" t="s">
        <v>2423</v>
      </c>
      <c r="K156" s="330" t="s">
        <v>2419</v>
      </c>
      <c r="L156" s="326" t="s">
        <v>120</v>
      </c>
    </row>
    <row r="157" spans="1:13" ht="15" customHeight="1">
      <c r="A157" s="478" t="s">
        <v>84</v>
      </c>
      <c r="B157" s="322" t="s">
        <v>707</v>
      </c>
      <c r="C157" s="323">
        <f t="shared" si="1"/>
        <v>2</v>
      </c>
      <c r="D157" s="479" t="s">
        <v>2398</v>
      </c>
      <c r="E157" s="325" t="s">
        <v>465</v>
      </c>
      <c r="F157" s="325" t="s">
        <v>2401</v>
      </c>
      <c r="G157" s="325" t="s">
        <v>2399</v>
      </c>
      <c r="H157" s="336">
        <v>8342</v>
      </c>
      <c r="I157" s="324">
        <v>44508</v>
      </c>
      <c r="J157" s="337" t="s">
        <v>304</v>
      </c>
      <c r="K157" s="330" t="s">
        <v>2400</v>
      </c>
      <c r="L157" s="325" t="s">
        <v>1767</v>
      </c>
      <c r="M157" s="154" t="s">
        <v>120</v>
      </c>
    </row>
    <row r="158" spans="1:13" ht="15" customHeight="1">
      <c r="A158" s="328" t="s">
        <v>120</v>
      </c>
      <c r="B158" s="328" t="s">
        <v>120</v>
      </c>
      <c r="C158" s="480" t="s">
        <v>120</v>
      </c>
      <c r="D158" s="328" t="s">
        <v>120</v>
      </c>
      <c r="E158" s="325" t="s">
        <v>465</v>
      </c>
      <c r="F158" s="325" t="s">
        <v>2404</v>
      </c>
      <c r="G158" s="325" t="s">
        <v>1293</v>
      </c>
      <c r="H158" s="336">
        <v>3110</v>
      </c>
      <c r="I158" s="324">
        <v>44518</v>
      </c>
      <c r="J158" s="337" t="s">
        <v>304</v>
      </c>
      <c r="K158" s="330" t="s">
        <v>2403</v>
      </c>
      <c r="L158" s="326" t="s">
        <v>120</v>
      </c>
    </row>
    <row r="159" spans="1:13" ht="15" customHeight="1">
      <c r="A159" s="477" t="s">
        <v>85</v>
      </c>
      <c r="B159" s="322" t="s">
        <v>117</v>
      </c>
      <c r="C159" s="323">
        <f t="shared" si="1"/>
        <v>0</v>
      </c>
      <c r="D159" s="324" t="s">
        <v>284</v>
      </c>
      <c r="E159" s="325" t="s">
        <v>130</v>
      </c>
      <c r="F159" s="326" t="s">
        <v>120</v>
      </c>
      <c r="G159" s="326" t="s">
        <v>120</v>
      </c>
      <c r="H159" s="328" t="s">
        <v>120</v>
      </c>
      <c r="I159" s="328" t="s">
        <v>120</v>
      </c>
      <c r="J159" s="328" t="s">
        <v>120</v>
      </c>
      <c r="K159" s="326" t="s">
        <v>120</v>
      </c>
      <c r="L159" s="326" t="s">
        <v>120</v>
      </c>
    </row>
    <row r="160" spans="1:13" ht="15" customHeight="1">
      <c r="A160" s="477" t="s">
        <v>86</v>
      </c>
      <c r="B160" s="322" t="s">
        <v>707</v>
      </c>
      <c r="C160" s="323">
        <f t="shared" si="1"/>
        <v>2</v>
      </c>
      <c r="D160" s="332" t="s">
        <v>2560</v>
      </c>
      <c r="E160" s="330" t="s">
        <v>498</v>
      </c>
      <c r="F160" s="330" t="s">
        <v>2989</v>
      </c>
      <c r="G160" s="330" t="s">
        <v>2983</v>
      </c>
      <c r="H160" s="331">
        <v>5300</v>
      </c>
      <c r="I160" s="332">
        <v>44512</v>
      </c>
      <c r="J160" s="430" t="s">
        <v>304</v>
      </c>
      <c r="K160" s="330" t="s">
        <v>2990</v>
      </c>
      <c r="L160" s="330" t="s">
        <v>1767</v>
      </c>
      <c r="M160" s="154" t="s">
        <v>120</v>
      </c>
    </row>
    <row r="161" spans="1:12" ht="15" customHeight="1">
      <c r="A161" s="477" t="s">
        <v>120</v>
      </c>
      <c r="B161" s="322" t="s">
        <v>120</v>
      </c>
      <c r="C161" s="323" t="s">
        <v>120</v>
      </c>
      <c r="D161" s="358" t="s">
        <v>120</v>
      </c>
      <c r="E161" s="330" t="s">
        <v>498</v>
      </c>
      <c r="F161" s="330" t="s">
        <v>2991</v>
      </c>
      <c r="G161" s="330" t="s">
        <v>2992</v>
      </c>
      <c r="H161" s="331">
        <v>4092</v>
      </c>
      <c r="I161" s="332">
        <v>44512</v>
      </c>
      <c r="J161" s="430" t="s">
        <v>304</v>
      </c>
      <c r="K161" s="330" t="s">
        <v>2993</v>
      </c>
      <c r="L161" s="487" t="s">
        <v>120</v>
      </c>
    </row>
    <row r="162" spans="1:12" ht="15" customHeight="1">
      <c r="A162" s="478" t="s">
        <v>87</v>
      </c>
      <c r="B162" s="322" t="s">
        <v>117</v>
      </c>
      <c r="C162" s="323">
        <f t="shared" si="1"/>
        <v>0</v>
      </c>
      <c r="D162" s="324" t="s">
        <v>284</v>
      </c>
      <c r="E162" s="325" t="s">
        <v>130</v>
      </c>
      <c r="F162" s="326" t="s">
        <v>120</v>
      </c>
      <c r="G162" s="326" t="s">
        <v>120</v>
      </c>
      <c r="H162" s="328" t="s">
        <v>120</v>
      </c>
      <c r="I162" s="328" t="s">
        <v>120</v>
      </c>
      <c r="J162" s="328" t="s">
        <v>120</v>
      </c>
      <c r="K162" s="326" t="s">
        <v>120</v>
      </c>
      <c r="L162" s="326" t="s">
        <v>120</v>
      </c>
    </row>
    <row r="163" spans="1:12" ht="15" customHeight="1">
      <c r="A163" s="477" t="s">
        <v>88</v>
      </c>
      <c r="B163" s="322" t="s">
        <v>117</v>
      </c>
      <c r="C163" s="323">
        <f t="shared" si="1"/>
        <v>0</v>
      </c>
      <c r="D163" s="324" t="s">
        <v>284</v>
      </c>
      <c r="E163" s="325" t="s">
        <v>130</v>
      </c>
      <c r="F163" s="326" t="s">
        <v>120</v>
      </c>
      <c r="G163" s="326" t="s">
        <v>120</v>
      </c>
      <c r="H163" s="328" t="s">
        <v>120</v>
      </c>
      <c r="I163" s="328" t="s">
        <v>120</v>
      </c>
      <c r="J163" s="328" t="s">
        <v>120</v>
      </c>
      <c r="K163" s="326" t="s">
        <v>120</v>
      </c>
      <c r="L163" s="326" t="s">
        <v>120</v>
      </c>
    </row>
    <row r="164" spans="1:12" ht="15" customHeight="1">
      <c r="A164" s="40" t="s">
        <v>930</v>
      </c>
      <c r="B164" s="20"/>
      <c r="C164" s="21"/>
      <c r="D164" s="22"/>
      <c r="E164" s="214"/>
      <c r="F164" s="188"/>
      <c r="G164" s="188"/>
      <c r="H164" s="16"/>
      <c r="I164" s="16"/>
      <c r="J164" s="16"/>
      <c r="K164" s="188"/>
    </row>
    <row r="165" spans="1:12">
      <c r="A165" s="15"/>
      <c r="C165" s="23"/>
      <c r="F165" s="189"/>
      <c r="G165" s="189"/>
      <c r="H165" s="24"/>
      <c r="I165" s="24"/>
      <c r="J165" s="24"/>
      <c r="K165" s="189"/>
    </row>
    <row r="166" spans="1:12">
      <c r="A166" s="15"/>
      <c r="C166" s="23"/>
      <c r="F166" s="189"/>
      <c r="G166" s="189"/>
      <c r="H166" s="24"/>
      <c r="I166" s="24"/>
      <c r="J166" s="24"/>
      <c r="K166" s="189"/>
    </row>
    <row r="167" spans="1:12">
      <c r="A167" s="25"/>
      <c r="C167" s="23"/>
      <c r="F167" s="189"/>
      <c r="G167" s="189"/>
      <c r="H167" s="24"/>
      <c r="I167" s="24"/>
      <c r="J167" s="24"/>
      <c r="K167" s="189"/>
    </row>
    <row r="168" spans="1:12">
      <c r="A168" s="25"/>
      <c r="C168" s="23"/>
      <c r="F168" s="189"/>
      <c r="G168" s="189"/>
      <c r="H168" s="24"/>
      <c r="I168" s="24"/>
      <c r="J168" s="24"/>
      <c r="K168" s="189"/>
    </row>
    <row r="169" spans="1:12">
      <c r="A169" s="25"/>
      <c r="C169" s="23"/>
      <c r="F169" s="189"/>
      <c r="G169" s="189"/>
      <c r="H169" s="24"/>
      <c r="I169" s="24"/>
      <c r="J169" s="24"/>
      <c r="K169" s="189"/>
    </row>
    <row r="170" spans="1:12">
      <c r="A170" s="26"/>
      <c r="B170" s="12"/>
      <c r="C170" s="25"/>
      <c r="D170" s="4"/>
      <c r="E170" s="212"/>
      <c r="F170" s="189"/>
      <c r="G170" s="189"/>
      <c r="H170" s="25"/>
      <c r="I170" s="25"/>
      <c r="J170" s="25"/>
      <c r="K170" s="189"/>
    </row>
    <row r="171" spans="1:12">
      <c r="A171" s="25"/>
      <c r="C171" s="25"/>
      <c r="D171" s="4"/>
      <c r="E171" s="212"/>
      <c r="F171" s="189"/>
      <c r="G171" s="189"/>
      <c r="H171" s="25"/>
      <c r="I171" s="25"/>
      <c r="J171" s="25"/>
      <c r="K171" s="189"/>
    </row>
    <row r="172" spans="1:12">
      <c r="A172" s="25"/>
      <c r="C172" s="25"/>
      <c r="D172" s="4"/>
      <c r="E172" s="212"/>
      <c r="F172" s="189"/>
      <c r="G172" s="189"/>
      <c r="H172" s="25"/>
      <c r="I172" s="25"/>
      <c r="J172" s="25"/>
      <c r="K172" s="189"/>
    </row>
    <row r="173" spans="1:12">
      <c r="A173" s="25"/>
      <c r="C173" s="25"/>
      <c r="D173" s="4"/>
      <c r="E173" s="212"/>
      <c r="F173" s="189"/>
      <c r="G173" s="189"/>
      <c r="H173" s="25"/>
      <c r="I173" s="25"/>
      <c r="J173" s="25"/>
      <c r="K173" s="189"/>
    </row>
    <row r="174" spans="1:12">
      <c r="A174" s="26"/>
      <c r="B174" s="12"/>
      <c r="C174" s="25"/>
      <c r="D174" s="4"/>
      <c r="E174" s="212"/>
      <c r="F174" s="189"/>
      <c r="G174" s="189"/>
      <c r="H174" s="25"/>
      <c r="I174" s="25"/>
      <c r="J174" s="25"/>
      <c r="K174" s="189"/>
    </row>
    <row r="175" spans="1:12">
      <c r="A175" s="25"/>
      <c r="C175" s="25"/>
      <c r="D175" s="4"/>
      <c r="E175" s="212"/>
      <c r="F175" s="189"/>
      <c r="G175" s="189"/>
      <c r="H175" s="25"/>
      <c r="I175" s="25"/>
      <c r="J175" s="25"/>
      <c r="K175" s="189"/>
    </row>
    <row r="176" spans="1:12">
      <c r="A176" s="25"/>
      <c r="C176" s="25"/>
      <c r="D176" s="4"/>
      <c r="E176" s="212"/>
      <c r="F176" s="189"/>
      <c r="G176" s="189"/>
      <c r="H176" s="25"/>
      <c r="I176" s="25"/>
      <c r="J176" s="25"/>
      <c r="K176" s="189"/>
    </row>
    <row r="177" spans="1:11">
      <c r="A177" s="26"/>
      <c r="B177" s="12"/>
      <c r="C177" s="25"/>
      <c r="D177" s="4"/>
      <c r="E177" s="212"/>
      <c r="F177" s="189"/>
      <c r="G177" s="189"/>
      <c r="H177" s="25"/>
      <c r="I177" s="25"/>
      <c r="J177" s="25"/>
      <c r="K177" s="189"/>
    </row>
    <row r="178" spans="1:11">
      <c r="A178" s="25"/>
      <c r="C178" s="25"/>
      <c r="D178" s="4"/>
      <c r="E178" s="212"/>
      <c r="F178" s="189"/>
      <c r="G178" s="189"/>
      <c r="H178" s="25"/>
      <c r="I178" s="25"/>
      <c r="J178" s="25"/>
      <c r="K178" s="189"/>
    </row>
    <row r="179" spans="1:11">
      <c r="A179" s="25"/>
      <c r="C179" s="25"/>
      <c r="D179" s="4"/>
      <c r="E179" s="212"/>
      <c r="F179" s="189"/>
      <c r="G179" s="189"/>
      <c r="H179" s="25"/>
      <c r="I179" s="25"/>
      <c r="J179" s="25"/>
      <c r="K179" s="189"/>
    </row>
    <row r="180" spans="1:11">
      <c r="A180" s="25"/>
      <c r="C180" s="25"/>
      <c r="D180" s="4"/>
      <c r="E180" s="212"/>
      <c r="F180" s="189"/>
      <c r="G180" s="189"/>
      <c r="H180" s="25"/>
      <c r="I180" s="25"/>
      <c r="J180" s="25"/>
      <c r="K180" s="189"/>
    </row>
    <row r="181" spans="1:11">
      <c r="A181" s="26"/>
      <c r="B181" s="12"/>
      <c r="C181" s="25"/>
      <c r="D181" s="4"/>
      <c r="E181" s="212"/>
      <c r="F181" s="189"/>
      <c r="G181" s="189"/>
      <c r="H181" s="25"/>
      <c r="I181" s="25"/>
      <c r="J181" s="25"/>
      <c r="K181" s="189"/>
    </row>
    <row r="182" spans="1:11">
      <c r="A182" s="25"/>
      <c r="C182" s="25"/>
      <c r="D182" s="4"/>
      <c r="E182" s="212"/>
      <c r="F182" s="189"/>
      <c r="G182" s="189"/>
      <c r="H182" s="25"/>
      <c r="I182" s="25"/>
      <c r="J182" s="25"/>
      <c r="K182" s="189"/>
    </row>
    <row r="183" spans="1:11">
      <c r="A183" s="25"/>
      <c r="C183" s="25"/>
      <c r="D183" s="4"/>
      <c r="E183" s="212"/>
      <c r="F183" s="189"/>
      <c r="G183" s="189"/>
      <c r="H183" s="25"/>
      <c r="I183" s="25"/>
      <c r="J183" s="25"/>
      <c r="K183" s="189"/>
    </row>
    <row r="184" spans="1:11">
      <c r="A184" s="26"/>
      <c r="B184" s="12"/>
      <c r="C184" s="25"/>
      <c r="D184" s="4"/>
      <c r="E184" s="212"/>
      <c r="F184" s="189"/>
      <c r="G184" s="189"/>
      <c r="H184" s="25"/>
      <c r="I184" s="25"/>
      <c r="J184" s="25"/>
      <c r="K184" s="189"/>
    </row>
    <row r="185" spans="1:11">
      <c r="A185" s="25"/>
      <c r="C185" s="25"/>
      <c r="D185" s="4"/>
      <c r="E185" s="212"/>
      <c r="F185" s="189"/>
      <c r="G185" s="189"/>
      <c r="H185" s="25"/>
      <c r="I185" s="25"/>
      <c r="J185" s="25"/>
      <c r="K185" s="189"/>
    </row>
    <row r="186" spans="1:11">
      <c r="A186" s="25"/>
      <c r="C186" s="25"/>
      <c r="D186" s="4"/>
      <c r="E186" s="212"/>
      <c r="F186" s="189"/>
      <c r="G186" s="189"/>
      <c r="H186" s="25"/>
      <c r="I186" s="25"/>
      <c r="J186" s="25"/>
      <c r="K186" s="189"/>
    </row>
    <row r="187" spans="1:11">
      <c r="A187" s="25"/>
      <c r="C187" s="25"/>
      <c r="D187" s="4"/>
      <c r="E187" s="212"/>
      <c r="F187" s="189"/>
      <c r="G187" s="189"/>
      <c r="H187" s="25"/>
      <c r="I187" s="25"/>
      <c r="J187" s="25"/>
      <c r="K187" s="189"/>
    </row>
    <row r="188" spans="1:11">
      <c r="A188" s="26"/>
      <c r="B188" s="12"/>
      <c r="C188" s="25"/>
      <c r="D188" s="4"/>
      <c r="E188" s="212"/>
      <c r="F188" s="189"/>
      <c r="G188" s="189"/>
      <c r="H188" s="25"/>
      <c r="I188" s="25"/>
      <c r="J188" s="25"/>
      <c r="K188" s="189"/>
    </row>
    <row r="189" spans="1:11">
      <c r="A189" s="25"/>
      <c r="C189" s="25"/>
      <c r="D189" s="4"/>
      <c r="E189" s="212"/>
      <c r="F189" s="189"/>
      <c r="G189" s="189"/>
      <c r="H189" s="25"/>
      <c r="I189" s="25"/>
      <c r="J189" s="25"/>
      <c r="K189" s="189"/>
    </row>
    <row r="190" spans="1:11">
      <c r="A190" s="25"/>
      <c r="C190" s="25"/>
      <c r="D190" s="4"/>
      <c r="E190" s="212"/>
      <c r="F190" s="189"/>
      <c r="G190" s="189"/>
      <c r="H190" s="25"/>
      <c r="I190" s="25"/>
      <c r="J190" s="25"/>
      <c r="K190" s="189"/>
    </row>
    <row r="191" spans="1:11">
      <c r="A191" s="25"/>
      <c r="C191" s="25"/>
      <c r="D191" s="4"/>
      <c r="E191" s="212"/>
      <c r="F191" s="189"/>
      <c r="G191" s="189"/>
      <c r="H191" s="25"/>
      <c r="I191" s="25"/>
      <c r="J191" s="25"/>
      <c r="K191" s="189"/>
    </row>
    <row r="192" spans="1:11">
      <c r="A192" s="25"/>
      <c r="C192" s="25"/>
      <c r="D192" s="4"/>
      <c r="E192" s="212"/>
      <c r="F192" s="189"/>
      <c r="G192" s="189"/>
      <c r="H192" s="25"/>
      <c r="I192" s="25"/>
      <c r="J192" s="25"/>
      <c r="K192" s="189"/>
    </row>
    <row r="193" spans="1:11">
      <c r="A193" s="25"/>
      <c r="C193" s="25"/>
      <c r="D193" s="4"/>
      <c r="E193" s="212"/>
      <c r="F193" s="189"/>
      <c r="G193" s="189"/>
      <c r="H193" s="25"/>
      <c r="I193" s="25"/>
      <c r="J193" s="25"/>
      <c r="K193" s="189"/>
    </row>
    <row r="194" spans="1:11">
      <c r="A194" s="25"/>
      <c r="C194" s="25"/>
      <c r="D194" s="4"/>
      <c r="E194" s="212"/>
      <c r="F194" s="189"/>
      <c r="G194" s="189"/>
      <c r="H194" s="25"/>
      <c r="I194" s="25"/>
      <c r="J194" s="25"/>
      <c r="K194" s="189"/>
    </row>
    <row r="195" spans="1:11">
      <c r="A195" s="25"/>
      <c r="C195" s="25"/>
      <c r="D195" s="4"/>
      <c r="E195" s="212"/>
      <c r="F195" s="189"/>
      <c r="G195" s="189"/>
      <c r="H195" s="25"/>
      <c r="I195" s="25"/>
      <c r="J195" s="25"/>
      <c r="K195" s="189"/>
    </row>
    <row r="196" spans="1:11">
      <c r="A196" s="25"/>
      <c r="C196" s="25"/>
      <c r="D196" s="4"/>
      <c r="E196" s="212"/>
      <c r="F196" s="189"/>
      <c r="G196" s="189"/>
      <c r="H196" s="25"/>
      <c r="I196" s="25"/>
      <c r="J196" s="25"/>
      <c r="K196" s="189"/>
    </row>
    <row r="197" spans="1:11">
      <c r="A197" s="25"/>
      <c r="C197" s="25"/>
      <c r="D197" s="4"/>
      <c r="E197" s="212"/>
      <c r="F197" s="189"/>
      <c r="G197" s="189"/>
      <c r="H197" s="25"/>
      <c r="I197" s="25"/>
      <c r="J197" s="25"/>
      <c r="K197" s="189"/>
    </row>
    <row r="198" spans="1:11">
      <c r="A198" s="25"/>
      <c r="C198" s="25"/>
      <c r="D198" s="4"/>
      <c r="E198" s="212"/>
      <c r="F198" s="189"/>
      <c r="G198" s="189"/>
      <c r="H198" s="25"/>
      <c r="I198" s="25"/>
      <c r="J198" s="25"/>
      <c r="K198" s="189"/>
    </row>
    <row r="199" spans="1:11">
      <c r="A199" s="25"/>
      <c r="C199" s="25"/>
      <c r="D199" s="4"/>
      <c r="E199" s="212"/>
      <c r="F199" s="189"/>
      <c r="G199" s="189"/>
      <c r="H199" s="25"/>
      <c r="I199" s="25"/>
      <c r="J199" s="25"/>
      <c r="K199" s="189"/>
    </row>
    <row r="200" spans="1:11">
      <c r="A200" s="25"/>
      <c r="C200" s="25"/>
      <c r="D200" s="4"/>
      <c r="E200" s="212"/>
      <c r="F200" s="189"/>
      <c r="G200" s="189"/>
      <c r="H200" s="25"/>
      <c r="I200" s="25"/>
      <c r="J200" s="25"/>
      <c r="K200" s="189"/>
    </row>
    <row r="201" spans="1:11">
      <c r="A201" s="25"/>
      <c r="C201" s="25"/>
      <c r="D201" s="4"/>
      <c r="E201" s="212"/>
      <c r="F201" s="189"/>
      <c r="G201" s="189"/>
      <c r="H201" s="25"/>
      <c r="I201" s="25"/>
      <c r="J201" s="25"/>
      <c r="K201" s="189"/>
    </row>
    <row r="202" spans="1:11">
      <c r="A202" s="25"/>
      <c r="B202" s="25"/>
      <c r="C202" s="25"/>
      <c r="D202" s="4"/>
      <c r="E202" s="212"/>
      <c r="F202" s="189"/>
      <c r="G202" s="189"/>
      <c r="H202" s="25"/>
      <c r="I202" s="25"/>
      <c r="J202" s="25"/>
      <c r="K202" s="189"/>
    </row>
    <row r="203" spans="1:11">
      <c r="A203" s="25"/>
      <c r="B203" s="25"/>
      <c r="C203" s="25"/>
      <c r="D203" s="4"/>
      <c r="E203" s="212"/>
      <c r="F203" s="189"/>
      <c r="G203" s="189"/>
      <c r="H203" s="25"/>
      <c r="I203" s="25"/>
      <c r="J203" s="25"/>
      <c r="K203" s="189"/>
    </row>
    <row r="204" spans="1:11">
      <c r="A204" s="25"/>
      <c r="B204" s="25"/>
      <c r="C204" s="25"/>
      <c r="D204" s="4"/>
      <c r="E204" s="212"/>
      <c r="F204" s="189"/>
      <c r="G204" s="189"/>
      <c r="H204" s="25"/>
      <c r="I204" s="25"/>
      <c r="J204" s="25"/>
      <c r="K204" s="189"/>
    </row>
    <row r="205" spans="1:11">
      <c r="A205" s="25"/>
      <c r="B205" s="25"/>
      <c r="C205" s="25"/>
      <c r="D205" s="4"/>
      <c r="E205" s="212"/>
      <c r="F205" s="189"/>
      <c r="G205" s="189"/>
      <c r="H205" s="25"/>
      <c r="I205" s="25"/>
      <c r="J205" s="25"/>
      <c r="K205" s="189"/>
    </row>
    <row r="206" spans="1:11">
      <c r="A206" s="25"/>
      <c r="B206" s="25"/>
      <c r="C206" s="25"/>
      <c r="D206" s="4"/>
      <c r="E206" s="212"/>
      <c r="F206" s="189"/>
      <c r="G206" s="189"/>
      <c r="H206" s="25"/>
      <c r="I206" s="25"/>
      <c r="J206" s="25"/>
      <c r="K206" s="189"/>
    </row>
    <row r="207" spans="1:11">
      <c r="A207" s="25"/>
      <c r="B207" s="25"/>
      <c r="C207" s="25"/>
      <c r="D207" s="4"/>
      <c r="E207" s="212"/>
      <c r="F207" s="189"/>
      <c r="G207" s="189"/>
      <c r="H207" s="25"/>
      <c r="I207" s="25"/>
      <c r="J207" s="25"/>
      <c r="K207" s="189"/>
    </row>
    <row r="208" spans="1:11">
      <c r="A208" s="25"/>
      <c r="B208" s="25"/>
      <c r="C208" s="25"/>
      <c r="D208" s="4"/>
      <c r="E208" s="212"/>
      <c r="F208" s="189"/>
      <c r="G208" s="189"/>
      <c r="H208" s="25"/>
      <c r="I208" s="25"/>
      <c r="J208" s="25"/>
      <c r="K208" s="189"/>
    </row>
    <row r="209" spans="1:11">
      <c r="A209" s="25"/>
      <c r="B209" s="25"/>
      <c r="C209" s="25"/>
      <c r="D209" s="4"/>
      <c r="E209" s="212"/>
      <c r="F209" s="189"/>
      <c r="G209" s="189"/>
      <c r="H209" s="25"/>
      <c r="I209" s="25"/>
      <c r="J209" s="25"/>
      <c r="K209" s="189"/>
    </row>
    <row r="210" spans="1:11">
      <c r="A210" s="25"/>
      <c r="B210" s="25"/>
      <c r="C210" s="25"/>
      <c r="D210" s="4"/>
      <c r="E210" s="212"/>
      <c r="F210" s="189"/>
      <c r="G210" s="189"/>
      <c r="H210" s="25"/>
      <c r="I210" s="25"/>
      <c r="J210" s="25"/>
      <c r="K210" s="189"/>
    </row>
    <row r="211" spans="1:11">
      <c r="A211" s="25"/>
      <c r="B211" s="25"/>
      <c r="C211" s="25"/>
      <c r="D211" s="4"/>
      <c r="E211" s="212"/>
      <c r="F211" s="189"/>
      <c r="G211" s="189"/>
      <c r="H211" s="25"/>
      <c r="I211" s="25"/>
      <c r="J211" s="25"/>
      <c r="K211" s="189"/>
    </row>
    <row r="212" spans="1:11">
      <c r="A212" s="25"/>
      <c r="B212" s="25"/>
      <c r="C212" s="25"/>
      <c r="D212" s="4"/>
      <c r="E212" s="212"/>
      <c r="F212" s="189"/>
      <c r="G212" s="189"/>
      <c r="H212" s="25"/>
      <c r="I212" s="25"/>
      <c r="J212" s="25"/>
      <c r="K212" s="189"/>
    </row>
    <row r="213" spans="1:11">
      <c r="A213" s="25"/>
      <c r="B213" s="25"/>
      <c r="C213" s="25"/>
      <c r="D213" s="4"/>
      <c r="E213" s="212"/>
      <c r="F213" s="189"/>
      <c r="G213" s="189"/>
      <c r="H213" s="25"/>
      <c r="I213" s="25"/>
      <c r="J213" s="25"/>
      <c r="K213" s="189"/>
    </row>
    <row r="214" spans="1:11">
      <c r="A214" s="25"/>
      <c r="B214" s="25"/>
      <c r="C214" s="25"/>
      <c r="D214" s="4"/>
      <c r="E214" s="212"/>
      <c r="F214" s="189"/>
      <c r="G214" s="189"/>
      <c r="H214" s="25"/>
      <c r="I214" s="25"/>
      <c r="J214" s="25"/>
      <c r="K214" s="189"/>
    </row>
    <row r="215" spans="1:11">
      <c r="A215" s="25"/>
      <c r="B215" s="25"/>
      <c r="C215" s="25"/>
      <c r="D215" s="4"/>
      <c r="E215" s="212"/>
      <c r="F215" s="189"/>
      <c r="G215" s="189"/>
      <c r="H215" s="25"/>
      <c r="I215" s="25"/>
      <c r="J215" s="25"/>
      <c r="K215" s="189"/>
    </row>
    <row r="216" spans="1:11">
      <c r="A216" s="25"/>
      <c r="B216" s="25"/>
      <c r="C216" s="25"/>
      <c r="D216" s="4"/>
      <c r="E216" s="212"/>
      <c r="F216" s="189"/>
      <c r="G216" s="189"/>
      <c r="H216" s="25"/>
      <c r="I216" s="25"/>
      <c r="J216" s="25"/>
      <c r="K216" s="189"/>
    </row>
    <row r="217" spans="1:11">
      <c r="A217" s="25"/>
      <c r="B217" s="25"/>
      <c r="C217" s="25"/>
      <c r="D217" s="4"/>
      <c r="E217" s="212"/>
      <c r="F217" s="189"/>
      <c r="G217" s="189"/>
      <c r="H217" s="25"/>
      <c r="I217" s="25"/>
      <c r="J217" s="25"/>
      <c r="K217" s="189"/>
    </row>
    <row r="218" spans="1:11">
      <c r="A218" s="25"/>
      <c r="B218" s="25"/>
      <c r="C218" s="25"/>
      <c r="D218" s="4"/>
      <c r="E218" s="212"/>
      <c r="F218" s="189"/>
      <c r="G218" s="189"/>
      <c r="H218" s="25"/>
      <c r="I218" s="25"/>
      <c r="J218" s="25"/>
      <c r="K218" s="189"/>
    </row>
    <row r="219" spans="1:11">
      <c r="A219" s="25"/>
      <c r="B219" s="25"/>
      <c r="C219" s="25"/>
      <c r="D219" s="4"/>
      <c r="E219" s="212"/>
      <c r="F219" s="189"/>
      <c r="G219" s="189"/>
      <c r="H219" s="25"/>
      <c r="I219" s="25"/>
      <c r="J219" s="25"/>
      <c r="K219" s="189"/>
    </row>
    <row r="220" spans="1:11">
      <c r="A220" s="25"/>
      <c r="B220" s="25"/>
      <c r="C220" s="25"/>
      <c r="D220" s="4"/>
      <c r="E220" s="212"/>
      <c r="F220" s="189"/>
      <c r="G220" s="189"/>
      <c r="H220" s="25"/>
      <c r="I220" s="25"/>
      <c r="J220" s="25"/>
      <c r="K220" s="189"/>
    </row>
    <row r="221" spans="1:11">
      <c r="A221" s="25"/>
      <c r="B221" s="25"/>
      <c r="C221" s="25"/>
      <c r="D221" s="4"/>
      <c r="E221" s="212"/>
      <c r="F221" s="189"/>
      <c r="G221" s="189"/>
      <c r="H221" s="25"/>
      <c r="I221" s="25"/>
      <c r="J221" s="25"/>
      <c r="K221" s="189"/>
    </row>
    <row r="222" spans="1:11">
      <c r="A222" s="25"/>
      <c r="B222" s="25"/>
      <c r="C222" s="25"/>
      <c r="D222" s="4"/>
      <c r="E222" s="212"/>
      <c r="F222" s="189"/>
      <c r="G222" s="189"/>
      <c r="H222" s="25"/>
      <c r="I222" s="25"/>
      <c r="J222" s="25"/>
      <c r="K222" s="189"/>
    </row>
    <row r="223" spans="1:11">
      <c r="A223" s="25"/>
      <c r="B223" s="25"/>
      <c r="C223" s="25"/>
      <c r="D223" s="4"/>
      <c r="E223" s="212"/>
      <c r="F223" s="189"/>
      <c r="G223" s="189"/>
      <c r="H223" s="25"/>
      <c r="I223" s="25"/>
      <c r="J223" s="25"/>
      <c r="K223" s="189"/>
    </row>
    <row r="224" spans="1:11">
      <c r="A224" s="25"/>
      <c r="B224" s="25"/>
      <c r="C224" s="25"/>
      <c r="D224" s="4"/>
      <c r="E224" s="212"/>
      <c r="F224" s="189"/>
      <c r="G224" s="189"/>
      <c r="H224" s="25"/>
      <c r="I224" s="25"/>
      <c r="J224" s="25"/>
      <c r="K224" s="189"/>
    </row>
    <row r="225" spans="1:11">
      <c r="A225" s="25"/>
      <c r="B225" s="25"/>
      <c r="C225" s="25"/>
      <c r="D225" s="4"/>
      <c r="E225" s="212"/>
      <c r="F225" s="189"/>
      <c r="G225" s="189"/>
      <c r="H225" s="25"/>
      <c r="I225" s="25"/>
      <c r="J225" s="25"/>
      <c r="K225" s="189"/>
    </row>
    <row r="226" spans="1:11">
      <c r="A226" s="25"/>
      <c r="B226" s="25"/>
      <c r="C226" s="25"/>
      <c r="D226" s="4"/>
      <c r="E226" s="212"/>
      <c r="F226" s="189"/>
      <c r="G226" s="189"/>
      <c r="H226" s="25"/>
      <c r="I226" s="25"/>
      <c r="J226" s="25"/>
      <c r="K226" s="189"/>
    </row>
    <row r="227" spans="1:11">
      <c r="A227" s="25"/>
      <c r="B227" s="25"/>
      <c r="C227" s="25"/>
      <c r="D227" s="4"/>
      <c r="E227" s="212"/>
      <c r="F227" s="189"/>
      <c r="G227" s="189"/>
      <c r="H227" s="25"/>
      <c r="I227" s="25"/>
      <c r="J227" s="25"/>
      <c r="K227" s="189"/>
    </row>
    <row r="228" spans="1:11">
      <c r="B228" s="2"/>
      <c r="C228" s="2"/>
      <c r="D228" s="4"/>
      <c r="E228" s="212"/>
      <c r="H228" s="2"/>
      <c r="I228" s="2"/>
      <c r="J228" s="2"/>
    </row>
    <row r="229" spans="1:11">
      <c r="B229" s="2"/>
      <c r="C229" s="2"/>
      <c r="D229" s="4"/>
      <c r="E229" s="212"/>
      <c r="H229" s="2"/>
      <c r="I229" s="2"/>
      <c r="J229" s="2"/>
    </row>
    <row r="230" spans="1:11">
      <c r="B230" s="2"/>
      <c r="C230" s="2"/>
      <c r="D230" s="4"/>
      <c r="E230" s="212"/>
      <c r="H230" s="2"/>
      <c r="I230" s="2"/>
      <c r="J230" s="2"/>
    </row>
    <row r="231" spans="1:11">
      <c r="B231" s="2"/>
      <c r="C231" s="2"/>
      <c r="D231" s="4"/>
      <c r="E231" s="212"/>
      <c r="H231" s="2"/>
      <c r="I231" s="2"/>
      <c r="J231" s="2"/>
    </row>
    <row r="232" spans="1:11">
      <c r="B232" s="2"/>
      <c r="C232" s="2"/>
      <c r="D232" s="4"/>
      <c r="E232" s="212"/>
      <c r="H232" s="2"/>
      <c r="I232" s="2"/>
      <c r="J232" s="2"/>
    </row>
    <row r="233" spans="1:11">
      <c r="B233" s="2"/>
      <c r="C233" s="2"/>
      <c r="D233" s="4"/>
      <c r="E233" s="212"/>
      <c r="H233" s="2"/>
      <c r="I233" s="2"/>
      <c r="J233" s="2"/>
    </row>
    <row r="234" spans="1:11">
      <c r="B234" s="2"/>
      <c r="C234" s="2"/>
      <c r="D234" s="4"/>
      <c r="E234" s="212"/>
      <c r="H234" s="2"/>
      <c r="I234" s="2"/>
      <c r="J234" s="2"/>
    </row>
    <row r="235" spans="1:11">
      <c r="B235" s="2"/>
      <c r="C235" s="2"/>
      <c r="D235" s="4"/>
      <c r="E235" s="212"/>
      <c r="H235" s="2"/>
      <c r="I235" s="2"/>
      <c r="J235" s="2"/>
    </row>
    <row r="236" spans="1:11">
      <c r="B236" s="2"/>
      <c r="C236" s="2"/>
      <c r="D236" s="4"/>
      <c r="E236" s="212"/>
      <c r="H236" s="2"/>
      <c r="I236" s="2"/>
      <c r="J236" s="2"/>
    </row>
  </sheetData>
  <mergeCells count="12">
    <mergeCell ref="A3:A6"/>
    <mergeCell ref="D3:D6"/>
    <mergeCell ref="E3:K3"/>
    <mergeCell ref="L3:L6"/>
    <mergeCell ref="C4:C6"/>
    <mergeCell ref="E4:E6"/>
    <mergeCell ref="F4:F6"/>
    <mergeCell ref="G4:G6"/>
    <mergeCell ref="H4:H6"/>
    <mergeCell ref="I4:I6"/>
    <mergeCell ref="J4:J6"/>
    <mergeCell ref="K4:K6"/>
  </mergeCells>
  <dataValidations count="3">
    <dataValidation type="list" allowBlank="1" showInputMessage="1" showErrorMessage="1" sqref="B7" xr:uid="{00000000-0002-0000-0C00-000000000000}">
      <formula1>#REF!</formula1>
    </dataValidation>
    <dataValidation type="list" allowBlank="1" showInputMessage="1" showErrorMessage="1" sqref="B4:B6" xr:uid="{00000000-0002-0000-0C00-000001000000}">
      <formula1>$B$4:$B$5</formula1>
    </dataValidation>
    <dataValidation type="list" allowBlank="1" showInputMessage="1" showErrorMessage="1" sqref="B135:B137 B141 B139 B33 B151:B153 B77:B83 B157 B101 B69:B75 B65 B122 B124:B127 B109:B112 B42 B55:B59 B87 B53 B15:B17 B130 B114:B117 B67 B155 B148:B149 B119 B44:B46 B20:B28 B8:B12 B103:B106 B94:B97 B159:B160 B162:B163" xr:uid="{00000000-0002-0000-0C00-000002000000}">
      <formula1>$B$4:$B$6</formula1>
    </dataValidation>
  </dataValidations>
  <hyperlinks>
    <hyperlink ref="K20" r:id="rId1" xr:uid="{00000000-0004-0000-0C00-000000000000}"/>
    <hyperlink ref="K148" r:id="rId2" xr:uid="{00000000-0004-0000-0C00-000001000000}"/>
    <hyperlink ref="K158" r:id="rId3" xr:uid="{00000000-0004-0000-0C00-000002000000}"/>
    <hyperlink ref="K157" r:id="rId4" xr:uid="{00000000-0004-0000-0C00-000003000000}"/>
    <hyperlink ref="K155" r:id="rId5" xr:uid="{00000000-0004-0000-0C00-000004000000}"/>
    <hyperlink ref="K156" r:id="rId6" xr:uid="{00000000-0004-0000-0C00-000005000000}"/>
    <hyperlink ref="K101" r:id="rId7" xr:uid="{00000000-0004-0000-0C00-000006000000}"/>
    <hyperlink ref="K102" r:id="rId8" xr:uid="{00000000-0004-0000-0C00-000007000000}"/>
    <hyperlink ref="K54" r:id="rId9" xr:uid="{00000000-0004-0000-0C00-000008000000}"/>
    <hyperlink ref="K128" r:id="rId10" xr:uid="{00000000-0004-0000-0C00-000009000000}"/>
    <hyperlink ref="K129" r:id="rId11" xr:uid="{00000000-0004-0000-0C00-00000A000000}"/>
    <hyperlink ref="K140" r:id="rId12" xr:uid="{00000000-0004-0000-0C00-00000B000000}"/>
    <hyperlink ref="K57" r:id="rId13" xr:uid="{00000000-0004-0000-0C00-00000C000000}"/>
    <hyperlink ref="K42" r:id="rId14" xr:uid="{00000000-0004-0000-0C00-00000D000000}"/>
    <hyperlink ref="K43" r:id="rId15" xr:uid="{00000000-0004-0000-0C00-00000E000000}"/>
    <hyperlink ref="K59" r:id="rId16" xr:uid="{00000000-0004-0000-0C00-00000F000000}"/>
    <hyperlink ref="K60" r:id="rId17" xr:uid="{00000000-0004-0000-0C00-000010000000}"/>
    <hyperlink ref="K61" r:id="rId18" xr:uid="{00000000-0004-0000-0C00-000011000000}"/>
    <hyperlink ref="K62" r:id="rId19" xr:uid="{00000000-0004-0000-0C00-000012000000}"/>
    <hyperlink ref="K63" r:id="rId20" xr:uid="{00000000-0004-0000-0C00-000013000000}"/>
    <hyperlink ref="K64" r:id="rId21" xr:uid="{00000000-0004-0000-0C00-000014000000}"/>
    <hyperlink ref="K45" r:id="rId22" xr:uid="{00000000-0004-0000-0C00-000015000000}"/>
    <hyperlink ref="K87" r:id="rId23" xr:uid="{00000000-0004-0000-0C00-000016000000}"/>
    <hyperlink ref="K88" r:id="rId24" xr:uid="{00000000-0004-0000-0C00-000017000000}"/>
    <hyperlink ref="K89" r:id="rId25" xr:uid="{00000000-0004-0000-0C00-000018000000}"/>
    <hyperlink ref="K90" r:id="rId26" xr:uid="{00000000-0004-0000-0C00-000019000000}"/>
    <hyperlink ref="K91" r:id="rId27" xr:uid="{00000000-0004-0000-0C00-00001A000000}"/>
    <hyperlink ref="K93" r:id="rId28" display="https://mkset.ru/news/politics/28-11-2021/sotsialka-pivo-i-dolgi-na-chto-potratyat-byudzhet-bashkirii-v-2022-2024-godah" xr:uid="{00000000-0004-0000-0C00-00001B000000}"/>
    <hyperlink ref="K92" r:id="rId29" xr:uid="{00000000-0004-0000-0C00-00001C000000}"/>
    <hyperlink ref="K126" r:id="rId30" xr:uid="{00000000-0004-0000-0C00-00001D000000}"/>
    <hyperlink ref="K17" r:id="rId31" xr:uid="{00000000-0004-0000-0C00-00001E000000}"/>
    <hyperlink ref="K19" r:id="rId32" xr:uid="{00000000-0004-0000-0C00-00001F000000}"/>
    <hyperlink ref="K130" r:id="rId33" xr:uid="{00000000-0004-0000-0C00-000020000000}"/>
    <hyperlink ref="K131" r:id="rId34" xr:uid="{00000000-0004-0000-0C00-000021000000}"/>
    <hyperlink ref="K132" r:id="rId35" xr:uid="{00000000-0004-0000-0C00-000022000000}"/>
    <hyperlink ref="K133" r:id="rId36" xr:uid="{00000000-0004-0000-0C00-000023000000}"/>
    <hyperlink ref="K134" r:id="rId37" xr:uid="{00000000-0004-0000-0C00-000024000000}"/>
    <hyperlink ref="K117" r:id="rId38" xr:uid="{00000000-0004-0000-0C00-000025000000}"/>
    <hyperlink ref="K118" r:id="rId39" xr:uid="{00000000-0004-0000-0C00-000026000000}"/>
    <hyperlink ref="K68" r:id="rId40" xr:uid="{00000000-0004-0000-0C00-000027000000}"/>
    <hyperlink ref="K153" r:id="rId41" xr:uid="{00000000-0004-0000-0C00-000028000000}"/>
    <hyperlink ref="K154" r:id="rId42" xr:uid="{00000000-0004-0000-0C00-000029000000}"/>
    <hyperlink ref="K150" r:id="rId43" xr:uid="{00000000-0004-0000-0C00-00002A000000}"/>
    <hyperlink ref="K149" r:id="rId44" xr:uid="{00000000-0004-0000-0C00-00002B000000}"/>
    <hyperlink ref="K83" r:id="rId45" xr:uid="{00000000-0004-0000-0C00-00002C000000}"/>
    <hyperlink ref="K84" r:id="rId46" xr:uid="{00000000-0004-0000-0C00-00002D000000}"/>
    <hyperlink ref="K85" r:id="rId47" xr:uid="{00000000-0004-0000-0C00-00002E000000}"/>
    <hyperlink ref="K119" r:id="rId48" xr:uid="{00000000-0004-0000-0C00-00002F000000}"/>
    <hyperlink ref="K120" r:id="rId49" xr:uid="{00000000-0004-0000-0C00-000030000000}"/>
    <hyperlink ref="K121" r:id="rId50" xr:uid="{00000000-0004-0000-0C00-000031000000}"/>
    <hyperlink ref="K71" r:id="rId51" xr:uid="{00000000-0004-0000-0C00-000032000000}"/>
    <hyperlink ref="G141" r:id="rId52" display="https://tv2.today/" xr:uid="{00000000-0004-0000-0C00-000033000000}"/>
    <hyperlink ref="K142" r:id="rId53" xr:uid="{00000000-0004-0000-0C00-000034000000}"/>
    <hyperlink ref="K141" r:id="rId54" xr:uid="{00000000-0004-0000-0C00-000035000000}"/>
    <hyperlink ref="K143" r:id="rId55" xr:uid="{00000000-0004-0000-0C00-000036000000}"/>
    <hyperlink ref="K144" r:id="rId56" xr:uid="{00000000-0004-0000-0C00-000037000000}"/>
    <hyperlink ref="K145" r:id="rId57" xr:uid="{00000000-0004-0000-0C00-000038000000}"/>
    <hyperlink ref="K146" r:id="rId58" xr:uid="{00000000-0004-0000-0C00-000039000000}"/>
    <hyperlink ref="K47" r:id="rId59" xr:uid="{00000000-0004-0000-0C00-00003A000000}"/>
    <hyperlink ref="K48" r:id="rId60" xr:uid="{00000000-0004-0000-0C00-00003B000000}"/>
    <hyperlink ref="K49" r:id="rId61" xr:uid="{00000000-0004-0000-0C00-00003C000000}"/>
    <hyperlink ref="K50" r:id="rId62" xr:uid="{00000000-0004-0000-0C00-00003D000000}"/>
    <hyperlink ref="K51" r:id="rId63" xr:uid="{00000000-0004-0000-0C00-00003E000000}"/>
    <hyperlink ref="K52" r:id="rId64" xr:uid="{00000000-0004-0000-0C00-00003F000000}"/>
    <hyperlink ref="K151" r:id="rId65" xr:uid="{00000000-0004-0000-0C00-000040000000}"/>
    <hyperlink ref="K28" r:id="rId66" xr:uid="{00000000-0004-0000-0C00-000041000000}"/>
    <hyperlink ref="K30" r:id="rId67" xr:uid="{00000000-0004-0000-0C00-000042000000}"/>
    <hyperlink ref="K29" r:id="rId68" xr:uid="{00000000-0004-0000-0C00-000043000000}"/>
    <hyperlink ref="K31" r:id="rId69" xr:uid="{00000000-0004-0000-0C00-000044000000}"/>
    <hyperlink ref="K14" r:id="rId70" xr:uid="{00000000-0004-0000-0C00-000045000000}"/>
    <hyperlink ref="K13" r:id="rId71" xr:uid="{00000000-0004-0000-0C00-000046000000}"/>
    <hyperlink ref="K12" r:id="rId72" xr:uid="{00000000-0004-0000-0C00-000047000000}"/>
    <hyperlink ref="K33" r:id="rId73" xr:uid="{00000000-0004-0000-0C00-000048000000}"/>
    <hyperlink ref="K35" r:id="rId74" xr:uid="{00000000-0004-0000-0C00-000049000000}"/>
    <hyperlink ref="K36" r:id="rId75" xr:uid="{00000000-0004-0000-0C00-00004A000000}"/>
    <hyperlink ref="K34" r:id="rId76" xr:uid="{00000000-0004-0000-0C00-00004B000000}"/>
    <hyperlink ref="K37" r:id="rId77" xr:uid="{00000000-0004-0000-0C00-00004C000000}"/>
    <hyperlink ref="K38" r:id="rId78" xr:uid="{00000000-0004-0000-0C00-00004D000000}"/>
    <hyperlink ref="K39" r:id="rId79" xr:uid="{00000000-0004-0000-0C00-00004E000000}"/>
    <hyperlink ref="K40" r:id="rId80" xr:uid="{00000000-0004-0000-0C00-00004F000000}"/>
    <hyperlink ref="K106" r:id="rId81" xr:uid="{00000000-0004-0000-0C00-000050000000}"/>
    <hyperlink ref="K107" r:id="rId82" xr:uid="{00000000-0004-0000-0C00-000051000000}"/>
    <hyperlink ref="K108" r:id="rId83" xr:uid="{00000000-0004-0000-0C00-000052000000}"/>
    <hyperlink ref="K65" r:id="rId84" xr:uid="{00000000-0004-0000-0C00-000053000000}"/>
    <hyperlink ref="K124" r:id="rId85" xr:uid="{00000000-0004-0000-0C00-000054000000}"/>
    <hyperlink ref="K97" r:id="rId86" xr:uid="{00000000-0004-0000-0C00-000055000000}"/>
    <hyperlink ref="K98" r:id="rId87" xr:uid="{00000000-0004-0000-0C00-000056000000}"/>
    <hyperlink ref="K99" r:id="rId88" xr:uid="{00000000-0004-0000-0C00-000057000000}"/>
    <hyperlink ref="K100" r:id="rId89" xr:uid="{00000000-0004-0000-0C00-000058000000}"/>
    <hyperlink ref="K160" r:id="rId90" xr:uid="{10B46BC2-6966-6F4B-B2F5-0A5640930762}"/>
    <hyperlink ref="K161" r:id="rId91" xr:uid="{5BB3BB0F-2720-9E46-87AB-4B3477D269C9}"/>
  </hyperlinks>
  <pageMargins left="0.45" right="0.45" top="0.75" bottom="0.75" header="0.3" footer="0.3"/>
  <pageSetup paperSize="9" scale="70" orientation="landscape" verticalDpi="0" r:id="rId92"/>
  <headerFooter>
    <oddFooter>&amp;C&amp;"Calibri,обычный"&amp;K000000&amp;A&amp;R&amp;"Calibri,обычный"&amp;K000000&amp;P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0F2F4"/>
  </sheetPr>
  <dimension ref="A1:L184"/>
  <sheetViews>
    <sheetView zoomScaleNormal="100" workbookViewId="0">
      <pane ySplit="7" topLeftCell="A8" activePane="bottomLeft" state="frozen"/>
      <selection pane="bottomLeft" activeCell="A3" sqref="A3:A6"/>
    </sheetView>
  </sheetViews>
  <sheetFormatPr baseColWidth="10" defaultColWidth="9.1640625" defaultRowHeight="12"/>
  <cols>
    <col min="1" max="1" width="22.83203125" style="2" customWidth="1"/>
    <col min="2" max="2" width="37" style="4" customWidth="1"/>
    <col min="3" max="3" width="9.83203125" style="13" customWidth="1"/>
    <col min="4" max="4" width="11.5" style="17" customWidth="1"/>
    <col min="5" max="5" width="12.83203125" style="213" customWidth="1"/>
    <col min="6" max="7" width="12.83203125" style="190" customWidth="1"/>
    <col min="8" max="8" width="11.1640625" style="14" customWidth="1"/>
    <col min="9" max="9" width="11" style="14" customWidth="1"/>
    <col min="10" max="10" width="11.83203125" style="190" customWidth="1"/>
    <col min="11" max="11" width="15.83203125" style="190" customWidth="1"/>
    <col min="12" max="12" width="9.1640625" style="101"/>
    <col min="13" max="16384" width="9.1640625" style="2"/>
  </cols>
  <sheetData>
    <row r="1" spans="1:12" s="25" customFormat="1" ht="20" customHeight="1">
      <c r="A1" s="131" t="s">
        <v>931</v>
      </c>
      <c r="B1" s="131"/>
      <c r="C1" s="131"/>
      <c r="D1" s="131"/>
      <c r="E1" s="186"/>
      <c r="F1" s="186"/>
      <c r="G1" s="186"/>
      <c r="H1" s="131"/>
      <c r="I1" s="131"/>
      <c r="J1" s="186"/>
      <c r="K1" s="186"/>
      <c r="L1" s="101"/>
    </row>
    <row r="2" spans="1:12" s="25" customFormat="1" ht="15" customHeight="1">
      <c r="A2" s="30" t="s">
        <v>2927</v>
      </c>
      <c r="B2" s="30"/>
      <c r="C2" s="30"/>
      <c r="D2" s="30"/>
      <c r="E2" s="187"/>
      <c r="F2" s="187"/>
      <c r="G2" s="187"/>
      <c r="H2" s="30"/>
      <c r="I2" s="30"/>
      <c r="J2" s="187"/>
      <c r="K2" s="187"/>
      <c r="L2" s="101"/>
    </row>
    <row r="3" spans="1:12" ht="56" customHeight="1">
      <c r="A3" s="606" t="s">
        <v>121</v>
      </c>
      <c r="B3" s="427" t="s">
        <v>932</v>
      </c>
      <c r="C3" s="428" t="s">
        <v>933</v>
      </c>
      <c r="D3" s="607" t="s">
        <v>259</v>
      </c>
      <c r="E3" s="608" t="s">
        <v>748</v>
      </c>
      <c r="F3" s="608"/>
      <c r="G3" s="608"/>
      <c r="H3" s="608"/>
      <c r="I3" s="608"/>
      <c r="J3" s="608"/>
      <c r="K3" s="619" t="s">
        <v>334</v>
      </c>
    </row>
    <row r="4" spans="1:12" ht="26" customHeight="1">
      <c r="A4" s="606"/>
      <c r="B4" s="429" t="str">
        <f>'Методика (раздел 6)'!B90</f>
        <v>Да, выходило в эфир несколько (две и более) аналитических программ</v>
      </c>
      <c r="C4" s="609" t="s">
        <v>96</v>
      </c>
      <c r="D4" s="607"/>
      <c r="E4" s="605" t="s">
        <v>124</v>
      </c>
      <c r="F4" s="605" t="s">
        <v>744</v>
      </c>
      <c r="G4" s="605" t="s">
        <v>745</v>
      </c>
      <c r="H4" s="604" t="s">
        <v>746</v>
      </c>
      <c r="I4" s="604" t="s">
        <v>747</v>
      </c>
      <c r="J4" s="605" t="s">
        <v>125</v>
      </c>
      <c r="K4" s="619"/>
    </row>
    <row r="5" spans="1:12" ht="15.75" customHeight="1">
      <c r="A5" s="606"/>
      <c r="B5" s="429" t="str">
        <f>'Методика (раздел 6)'!B91</f>
        <v>Да, выходила в эфир одна аналитическая программа</v>
      </c>
      <c r="C5" s="609"/>
      <c r="D5" s="607"/>
      <c r="E5" s="605"/>
      <c r="F5" s="605"/>
      <c r="G5" s="605"/>
      <c r="H5" s="604"/>
      <c r="I5" s="604"/>
      <c r="J5" s="605"/>
      <c r="K5" s="619"/>
    </row>
    <row r="6" spans="1:12" ht="28" customHeight="1">
      <c r="A6" s="606"/>
      <c r="B6" s="429" t="str">
        <f>'Методика (раздел 6)'!B92</f>
        <v>Нет, аналитические программы не выходили в эфир или сведения об этом отсутствуют</v>
      </c>
      <c r="C6" s="609"/>
      <c r="D6" s="607"/>
      <c r="E6" s="605"/>
      <c r="F6" s="605"/>
      <c r="G6" s="605"/>
      <c r="H6" s="604"/>
      <c r="I6" s="604"/>
      <c r="J6" s="605"/>
      <c r="K6" s="619"/>
    </row>
    <row r="7" spans="1:12" s="3" customFormat="1" ht="15" customHeight="1">
      <c r="A7" s="339" t="s">
        <v>0</v>
      </c>
      <c r="B7" s="316"/>
      <c r="C7" s="317"/>
      <c r="D7" s="318"/>
      <c r="E7" s="319"/>
      <c r="F7" s="320"/>
      <c r="G7" s="320"/>
      <c r="H7" s="317"/>
      <c r="I7" s="317"/>
      <c r="J7" s="320"/>
      <c r="K7" s="320"/>
      <c r="L7" s="155"/>
    </row>
    <row r="8" spans="1:12" ht="15" customHeight="1">
      <c r="A8" s="321" t="s">
        <v>1</v>
      </c>
      <c r="B8" s="322" t="s">
        <v>723</v>
      </c>
      <c r="C8" s="323">
        <f>IF(B8=$B$4,2,IF(B8=$B$5,1,0))</f>
        <v>0</v>
      </c>
      <c r="D8" s="324" t="s">
        <v>284</v>
      </c>
      <c r="E8" s="325" t="s">
        <v>130</v>
      </c>
      <c r="F8" s="326" t="s">
        <v>120</v>
      </c>
      <c r="G8" s="326" t="s">
        <v>120</v>
      </c>
      <c r="H8" s="488" t="s">
        <v>120</v>
      </c>
      <c r="I8" s="328" t="s">
        <v>120</v>
      </c>
      <c r="J8" s="326" t="s">
        <v>120</v>
      </c>
      <c r="K8" s="326" t="s">
        <v>120</v>
      </c>
    </row>
    <row r="9" spans="1:12" ht="15" customHeight="1">
      <c r="A9" s="321" t="s">
        <v>2</v>
      </c>
      <c r="B9" s="322" t="s">
        <v>723</v>
      </c>
      <c r="C9" s="323">
        <f t="shared" ref="C9:C82" si="0">IF(B9=$B$4,2,IF(B9=$B$5,1,0))</f>
        <v>0</v>
      </c>
      <c r="D9" s="324" t="s">
        <v>284</v>
      </c>
      <c r="E9" s="325" t="s">
        <v>130</v>
      </c>
      <c r="F9" s="326" t="s">
        <v>120</v>
      </c>
      <c r="G9" s="326" t="s">
        <v>120</v>
      </c>
      <c r="H9" s="488" t="s">
        <v>120</v>
      </c>
      <c r="I9" s="328" t="s">
        <v>120</v>
      </c>
      <c r="J9" s="326" t="s">
        <v>120</v>
      </c>
      <c r="K9" s="326" t="s">
        <v>120</v>
      </c>
    </row>
    <row r="10" spans="1:12" ht="15" customHeight="1">
      <c r="A10" s="322" t="s">
        <v>3</v>
      </c>
      <c r="B10" s="322" t="s">
        <v>723</v>
      </c>
      <c r="C10" s="323">
        <f t="shared" si="0"/>
        <v>0</v>
      </c>
      <c r="D10" s="324" t="s">
        <v>284</v>
      </c>
      <c r="E10" s="325" t="s">
        <v>130</v>
      </c>
      <c r="F10" s="326" t="s">
        <v>120</v>
      </c>
      <c r="G10" s="326" t="s">
        <v>120</v>
      </c>
      <c r="H10" s="488" t="s">
        <v>120</v>
      </c>
      <c r="I10" s="328" t="s">
        <v>120</v>
      </c>
      <c r="J10" s="326" t="s">
        <v>120</v>
      </c>
      <c r="K10" s="326" t="s">
        <v>120</v>
      </c>
    </row>
    <row r="11" spans="1:12" ht="15" customHeight="1">
      <c r="A11" s="322" t="s">
        <v>4</v>
      </c>
      <c r="B11" s="322" t="s">
        <v>723</v>
      </c>
      <c r="C11" s="323">
        <f t="shared" si="0"/>
        <v>0</v>
      </c>
      <c r="D11" s="324" t="s">
        <v>284</v>
      </c>
      <c r="E11" s="325" t="s">
        <v>130</v>
      </c>
      <c r="F11" s="326" t="s">
        <v>120</v>
      </c>
      <c r="G11" s="326" t="s">
        <v>120</v>
      </c>
      <c r="H11" s="488" t="s">
        <v>120</v>
      </c>
      <c r="I11" s="328" t="s">
        <v>120</v>
      </c>
      <c r="J11" s="326" t="s">
        <v>120</v>
      </c>
      <c r="K11" s="326" t="s">
        <v>120</v>
      </c>
    </row>
    <row r="12" spans="1:12" ht="15" customHeight="1">
      <c r="A12" s="322" t="s">
        <v>5</v>
      </c>
      <c r="B12" s="322" t="s">
        <v>723</v>
      </c>
      <c r="C12" s="323">
        <f t="shared" si="0"/>
        <v>0</v>
      </c>
      <c r="D12" s="324" t="s">
        <v>2581</v>
      </c>
      <c r="E12" s="325" t="s">
        <v>2715</v>
      </c>
      <c r="F12" s="326" t="s">
        <v>120</v>
      </c>
      <c r="G12" s="326" t="s">
        <v>120</v>
      </c>
      <c r="H12" s="327" t="s">
        <v>120</v>
      </c>
      <c r="I12" s="327" t="s">
        <v>120</v>
      </c>
      <c r="J12" s="326" t="s">
        <v>120</v>
      </c>
      <c r="K12" s="326" t="s">
        <v>120</v>
      </c>
    </row>
    <row r="13" spans="1:12" ht="15" customHeight="1">
      <c r="A13" s="321" t="s">
        <v>6</v>
      </c>
      <c r="B13" s="322" t="s">
        <v>723</v>
      </c>
      <c r="C13" s="323">
        <f t="shared" si="0"/>
        <v>0</v>
      </c>
      <c r="D13" s="324" t="s">
        <v>284</v>
      </c>
      <c r="E13" s="325" t="s">
        <v>130</v>
      </c>
      <c r="F13" s="326" t="s">
        <v>120</v>
      </c>
      <c r="G13" s="326" t="s">
        <v>120</v>
      </c>
      <c r="H13" s="488" t="s">
        <v>120</v>
      </c>
      <c r="I13" s="328" t="s">
        <v>120</v>
      </c>
      <c r="J13" s="326" t="s">
        <v>120</v>
      </c>
      <c r="K13" s="326" t="s">
        <v>120</v>
      </c>
    </row>
    <row r="14" spans="1:12" ht="15" customHeight="1">
      <c r="A14" s="322" t="s">
        <v>7</v>
      </c>
      <c r="B14" s="322" t="s">
        <v>723</v>
      </c>
      <c r="C14" s="323">
        <f t="shared" si="0"/>
        <v>0</v>
      </c>
      <c r="D14" s="324" t="s">
        <v>284</v>
      </c>
      <c r="E14" s="325" t="s">
        <v>130</v>
      </c>
      <c r="F14" s="326" t="s">
        <v>120</v>
      </c>
      <c r="G14" s="326" t="s">
        <v>120</v>
      </c>
      <c r="H14" s="488" t="s">
        <v>120</v>
      </c>
      <c r="I14" s="328" t="s">
        <v>120</v>
      </c>
      <c r="J14" s="326" t="s">
        <v>120</v>
      </c>
      <c r="K14" s="326" t="s">
        <v>120</v>
      </c>
    </row>
    <row r="15" spans="1:12" ht="15" customHeight="1">
      <c r="A15" s="321" t="s">
        <v>8</v>
      </c>
      <c r="B15" s="322" t="s">
        <v>723</v>
      </c>
      <c r="C15" s="323">
        <f t="shared" si="0"/>
        <v>0</v>
      </c>
      <c r="D15" s="324" t="s">
        <v>2525</v>
      </c>
      <c r="E15" s="325" t="s">
        <v>2721</v>
      </c>
      <c r="F15" s="326" t="s">
        <v>120</v>
      </c>
      <c r="G15" s="326" t="s">
        <v>120</v>
      </c>
      <c r="H15" s="327" t="s">
        <v>120</v>
      </c>
      <c r="I15" s="327" t="s">
        <v>120</v>
      </c>
      <c r="J15" s="326" t="s">
        <v>120</v>
      </c>
      <c r="K15" s="326" t="s">
        <v>120</v>
      </c>
    </row>
    <row r="16" spans="1:12" ht="15" customHeight="1">
      <c r="A16" s="321" t="s">
        <v>9</v>
      </c>
      <c r="B16" s="321" t="s">
        <v>722</v>
      </c>
      <c r="C16" s="323">
        <f t="shared" si="0"/>
        <v>1</v>
      </c>
      <c r="D16" s="321" t="s">
        <v>2402</v>
      </c>
      <c r="E16" s="325" t="s">
        <v>2758</v>
      </c>
      <c r="F16" s="325" t="s">
        <v>2759</v>
      </c>
      <c r="G16" s="325" t="s">
        <v>2760</v>
      </c>
      <c r="H16" s="489" t="s">
        <v>2762</v>
      </c>
      <c r="I16" s="324">
        <v>44524</v>
      </c>
      <c r="J16" s="325" t="s">
        <v>2761</v>
      </c>
      <c r="K16" s="325" t="s">
        <v>2757</v>
      </c>
      <c r="L16" s="101" t="s">
        <v>120</v>
      </c>
    </row>
    <row r="17" spans="1:12" ht="15" customHeight="1">
      <c r="A17" s="322" t="s">
        <v>315</v>
      </c>
      <c r="B17" s="322" t="s">
        <v>723</v>
      </c>
      <c r="C17" s="323">
        <f t="shared" si="0"/>
        <v>0</v>
      </c>
      <c r="D17" s="321" t="s">
        <v>2430</v>
      </c>
      <c r="E17" s="325" t="s">
        <v>2784</v>
      </c>
      <c r="F17" s="326" t="s">
        <v>120</v>
      </c>
      <c r="G17" s="326" t="s">
        <v>120</v>
      </c>
      <c r="H17" s="327" t="s">
        <v>120</v>
      </c>
      <c r="I17" s="327" t="s">
        <v>120</v>
      </c>
      <c r="J17" s="326" t="s">
        <v>120</v>
      </c>
      <c r="K17" s="326" t="s">
        <v>120</v>
      </c>
    </row>
    <row r="18" spans="1:12" ht="15" customHeight="1">
      <c r="A18" s="321" t="s">
        <v>11</v>
      </c>
      <c r="B18" s="322" t="s">
        <v>723</v>
      </c>
      <c r="C18" s="323">
        <f t="shared" si="0"/>
        <v>0</v>
      </c>
      <c r="D18" s="324" t="s">
        <v>284</v>
      </c>
      <c r="E18" s="325" t="s">
        <v>130</v>
      </c>
      <c r="F18" s="326" t="s">
        <v>120</v>
      </c>
      <c r="G18" s="326" t="s">
        <v>120</v>
      </c>
      <c r="H18" s="488" t="s">
        <v>120</v>
      </c>
      <c r="I18" s="328" t="s">
        <v>120</v>
      </c>
      <c r="J18" s="326" t="s">
        <v>120</v>
      </c>
      <c r="K18" s="326" t="s">
        <v>120</v>
      </c>
    </row>
    <row r="19" spans="1:12" ht="15" customHeight="1">
      <c r="A19" s="322" t="s">
        <v>12</v>
      </c>
      <c r="B19" s="322" t="s">
        <v>723</v>
      </c>
      <c r="C19" s="323">
        <f t="shared" si="0"/>
        <v>0</v>
      </c>
      <c r="D19" s="324" t="s">
        <v>284</v>
      </c>
      <c r="E19" s="325" t="s">
        <v>130</v>
      </c>
      <c r="F19" s="326" t="s">
        <v>120</v>
      </c>
      <c r="G19" s="326" t="s">
        <v>120</v>
      </c>
      <c r="H19" s="488" t="s">
        <v>120</v>
      </c>
      <c r="I19" s="328" t="s">
        <v>120</v>
      </c>
      <c r="J19" s="326" t="s">
        <v>120</v>
      </c>
      <c r="K19" s="326" t="s">
        <v>120</v>
      </c>
    </row>
    <row r="20" spans="1:12" ht="15" customHeight="1">
      <c r="A20" s="322" t="s">
        <v>13</v>
      </c>
      <c r="B20" s="322" t="s">
        <v>723</v>
      </c>
      <c r="C20" s="323">
        <f t="shared" si="0"/>
        <v>0</v>
      </c>
      <c r="D20" s="324" t="s">
        <v>284</v>
      </c>
      <c r="E20" s="325" t="s">
        <v>130</v>
      </c>
      <c r="F20" s="326" t="s">
        <v>120</v>
      </c>
      <c r="G20" s="326" t="s">
        <v>120</v>
      </c>
      <c r="H20" s="488" t="s">
        <v>120</v>
      </c>
      <c r="I20" s="328" t="s">
        <v>120</v>
      </c>
      <c r="J20" s="326" t="s">
        <v>120</v>
      </c>
      <c r="K20" s="326" t="s">
        <v>120</v>
      </c>
    </row>
    <row r="21" spans="1:12" ht="15" customHeight="1">
      <c r="A21" s="322" t="s">
        <v>14</v>
      </c>
      <c r="B21" s="322" t="s">
        <v>723</v>
      </c>
      <c r="C21" s="323">
        <f t="shared" si="0"/>
        <v>0</v>
      </c>
      <c r="D21" s="324" t="s">
        <v>284</v>
      </c>
      <c r="E21" s="325" t="s">
        <v>130</v>
      </c>
      <c r="F21" s="326" t="s">
        <v>120</v>
      </c>
      <c r="G21" s="326" t="s">
        <v>120</v>
      </c>
      <c r="H21" s="488" t="s">
        <v>120</v>
      </c>
      <c r="I21" s="328" t="s">
        <v>120</v>
      </c>
      <c r="J21" s="326" t="s">
        <v>120</v>
      </c>
      <c r="K21" s="326" t="s">
        <v>120</v>
      </c>
    </row>
    <row r="22" spans="1:12" ht="15" customHeight="1">
      <c r="A22" s="321" t="s">
        <v>15</v>
      </c>
      <c r="B22" s="322" t="s">
        <v>723</v>
      </c>
      <c r="C22" s="323">
        <f t="shared" si="0"/>
        <v>0</v>
      </c>
      <c r="D22" s="324" t="s">
        <v>284</v>
      </c>
      <c r="E22" s="325" t="s">
        <v>130</v>
      </c>
      <c r="F22" s="326" t="s">
        <v>120</v>
      </c>
      <c r="G22" s="326" t="s">
        <v>120</v>
      </c>
      <c r="H22" s="488" t="s">
        <v>120</v>
      </c>
      <c r="I22" s="328" t="s">
        <v>120</v>
      </c>
      <c r="J22" s="326" t="s">
        <v>120</v>
      </c>
      <c r="K22" s="326" t="s">
        <v>120</v>
      </c>
    </row>
    <row r="23" spans="1:12" ht="15" customHeight="1">
      <c r="A23" s="321" t="s">
        <v>16</v>
      </c>
      <c r="B23" s="322" t="s">
        <v>723</v>
      </c>
      <c r="C23" s="323">
        <f t="shared" si="0"/>
        <v>0</v>
      </c>
      <c r="D23" s="324" t="s">
        <v>284</v>
      </c>
      <c r="E23" s="325" t="s">
        <v>130</v>
      </c>
      <c r="F23" s="326" t="s">
        <v>120</v>
      </c>
      <c r="G23" s="326" t="s">
        <v>120</v>
      </c>
      <c r="H23" s="488" t="s">
        <v>120</v>
      </c>
      <c r="I23" s="328" t="s">
        <v>120</v>
      </c>
      <c r="J23" s="326" t="s">
        <v>120</v>
      </c>
      <c r="K23" s="326" t="s">
        <v>120</v>
      </c>
    </row>
    <row r="24" spans="1:12" ht="15" customHeight="1">
      <c r="A24" s="321" t="s">
        <v>17</v>
      </c>
      <c r="B24" s="322" t="s">
        <v>723</v>
      </c>
      <c r="C24" s="323">
        <f t="shared" si="0"/>
        <v>0</v>
      </c>
      <c r="D24" s="324" t="s">
        <v>284</v>
      </c>
      <c r="E24" s="325" t="s">
        <v>130</v>
      </c>
      <c r="F24" s="326" t="s">
        <v>120</v>
      </c>
      <c r="G24" s="326" t="s">
        <v>120</v>
      </c>
      <c r="H24" s="488" t="s">
        <v>120</v>
      </c>
      <c r="I24" s="328" t="s">
        <v>120</v>
      </c>
      <c r="J24" s="326" t="s">
        <v>120</v>
      </c>
      <c r="K24" s="326" t="s">
        <v>120</v>
      </c>
    </row>
    <row r="25" spans="1:12" ht="15" customHeight="1">
      <c r="A25" s="322" t="s">
        <v>533</v>
      </c>
      <c r="B25" s="322" t="s">
        <v>723</v>
      </c>
      <c r="C25" s="323">
        <f t="shared" si="0"/>
        <v>0</v>
      </c>
      <c r="D25" s="324" t="s">
        <v>2581</v>
      </c>
      <c r="E25" s="325" t="s">
        <v>2735</v>
      </c>
      <c r="F25" s="326" t="s">
        <v>120</v>
      </c>
      <c r="G25" s="326" t="s">
        <v>120</v>
      </c>
      <c r="H25" s="327" t="s">
        <v>120</v>
      </c>
      <c r="I25" s="327" t="s">
        <v>120</v>
      </c>
      <c r="J25" s="326" t="s">
        <v>120</v>
      </c>
      <c r="K25" s="326" t="s">
        <v>120</v>
      </c>
    </row>
    <row r="26" spans="1:12" s="3" customFormat="1" ht="15" customHeight="1">
      <c r="A26" s="339" t="s">
        <v>19</v>
      </c>
      <c r="B26" s="316"/>
      <c r="C26" s="318"/>
      <c r="D26" s="340"/>
      <c r="E26" s="346"/>
      <c r="F26" s="346"/>
      <c r="G26" s="346"/>
      <c r="H26" s="350"/>
      <c r="I26" s="350"/>
      <c r="J26" s="352"/>
      <c r="K26" s="352"/>
      <c r="L26" s="155"/>
    </row>
    <row r="27" spans="1:12" ht="15" customHeight="1">
      <c r="A27" s="321" t="s">
        <v>20</v>
      </c>
      <c r="B27" s="322" t="s">
        <v>723</v>
      </c>
      <c r="C27" s="323">
        <f t="shared" si="0"/>
        <v>0</v>
      </c>
      <c r="D27" s="321" t="s">
        <v>2441</v>
      </c>
      <c r="E27" s="325" t="s">
        <v>2736</v>
      </c>
      <c r="F27" s="326" t="s">
        <v>120</v>
      </c>
      <c r="G27" s="326" t="s">
        <v>120</v>
      </c>
      <c r="H27" s="327" t="s">
        <v>120</v>
      </c>
      <c r="I27" s="327" t="s">
        <v>120</v>
      </c>
      <c r="J27" s="326" t="s">
        <v>120</v>
      </c>
      <c r="K27" s="326" t="s">
        <v>120</v>
      </c>
    </row>
    <row r="28" spans="1:12" ht="15" customHeight="1">
      <c r="A28" s="321" t="s">
        <v>21</v>
      </c>
      <c r="B28" s="321" t="s">
        <v>722</v>
      </c>
      <c r="C28" s="323">
        <f t="shared" si="0"/>
        <v>1</v>
      </c>
      <c r="D28" s="321" t="s">
        <v>2441</v>
      </c>
      <c r="E28" s="325" t="s">
        <v>2766</v>
      </c>
      <c r="F28" s="325" t="s">
        <v>2763</v>
      </c>
      <c r="G28" s="325" t="s">
        <v>2764</v>
      </c>
      <c r="H28" s="489" t="s">
        <v>2767</v>
      </c>
      <c r="I28" s="324">
        <v>44524</v>
      </c>
      <c r="J28" s="325" t="s">
        <v>2765</v>
      </c>
      <c r="K28" s="325" t="s">
        <v>2768</v>
      </c>
      <c r="L28" s="101" t="s">
        <v>120</v>
      </c>
    </row>
    <row r="29" spans="1:12" ht="15" customHeight="1">
      <c r="A29" s="321" t="s">
        <v>22</v>
      </c>
      <c r="B29" s="322" t="s">
        <v>723</v>
      </c>
      <c r="C29" s="323">
        <f t="shared" si="0"/>
        <v>0</v>
      </c>
      <c r="D29" s="324" t="s">
        <v>284</v>
      </c>
      <c r="E29" s="325" t="s">
        <v>130</v>
      </c>
      <c r="F29" s="326" t="s">
        <v>120</v>
      </c>
      <c r="G29" s="326" t="s">
        <v>120</v>
      </c>
      <c r="H29" s="488" t="s">
        <v>120</v>
      </c>
      <c r="I29" s="328" t="s">
        <v>120</v>
      </c>
      <c r="J29" s="326" t="s">
        <v>120</v>
      </c>
      <c r="K29" s="326" t="s">
        <v>120</v>
      </c>
    </row>
    <row r="30" spans="1:12" ht="15" customHeight="1">
      <c r="A30" s="322" t="s">
        <v>23</v>
      </c>
      <c r="B30" s="322" t="s">
        <v>723</v>
      </c>
      <c r="C30" s="323">
        <f t="shared" si="0"/>
        <v>0</v>
      </c>
      <c r="D30" s="321" t="s">
        <v>2620</v>
      </c>
      <c r="E30" s="329" t="s">
        <v>2737</v>
      </c>
      <c r="F30" s="326" t="s">
        <v>120</v>
      </c>
      <c r="G30" s="326" t="s">
        <v>120</v>
      </c>
      <c r="H30" s="327" t="s">
        <v>120</v>
      </c>
      <c r="I30" s="327" t="s">
        <v>120</v>
      </c>
      <c r="J30" s="326" t="s">
        <v>120</v>
      </c>
      <c r="K30" s="326" t="s">
        <v>120</v>
      </c>
    </row>
    <row r="31" spans="1:12" ht="15" customHeight="1">
      <c r="A31" s="321" t="s">
        <v>24</v>
      </c>
      <c r="B31" s="321" t="s">
        <v>721</v>
      </c>
      <c r="C31" s="323">
        <f t="shared" si="0"/>
        <v>2</v>
      </c>
      <c r="D31" s="321" t="s">
        <v>2438</v>
      </c>
      <c r="E31" s="329" t="s">
        <v>2802</v>
      </c>
      <c r="F31" s="329" t="s">
        <v>2801</v>
      </c>
      <c r="G31" s="329" t="s">
        <v>1543</v>
      </c>
      <c r="H31" s="489" t="s">
        <v>2800</v>
      </c>
      <c r="I31" s="324" t="s">
        <v>2785</v>
      </c>
      <c r="J31" s="329" t="s">
        <v>2786</v>
      </c>
      <c r="K31" s="326" t="s">
        <v>120</v>
      </c>
    </row>
    <row r="32" spans="1:12" ht="15" customHeight="1">
      <c r="A32" s="328" t="s">
        <v>120</v>
      </c>
      <c r="B32" s="328" t="s">
        <v>120</v>
      </c>
      <c r="C32" s="480" t="s">
        <v>120</v>
      </c>
      <c r="D32" s="328" t="s">
        <v>120</v>
      </c>
      <c r="E32" s="329" t="s">
        <v>2803</v>
      </c>
      <c r="F32" s="329" t="s">
        <v>2804</v>
      </c>
      <c r="G32" s="329" t="s">
        <v>2787</v>
      </c>
      <c r="H32" s="489" t="s">
        <v>2799</v>
      </c>
      <c r="I32" s="324" t="s">
        <v>2788</v>
      </c>
      <c r="J32" s="329" t="s">
        <v>2789</v>
      </c>
      <c r="K32" s="326" t="s">
        <v>120</v>
      </c>
    </row>
    <row r="33" spans="1:12" ht="15" customHeight="1">
      <c r="A33" s="328" t="s">
        <v>120</v>
      </c>
      <c r="B33" s="328" t="s">
        <v>120</v>
      </c>
      <c r="C33" s="480" t="s">
        <v>120</v>
      </c>
      <c r="D33" s="328" t="s">
        <v>120</v>
      </c>
      <c r="E33" s="329" t="s">
        <v>2805</v>
      </c>
      <c r="F33" s="329" t="s">
        <v>2804</v>
      </c>
      <c r="G33" s="329" t="s">
        <v>2787</v>
      </c>
      <c r="H33" s="490" t="s">
        <v>2798</v>
      </c>
      <c r="I33" s="324" t="s">
        <v>2790</v>
      </c>
      <c r="J33" s="329" t="s">
        <v>2791</v>
      </c>
      <c r="K33" s="326" t="s">
        <v>120</v>
      </c>
    </row>
    <row r="34" spans="1:12" ht="15" customHeight="1">
      <c r="A34" s="328" t="s">
        <v>120</v>
      </c>
      <c r="B34" s="328" t="s">
        <v>120</v>
      </c>
      <c r="C34" s="480" t="s">
        <v>120</v>
      </c>
      <c r="D34" s="328" t="s">
        <v>120</v>
      </c>
      <c r="E34" s="329" t="s">
        <v>2806</v>
      </c>
      <c r="F34" s="329" t="s">
        <v>2804</v>
      </c>
      <c r="G34" s="329" t="s">
        <v>2787</v>
      </c>
      <c r="H34" s="489" t="s">
        <v>1806</v>
      </c>
      <c r="I34" s="324" t="s">
        <v>2792</v>
      </c>
      <c r="J34" s="329" t="s">
        <v>2793</v>
      </c>
      <c r="K34" s="326" t="s">
        <v>120</v>
      </c>
    </row>
    <row r="35" spans="1:12" ht="15" customHeight="1">
      <c r="A35" s="328" t="s">
        <v>120</v>
      </c>
      <c r="B35" s="328" t="s">
        <v>120</v>
      </c>
      <c r="C35" s="480" t="s">
        <v>120</v>
      </c>
      <c r="D35" s="328" t="s">
        <v>120</v>
      </c>
      <c r="E35" s="329" t="s">
        <v>2807</v>
      </c>
      <c r="F35" s="329" t="s">
        <v>2794</v>
      </c>
      <c r="G35" s="329" t="s">
        <v>2787</v>
      </c>
      <c r="H35" s="489" t="s">
        <v>2797</v>
      </c>
      <c r="I35" s="324" t="s">
        <v>2795</v>
      </c>
      <c r="J35" s="329" t="s">
        <v>2796</v>
      </c>
      <c r="K35" s="326" t="s">
        <v>120</v>
      </c>
    </row>
    <row r="36" spans="1:12" s="3" customFormat="1" ht="15" customHeight="1">
      <c r="A36" s="321" t="s">
        <v>25</v>
      </c>
      <c r="B36" s="322" t="s">
        <v>723</v>
      </c>
      <c r="C36" s="323">
        <f t="shared" si="0"/>
        <v>0</v>
      </c>
      <c r="D36" s="324" t="s">
        <v>284</v>
      </c>
      <c r="E36" s="325" t="s">
        <v>130</v>
      </c>
      <c r="F36" s="326" t="s">
        <v>120</v>
      </c>
      <c r="G36" s="326" t="s">
        <v>120</v>
      </c>
      <c r="H36" s="488" t="s">
        <v>120</v>
      </c>
      <c r="I36" s="328" t="s">
        <v>120</v>
      </c>
      <c r="J36" s="326" t="s">
        <v>120</v>
      </c>
      <c r="K36" s="326" t="s">
        <v>120</v>
      </c>
      <c r="L36" s="155"/>
    </row>
    <row r="37" spans="1:12" ht="15" customHeight="1">
      <c r="A37" s="322" t="s">
        <v>26</v>
      </c>
      <c r="B37" s="322" t="s">
        <v>723</v>
      </c>
      <c r="C37" s="323">
        <f t="shared" si="0"/>
        <v>0</v>
      </c>
      <c r="D37" s="324" t="s">
        <v>284</v>
      </c>
      <c r="E37" s="325" t="s">
        <v>130</v>
      </c>
      <c r="F37" s="326" t="s">
        <v>120</v>
      </c>
      <c r="G37" s="326" t="s">
        <v>120</v>
      </c>
      <c r="H37" s="488" t="s">
        <v>120</v>
      </c>
      <c r="I37" s="328" t="s">
        <v>120</v>
      </c>
      <c r="J37" s="326" t="s">
        <v>120</v>
      </c>
      <c r="K37" s="326" t="s">
        <v>120</v>
      </c>
    </row>
    <row r="38" spans="1:12" ht="15" customHeight="1">
      <c r="A38" s="321" t="s">
        <v>27</v>
      </c>
      <c r="B38" s="322" t="s">
        <v>723</v>
      </c>
      <c r="C38" s="323">
        <f t="shared" si="0"/>
        <v>0</v>
      </c>
      <c r="D38" s="324" t="s">
        <v>284</v>
      </c>
      <c r="E38" s="325" t="s">
        <v>130</v>
      </c>
      <c r="F38" s="326" t="s">
        <v>120</v>
      </c>
      <c r="G38" s="326" t="s">
        <v>120</v>
      </c>
      <c r="H38" s="488" t="s">
        <v>120</v>
      </c>
      <c r="I38" s="328" t="s">
        <v>120</v>
      </c>
      <c r="J38" s="326" t="s">
        <v>120</v>
      </c>
      <c r="K38" s="326" t="s">
        <v>120</v>
      </c>
    </row>
    <row r="39" spans="1:12" ht="15" customHeight="1">
      <c r="A39" s="322" t="s">
        <v>28</v>
      </c>
      <c r="B39" s="322" t="s">
        <v>723</v>
      </c>
      <c r="C39" s="323">
        <f t="shared" si="0"/>
        <v>0</v>
      </c>
      <c r="D39" s="324" t="s">
        <v>284</v>
      </c>
      <c r="E39" s="325" t="s">
        <v>130</v>
      </c>
      <c r="F39" s="326" t="s">
        <v>120</v>
      </c>
      <c r="G39" s="326" t="s">
        <v>120</v>
      </c>
      <c r="H39" s="488" t="s">
        <v>120</v>
      </c>
      <c r="I39" s="328" t="s">
        <v>120</v>
      </c>
      <c r="J39" s="326" t="s">
        <v>120</v>
      </c>
      <c r="K39" s="326" t="s">
        <v>120</v>
      </c>
    </row>
    <row r="40" spans="1:12" ht="15" customHeight="1">
      <c r="A40" s="322" t="s">
        <v>534</v>
      </c>
      <c r="B40" s="322" t="s">
        <v>721</v>
      </c>
      <c r="C40" s="323">
        <f t="shared" si="0"/>
        <v>2</v>
      </c>
      <c r="D40" s="324" t="s">
        <v>2441</v>
      </c>
      <c r="E40" s="330" t="s">
        <v>2731</v>
      </c>
      <c r="F40" s="325" t="s">
        <v>2727</v>
      </c>
      <c r="G40" s="325" t="s">
        <v>2728</v>
      </c>
      <c r="H40" s="489" t="s">
        <v>2729</v>
      </c>
      <c r="I40" s="324">
        <v>44496</v>
      </c>
      <c r="J40" s="325" t="s">
        <v>2730</v>
      </c>
      <c r="K40" s="325" t="s">
        <v>2734</v>
      </c>
      <c r="L40" s="101" t="s">
        <v>120</v>
      </c>
    </row>
    <row r="41" spans="1:12" ht="15" customHeight="1">
      <c r="A41" s="328" t="s">
        <v>120</v>
      </c>
      <c r="B41" s="328" t="s">
        <v>120</v>
      </c>
      <c r="C41" s="480" t="s">
        <v>120</v>
      </c>
      <c r="D41" s="328" t="s">
        <v>120</v>
      </c>
      <c r="E41" s="330" t="s">
        <v>2733</v>
      </c>
      <c r="F41" s="325" t="s">
        <v>2727</v>
      </c>
      <c r="G41" s="325" t="s">
        <v>2728</v>
      </c>
      <c r="H41" s="489" t="s">
        <v>2732</v>
      </c>
      <c r="I41" s="324">
        <v>44488</v>
      </c>
      <c r="J41" s="325" t="s">
        <v>2730</v>
      </c>
      <c r="K41" s="326" t="s">
        <v>120</v>
      </c>
    </row>
    <row r="42" spans="1:12" ht="15" customHeight="1">
      <c r="A42" s="322" t="s">
        <v>30</v>
      </c>
      <c r="B42" s="321" t="s">
        <v>723</v>
      </c>
      <c r="C42" s="323">
        <f t="shared" si="0"/>
        <v>0</v>
      </c>
      <c r="D42" s="321" t="s">
        <v>2702</v>
      </c>
      <c r="E42" s="325" t="s">
        <v>2808</v>
      </c>
      <c r="F42" s="326" t="s">
        <v>120</v>
      </c>
      <c r="G42" s="326" t="s">
        <v>120</v>
      </c>
      <c r="H42" s="488" t="s">
        <v>120</v>
      </c>
      <c r="I42" s="328" t="s">
        <v>120</v>
      </c>
      <c r="J42" s="326" t="s">
        <v>120</v>
      </c>
      <c r="K42" s="326" t="s">
        <v>120</v>
      </c>
    </row>
    <row r="43" spans="1:12" s="3" customFormat="1" ht="15" customHeight="1">
      <c r="A43" s="339" t="s">
        <v>31</v>
      </c>
      <c r="B43" s="316"/>
      <c r="C43" s="318"/>
      <c r="D43" s="340"/>
      <c r="E43" s="346"/>
      <c r="F43" s="346"/>
      <c r="G43" s="346"/>
      <c r="H43" s="339"/>
      <c r="I43" s="339"/>
      <c r="J43" s="346"/>
      <c r="K43" s="346"/>
      <c r="L43" s="155"/>
    </row>
    <row r="44" spans="1:12" ht="15" customHeight="1">
      <c r="A44" s="322" t="s">
        <v>32</v>
      </c>
      <c r="B44" s="321" t="s">
        <v>721</v>
      </c>
      <c r="C44" s="323">
        <f t="shared" si="0"/>
        <v>2</v>
      </c>
      <c r="D44" s="321" t="s">
        <v>2560</v>
      </c>
      <c r="E44" s="325" t="s">
        <v>833</v>
      </c>
      <c r="F44" s="325" t="s">
        <v>2809</v>
      </c>
      <c r="G44" s="325" t="s">
        <v>831</v>
      </c>
      <c r="H44" s="489" t="s">
        <v>2811</v>
      </c>
      <c r="I44" s="324">
        <v>44525</v>
      </c>
      <c r="J44" s="325" t="s">
        <v>2810</v>
      </c>
      <c r="K44" s="326" t="s">
        <v>120</v>
      </c>
    </row>
    <row r="45" spans="1:12" ht="15" customHeight="1">
      <c r="A45" s="328" t="s">
        <v>120</v>
      </c>
      <c r="B45" s="328" t="s">
        <v>120</v>
      </c>
      <c r="C45" s="480" t="s">
        <v>120</v>
      </c>
      <c r="D45" s="328" t="s">
        <v>120</v>
      </c>
      <c r="E45" s="325" t="s">
        <v>833</v>
      </c>
      <c r="F45" s="325" t="s">
        <v>2812</v>
      </c>
      <c r="G45" s="325" t="s">
        <v>831</v>
      </c>
      <c r="H45" s="489" t="s">
        <v>2813</v>
      </c>
      <c r="I45" s="324">
        <v>44530</v>
      </c>
      <c r="J45" s="325" t="s">
        <v>1584</v>
      </c>
      <c r="K45" s="326" t="s">
        <v>120</v>
      </c>
    </row>
    <row r="46" spans="1:12" ht="15" customHeight="1">
      <c r="A46" s="322" t="s">
        <v>33</v>
      </c>
      <c r="B46" s="322" t="s">
        <v>723</v>
      </c>
      <c r="C46" s="323">
        <f t="shared" si="0"/>
        <v>0</v>
      </c>
      <c r="D46" s="324" t="s">
        <v>284</v>
      </c>
      <c r="E46" s="325" t="s">
        <v>130</v>
      </c>
      <c r="F46" s="326" t="s">
        <v>120</v>
      </c>
      <c r="G46" s="326" t="s">
        <v>120</v>
      </c>
      <c r="H46" s="488" t="s">
        <v>120</v>
      </c>
      <c r="I46" s="328" t="s">
        <v>120</v>
      </c>
      <c r="J46" s="326" t="s">
        <v>120</v>
      </c>
      <c r="K46" s="326" t="s">
        <v>120</v>
      </c>
    </row>
    <row r="47" spans="1:12" ht="15" customHeight="1">
      <c r="A47" s="322" t="s">
        <v>94</v>
      </c>
      <c r="B47" s="322" t="s">
        <v>723</v>
      </c>
      <c r="C47" s="323">
        <f t="shared" si="0"/>
        <v>0</v>
      </c>
      <c r="D47" s="324" t="s">
        <v>284</v>
      </c>
      <c r="E47" s="325" t="s">
        <v>130</v>
      </c>
      <c r="F47" s="326" t="s">
        <v>120</v>
      </c>
      <c r="G47" s="326" t="s">
        <v>120</v>
      </c>
      <c r="H47" s="488" t="s">
        <v>120</v>
      </c>
      <c r="I47" s="328" t="s">
        <v>120</v>
      </c>
      <c r="J47" s="326" t="s">
        <v>120</v>
      </c>
      <c r="K47" s="326" t="s">
        <v>120</v>
      </c>
    </row>
    <row r="48" spans="1:12" ht="15" customHeight="1">
      <c r="A48" s="322" t="s">
        <v>34</v>
      </c>
      <c r="B48" s="322" t="s">
        <v>722</v>
      </c>
      <c r="C48" s="323">
        <f t="shared" si="0"/>
        <v>1</v>
      </c>
      <c r="D48" s="321" t="s">
        <v>2560</v>
      </c>
      <c r="E48" s="325" t="s">
        <v>2775</v>
      </c>
      <c r="F48" s="325" t="s">
        <v>2776</v>
      </c>
      <c r="G48" s="325" t="s">
        <v>2778</v>
      </c>
      <c r="H48" s="489" t="s">
        <v>1806</v>
      </c>
      <c r="I48" s="324">
        <v>44498</v>
      </c>
      <c r="J48" s="325" t="s">
        <v>2777</v>
      </c>
      <c r="K48" s="325" t="s">
        <v>2945</v>
      </c>
      <c r="L48" s="101" t="s">
        <v>120</v>
      </c>
    </row>
    <row r="49" spans="1:12" ht="15" customHeight="1">
      <c r="A49" s="321" t="s">
        <v>35</v>
      </c>
      <c r="B49" s="322" t="s">
        <v>723</v>
      </c>
      <c r="C49" s="323">
        <f t="shared" si="0"/>
        <v>0</v>
      </c>
      <c r="D49" s="324" t="s">
        <v>284</v>
      </c>
      <c r="E49" s="325" t="s">
        <v>130</v>
      </c>
      <c r="F49" s="326" t="s">
        <v>120</v>
      </c>
      <c r="G49" s="326" t="s">
        <v>120</v>
      </c>
      <c r="H49" s="488" t="s">
        <v>120</v>
      </c>
      <c r="I49" s="328" t="s">
        <v>120</v>
      </c>
      <c r="J49" s="326" t="s">
        <v>120</v>
      </c>
      <c r="K49" s="326" t="s">
        <v>120</v>
      </c>
    </row>
    <row r="50" spans="1:12" ht="15" customHeight="1">
      <c r="A50" s="322" t="s">
        <v>36</v>
      </c>
      <c r="B50" s="322" t="s">
        <v>723</v>
      </c>
      <c r="C50" s="323">
        <f t="shared" si="0"/>
        <v>0</v>
      </c>
      <c r="D50" s="324" t="s">
        <v>284</v>
      </c>
      <c r="E50" s="325" t="s">
        <v>130</v>
      </c>
      <c r="F50" s="326" t="s">
        <v>120</v>
      </c>
      <c r="G50" s="326" t="s">
        <v>120</v>
      </c>
      <c r="H50" s="488" t="s">
        <v>120</v>
      </c>
      <c r="I50" s="328" t="s">
        <v>120</v>
      </c>
      <c r="J50" s="326" t="s">
        <v>120</v>
      </c>
      <c r="K50" s="326" t="s">
        <v>120</v>
      </c>
    </row>
    <row r="51" spans="1:12" ht="15" customHeight="1">
      <c r="A51" s="321" t="s">
        <v>37</v>
      </c>
      <c r="B51" s="322" t="s">
        <v>723</v>
      </c>
      <c r="C51" s="323">
        <f t="shared" si="0"/>
        <v>0</v>
      </c>
      <c r="D51" s="324" t="s">
        <v>2581</v>
      </c>
      <c r="E51" s="325" t="s">
        <v>504</v>
      </c>
      <c r="F51" s="326" t="s">
        <v>120</v>
      </c>
      <c r="G51" s="326" t="s">
        <v>120</v>
      </c>
      <c r="H51" s="488" t="s">
        <v>120</v>
      </c>
      <c r="I51" s="328" t="s">
        <v>120</v>
      </c>
      <c r="J51" s="326" t="s">
        <v>120</v>
      </c>
      <c r="K51" s="325" t="s">
        <v>120</v>
      </c>
      <c r="L51" s="101" t="s">
        <v>120</v>
      </c>
    </row>
    <row r="52" spans="1:12" ht="15" customHeight="1">
      <c r="A52" s="321" t="s">
        <v>535</v>
      </c>
      <c r="B52" s="322" t="s">
        <v>723</v>
      </c>
      <c r="C52" s="323">
        <f t="shared" si="0"/>
        <v>0</v>
      </c>
      <c r="D52" s="324" t="s">
        <v>284</v>
      </c>
      <c r="E52" s="325" t="s">
        <v>130</v>
      </c>
      <c r="F52" s="326" t="s">
        <v>120</v>
      </c>
      <c r="G52" s="326" t="s">
        <v>120</v>
      </c>
      <c r="H52" s="488" t="s">
        <v>120</v>
      </c>
      <c r="I52" s="328" t="s">
        <v>120</v>
      </c>
      <c r="J52" s="326" t="s">
        <v>120</v>
      </c>
      <c r="K52" s="326" t="s">
        <v>120</v>
      </c>
    </row>
    <row r="53" spans="1:12" s="3" customFormat="1" ht="15" customHeight="1">
      <c r="A53" s="339" t="s">
        <v>38</v>
      </c>
      <c r="B53" s="316"/>
      <c r="C53" s="318"/>
      <c r="D53" s="340"/>
      <c r="E53" s="346"/>
      <c r="F53" s="346"/>
      <c r="G53" s="346"/>
      <c r="H53" s="339"/>
      <c r="I53" s="339"/>
      <c r="J53" s="346"/>
      <c r="K53" s="346"/>
      <c r="L53" s="155"/>
    </row>
    <row r="54" spans="1:12" ht="15" customHeight="1">
      <c r="A54" s="322" t="s">
        <v>39</v>
      </c>
      <c r="B54" s="322" t="s">
        <v>723</v>
      </c>
      <c r="C54" s="323">
        <f t="shared" si="0"/>
        <v>0</v>
      </c>
      <c r="D54" s="324" t="s">
        <v>284</v>
      </c>
      <c r="E54" s="325" t="s">
        <v>130</v>
      </c>
      <c r="F54" s="326" t="s">
        <v>120</v>
      </c>
      <c r="G54" s="326" t="s">
        <v>120</v>
      </c>
      <c r="H54" s="488" t="s">
        <v>120</v>
      </c>
      <c r="I54" s="328" t="s">
        <v>120</v>
      </c>
      <c r="J54" s="326" t="s">
        <v>120</v>
      </c>
      <c r="K54" s="326" t="s">
        <v>120</v>
      </c>
    </row>
    <row r="55" spans="1:12" ht="15" customHeight="1">
      <c r="A55" s="321" t="s">
        <v>40</v>
      </c>
      <c r="B55" s="322" t="s">
        <v>723</v>
      </c>
      <c r="C55" s="323">
        <f t="shared" si="0"/>
        <v>0</v>
      </c>
      <c r="D55" s="324" t="s">
        <v>284</v>
      </c>
      <c r="E55" s="325" t="s">
        <v>130</v>
      </c>
      <c r="F55" s="326" t="s">
        <v>120</v>
      </c>
      <c r="G55" s="326" t="s">
        <v>120</v>
      </c>
      <c r="H55" s="488" t="s">
        <v>120</v>
      </c>
      <c r="I55" s="328" t="s">
        <v>120</v>
      </c>
      <c r="J55" s="326" t="s">
        <v>120</v>
      </c>
      <c r="K55" s="326" t="s">
        <v>120</v>
      </c>
    </row>
    <row r="56" spans="1:12" ht="15" customHeight="1">
      <c r="A56" s="321" t="s">
        <v>41</v>
      </c>
      <c r="B56" s="322" t="s">
        <v>723</v>
      </c>
      <c r="C56" s="323">
        <f t="shared" si="0"/>
        <v>0</v>
      </c>
      <c r="D56" s="324" t="s">
        <v>284</v>
      </c>
      <c r="E56" s="325" t="s">
        <v>130</v>
      </c>
      <c r="F56" s="326" t="s">
        <v>120</v>
      </c>
      <c r="G56" s="326" t="s">
        <v>120</v>
      </c>
      <c r="H56" s="488" t="s">
        <v>120</v>
      </c>
      <c r="I56" s="328" t="s">
        <v>120</v>
      </c>
      <c r="J56" s="326" t="s">
        <v>120</v>
      </c>
      <c r="K56" s="326" t="s">
        <v>120</v>
      </c>
    </row>
    <row r="57" spans="1:12" ht="15" customHeight="1">
      <c r="A57" s="321" t="s">
        <v>42</v>
      </c>
      <c r="B57" s="322" t="s">
        <v>723</v>
      </c>
      <c r="C57" s="323">
        <f t="shared" si="0"/>
        <v>0</v>
      </c>
      <c r="D57" s="324" t="s">
        <v>284</v>
      </c>
      <c r="E57" s="325" t="s">
        <v>130</v>
      </c>
      <c r="F57" s="326" t="s">
        <v>120</v>
      </c>
      <c r="G57" s="326" t="s">
        <v>120</v>
      </c>
      <c r="H57" s="488" t="s">
        <v>120</v>
      </c>
      <c r="I57" s="328" t="s">
        <v>120</v>
      </c>
      <c r="J57" s="326" t="s">
        <v>120</v>
      </c>
      <c r="K57" s="326" t="s">
        <v>120</v>
      </c>
    </row>
    <row r="58" spans="1:12" ht="15" customHeight="1">
      <c r="A58" s="322" t="s">
        <v>91</v>
      </c>
      <c r="B58" s="322" t="s">
        <v>723</v>
      </c>
      <c r="C58" s="323">
        <f t="shared" si="0"/>
        <v>0</v>
      </c>
      <c r="D58" s="324" t="s">
        <v>284</v>
      </c>
      <c r="E58" s="325" t="s">
        <v>130</v>
      </c>
      <c r="F58" s="326" t="s">
        <v>120</v>
      </c>
      <c r="G58" s="326" t="s">
        <v>120</v>
      </c>
      <c r="H58" s="488" t="s">
        <v>120</v>
      </c>
      <c r="I58" s="328" t="s">
        <v>120</v>
      </c>
      <c r="J58" s="326" t="s">
        <v>120</v>
      </c>
      <c r="K58" s="326" t="s">
        <v>120</v>
      </c>
    </row>
    <row r="59" spans="1:12" ht="15" customHeight="1">
      <c r="A59" s="321" t="s">
        <v>43</v>
      </c>
      <c r="B59" s="322" t="s">
        <v>723</v>
      </c>
      <c r="C59" s="323">
        <f t="shared" si="0"/>
        <v>0</v>
      </c>
      <c r="D59" s="324" t="s">
        <v>284</v>
      </c>
      <c r="E59" s="325" t="s">
        <v>130</v>
      </c>
      <c r="F59" s="326" t="s">
        <v>120</v>
      </c>
      <c r="G59" s="326" t="s">
        <v>120</v>
      </c>
      <c r="H59" s="488" t="s">
        <v>120</v>
      </c>
      <c r="I59" s="328" t="s">
        <v>120</v>
      </c>
      <c r="J59" s="326" t="s">
        <v>120</v>
      </c>
      <c r="K59" s="326" t="s">
        <v>120</v>
      </c>
    </row>
    <row r="60" spans="1:12" ht="15" customHeight="1">
      <c r="A60" s="322" t="s">
        <v>44</v>
      </c>
      <c r="B60" s="321" t="s">
        <v>721</v>
      </c>
      <c r="C60" s="323">
        <f t="shared" si="0"/>
        <v>2</v>
      </c>
      <c r="D60" s="321" t="s">
        <v>2581</v>
      </c>
      <c r="E60" s="325" t="s">
        <v>2818</v>
      </c>
      <c r="F60" s="325" t="s">
        <v>2999</v>
      </c>
      <c r="G60" s="325" t="s">
        <v>227</v>
      </c>
      <c r="H60" s="357" t="s">
        <v>2815</v>
      </c>
      <c r="I60" s="324">
        <v>44494</v>
      </c>
      <c r="J60" s="325" t="s">
        <v>2814</v>
      </c>
      <c r="K60" s="326" t="s">
        <v>120</v>
      </c>
    </row>
    <row r="61" spans="1:12" ht="15" customHeight="1">
      <c r="A61" s="328" t="s">
        <v>120</v>
      </c>
      <c r="B61" s="328" t="s">
        <v>120</v>
      </c>
      <c r="C61" s="480" t="s">
        <v>120</v>
      </c>
      <c r="D61" s="328" t="s">
        <v>120</v>
      </c>
      <c r="E61" s="325" t="s">
        <v>2818</v>
      </c>
      <c r="F61" s="325" t="s">
        <v>3000</v>
      </c>
      <c r="G61" s="325" t="s">
        <v>1551</v>
      </c>
      <c r="H61" s="357" t="s">
        <v>2816</v>
      </c>
      <c r="I61" s="324">
        <v>44496</v>
      </c>
      <c r="J61" s="325" t="s">
        <v>2817</v>
      </c>
      <c r="K61" s="326" t="s">
        <v>120</v>
      </c>
    </row>
    <row r="62" spans="1:12" ht="15" customHeight="1">
      <c r="A62" s="328" t="s">
        <v>120</v>
      </c>
      <c r="B62" s="328" t="s">
        <v>120</v>
      </c>
      <c r="C62" s="480" t="s">
        <v>120</v>
      </c>
      <c r="D62" s="328" t="s">
        <v>120</v>
      </c>
      <c r="E62" s="325" t="s">
        <v>2818</v>
      </c>
      <c r="F62" s="325" t="s">
        <v>3001</v>
      </c>
      <c r="G62" s="325" t="s">
        <v>2819</v>
      </c>
      <c r="H62" s="357" t="s">
        <v>2820</v>
      </c>
      <c r="I62" s="324">
        <v>44493</v>
      </c>
      <c r="J62" s="325" t="s">
        <v>2821</v>
      </c>
      <c r="K62" s="326" t="s">
        <v>120</v>
      </c>
    </row>
    <row r="63" spans="1:12" ht="15" customHeight="1">
      <c r="A63" s="328" t="s">
        <v>120</v>
      </c>
      <c r="B63" s="328" t="s">
        <v>120</v>
      </c>
      <c r="C63" s="480" t="s">
        <v>120</v>
      </c>
      <c r="D63" s="328" t="s">
        <v>120</v>
      </c>
      <c r="E63" s="325" t="s">
        <v>829</v>
      </c>
      <c r="F63" s="325" t="s">
        <v>3002</v>
      </c>
      <c r="G63" s="325" t="s">
        <v>1551</v>
      </c>
      <c r="H63" s="357" t="s">
        <v>2822</v>
      </c>
      <c r="I63" s="324">
        <v>44517</v>
      </c>
      <c r="J63" s="325" t="s">
        <v>2823</v>
      </c>
      <c r="K63" s="326" t="s">
        <v>120</v>
      </c>
    </row>
    <row r="64" spans="1:12" s="3" customFormat="1" ht="15" customHeight="1">
      <c r="A64" s="339" t="s">
        <v>45</v>
      </c>
      <c r="B64" s="316"/>
      <c r="C64" s="318"/>
      <c r="D64" s="340"/>
      <c r="E64" s="346"/>
      <c r="F64" s="346"/>
      <c r="G64" s="346"/>
      <c r="H64" s="350"/>
      <c r="I64" s="350"/>
      <c r="J64" s="352"/>
      <c r="K64" s="352"/>
      <c r="L64" s="155"/>
    </row>
    <row r="65" spans="1:12" ht="15" customHeight="1">
      <c r="A65" s="322" t="s">
        <v>46</v>
      </c>
      <c r="B65" s="322" t="s">
        <v>721</v>
      </c>
      <c r="C65" s="323">
        <f t="shared" si="0"/>
        <v>2</v>
      </c>
      <c r="D65" s="321" t="s">
        <v>2491</v>
      </c>
      <c r="E65" s="325" t="s">
        <v>749</v>
      </c>
      <c r="F65" s="325" t="s">
        <v>2495</v>
      </c>
      <c r="G65" s="325" t="s">
        <v>2496</v>
      </c>
      <c r="H65" s="357" t="s">
        <v>2779</v>
      </c>
      <c r="I65" s="324">
        <v>44515</v>
      </c>
      <c r="J65" s="325" t="s">
        <v>2497</v>
      </c>
      <c r="K65" s="325" t="s">
        <v>2714</v>
      </c>
      <c r="L65" s="101" t="s">
        <v>120</v>
      </c>
    </row>
    <row r="66" spans="1:12" ht="15" customHeight="1">
      <c r="A66" s="328" t="s">
        <v>120</v>
      </c>
      <c r="B66" s="328" t="s">
        <v>120</v>
      </c>
      <c r="C66" s="480" t="s">
        <v>120</v>
      </c>
      <c r="D66" s="328" t="s">
        <v>120</v>
      </c>
      <c r="E66" s="325" t="s">
        <v>261</v>
      </c>
      <c r="F66" s="325" t="s">
        <v>2780</v>
      </c>
      <c r="G66" s="325" t="s">
        <v>2781</v>
      </c>
      <c r="H66" s="357" t="s">
        <v>2782</v>
      </c>
      <c r="I66" s="324">
        <v>44529</v>
      </c>
      <c r="J66" s="325" t="s">
        <v>2783</v>
      </c>
      <c r="K66" s="326" t="s">
        <v>120</v>
      </c>
    </row>
    <row r="67" spans="1:12" ht="15" customHeight="1">
      <c r="A67" s="321" t="s">
        <v>47</v>
      </c>
      <c r="B67" s="322" t="s">
        <v>723</v>
      </c>
      <c r="C67" s="323">
        <f t="shared" si="0"/>
        <v>0</v>
      </c>
      <c r="D67" s="324" t="s">
        <v>284</v>
      </c>
      <c r="E67" s="325" t="s">
        <v>130</v>
      </c>
      <c r="F67" s="326" t="s">
        <v>120</v>
      </c>
      <c r="G67" s="326" t="s">
        <v>120</v>
      </c>
      <c r="H67" s="488" t="s">
        <v>120</v>
      </c>
      <c r="I67" s="328" t="s">
        <v>120</v>
      </c>
      <c r="J67" s="326" t="s">
        <v>120</v>
      </c>
      <c r="K67" s="326" t="s">
        <v>120</v>
      </c>
    </row>
    <row r="68" spans="1:12" ht="15" customHeight="1">
      <c r="A68" s="322" t="s">
        <v>48</v>
      </c>
      <c r="B68" s="322" t="s">
        <v>723</v>
      </c>
      <c r="C68" s="323">
        <f t="shared" si="0"/>
        <v>0</v>
      </c>
      <c r="D68" s="324" t="s">
        <v>284</v>
      </c>
      <c r="E68" s="325" t="s">
        <v>130</v>
      </c>
      <c r="F68" s="326" t="s">
        <v>120</v>
      </c>
      <c r="G68" s="326" t="s">
        <v>120</v>
      </c>
      <c r="H68" s="488" t="s">
        <v>120</v>
      </c>
      <c r="I68" s="328" t="s">
        <v>120</v>
      </c>
      <c r="J68" s="326" t="s">
        <v>120</v>
      </c>
      <c r="K68" s="326" t="s">
        <v>120</v>
      </c>
    </row>
    <row r="69" spans="1:12" ht="15" customHeight="1">
      <c r="A69" s="322" t="s">
        <v>49</v>
      </c>
      <c r="B69" s="322" t="s">
        <v>723</v>
      </c>
      <c r="C69" s="323">
        <f t="shared" si="0"/>
        <v>0</v>
      </c>
      <c r="D69" s="324" t="s">
        <v>284</v>
      </c>
      <c r="E69" s="325" t="s">
        <v>130</v>
      </c>
      <c r="F69" s="326" t="s">
        <v>120</v>
      </c>
      <c r="G69" s="326" t="s">
        <v>120</v>
      </c>
      <c r="H69" s="488" t="s">
        <v>120</v>
      </c>
      <c r="I69" s="328" t="s">
        <v>120</v>
      </c>
      <c r="J69" s="326" t="s">
        <v>120</v>
      </c>
      <c r="K69" s="326" t="s">
        <v>120</v>
      </c>
    </row>
    <row r="70" spans="1:12" ht="15" customHeight="1">
      <c r="A70" s="322" t="s">
        <v>50</v>
      </c>
      <c r="B70" s="322" t="s">
        <v>723</v>
      </c>
      <c r="C70" s="323">
        <f t="shared" si="0"/>
        <v>0</v>
      </c>
      <c r="D70" s="349" t="s">
        <v>2567</v>
      </c>
      <c r="E70" s="325" t="s">
        <v>2911</v>
      </c>
      <c r="F70" s="326" t="s">
        <v>120</v>
      </c>
      <c r="G70" s="326" t="s">
        <v>120</v>
      </c>
      <c r="H70" s="488" t="s">
        <v>120</v>
      </c>
      <c r="I70" s="328" t="s">
        <v>120</v>
      </c>
      <c r="J70" s="326" t="s">
        <v>120</v>
      </c>
      <c r="K70" s="326" t="s">
        <v>120</v>
      </c>
    </row>
    <row r="71" spans="1:12" ht="15" customHeight="1">
      <c r="A71" s="322" t="s">
        <v>51</v>
      </c>
      <c r="B71" s="321" t="s">
        <v>723</v>
      </c>
      <c r="C71" s="323">
        <f t="shared" si="0"/>
        <v>0</v>
      </c>
      <c r="D71" s="324" t="s">
        <v>284</v>
      </c>
      <c r="E71" s="325" t="s">
        <v>130</v>
      </c>
      <c r="F71" s="326" t="s">
        <v>120</v>
      </c>
      <c r="G71" s="326" t="s">
        <v>120</v>
      </c>
      <c r="H71" s="488" t="s">
        <v>120</v>
      </c>
      <c r="I71" s="328" t="s">
        <v>120</v>
      </c>
      <c r="J71" s="326" t="s">
        <v>120</v>
      </c>
      <c r="K71" s="326" t="s">
        <v>120</v>
      </c>
    </row>
    <row r="72" spans="1:12" ht="15" customHeight="1">
      <c r="A72" s="321" t="s">
        <v>52</v>
      </c>
      <c r="B72" s="322" t="s">
        <v>723</v>
      </c>
      <c r="C72" s="323">
        <f t="shared" si="0"/>
        <v>0</v>
      </c>
      <c r="D72" s="324" t="s">
        <v>284</v>
      </c>
      <c r="E72" s="325" t="s">
        <v>130</v>
      </c>
      <c r="F72" s="326" t="s">
        <v>120</v>
      </c>
      <c r="G72" s="326" t="s">
        <v>120</v>
      </c>
      <c r="H72" s="488" t="s">
        <v>120</v>
      </c>
      <c r="I72" s="328" t="s">
        <v>120</v>
      </c>
      <c r="J72" s="326" t="s">
        <v>120</v>
      </c>
      <c r="K72" s="326" t="s">
        <v>120</v>
      </c>
    </row>
    <row r="73" spans="1:12" ht="15" customHeight="1">
      <c r="A73" s="321" t="s">
        <v>53</v>
      </c>
      <c r="B73" s="322" t="s">
        <v>723</v>
      </c>
      <c r="C73" s="323">
        <f t="shared" si="0"/>
        <v>0</v>
      </c>
      <c r="D73" s="324" t="s">
        <v>284</v>
      </c>
      <c r="E73" s="325" t="s">
        <v>130</v>
      </c>
      <c r="F73" s="326" t="s">
        <v>120</v>
      </c>
      <c r="G73" s="326" t="s">
        <v>120</v>
      </c>
      <c r="H73" s="488" t="s">
        <v>120</v>
      </c>
      <c r="I73" s="328" t="s">
        <v>120</v>
      </c>
      <c r="J73" s="326" t="s">
        <v>120</v>
      </c>
      <c r="K73" s="326" t="s">
        <v>120</v>
      </c>
    </row>
    <row r="74" spans="1:12" ht="15" customHeight="1">
      <c r="A74" s="321" t="s">
        <v>54</v>
      </c>
      <c r="B74" s="322" t="s">
        <v>723</v>
      </c>
      <c r="C74" s="323">
        <f t="shared" si="0"/>
        <v>0</v>
      </c>
      <c r="D74" s="324" t="s">
        <v>284</v>
      </c>
      <c r="E74" s="325" t="s">
        <v>130</v>
      </c>
      <c r="F74" s="326" t="s">
        <v>120</v>
      </c>
      <c r="G74" s="326" t="s">
        <v>120</v>
      </c>
      <c r="H74" s="488" t="s">
        <v>120</v>
      </c>
      <c r="I74" s="328" t="s">
        <v>120</v>
      </c>
      <c r="J74" s="326" t="s">
        <v>120</v>
      </c>
      <c r="K74" s="326" t="s">
        <v>120</v>
      </c>
    </row>
    <row r="75" spans="1:12" ht="15" customHeight="1">
      <c r="A75" s="321" t="s">
        <v>55</v>
      </c>
      <c r="B75" s="322" t="s">
        <v>723</v>
      </c>
      <c r="C75" s="323">
        <f t="shared" si="0"/>
        <v>0</v>
      </c>
      <c r="D75" s="324" t="s">
        <v>2581</v>
      </c>
      <c r="E75" s="325" t="s">
        <v>2717</v>
      </c>
      <c r="F75" s="326" t="s">
        <v>120</v>
      </c>
      <c r="G75" s="326" t="s">
        <v>120</v>
      </c>
      <c r="H75" s="327" t="s">
        <v>120</v>
      </c>
      <c r="I75" s="327" t="s">
        <v>120</v>
      </c>
      <c r="J75" s="326" t="s">
        <v>120</v>
      </c>
      <c r="K75" s="326" t="s">
        <v>120</v>
      </c>
    </row>
    <row r="76" spans="1:12" ht="15" customHeight="1">
      <c r="A76" s="321" t="s">
        <v>56</v>
      </c>
      <c r="B76" s="322" t="s">
        <v>723</v>
      </c>
      <c r="C76" s="323">
        <f t="shared" si="0"/>
        <v>0</v>
      </c>
      <c r="D76" s="324" t="s">
        <v>284</v>
      </c>
      <c r="E76" s="325" t="s">
        <v>130</v>
      </c>
      <c r="F76" s="326" t="s">
        <v>120</v>
      </c>
      <c r="G76" s="326" t="s">
        <v>120</v>
      </c>
      <c r="H76" s="488" t="s">
        <v>120</v>
      </c>
      <c r="I76" s="328" t="s">
        <v>120</v>
      </c>
      <c r="J76" s="326" t="s">
        <v>120</v>
      </c>
      <c r="K76" s="326" t="s">
        <v>120</v>
      </c>
    </row>
    <row r="77" spans="1:12" ht="15" customHeight="1">
      <c r="A77" s="322" t="s">
        <v>57</v>
      </c>
      <c r="B77" s="322" t="s">
        <v>723</v>
      </c>
      <c r="C77" s="323">
        <f t="shared" si="0"/>
        <v>0</v>
      </c>
      <c r="D77" s="324" t="s">
        <v>284</v>
      </c>
      <c r="E77" s="325" t="s">
        <v>130</v>
      </c>
      <c r="F77" s="326" t="s">
        <v>120</v>
      </c>
      <c r="G77" s="326" t="s">
        <v>120</v>
      </c>
      <c r="H77" s="488" t="s">
        <v>120</v>
      </c>
      <c r="I77" s="328" t="s">
        <v>120</v>
      </c>
      <c r="J77" s="326" t="s">
        <v>120</v>
      </c>
      <c r="K77" s="326" t="s">
        <v>120</v>
      </c>
    </row>
    <row r="78" spans="1:12" ht="15" customHeight="1">
      <c r="A78" s="322" t="s">
        <v>58</v>
      </c>
      <c r="B78" s="321" t="s">
        <v>723</v>
      </c>
      <c r="C78" s="323">
        <f t="shared" si="0"/>
        <v>0</v>
      </c>
      <c r="D78" s="321" t="s">
        <v>2581</v>
      </c>
      <c r="E78" s="325" t="s">
        <v>2774</v>
      </c>
      <c r="F78" s="326" t="s">
        <v>120</v>
      </c>
      <c r="G78" s="326" t="s">
        <v>120</v>
      </c>
      <c r="H78" s="488" t="s">
        <v>120</v>
      </c>
      <c r="I78" s="328" t="s">
        <v>120</v>
      </c>
      <c r="J78" s="326" t="s">
        <v>120</v>
      </c>
      <c r="K78" s="326" t="s">
        <v>120</v>
      </c>
    </row>
    <row r="79" spans="1:12" ht="15" customHeight="1">
      <c r="A79" s="321" t="s">
        <v>59</v>
      </c>
      <c r="B79" s="322" t="s">
        <v>723</v>
      </c>
      <c r="C79" s="323">
        <f t="shared" si="0"/>
        <v>0</v>
      </c>
      <c r="D79" s="324" t="s">
        <v>284</v>
      </c>
      <c r="E79" s="325" t="s">
        <v>130</v>
      </c>
      <c r="F79" s="326" t="s">
        <v>120</v>
      </c>
      <c r="G79" s="326" t="s">
        <v>120</v>
      </c>
      <c r="H79" s="488" t="s">
        <v>120</v>
      </c>
      <c r="I79" s="328" t="s">
        <v>120</v>
      </c>
      <c r="J79" s="326" t="s">
        <v>120</v>
      </c>
      <c r="K79" s="326" t="s">
        <v>120</v>
      </c>
    </row>
    <row r="80" spans="1:12" s="3" customFormat="1" ht="15" customHeight="1">
      <c r="A80" s="339" t="s">
        <v>60</v>
      </c>
      <c r="B80" s="316"/>
      <c r="C80" s="318"/>
      <c r="D80" s="340"/>
      <c r="E80" s="346"/>
      <c r="F80" s="346"/>
      <c r="G80" s="346"/>
      <c r="H80" s="350"/>
      <c r="I80" s="350"/>
      <c r="J80" s="352"/>
      <c r="K80" s="352"/>
      <c r="L80" s="155"/>
    </row>
    <row r="81" spans="1:12" ht="15" customHeight="1">
      <c r="A81" s="321" t="s">
        <v>61</v>
      </c>
      <c r="B81" s="322" t="s">
        <v>723</v>
      </c>
      <c r="C81" s="323">
        <f t="shared" si="0"/>
        <v>0</v>
      </c>
      <c r="D81" s="324" t="s">
        <v>284</v>
      </c>
      <c r="E81" s="325" t="s">
        <v>130</v>
      </c>
      <c r="F81" s="326" t="s">
        <v>120</v>
      </c>
      <c r="G81" s="326" t="s">
        <v>120</v>
      </c>
      <c r="H81" s="488" t="s">
        <v>120</v>
      </c>
      <c r="I81" s="328" t="s">
        <v>120</v>
      </c>
      <c r="J81" s="326" t="s">
        <v>120</v>
      </c>
      <c r="K81" s="326" t="s">
        <v>120</v>
      </c>
    </row>
    <row r="82" spans="1:12" ht="15" customHeight="1">
      <c r="A82" s="321" t="s">
        <v>62</v>
      </c>
      <c r="B82" s="322" t="s">
        <v>723</v>
      </c>
      <c r="C82" s="323">
        <f t="shared" si="0"/>
        <v>0</v>
      </c>
      <c r="D82" s="324" t="s">
        <v>284</v>
      </c>
      <c r="E82" s="325" t="s">
        <v>130</v>
      </c>
      <c r="F82" s="326" t="s">
        <v>120</v>
      </c>
      <c r="G82" s="326" t="s">
        <v>120</v>
      </c>
      <c r="H82" s="488" t="s">
        <v>120</v>
      </c>
      <c r="I82" s="328" t="s">
        <v>120</v>
      </c>
      <c r="J82" s="326" t="s">
        <v>120</v>
      </c>
      <c r="K82" s="326" t="s">
        <v>120</v>
      </c>
    </row>
    <row r="83" spans="1:12" ht="15" customHeight="1">
      <c r="A83" s="322" t="s">
        <v>63</v>
      </c>
      <c r="B83" s="322" t="s">
        <v>723</v>
      </c>
      <c r="C83" s="323">
        <f t="shared" ref="C83:C111" si="1">IF(B83=$B$4,2,IF(B83=$B$5,1,0))</f>
        <v>0</v>
      </c>
      <c r="D83" s="324" t="s">
        <v>284</v>
      </c>
      <c r="E83" s="325" t="s">
        <v>130</v>
      </c>
      <c r="F83" s="326" t="s">
        <v>120</v>
      </c>
      <c r="G83" s="326" t="s">
        <v>120</v>
      </c>
      <c r="H83" s="488" t="s">
        <v>120</v>
      </c>
      <c r="I83" s="328" t="s">
        <v>120</v>
      </c>
      <c r="J83" s="326" t="s">
        <v>120</v>
      </c>
      <c r="K83" s="326" t="s">
        <v>120</v>
      </c>
    </row>
    <row r="84" spans="1:12" ht="15" customHeight="1">
      <c r="A84" s="322" t="s">
        <v>64</v>
      </c>
      <c r="B84" s="322" t="s">
        <v>723</v>
      </c>
      <c r="C84" s="323">
        <f t="shared" si="1"/>
        <v>0</v>
      </c>
      <c r="D84" s="324" t="s">
        <v>284</v>
      </c>
      <c r="E84" s="325" t="s">
        <v>130</v>
      </c>
      <c r="F84" s="326" t="s">
        <v>120</v>
      </c>
      <c r="G84" s="326" t="s">
        <v>120</v>
      </c>
      <c r="H84" s="488" t="s">
        <v>120</v>
      </c>
      <c r="I84" s="328" t="s">
        <v>120</v>
      </c>
      <c r="J84" s="326" t="s">
        <v>120</v>
      </c>
      <c r="K84" s="326" t="s">
        <v>120</v>
      </c>
    </row>
    <row r="85" spans="1:12" ht="15" customHeight="1">
      <c r="A85" s="321" t="s">
        <v>65</v>
      </c>
      <c r="B85" s="321" t="s">
        <v>722</v>
      </c>
      <c r="C85" s="323">
        <f t="shared" si="1"/>
        <v>1</v>
      </c>
      <c r="D85" s="321" t="s">
        <v>2567</v>
      </c>
      <c r="E85" s="325" t="s">
        <v>829</v>
      </c>
      <c r="F85" s="325" t="s">
        <v>2769</v>
      </c>
      <c r="G85" s="325" t="s">
        <v>2770</v>
      </c>
      <c r="H85" s="357" t="s">
        <v>2772</v>
      </c>
      <c r="I85" s="332">
        <v>44518</v>
      </c>
      <c r="J85" s="325" t="s">
        <v>2771</v>
      </c>
      <c r="K85" s="325" t="s">
        <v>2773</v>
      </c>
      <c r="L85" s="101" t="s">
        <v>120</v>
      </c>
    </row>
    <row r="86" spans="1:12" ht="15" customHeight="1">
      <c r="A86" s="322" t="s">
        <v>66</v>
      </c>
      <c r="B86" s="322" t="s">
        <v>723</v>
      </c>
      <c r="C86" s="323">
        <f t="shared" si="1"/>
        <v>0</v>
      </c>
      <c r="D86" s="324" t="s">
        <v>284</v>
      </c>
      <c r="E86" s="325" t="s">
        <v>130</v>
      </c>
      <c r="F86" s="326" t="s">
        <v>120</v>
      </c>
      <c r="G86" s="326" t="s">
        <v>120</v>
      </c>
      <c r="H86" s="488" t="s">
        <v>120</v>
      </c>
      <c r="I86" s="328" t="s">
        <v>120</v>
      </c>
      <c r="J86" s="326" t="s">
        <v>120</v>
      </c>
      <c r="K86" s="326" t="s">
        <v>120</v>
      </c>
    </row>
    <row r="87" spans="1:12" s="3" customFormat="1" ht="15" customHeight="1">
      <c r="A87" s="339" t="s">
        <v>67</v>
      </c>
      <c r="B87" s="316"/>
      <c r="C87" s="318"/>
      <c r="D87" s="340"/>
      <c r="E87" s="346"/>
      <c r="F87" s="346"/>
      <c r="G87" s="346"/>
      <c r="H87" s="350"/>
      <c r="I87" s="350"/>
      <c r="J87" s="352"/>
      <c r="K87" s="352"/>
      <c r="L87" s="155"/>
    </row>
    <row r="88" spans="1:12" ht="15" customHeight="1">
      <c r="A88" s="322" t="s">
        <v>68</v>
      </c>
      <c r="B88" s="322" t="s">
        <v>722</v>
      </c>
      <c r="C88" s="323">
        <f t="shared" si="1"/>
        <v>1</v>
      </c>
      <c r="D88" s="349" t="s">
        <v>2581</v>
      </c>
      <c r="E88" s="325" t="s">
        <v>2910</v>
      </c>
      <c r="F88" s="325" t="s">
        <v>2908</v>
      </c>
      <c r="G88" s="325" t="s">
        <v>743</v>
      </c>
      <c r="H88" s="491" t="s">
        <v>2909</v>
      </c>
      <c r="I88" s="332">
        <v>44530</v>
      </c>
      <c r="J88" s="325" t="s">
        <v>2906</v>
      </c>
      <c r="K88" s="326" t="s">
        <v>120</v>
      </c>
    </row>
    <row r="89" spans="1:12" ht="15" customHeight="1">
      <c r="A89" s="321" t="s">
        <v>70</v>
      </c>
      <c r="B89" s="322" t="s">
        <v>723</v>
      </c>
      <c r="C89" s="323">
        <f t="shared" si="1"/>
        <v>0</v>
      </c>
      <c r="D89" s="324" t="s">
        <v>284</v>
      </c>
      <c r="E89" s="325" t="s">
        <v>130</v>
      </c>
      <c r="F89" s="326" t="s">
        <v>120</v>
      </c>
      <c r="G89" s="326" t="s">
        <v>120</v>
      </c>
      <c r="H89" s="488" t="s">
        <v>120</v>
      </c>
      <c r="I89" s="328" t="s">
        <v>120</v>
      </c>
      <c r="J89" s="326" t="s">
        <v>120</v>
      </c>
      <c r="K89" s="326" t="s">
        <v>120</v>
      </c>
    </row>
    <row r="90" spans="1:12" ht="15" customHeight="1">
      <c r="A90" s="321" t="s">
        <v>71</v>
      </c>
      <c r="B90" s="322" t="s">
        <v>723</v>
      </c>
      <c r="C90" s="323">
        <f t="shared" si="1"/>
        <v>0</v>
      </c>
      <c r="D90" s="321" t="s">
        <v>2525</v>
      </c>
      <c r="E90" s="325" t="s">
        <v>1777</v>
      </c>
      <c r="F90" s="326" t="s">
        <v>120</v>
      </c>
      <c r="G90" s="326" t="s">
        <v>120</v>
      </c>
      <c r="H90" s="488" t="s">
        <v>120</v>
      </c>
      <c r="I90" s="328" t="s">
        <v>120</v>
      </c>
      <c r="J90" s="326" t="s">
        <v>120</v>
      </c>
      <c r="K90" s="329" t="s">
        <v>1821</v>
      </c>
      <c r="L90" s="101" t="s">
        <v>120</v>
      </c>
    </row>
    <row r="91" spans="1:12" ht="15" customHeight="1">
      <c r="A91" s="322" t="s">
        <v>72</v>
      </c>
      <c r="B91" s="322" t="s">
        <v>722</v>
      </c>
      <c r="C91" s="323">
        <f t="shared" si="1"/>
        <v>1</v>
      </c>
      <c r="D91" s="321" t="s">
        <v>2441</v>
      </c>
      <c r="E91" s="325" t="s">
        <v>2751</v>
      </c>
      <c r="F91" s="325" t="s">
        <v>2750</v>
      </c>
      <c r="G91" s="325" t="s">
        <v>2748</v>
      </c>
      <c r="H91" s="491" t="s">
        <v>2901</v>
      </c>
      <c r="I91" s="332">
        <v>44527</v>
      </c>
      <c r="J91" s="325" t="s">
        <v>2749</v>
      </c>
      <c r="K91" s="325" t="s">
        <v>2752</v>
      </c>
      <c r="L91" s="101" t="s">
        <v>120</v>
      </c>
    </row>
    <row r="92" spans="1:12" ht="15" customHeight="1">
      <c r="A92" s="321" t="s">
        <v>74</v>
      </c>
      <c r="B92" s="322" t="s">
        <v>721</v>
      </c>
      <c r="C92" s="323">
        <f t="shared" si="1"/>
        <v>2</v>
      </c>
      <c r="D92" s="321" t="s">
        <v>2525</v>
      </c>
      <c r="E92" s="325" t="s">
        <v>2718</v>
      </c>
      <c r="F92" s="330" t="s">
        <v>1533</v>
      </c>
      <c r="G92" s="492" t="s">
        <v>1529</v>
      </c>
      <c r="H92" s="491" t="s">
        <v>2811</v>
      </c>
      <c r="I92" s="332">
        <v>44519</v>
      </c>
      <c r="J92" s="325" t="s">
        <v>2719</v>
      </c>
      <c r="K92" s="326" t="s">
        <v>120</v>
      </c>
    </row>
    <row r="93" spans="1:12" ht="15" customHeight="1">
      <c r="A93" s="328" t="s">
        <v>120</v>
      </c>
      <c r="B93" s="328" t="s">
        <v>120</v>
      </c>
      <c r="C93" s="480" t="s">
        <v>120</v>
      </c>
      <c r="D93" s="328" t="s">
        <v>120</v>
      </c>
      <c r="E93" s="325" t="s">
        <v>1528</v>
      </c>
      <c r="F93" s="330" t="s">
        <v>1534</v>
      </c>
      <c r="G93" s="330" t="s">
        <v>1531</v>
      </c>
      <c r="H93" s="491" t="s">
        <v>2888</v>
      </c>
      <c r="I93" s="332">
        <v>44530</v>
      </c>
      <c r="J93" s="325" t="s">
        <v>2720</v>
      </c>
      <c r="K93" s="326" t="s">
        <v>120</v>
      </c>
    </row>
    <row r="94" spans="1:12" ht="15" customHeight="1">
      <c r="A94" s="322" t="s">
        <v>75</v>
      </c>
      <c r="B94" s="322" t="s">
        <v>723</v>
      </c>
      <c r="C94" s="323">
        <f t="shared" si="1"/>
        <v>0</v>
      </c>
      <c r="D94" s="324" t="s">
        <v>284</v>
      </c>
      <c r="E94" s="325" t="s">
        <v>130</v>
      </c>
      <c r="F94" s="326" t="s">
        <v>120</v>
      </c>
      <c r="G94" s="326" t="s">
        <v>120</v>
      </c>
      <c r="H94" s="488" t="s">
        <v>120</v>
      </c>
      <c r="I94" s="328" t="s">
        <v>120</v>
      </c>
      <c r="J94" s="326" t="s">
        <v>120</v>
      </c>
      <c r="K94" s="326" t="s">
        <v>120</v>
      </c>
    </row>
    <row r="95" spans="1:12" ht="15" customHeight="1">
      <c r="A95" s="322" t="s">
        <v>537</v>
      </c>
      <c r="B95" s="322" t="s">
        <v>723</v>
      </c>
      <c r="C95" s="323">
        <f t="shared" si="1"/>
        <v>0</v>
      </c>
      <c r="D95" s="324" t="s">
        <v>284</v>
      </c>
      <c r="E95" s="325" t="s">
        <v>130</v>
      </c>
      <c r="F95" s="326" t="s">
        <v>120</v>
      </c>
      <c r="G95" s="326" t="s">
        <v>120</v>
      </c>
      <c r="H95" s="488" t="s">
        <v>120</v>
      </c>
      <c r="I95" s="328" t="s">
        <v>120</v>
      </c>
      <c r="J95" s="326" t="s">
        <v>120</v>
      </c>
      <c r="K95" s="326" t="s">
        <v>120</v>
      </c>
    </row>
    <row r="96" spans="1:12" ht="15" customHeight="1">
      <c r="A96" s="322" t="s">
        <v>76</v>
      </c>
      <c r="B96" s="322" t="s">
        <v>723</v>
      </c>
      <c r="C96" s="323">
        <f t="shared" si="1"/>
        <v>0</v>
      </c>
      <c r="D96" s="324" t="s">
        <v>2581</v>
      </c>
      <c r="E96" s="325" t="s">
        <v>2716</v>
      </c>
      <c r="F96" s="326" t="s">
        <v>120</v>
      </c>
      <c r="G96" s="326" t="s">
        <v>120</v>
      </c>
      <c r="H96" s="327" t="s">
        <v>120</v>
      </c>
      <c r="I96" s="327" t="s">
        <v>120</v>
      </c>
      <c r="J96" s="326" t="s">
        <v>120</v>
      </c>
      <c r="K96" s="326" t="s">
        <v>120</v>
      </c>
    </row>
    <row r="97" spans="1:12" ht="15" customHeight="1">
      <c r="A97" s="322" t="s">
        <v>77</v>
      </c>
      <c r="B97" s="322" t="s">
        <v>722</v>
      </c>
      <c r="C97" s="323">
        <f t="shared" si="1"/>
        <v>1</v>
      </c>
      <c r="D97" s="321" t="s">
        <v>2441</v>
      </c>
      <c r="E97" s="325" t="s">
        <v>2742</v>
      </c>
      <c r="F97" s="330" t="s">
        <v>2741</v>
      </c>
      <c r="G97" s="330" t="s">
        <v>2739</v>
      </c>
      <c r="H97" s="357" t="s">
        <v>2740</v>
      </c>
      <c r="I97" s="332">
        <v>44529</v>
      </c>
      <c r="J97" s="325" t="s">
        <v>2738</v>
      </c>
      <c r="K97" s="330" t="s">
        <v>1767</v>
      </c>
      <c r="L97" s="101" t="s">
        <v>120</v>
      </c>
    </row>
    <row r="98" spans="1:12" ht="15" customHeight="1">
      <c r="A98" s="321" t="s">
        <v>78</v>
      </c>
      <c r="B98" s="322" t="s">
        <v>722</v>
      </c>
      <c r="C98" s="323">
        <f t="shared" si="1"/>
        <v>1</v>
      </c>
      <c r="D98" s="321" t="s">
        <v>2620</v>
      </c>
      <c r="E98" s="325" t="s">
        <v>2743</v>
      </c>
      <c r="F98" s="330" t="s">
        <v>2747</v>
      </c>
      <c r="G98" s="330" t="s">
        <v>2744</v>
      </c>
      <c r="H98" s="491" t="s">
        <v>2746</v>
      </c>
      <c r="I98" s="481">
        <v>44537</v>
      </c>
      <c r="J98" s="330" t="s">
        <v>2745</v>
      </c>
      <c r="K98" s="326" t="s">
        <v>120</v>
      </c>
    </row>
    <row r="99" spans="1:12" s="3" customFormat="1" ht="15" customHeight="1">
      <c r="A99" s="339" t="s">
        <v>79</v>
      </c>
      <c r="B99" s="316"/>
      <c r="C99" s="318"/>
      <c r="D99" s="340"/>
      <c r="E99" s="346"/>
      <c r="F99" s="346"/>
      <c r="G99" s="346"/>
      <c r="H99" s="350"/>
      <c r="I99" s="350"/>
      <c r="J99" s="352"/>
      <c r="K99" s="352"/>
      <c r="L99" s="155"/>
    </row>
    <row r="100" spans="1:12" s="3" customFormat="1" ht="15" customHeight="1">
      <c r="A100" s="321" t="s">
        <v>69</v>
      </c>
      <c r="B100" s="322" t="s">
        <v>723</v>
      </c>
      <c r="C100" s="323">
        <f t="shared" si="1"/>
        <v>0</v>
      </c>
      <c r="D100" s="324" t="s">
        <v>284</v>
      </c>
      <c r="E100" s="325" t="s">
        <v>130</v>
      </c>
      <c r="F100" s="326" t="s">
        <v>120</v>
      </c>
      <c r="G100" s="326" t="s">
        <v>120</v>
      </c>
      <c r="H100" s="488" t="s">
        <v>120</v>
      </c>
      <c r="I100" s="328" t="s">
        <v>120</v>
      </c>
      <c r="J100" s="326" t="s">
        <v>120</v>
      </c>
      <c r="K100" s="326" t="s">
        <v>120</v>
      </c>
      <c r="L100" s="155"/>
    </row>
    <row r="101" spans="1:12" ht="15" customHeight="1">
      <c r="A101" s="322" t="s">
        <v>80</v>
      </c>
      <c r="B101" s="322" t="s">
        <v>722</v>
      </c>
      <c r="C101" s="323">
        <f t="shared" si="1"/>
        <v>1</v>
      </c>
      <c r="D101" s="321" t="s">
        <v>2567</v>
      </c>
      <c r="E101" s="325" t="s">
        <v>2755</v>
      </c>
      <c r="F101" s="325" t="s">
        <v>2756</v>
      </c>
      <c r="G101" s="325" t="s">
        <v>2753</v>
      </c>
      <c r="H101" s="491" t="s">
        <v>2902</v>
      </c>
      <c r="I101" s="481">
        <v>44494</v>
      </c>
      <c r="J101" s="325" t="s">
        <v>2754</v>
      </c>
      <c r="K101" s="325" t="s">
        <v>2757</v>
      </c>
      <c r="L101" s="101" t="s">
        <v>120</v>
      </c>
    </row>
    <row r="102" spans="1:12" ht="15" customHeight="1">
      <c r="A102" s="321" t="s">
        <v>73</v>
      </c>
      <c r="B102" s="322" t="s">
        <v>723</v>
      </c>
      <c r="C102" s="323">
        <f t="shared" si="1"/>
        <v>0</v>
      </c>
      <c r="D102" s="324" t="s">
        <v>2581</v>
      </c>
      <c r="E102" s="325" t="s">
        <v>504</v>
      </c>
      <c r="F102" s="326" t="s">
        <v>120</v>
      </c>
      <c r="G102" s="326" t="s">
        <v>120</v>
      </c>
      <c r="H102" s="327" t="s">
        <v>120</v>
      </c>
      <c r="I102" s="327" t="s">
        <v>120</v>
      </c>
      <c r="J102" s="326" t="s">
        <v>120</v>
      </c>
      <c r="K102" s="326" t="s">
        <v>120</v>
      </c>
    </row>
    <row r="103" spans="1:12" ht="15" customHeight="1">
      <c r="A103" s="322" t="s">
        <v>81</v>
      </c>
      <c r="B103" s="322" t="s">
        <v>723</v>
      </c>
      <c r="C103" s="323">
        <f t="shared" si="1"/>
        <v>0</v>
      </c>
      <c r="D103" s="324" t="s">
        <v>284</v>
      </c>
      <c r="E103" s="325" t="s">
        <v>130</v>
      </c>
      <c r="F103" s="326" t="s">
        <v>120</v>
      </c>
      <c r="G103" s="326" t="s">
        <v>120</v>
      </c>
      <c r="H103" s="488" t="s">
        <v>120</v>
      </c>
      <c r="I103" s="328" t="s">
        <v>120</v>
      </c>
      <c r="J103" s="326" t="s">
        <v>120</v>
      </c>
      <c r="K103" s="326" t="s">
        <v>120</v>
      </c>
    </row>
    <row r="104" spans="1:12" ht="15" customHeight="1">
      <c r="A104" s="322" t="s">
        <v>82</v>
      </c>
      <c r="B104" s="322" t="s">
        <v>722</v>
      </c>
      <c r="C104" s="323">
        <f t="shared" si="1"/>
        <v>1</v>
      </c>
      <c r="D104" s="321" t="s">
        <v>2567</v>
      </c>
      <c r="E104" s="325" t="s">
        <v>2713</v>
      </c>
      <c r="F104" s="325" t="s">
        <v>2710</v>
      </c>
      <c r="G104" s="325" t="s">
        <v>2711</v>
      </c>
      <c r="H104" s="491" t="s">
        <v>2903</v>
      </c>
      <c r="I104" s="481">
        <v>44514</v>
      </c>
      <c r="J104" s="325" t="s">
        <v>2712</v>
      </c>
      <c r="K104" s="325" t="s">
        <v>2714</v>
      </c>
      <c r="L104" s="101" t="s">
        <v>120</v>
      </c>
    </row>
    <row r="105" spans="1:12" ht="15" customHeight="1">
      <c r="A105" s="321" t="s">
        <v>83</v>
      </c>
      <c r="B105" s="322" t="s">
        <v>722</v>
      </c>
      <c r="C105" s="323">
        <f t="shared" si="1"/>
        <v>1</v>
      </c>
      <c r="D105" s="324" t="s">
        <v>2417</v>
      </c>
      <c r="E105" s="325" t="s">
        <v>2722</v>
      </c>
      <c r="F105" s="325" t="s">
        <v>2724</v>
      </c>
      <c r="G105" s="325" t="s">
        <v>2723</v>
      </c>
      <c r="H105" s="491" t="s">
        <v>2904</v>
      </c>
      <c r="I105" s="481">
        <v>44512</v>
      </c>
      <c r="J105" s="325" t="s">
        <v>2725</v>
      </c>
      <c r="K105" s="325" t="s">
        <v>2726</v>
      </c>
      <c r="L105" s="101" t="s">
        <v>120</v>
      </c>
    </row>
    <row r="106" spans="1:12" ht="15" customHeight="1">
      <c r="A106" s="322" t="s">
        <v>84</v>
      </c>
      <c r="B106" s="322" t="s">
        <v>723</v>
      </c>
      <c r="C106" s="323">
        <f t="shared" si="1"/>
        <v>0</v>
      </c>
      <c r="D106" s="324" t="s">
        <v>284</v>
      </c>
      <c r="E106" s="325" t="s">
        <v>130</v>
      </c>
      <c r="F106" s="326" t="s">
        <v>120</v>
      </c>
      <c r="G106" s="326" t="s">
        <v>120</v>
      </c>
      <c r="H106" s="488" t="s">
        <v>120</v>
      </c>
      <c r="I106" s="328" t="s">
        <v>120</v>
      </c>
      <c r="J106" s="326" t="s">
        <v>120</v>
      </c>
      <c r="K106" s="326" t="s">
        <v>120</v>
      </c>
    </row>
    <row r="107" spans="1:12" ht="15" customHeight="1">
      <c r="A107" s="321" t="s">
        <v>85</v>
      </c>
      <c r="B107" s="322" t="s">
        <v>723</v>
      </c>
      <c r="C107" s="323">
        <f t="shared" si="1"/>
        <v>0</v>
      </c>
      <c r="D107" s="324" t="s">
        <v>284</v>
      </c>
      <c r="E107" s="325" t="s">
        <v>130</v>
      </c>
      <c r="F107" s="326" t="s">
        <v>120</v>
      </c>
      <c r="G107" s="326" t="s">
        <v>120</v>
      </c>
      <c r="H107" s="488" t="s">
        <v>120</v>
      </c>
      <c r="I107" s="328" t="s">
        <v>120</v>
      </c>
      <c r="J107" s="326" t="s">
        <v>120</v>
      </c>
      <c r="K107" s="326" t="s">
        <v>120</v>
      </c>
    </row>
    <row r="108" spans="1:12" ht="15" customHeight="1">
      <c r="A108" s="321" t="s">
        <v>86</v>
      </c>
      <c r="B108" s="322" t="s">
        <v>721</v>
      </c>
      <c r="C108" s="323">
        <f t="shared" si="1"/>
        <v>2</v>
      </c>
      <c r="D108" s="332" t="s">
        <v>2560</v>
      </c>
      <c r="E108" s="330" t="s">
        <v>848</v>
      </c>
      <c r="F108" s="330" t="s">
        <v>2994</v>
      </c>
      <c r="G108" s="330" t="s">
        <v>2995</v>
      </c>
      <c r="H108" s="491" t="s">
        <v>2799</v>
      </c>
      <c r="I108" s="481">
        <v>44518</v>
      </c>
      <c r="J108" s="330" t="s">
        <v>2996</v>
      </c>
      <c r="K108" s="487" t="s">
        <v>120</v>
      </c>
    </row>
    <row r="109" spans="1:12" ht="15" customHeight="1">
      <c r="A109" s="321" t="s">
        <v>120</v>
      </c>
      <c r="B109" s="322" t="s">
        <v>120</v>
      </c>
      <c r="C109" s="323" t="s">
        <v>120</v>
      </c>
      <c r="D109" s="358" t="s">
        <v>120</v>
      </c>
      <c r="E109" s="330" t="s">
        <v>2988</v>
      </c>
      <c r="F109" s="330" t="s">
        <v>2997</v>
      </c>
      <c r="G109" s="330" t="s">
        <v>850</v>
      </c>
      <c r="H109" s="357" t="s">
        <v>2892</v>
      </c>
      <c r="I109" s="481">
        <v>44522</v>
      </c>
      <c r="J109" s="330" t="s">
        <v>820</v>
      </c>
      <c r="K109" s="487" t="s">
        <v>120</v>
      </c>
    </row>
    <row r="110" spans="1:12" ht="15" customHeight="1">
      <c r="A110" s="322" t="s">
        <v>87</v>
      </c>
      <c r="B110" s="322" t="s">
        <v>723</v>
      </c>
      <c r="C110" s="323">
        <f t="shared" si="1"/>
        <v>0</v>
      </c>
      <c r="D110" s="324" t="s">
        <v>284</v>
      </c>
      <c r="E110" s="325" t="s">
        <v>130</v>
      </c>
      <c r="F110" s="326" t="s">
        <v>120</v>
      </c>
      <c r="G110" s="326" t="s">
        <v>120</v>
      </c>
      <c r="H110" s="488" t="s">
        <v>120</v>
      </c>
      <c r="I110" s="328" t="s">
        <v>120</v>
      </c>
      <c r="J110" s="326" t="s">
        <v>120</v>
      </c>
      <c r="K110" s="326" t="s">
        <v>120</v>
      </c>
    </row>
    <row r="111" spans="1:12" ht="15" customHeight="1">
      <c r="A111" s="321" t="s">
        <v>88</v>
      </c>
      <c r="B111" s="322" t="s">
        <v>723</v>
      </c>
      <c r="C111" s="323">
        <f t="shared" si="1"/>
        <v>0</v>
      </c>
      <c r="D111" s="324" t="s">
        <v>284</v>
      </c>
      <c r="E111" s="325" t="s">
        <v>130</v>
      </c>
      <c r="F111" s="326" t="s">
        <v>120</v>
      </c>
      <c r="G111" s="326" t="s">
        <v>120</v>
      </c>
      <c r="H111" s="488" t="s">
        <v>120</v>
      </c>
      <c r="I111" s="328" t="s">
        <v>120</v>
      </c>
      <c r="J111" s="326" t="s">
        <v>120</v>
      </c>
      <c r="K111" s="326" t="s">
        <v>120</v>
      </c>
    </row>
    <row r="112" spans="1:12" ht="15" customHeight="1">
      <c r="A112" s="40" t="s">
        <v>940</v>
      </c>
      <c r="B112" s="20"/>
      <c r="C112" s="21"/>
      <c r="D112" s="22"/>
      <c r="E112" s="214"/>
      <c r="F112" s="188"/>
      <c r="G112" s="188"/>
      <c r="H112" s="16"/>
      <c r="I112" s="16"/>
      <c r="J112" s="188"/>
      <c r="K112" s="188"/>
    </row>
    <row r="113" spans="1:11">
      <c r="A113" s="15"/>
      <c r="C113" s="23"/>
      <c r="F113" s="189"/>
      <c r="G113" s="189"/>
      <c r="H113" s="24"/>
      <c r="I113" s="24"/>
      <c r="J113" s="189"/>
      <c r="K113" s="189"/>
    </row>
    <row r="114" spans="1:11">
      <c r="A114" s="15"/>
      <c r="C114" s="23"/>
      <c r="F114" s="189"/>
      <c r="G114" s="189"/>
      <c r="H114" s="24"/>
      <c r="I114" s="24"/>
      <c r="J114" s="189"/>
      <c r="K114" s="189"/>
    </row>
    <row r="115" spans="1:11">
      <c r="A115" s="25"/>
      <c r="C115" s="23"/>
      <c r="F115" s="189"/>
      <c r="G115" s="189"/>
      <c r="H115" s="24"/>
      <c r="I115" s="24"/>
      <c r="J115" s="189"/>
      <c r="K115" s="189"/>
    </row>
    <row r="116" spans="1:11">
      <c r="A116" s="25"/>
      <c r="C116" s="23"/>
      <c r="F116" s="189"/>
      <c r="G116" s="189"/>
      <c r="H116" s="24"/>
      <c r="I116" s="24"/>
      <c r="J116" s="189"/>
      <c r="K116" s="189"/>
    </row>
    <row r="117" spans="1:11">
      <c r="A117" s="25"/>
      <c r="C117" s="23"/>
      <c r="F117" s="189"/>
      <c r="G117" s="189"/>
      <c r="H117" s="24"/>
      <c r="I117" s="24"/>
      <c r="J117" s="189"/>
      <c r="K117" s="189"/>
    </row>
    <row r="118" spans="1:11">
      <c r="A118" s="26"/>
      <c r="B118" s="12"/>
      <c r="C118" s="25"/>
      <c r="D118" s="4"/>
      <c r="E118" s="212"/>
      <c r="F118" s="189"/>
      <c r="G118" s="189"/>
      <c r="H118" s="25"/>
      <c r="I118" s="25"/>
      <c r="J118" s="189"/>
      <c r="K118" s="189"/>
    </row>
    <row r="119" spans="1:11">
      <c r="A119" s="25"/>
      <c r="C119" s="25"/>
      <c r="D119" s="4"/>
      <c r="E119" s="212"/>
      <c r="F119" s="189"/>
      <c r="G119" s="189"/>
      <c r="H119" s="25"/>
      <c r="I119" s="25"/>
      <c r="J119" s="189"/>
      <c r="K119" s="189"/>
    </row>
    <row r="120" spans="1:11">
      <c r="A120" s="25"/>
      <c r="C120" s="25"/>
      <c r="D120" s="4"/>
      <c r="E120" s="212"/>
      <c r="F120" s="189"/>
      <c r="G120" s="189"/>
      <c r="H120" s="25"/>
      <c r="I120" s="25"/>
      <c r="J120" s="189"/>
      <c r="K120" s="189"/>
    </row>
    <row r="121" spans="1:11">
      <c r="A121" s="25"/>
      <c r="C121" s="25"/>
      <c r="D121" s="4"/>
      <c r="E121" s="212"/>
      <c r="F121" s="189"/>
      <c r="G121" s="189"/>
      <c r="H121" s="25"/>
      <c r="I121" s="25"/>
      <c r="J121" s="189"/>
      <c r="K121" s="189"/>
    </row>
    <row r="122" spans="1:11">
      <c r="A122" s="26"/>
      <c r="B122" s="12"/>
      <c r="C122" s="25"/>
      <c r="D122" s="4"/>
      <c r="E122" s="212"/>
      <c r="F122" s="189"/>
      <c r="G122" s="189"/>
      <c r="H122" s="25"/>
      <c r="I122" s="25"/>
      <c r="J122" s="189"/>
      <c r="K122" s="189"/>
    </row>
    <row r="123" spans="1:11">
      <c r="A123" s="25"/>
      <c r="C123" s="25"/>
      <c r="D123" s="4"/>
      <c r="E123" s="212"/>
      <c r="F123" s="189"/>
      <c r="G123" s="189"/>
      <c r="H123" s="25"/>
      <c r="I123" s="25"/>
      <c r="J123" s="189"/>
      <c r="K123" s="189"/>
    </row>
    <row r="124" spans="1:11">
      <c r="A124" s="25"/>
      <c r="C124" s="25"/>
      <c r="D124" s="4"/>
      <c r="E124" s="212"/>
      <c r="F124" s="189"/>
      <c r="G124" s="189"/>
      <c r="H124" s="25"/>
      <c r="I124" s="25"/>
      <c r="J124" s="189"/>
      <c r="K124" s="189"/>
    </row>
    <row r="125" spans="1:11">
      <c r="A125" s="26"/>
      <c r="B125" s="12"/>
      <c r="C125" s="25"/>
      <c r="D125" s="4"/>
      <c r="E125" s="212"/>
      <c r="F125" s="189"/>
      <c r="G125" s="189"/>
      <c r="H125" s="25"/>
      <c r="I125" s="25"/>
      <c r="J125" s="189"/>
      <c r="K125" s="189"/>
    </row>
    <row r="126" spans="1:11">
      <c r="A126" s="25"/>
      <c r="C126" s="25"/>
      <c r="D126" s="4"/>
      <c r="E126" s="212"/>
      <c r="F126" s="189"/>
      <c r="G126" s="189"/>
      <c r="H126" s="25"/>
      <c r="I126" s="25"/>
      <c r="J126" s="189"/>
      <c r="K126" s="189"/>
    </row>
    <row r="127" spans="1:11">
      <c r="A127" s="25"/>
      <c r="C127" s="25"/>
      <c r="D127" s="4"/>
      <c r="E127" s="212"/>
      <c r="F127" s="189"/>
      <c r="G127" s="189"/>
      <c r="H127" s="25"/>
      <c r="I127" s="25"/>
      <c r="J127" s="189"/>
      <c r="K127" s="189"/>
    </row>
    <row r="128" spans="1:11">
      <c r="A128" s="25"/>
      <c r="C128" s="25"/>
      <c r="D128" s="4"/>
      <c r="E128" s="212"/>
      <c r="F128" s="189"/>
      <c r="G128" s="189"/>
      <c r="H128" s="25"/>
      <c r="I128" s="25"/>
      <c r="J128" s="189"/>
      <c r="K128" s="189"/>
    </row>
    <row r="129" spans="1:11">
      <c r="A129" s="26"/>
      <c r="B129" s="12"/>
      <c r="C129" s="25"/>
      <c r="D129" s="4"/>
      <c r="E129" s="212"/>
      <c r="F129" s="189"/>
      <c r="G129" s="189"/>
      <c r="H129" s="25"/>
      <c r="I129" s="25"/>
      <c r="J129" s="189"/>
      <c r="K129" s="189"/>
    </row>
    <row r="130" spans="1:11">
      <c r="A130" s="25"/>
      <c r="C130" s="25"/>
      <c r="D130" s="4"/>
      <c r="E130" s="212"/>
      <c r="F130" s="189"/>
      <c r="G130" s="189"/>
      <c r="H130" s="25"/>
      <c r="I130" s="25"/>
      <c r="J130" s="189"/>
      <c r="K130" s="189"/>
    </row>
    <row r="131" spans="1:11">
      <c r="A131" s="25"/>
      <c r="C131" s="25"/>
      <c r="D131" s="4"/>
      <c r="E131" s="212"/>
      <c r="F131" s="189"/>
      <c r="G131" s="189"/>
      <c r="H131" s="25"/>
      <c r="I131" s="25"/>
      <c r="J131" s="189"/>
      <c r="K131" s="189"/>
    </row>
    <row r="132" spans="1:11">
      <c r="A132" s="26"/>
      <c r="B132" s="12"/>
      <c r="C132" s="25"/>
      <c r="D132" s="4"/>
      <c r="E132" s="212"/>
      <c r="F132" s="189"/>
      <c r="G132" s="189"/>
      <c r="H132" s="25"/>
      <c r="I132" s="25"/>
      <c r="J132" s="189"/>
      <c r="K132" s="189"/>
    </row>
    <row r="133" spans="1:11">
      <c r="A133" s="25"/>
      <c r="C133" s="25"/>
      <c r="D133" s="4"/>
      <c r="E133" s="212"/>
      <c r="F133" s="189"/>
      <c r="G133" s="189"/>
      <c r="H133" s="25"/>
      <c r="I133" s="25"/>
      <c r="J133" s="189"/>
      <c r="K133" s="189"/>
    </row>
    <row r="134" spans="1:11">
      <c r="A134" s="25"/>
      <c r="C134" s="25"/>
      <c r="D134" s="4"/>
      <c r="E134" s="212"/>
      <c r="F134" s="189"/>
      <c r="G134" s="189"/>
      <c r="H134" s="25"/>
      <c r="I134" s="25"/>
      <c r="J134" s="189"/>
      <c r="K134" s="189"/>
    </row>
    <row r="135" spans="1:11">
      <c r="A135" s="25"/>
      <c r="C135" s="25"/>
      <c r="D135" s="4"/>
      <c r="E135" s="212"/>
      <c r="F135" s="189"/>
      <c r="G135" s="189"/>
      <c r="H135" s="25"/>
      <c r="I135" s="25"/>
      <c r="J135" s="189"/>
      <c r="K135" s="189"/>
    </row>
    <row r="136" spans="1:11">
      <c r="A136" s="26"/>
      <c r="B136" s="12"/>
      <c r="C136" s="25"/>
      <c r="D136" s="4"/>
      <c r="E136" s="212"/>
      <c r="F136" s="189"/>
      <c r="G136" s="189"/>
      <c r="H136" s="25"/>
      <c r="I136" s="25"/>
      <c r="J136" s="189"/>
      <c r="K136" s="189"/>
    </row>
    <row r="137" spans="1:11">
      <c r="A137" s="25"/>
      <c r="C137" s="25"/>
      <c r="D137" s="4"/>
      <c r="E137" s="212"/>
      <c r="F137" s="189"/>
      <c r="G137" s="189"/>
      <c r="H137" s="25"/>
      <c r="I137" s="25"/>
      <c r="J137" s="189"/>
      <c r="K137" s="189"/>
    </row>
    <row r="138" spans="1:11">
      <c r="A138" s="25"/>
      <c r="C138" s="25"/>
      <c r="D138" s="4"/>
      <c r="E138" s="212"/>
      <c r="F138" s="189"/>
      <c r="G138" s="189"/>
      <c r="H138" s="25"/>
      <c r="I138" s="25"/>
      <c r="J138" s="189"/>
      <c r="K138" s="189"/>
    </row>
    <row r="139" spans="1:11">
      <c r="A139" s="25"/>
      <c r="C139" s="25"/>
      <c r="D139" s="4"/>
      <c r="E139" s="212"/>
      <c r="F139" s="189"/>
      <c r="G139" s="189"/>
      <c r="H139" s="25"/>
      <c r="I139" s="25"/>
      <c r="J139" s="189"/>
      <c r="K139" s="189"/>
    </row>
    <row r="140" spans="1:11">
      <c r="A140" s="25"/>
      <c r="C140" s="25"/>
      <c r="D140" s="4"/>
      <c r="E140" s="212"/>
      <c r="F140" s="189"/>
      <c r="G140" s="189"/>
      <c r="H140" s="25"/>
      <c r="I140" s="25"/>
      <c r="J140" s="189"/>
      <c r="K140" s="189"/>
    </row>
    <row r="141" spans="1:11">
      <c r="A141" s="25"/>
      <c r="C141" s="25"/>
      <c r="D141" s="4"/>
      <c r="E141" s="212"/>
      <c r="F141" s="189"/>
      <c r="G141" s="189"/>
      <c r="H141" s="25"/>
      <c r="I141" s="25"/>
      <c r="J141" s="189"/>
      <c r="K141" s="189"/>
    </row>
    <row r="142" spans="1:11">
      <c r="A142" s="25"/>
      <c r="C142" s="25"/>
      <c r="D142" s="4"/>
      <c r="E142" s="212"/>
      <c r="F142" s="189"/>
      <c r="G142" s="189"/>
      <c r="H142" s="25"/>
      <c r="I142" s="25"/>
      <c r="J142" s="189"/>
      <c r="K142" s="189"/>
    </row>
    <row r="143" spans="1:11">
      <c r="A143" s="25"/>
      <c r="C143" s="25"/>
      <c r="D143" s="4"/>
      <c r="E143" s="212"/>
      <c r="F143" s="189"/>
      <c r="G143" s="189"/>
      <c r="H143" s="25"/>
      <c r="I143" s="25"/>
      <c r="J143" s="189"/>
      <c r="K143" s="189"/>
    </row>
    <row r="144" spans="1:11">
      <c r="A144" s="25"/>
      <c r="C144" s="25"/>
      <c r="D144" s="4"/>
      <c r="E144" s="212"/>
      <c r="F144" s="189"/>
      <c r="G144" s="189"/>
      <c r="H144" s="25"/>
      <c r="I144" s="25"/>
      <c r="J144" s="189"/>
      <c r="K144" s="189"/>
    </row>
    <row r="145" spans="1:11">
      <c r="A145" s="25"/>
      <c r="C145" s="25"/>
      <c r="D145" s="4"/>
      <c r="E145" s="212"/>
      <c r="F145" s="189"/>
      <c r="G145" s="189"/>
      <c r="H145" s="25"/>
      <c r="I145" s="25"/>
      <c r="J145" s="189"/>
      <c r="K145" s="189"/>
    </row>
    <row r="146" spans="1:11">
      <c r="A146" s="25"/>
      <c r="C146" s="25"/>
      <c r="D146" s="4"/>
      <c r="E146" s="212"/>
      <c r="F146" s="189"/>
      <c r="G146" s="189"/>
      <c r="H146" s="25"/>
      <c r="I146" s="25"/>
      <c r="J146" s="189"/>
      <c r="K146" s="189"/>
    </row>
    <row r="147" spans="1:11">
      <c r="A147" s="25"/>
      <c r="C147" s="25"/>
      <c r="D147" s="4"/>
      <c r="E147" s="212"/>
      <c r="F147" s="189"/>
      <c r="G147" s="189"/>
      <c r="H147" s="25"/>
      <c r="I147" s="25"/>
      <c r="J147" s="189"/>
      <c r="K147" s="189"/>
    </row>
    <row r="148" spans="1:11">
      <c r="A148" s="25"/>
      <c r="C148" s="25"/>
      <c r="D148" s="4"/>
      <c r="E148" s="212"/>
      <c r="F148" s="189"/>
      <c r="G148" s="189"/>
      <c r="H148" s="25"/>
      <c r="I148" s="25"/>
      <c r="J148" s="189"/>
      <c r="K148" s="189"/>
    </row>
    <row r="149" spans="1:11">
      <c r="A149" s="25"/>
      <c r="C149" s="25"/>
      <c r="D149" s="4"/>
      <c r="E149" s="212"/>
      <c r="F149" s="189"/>
      <c r="G149" s="189"/>
      <c r="H149" s="25"/>
      <c r="I149" s="25"/>
      <c r="J149" s="189"/>
      <c r="K149" s="189"/>
    </row>
    <row r="150" spans="1:11">
      <c r="A150" s="25"/>
      <c r="B150" s="25"/>
      <c r="C150" s="25"/>
      <c r="D150" s="4"/>
      <c r="E150" s="212"/>
      <c r="F150" s="189"/>
      <c r="G150" s="189"/>
      <c r="H150" s="25"/>
      <c r="I150" s="25"/>
      <c r="J150" s="189"/>
      <c r="K150" s="189"/>
    </row>
    <row r="151" spans="1:11">
      <c r="A151" s="25"/>
      <c r="B151" s="25"/>
      <c r="C151" s="25"/>
      <c r="D151" s="4"/>
      <c r="E151" s="212"/>
      <c r="F151" s="189"/>
      <c r="G151" s="189"/>
      <c r="H151" s="25"/>
      <c r="I151" s="25"/>
      <c r="J151" s="189"/>
      <c r="K151" s="189"/>
    </row>
    <row r="152" spans="1:11">
      <c r="A152" s="25"/>
      <c r="B152" s="25"/>
      <c r="C152" s="25"/>
      <c r="D152" s="4"/>
      <c r="E152" s="212"/>
      <c r="F152" s="189"/>
      <c r="G152" s="189"/>
      <c r="H152" s="25"/>
      <c r="I152" s="25"/>
      <c r="J152" s="189"/>
      <c r="K152" s="189"/>
    </row>
    <row r="153" spans="1:11">
      <c r="A153" s="25"/>
      <c r="B153" s="25"/>
      <c r="C153" s="25"/>
      <c r="D153" s="4"/>
      <c r="E153" s="212"/>
      <c r="F153" s="189"/>
      <c r="G153" s="189"/>
      <c r="H153" s="25"/>
      <c r="I153" s="25"/>
      <c r="J153" s="189"/>
      <c r="K153" s="189"/>
    </row>
    <row r="154" spans="1:11">
      <c r="A154" s="25"/>
      <c r="B154" s="25"/>
      <c r="C154" s="25"/>
      <c r="D154" s="4"/>
      <c r="E154" s="212"/>
      <c r="F154" s="189"/>
      <c r="G154" s="189"/>
      <c r="H154" s="25"/>
      <c r="I154" s="25"/>
      <c r="J154" s="189"/>
      <c r="K154" s="189"/>
    </row>
    <row r="155" spans="1:11">
      <c r="A155" s="25"/>
      <c r="B155" s="25"/>
      <c r="C155" s="25"/>
      <c r="D155" s="4"/>
      <c r="E155" s="212"/>
      <c r="F155" s="189"/>
      <c r="G155" s="189"/>
      <c r="H155" s="25"/>
      <c r="I155" s="25"/>
      <c r="J155" s="189"/>
      <c r="K155" s="189"/>
    </row>
    <row r="156" spans="1:11">
      <c r="A156" s="25"/>
      <c r="B156" s="25"/>
      <c r="C156" s="25"/>
      <c r="D156" s="4"/>
      <c r="E156" s="212"/>
      <c r="F156" s="189"/>
      <c r="G156" s="189"/>
      <c r="H156" s="25"/>
      <c r="I156" s="25"/>
      <c r="J156" s="189"/>
      <c r="K156" s="189"/>
    </row>
    <row r="157" spans="1:11">
      <c r="A157" s="25"/>
      <c r="B157" s="25"/>
      <c r="C157" s="25"/>
      <c r="D157" s="4"/>
      <c r="E157" s="212"/>
      <c r="F157" s="189"/>
      <c r="G157" s="189"/>
      <c r="H157" s="25"/>
      <c r="I157" s="25"/>
      <c r="J157" s="189"/>
      <c r="K157" s="189"/>
    </row>
    <row r="158" spans="1:11">
      <c r="A158" s="25"/>
      <c r="B158" s="25"/>
      <c r="C158" s="25"/>
      <c r="D158" s="4"/>
      <c r="E158" s="212"/>
      <c r="F158" s="189"/>
      <c r="G158" s="189"/>
      <c r="H158" s="25"/>
      <c r="I158" s="25"/>
      <c r="J158" s="189"/>
      <c r="K158" s="189"/>
    </row>
    <row r="159" spans="1:11">
      <c r="A159" s="25"/>
      <c r="B159" s="25"/>
      <c r="C159" s="25"/>
      <c r="D159" s="4"/>
      <c r="E159" s="212"/>
      <c r="F159" s="189"/>
      <c r="G159" s="189"/>
      <c r="H159" s="25"/>
      <c r="I159" s="25"/>
      <c r="J159" s="189"/>
      <c r="K159" s="189"/>
    </row>
    <row r="160" spans="1:11">
      <c r="A160" s="25"/>
      <c r="B160" s="25"/>
      <c r="C160" s="25"/>
      <c r="D160" s="4"/>
      <c r="E160" s="212"/>
      <c r="F160" s="189"/>
      <c r="G160" s="189"/>
      <c r="H160" s="25"/>
      <c r="I160" s="25"/>
      <c r="J160" s="189"/>
      <c r="K160" s="189"/>
    </row>
    <row r="161" spans="1:11">
      <c r="A161" s="25"/>
      <c r="B161" s="25"/>
      <c r="C161" s="25"/>
      <c r="D161" s="4"/>
      <c r="E161" s="212"/>
      <c r="F161" s="189"/>
      <c r="G161" s="189"/>
      <c r="H161" s="25"/>
      <c r="I161" s="25"/>
      <c r="J161" s="189"/>
      <c r="K161" s="189"/>
    </row>
    <row r="162" spans="1:11">
      <c r="A162" s="25"/>
      <c r="B162" s="25"/>
      <c r="C162" s="25"/>
      <c r="D162" s="4"/>
      <c r="E162" s="212"/>
      <c r="F162" s="189"/>
      <c r="G162" s="189"/>
      <c r="H162" s="25"/>
      <c r="I162" s="25"/>
      <c r="J162" s="189"/>
      <c r="K162" s="189"/>
    </row>
    <row r="163" spans="1:11">
      <c r="A163" s="25"/>
      <c r="B163" s="25"/>
      <c r="C163" s="25"/>
      <c r="D163" s="4"/>
      <c r="E163" s="212"/>
      <c r="F163" s="189"/>
      <c r="G163" s="189"/>
      <c r="H163" s="25"/>
      <c r="I163" s="25"/>
      <c r="J163" s="189"/>
      <c r="K163" s="189"/>
    </row>
    <row r="164" spans="1:11">
      <c r="A164" s="25"/>
      <c r="B164" s="25"/>
      <c r="C164" s="25"/>
      <c r="D164" s="4"/>
      <c r="E164" s="212"/>
      <c r="F164" s="189"/>
      <c r="G164" s="189"/>
      <c r="H164" s="25"/>
      <c r="I164" s="25"/>
      <c r="J164" s="189"/>
      <c r="K164" s="189"/>
    </row>
    <row r="165" spans="1:11">
      <c r="A165" s="25"/>
      <c r="B165" s="25"/>
      <c r="C165" s="25"/>
      <c r="D165" s="4"/>
      <c r="E165" s="212"/>
      <c r="F165" s="189"/>
      <c r="G165" s="189"/>
      <c r="H165" s="25"/>
      <c r="I165" s="25"/>
      <c r="J165" s="189"/>
      <c r="K165" s="189"/>
    </row>
    <row r="166" spans="1:11">
      <c r="A166" s="25"/>
      <c r="B166" s="25"/>
      <c r="C166" s="25"/>
      <c r="D166" s="4"/>
      <c r="E166" s="212"/>
      <c r="F166" s="189"/>
      <c r="G166" s="189"/>
      <c r="H166" s="25"/>
      <c r="I166" s="25"/>
      <c r="J166" s="189"/>
      <c r="K166" s="189"/>
    </row>
    <row r="167" spans="1:11">
      <c r="A167" s="25"/>
      <c r="B167" s="25"/>
      <c r="C167" s="25"/>
      <c r="D167" s="4"/>
      <c r="E167" s="212"/>
      <c r="F167" s="189"/>
      <c r="G167" s="189"/>
      <c r="H167" s="25"/>
      <c r="I167" s="25"/>
      <c r="J167" s="189"/>
      <c r="K167" s="189"/>
    </row>
    <row r="168" spans="1:11">
      <c r="A168" s="25"/>
      <c r="B168" s="25"/>
      <c r="C168" s="25"/>
      <c r="D168" s="4"/>
      <c r="E168" s="212"/>
      <c r="F168" s="189"/>
      <c r="G168" s="189"/>
      <c r="H168" s="25"/>
      <c r="I168" s="25"/>
      <c r="J168" s="189"/>
      <c r="K168" s="189"/>
    </row>
    <row r="169" spans="1:11">
      <c r="A169" s="25"/>
      <c r="B169" s="25"/>
      <c r="C169" s="25"/>
      <c r="D169" s="4"/>
      <c r="E169" s="212"/>
      <c r="F169" s="189"/>
      <c r="G169" s="189"/>
      <c r="H169" s="25"/>
      <c r="I169" s="25"/>
      <c r="J169" s="189"/>
      <c r="K169" s="189"/>
    </row>
    <row r="170" spans="1:11">
      <c r="A170" s="25"/>
      <c r="B170" s="25"/>
      <c r="C170" s="25"/>
      <c r="D170" s="4"/>
      <c r="E170" s="212"/>
      <c r="F170" s="189"/>
      <c r="G170" s="189"/>
      <c r="H170" s="25"/>
      <c r="I170" s="25"/>
      <c r="J170" s="189"/>
      <c r="K170" s="189"/>
    </row>
    <row r="171" spans="1:11">
      <c r="A171" s="25"/>
      <c r="B171" s="25"/>
      <c r="C171" s="25"/>
      <c r="D171" s="4"/>
      <c r="E171" s="212"/>
      <c r="F171" s="189"/>
      <c r="G171" s="189"/>
      <c r="H171" s="25"/>
      <c r="I171" s="25"/>
      <c r="J171" s="189"/>
      <c r="K171" s="189"/>
    </row>
    <row r="172" spans="1:11">
      <c r="A172" s="25"/>
      <c r="B172" s="25"/>
      <c r="C172" s="25"/>
      <c r="D172" s="4"/>
      <c r="E172" s="212"/>
      <c r="F172" s="189"/>
      <c r="G172" s="189"/>
      <c r="H172" s="25"/>
      <c r="I172" s="25"/>
      <c r="J172" s="189"/>
      <c r="K172" s="189"/>
    </row>
    <row r="173" spans="1:11">
      <c r="A173" s="25"/>
      <c r="B173" s="25"/>
      <c r="C173" s="25"/>
      <c r="D173" s="4"/>
      <c r="E173" s="212"/>
      <c r="F173" s="189"/>
      <c r="G173" s="189"/>
      <c r="H173" s="25"/>
      <c r="I173" s="25"/>
      <c r="J173" s="189"/>
      <c r="K173" s="189"/>
    </row>
    <row r="174" spans="1:11">
      <c r="A174" s="25"/>
      <c r="B174" s="25"/>
      <c r="C174" s="25"/>
      <c r="D174" s="4"/>
      <c r="E174" s="212"/>
      <c r="F174" s="189"/>
      <c r="G174" s="189"/>
      <c r="H174" s="25"/>
      <c r="I174" s="25"/>
      <c r="J174" s="189"/>
      <c r="K174" s="189"/>
    </row>
    <row r="175" spans="1:11">
      <c r="A175" s="25"/>
      <c r="B175" s="25"/>
      <c r="C175" s="25"/>
      <c r="D175" s="4"/>
      <c r="E175" s="212"/>
      <c r="F175" s="189"/>
      <c r="G175" s="189"/>
      <c r="H175" s="25"/>
      <c r="I175" s="25"/>
      <c r="J175" s="189"/>
      <c r="K175" s="189"/>
    </row>
    <row r="176" spans="1:11">
      <c r="B176" s="2"/>
      <c r="C176" s="2"/>
      <c r="D176" s="4"/>
      <c r="E176" s="212"/>
      <c r="H176" s="2"/>
      <c r="I176" s="2"/>
    </row>
    <row r="177" spans="2:9">
      <c r="B177" s="2"/>
      <c r="C177" s="2"/>
      <c r="D177" s="4"/>
      <c r="E177" s="212"/>
      <c r="H177" s="2"/>
      <c r="I177" s="2"/>
    </row>
    <row r="178" spans="2:9">
      <c r="B178" s="2"/>
      <c r="C178" s="2"/>
      <c r="D178" s="4"/>
      <c r="E178" s="212"/>
      <c r="H178" s="2"/>
      <c r="I178" s="2"/>
    </row>
    <row r="179" spans="2:9">
      <c r="B179" s="2"/>
      <c r="C179" s="2"/>
      <c r="D179" s="4"/>
      <c r="E179" s="212"/>
      <c r="H179" s="2"/>
      <c r="I179" s="2"/>
    </row>
    <row r="180" spans="2:9">
      <c r="B180" s="2"/>
      <c r="C180" s="2"/>
      <c r="D180" s="4"/>
      <c r="E180" s="212"/>
      <c r="H180" s="2"/>
      <c r="I180" s="2"/>
    </row>
    <row r="181" spans="2:9">
      <c r="B181" s="2"/>
      <c r="C181" s="2"/>
      <c r="D181" s="4"/>
      <c r="E181" s="212"/>
      <c r="H181" s="2"/>
      <c r="I181" s="2"/>
    </row>
    <row r="182" spans="2:9">
      <c r="B182" s="2"/>
      <c r="C182" s="2"/>
      <c r="D182" s="4"/>
      <c r="E182" s="212"/>
      <c r="H182" s="2"/>
      <c r="I182" s="2"/>
    </row>
    <row r="183" spans="2:9">
      <c r="B183" s="2"/>
      <c r="C183" s="2"/>
      <c r="D183" s="4"/>
      <c r="E183" s="212"/>
      <c r="H183" s="2"/>
      <c r="I183" s="2"/>
    </row>
    <row r="184" spans="2:9">
      <c r="B184" s="2"/>
      <c r="C184" s="2"/>
      <c r="D184" s="4"/>
      <c r="E184" s="212"/>
      <c r="H184" s="2"/>
      <c r="I184" s="2"/>
    </row>
  </sheetData>
  <mergeCells count="11">
    <mergeCell ref="A3:A6"/>
    <mergeCell ref="D3:D6"/>
    <mergeCell ref="E3:J3"/>
    <mergeCell ref="K3:K6"/>
    <mergeCell ref="C4:C6"/>
    <mergeCell ref="E4:E6"/>
    <mergeCell ref="F4:F6"/>
    <mergeCell ref="G4:G6"/>
    <mergeCell ref="H4:H6"/>
    <mergeCell ref="I4:I6"/>
    <mergeCell ref="J4:J6"/>
  </mergeCells>
  <dataValidations count="3">
    <dataValidation type="list" allowBlank="1" showInputMessage="1" showErrorMessage="1" sqref="B94:B98 B54:B60 B81:B86 B36:B40 B46:B52 B42 B8:B25 B88:B92 B67:B79 B65 B27:B31 B44 B100:B108 B110:B111" xr:uid="{00000000-0002-0000-0D00-000000000000}">
      <formula1>$B$4:$B$6</formula1>
    </dataValidation>
    <dataValidation type="list" allowBlank="1" showInputMessage="1" showErrorMessage="1" sqref="B4:B6" xr:uid="{00000000-0002-0000-0D00-000001000000}">
      <formula1>$B$4:$B$5</formula1>
    </dataValidation>
    <dataValidation type="list" allowBlank="1" showInputMessage="1" showErrorMessage="1" sqref="B7" xr:uid="{00000000-0002-0000-0D00-000002000000}">
      <formula1>#REF!</formula1>
    </dataValidation>
  </dataValidations>
  <hyperlinks>
    <hyperlink ref="J104" r:id="rId1" xr:uid="{00000000-0004-0000-0D00-000000000000}"/>
    <hyperlink ref="J98" r:id="rId2" xr:uid="{00000000-0004-0000-0D00-000001000000}"/>
    <hyperlink ref="J91" r:id="rId3" xr:uid="{00000000-0004-0000-0D00-000002000000}"/>
    <hyperlink ref="J101" r:id="rId4" xr:uid="{00000000-0004-0000-0D00-000003000000}"/>
    <hyperlink ref="J16" r:id="rId5" xr:uid="{00000000-0004-0000-0D00-000004000000}"/>
    <hyperlink ref="J28" r:id="rId6" xr:uid="{00000000-0004-0000-0D00-000005000000}"/>
    <hyperlink ref="J85" r:id="rId7" xr:uid="{00000000-0004-0000-0D00-000006000000}"/>
    <hyperlink ref="J48" r:id="rId8" xr:uid="{00000000-0004-0000-0D00-000007000000}"/>
    <hyperlink ref="J65" r:id="rId9" xr:uid="{00000000-0004-0000-0D00-000008000000}"/>
    <hyperlink ref="J66" r:id="rId10" xr:uid="{00000000-0004-0000-0D00-000009000000}"/>
    <hyperlink ref="J31" r:id="rId11" xr:uid="{00000000-0004-0000-0D00-00000A000000}"/>
    <hyperlink ref="J32" r:id="rId12" xr:uid="{00000000-0004-0000-0D00-00000B000000}"/>
    <hyperlink ref="J44" r:id="rId13" xr:uid="{00000000-0004-0000-0D00-00000C000000}"/>
    <hyperlink ref="J45" r:id="rId14" xr:uid="{00000000-0004-0000-0D00-00000D000000}"/>
    <hyperlink ref="J60" r:id="rId15" xr:uid="{00000000-0004-0000-0D00-00000E000000}"/>
    <hyperlink ref="J61" r:id="rId16" xr:uid="{00000000-0004-0000-0D00-00000F000000}"/>
    <hyperlink ref="J62" r:id="rId17" xr:uid="{00000000-0004-0000-0D00-000010000000}"/>
    <hyperlink ref="J63" r:id="rId18" xr:uid="{00000000-0004-0000-0D00-000011000000}"/>
    <hyperlink ref="J108" r:id="rId19" xr:uid="{5FACCE05-30B4-BC48-8E65-36BD0444C0D1}"/>
  </hyperlinks>
  <pageMargins left="0.45" right="0.45" top="0.75" bottom="0.75" header="0.3" footer="0.3"/>
  <pageSetup paperSize="9" scale="75" orientation="landscape" horizontalDpi="0" verticalDpi="0"/>
  <headerFooter>
    <oddFooter>&amp;C&amp;"Calibri,обычный"&amp;K000000&amp;A&amp;R&amp;"Calibri,обычный"&amp;K000000&amp;P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0F2F4"/>
  </sheetPr>
  <dimension ref="A1:U102"/>
  <sheetViews>
    <sheetView zoomScaleNormal="100" workbookViewId="0">
      <pane ySplit="7" topLeftCell="A8" activePane="bottomLeft" state="frozen"/>
      <selection pane="bottomLeft" activeCell="E76" sqref="E76"/>
    </sheetView>
  </sheetViews>
  <sheetFormatPr baseColWidth="10" defaultColWidth="9.1640625" defaultRowHeight="12"/>
  <cols>
    <col min="1" max="1" width="24.6640625" style="137" customWidth="1"/>
    <col min="2" max="2" width="37.33203125" style="137" customWidth="1"/>
    <col min="3" max="3" width="9.6640625" style="137" customWidth="1"/>
    <col min="4" max="4" width="13.83203125" style="151" customWidth="1"/>
    <col min="5" max="5" width="13.6640625" style="151" customWidth="1"/>
    <col min="6" max="6" width="9.6640625" style="137" customWidth="1"/>
    <col min="7" max="7" width="11.83203125" style="137" customWidth="1"/>
    <col min="8" max="8" width="11.1640625" style="137" customWidth="1"/>
    <col min="9" max="9" width="12.1640625" style="137" customWidth="1"/>
    <col min="10" max="10" width="10.6640625" style="137" customWidth="1"/>
    <col min="11" max="11" width="11.1640625" style="137" customWidth="1"/>
    <col min="12" max="12" width="11.6640625" style="137" customWidth="1"/>
    <col min="13" max="14" width="10.6640625" style="137" customWidth="1"/>
    <col min="15" max="15" width="12" style="137" customWidth="1"/>
    <col min="16" max="16" width="13.83203125" style="137" customWidth="1"/>
    <col min="17" max="17" width="15.1640625" style="137" customWidth="1"/>
    <col min="18" max="18" width="11.33203125" style="152" customWidth="1"/>
    <col min="19" max="19" width="16.83203125" style="137" customWidth="1"/>
    <col min="20" max="20" width="14.5" style="137" customWidth="1"/>
    <col min="21" max="21" width="9.1640625" style="136"/>
    <col min="22" max="22" width="12.6640625" style="137" customWidth="1"/>
    <col min="23" max="16384" width="9.1640625" style="137"/>
  </cols>
  <sheetData>
    <row r="1" spans="1:21" ht="20" customHeight="1">
      <c r="A1" s="133" t="s">
        <v>942</v>
      </c>
      <c r="B1" s="134"/>
      <c r="C1" s="134"/>
      <c r="D1" s="134"/>
      <c r="E1" s="134"/>
      <c r="F1" s="134"/>
      <c r="G1" s="134"/>
      <c r="H1" s="134"/>
      <c r="I1" s="134"/>
      <c r="J1" s="134"/>
      <c r="K1" s="134"/>
      <c r="L1" s="134"/>
      <c r="M1" s="134"/>
      <c r="N1" s="134"/>
      <c r="O1" s="134"/>
      <c r="P1" s="134"/>
      <c r="Q1" s="133"/>
      <c r="R1" s="133"/>
      <c r="S1" s="133"/>
      <c r="T1" s="135"/>
    </row>
    <row r="2" spans="1:21" ht="15" customHeight="1">
      <c r="A2" s="493" t="s">
        <v>1844</v>
      </c>
      <c r="B2" s="493"/>
      <c r="C2" s="493"/>
      <c r="D2" s="494"/>
      <c r="E2" s="493"/>
      <c r="F2" s="493"/>
      <c r="G2" s="493"/>
      <c r="H2" s="493"/>
      <c r="I2" s="493"/>
      <c r="J2" s="493"/>
      <c r="K2" s="493"/>
      <c r="L2" s="493"/>
      <c r="M2" s="493"/>
      <c r="N2" s="493"/>
      <c r="O2" s="493"/>
      <c r="P2" s="493"/>
      <c r="Q2" s="493"/>
      <c r="R2" s="493"/>
      <c r="S2" s="493"/>
      <c r="T2" s="138"/>
    </row>
    <row r="3" spans="1:21" ht="51.5" customHeight="1">
      <c r="A3" s="622" t="s">
        <v>121</v>
      </c>
      <c r="B3" s="623" t="s">
        <v>943</v>
      </c>
      <c r="C3" s="623" t="s">
        <v>944</v>
      </c>
      <c r="D3" s="624" t="s">
        <v>1845</v>
      </c>
      <c r="E3" s="624" t="s">
        <v>1846</v>
      </c>
      <c r="F3" s="622" t="s">
        <v>1847</v>
      </c>
      <c r="G3" s="622" t="s">
        <v>1848</v>
      </c>
      <c r="H3" s="621"/>
      <c r="I3" s="620" t="s">
        <v>1849</v>
      </c>
      <c r="J3" s="620"/>
      <c r="K3" s="620"/>
      <c r="L3" s="620" t="s">
        <v>1850</v>
      </c>
      <c r="M3" s="622"/>
      <c r="N3" s="620" t="s">
        <v>1851</v>
      </c>
      <c r="O3" s="622" t="s">
        <v>1852</v>
      </c>
      <c r="P3" s="620" t="s">
        <v>1853</v>
      </c>
      <c r="Q3" s="620" t="s">
        <v>1854</v>
      </c>
      <c r="R3" s="620"/>
      <c r="S3" s="620"/>
      <c r="T3" s="620"/>
    </row>
    <row r="4" spans="1:21" ht="45" customHeight="1">
      <c r="A4" s="621"/>
      <c r="B4" s="623"/>
      <c r="C4" s="623"/>
      <c r="D4" s="621"/>
      <c r="E4" s="621"/>
      <c r="F4" s="621"/>
      <c r="G4" s="622" t="s">
        <v>1855</v>
      </c>
      <c r="H4" s="622" t="s">
        <v>336</v>
      </c>
      <c r="I4" s="620" t="s">
        <v>333</v>
      </c>
      <c r="J4" s="620" t="s">
        <v>1856</v>
      </c>
      <c r="K4" s="620" t="s">
        <v>1857</v>
      </c>
      <c r="L4" s="624" t="s">
        <v>1858</v>
      </c>
      <c r="M4" s="624" t="s">
        <v>1859</v>
      </c>
      <c r="N4" s="621"/>
      <c r="O4" s="621"/>
      <c r="P4" s="621"/>
      <c r="Q4" s="624" t="s">
        <v>1860</v>
      </c>
      <c r="R4" s="625" t="s">
        <v>1861</v>
      </c>
      <c r="S4" s="625" t="s">
        <v>1862</v>
      </c>
      <c r="T4" s="625" t="s">
        <v>1863</v>
      </c>
    </row>
    <row r="5" spans="1:21" ht="28" customHeight="1">
      <c r="A5" s="621"/>
      <c r="B5" s="495" t="s">
        <v>110</v>
      </c>
      <c r="C5" s="626" t="s">
        <v>335</v>
      </c>
      <c r="D5" s="621"/>
      <c r="E5" s="621"/>
      <c r="F5" s="621"/>
      <c r="G5" s="622"/>
      <c r="H5" s="622"/>
      <c r="I5" s="621"/>
      <c r="J5" s="621"/>
      <c r="K5" s="621"/>
      <c r="L5" s="622"/>
      <c r="M5" s="622"/>
      <c r="N5" s="621"/>
      <c r="O5" s="621"/>
      <c r="P5" s="621"/>
      <c r="Q5" s="622"/>
      <c r="R5" s="625"/>
      <c r="S5" s="622"/>
      <c r="T5" s="622"/>
    </row>
    <row r="6" spans="1:21" ht="28" customHeight="1">
      <c r="A6" s="621"/>
      <c r="B6" s="495" t="s">
        <v>102</v>
      </c>
      <c r="C6" s="627"/>
      <c r="D6" s="621"/>
      <c r="E6" s="621"/>
      <c r="F6" s="621"/>
      <c r="G6" s="622"/>
      <c r="H6" s="622"/>
      <c r="I6" s="621"/>
      <c r="J6" s="621"/>
      <c r="K6" s="621"/>
      <c r="L6" s="622"/>
      <c r="M6" s="622"/>
      <c r="N6" s="621"/>
      <c r="O6" s="621"/>
      <c r="P6" s="621"/>
      <c r="Q6" s="622"/>
      <c r="R6" s="625"/>
      <c r="S6" s="622"/>
      <c r="T6" s="622"/>
    </row>
    <row r="7" spans="1:21" s="138" customFormat="1" ht="15" customHeight="1">
      <c r="A7" s="496" t="s">
        <v>0</v>
      </c>
      <c r="B7" s="496"/>
      <c r="C7" s="496"/>
      <c r="D7" s="496"/>
      <c r="E7" s="497"/>
      <c r="F7" s="496"/>
      <c r="G7" s="496"/>
      <c r="H7" s="496"/>
      <c r="I7" s="496"/>
      <c r="J7" s="496"/>
      <c r="K7" s="496"/>
      <c r="L7" s="496"/>
      <c r="M7" s="496"/>
      <c r="N7" s="497"/>
      <c r="O7" s="496"/>
      <c r="P7" s="496"/>
      <c r="Q7" s="496"/>
      <c r="R7" s="498"/>
      <c r="S7" s="496"/>
      <c r="T7" s="499"/>
      <c r="U7" s="139"/>
    </row>
    <row r="8" spans="1:21" s="138" customFormat="1" ht="15" customHeight="1">
      <c r="A8" s="500" t="s">
        <v>1</v>
      </c>
      <c r="B8" s="500" t="s">
        <v>110</v>
      </c>
      <c r="C8" s="501">
        <f t="shared" ref="C8:C25" si="0">IF(B8="Да, осуществляется",2,0)</f>
        <v>2</v>
      </c>
      <c r="D8" s="500" t="s">
        <v>337</v>
      </c>
      <c r="E8" s="502" t="s">
        <v>1864</v>
      </c>
      <c r="F8" s="500" t="s">
        <v>338</v>
      </c>
      <c r="G8" s="500" t="s">
        <v>1865</v>
      </c>
      <c r="H8" s="500" t="s">
        <v>341</v>
      </c>
      <c r="I8" s="500" t="s">
        <v>338</v>
      </c>
      <c r="J8" s="500" t="s">
        <v>338</v>
      </c>
      <c r="K8" s="500" t="s">
        <v>338</v>
      </c>
      <c r="L8" s="500" t="s">
        <v>293</v>
      </c>
      <c r="M8" s="503" t="s">
        <v>129</v>
      </c>
      <c r="N8" s="504" t="s">
        <v>338</v>
      </c>
      <c r="O8" s="503" t="s">
        <v>338</v>
      </c>
      <c r="P8" s="505" t="s">
        <v>120</v>
      </c>
      <c r="Q8" s="506">
        <f>325+204</f>
        <v>529</v>
      </c>
      <c r="R8" s="507">
        <v>1541.259</v>
      </c>
      <c r="S8" s="508">
        <f>Q8/R8/1000*100</f>
        <v>3.4322589519347496E-2</v>
      </c>
      <c r="T8" s="509" t="s">
        <v>1866</v>
      </c>
      <c r="U8" s="139" t="s">
        <v>120</v>
      </c>
    </row>
    <row r="9" spans="1:21" s="138" customFormat="1" ht="15" customHeight="1">
      <c r="A9" s="500" t="s">
        <v>2</v>
      </c>
      <c r="B9" s="500" t="s">
        <v>110</v>
      </c>
      <c r="C9" s="501">
        <f t="shared" si="0"/>
        <v>2</v>
      </c>
      <c r="D9" s="500" t="s">
        <v>340</v>
      </c>
      <c r="E9" s="504" t="s">
        <v>342</v>
      </c>
      <c r="F9" s="500" t="s">
        <v>338</v>
      </c>
      <c r="G9" s="500" t="s">
        <v>341</v>
      </c>
      <c r="H9" s="500" t="s">
        <v>120</v>
      </c>
      <c r="I9" s="500" t="s">
        <v>338</v>
      </c>
      <c r="J9" s="500" t="s">
        <v>338</v>
      </c>
      <c r="K9" s="500" t="s">
        <v>338</v>
      </c>
      <c r="L9" s="500" t="s">
        <v>1867</v>
      </c>
      <c r="M9" s="502" t="s">
        <v>1868</v>
      </c>
      <c r="N9" s="504" t="s">
        <v>338</v>
      </c>
      <c r="O9" s="500" t="s">
        <v>338</v>
      </c>
      <c r="P9" s="505" t="s">
        <v>120</v>
      </c>
      <c r="Q9" s="510">
        <v>61</v>
      </c>
      <c r="R9" s="507">
        <v>1182.682</v>
      </c>
      <c r="S9" s="508">
        <f>Q9/R9/1000*100</f>
        <v>5.1577685294948265E-3</v>
      </c>
      <c r="T9" s="509" t="s">
        <v>120</v>
      </c>
      <c r="U9" s="139" t="s">
        <v>120</v>
      </c>
    </row>
    <row r="10" spans="1:21" s="138" customFormat="1" ht="15" customHeight="1">
      <c r="A10" s="500" t="s">
        <v>3</v>
      </c>
      <c r="B10" s="500" t="s">
        <v>110</v>
      </c>
      <c r="C10" s="501">
        <f t="shared" si="0"/>
        <v>2</v>
      </c>
      <c r="D10" s="500" t="s">
        <v>337</v>
      </c>
      <c r="E10" s="504" t="s">
        <v>344</v>
      </c>
      <c r="F10" s="500" t="s">
        <v>338</v>
      </c>
      <c r="G10" s="500" t="s">
        <v>339</v>
      </c>
      <c r="H10" s="500" t="s">
        <v>343</v>
      </c>
      <c r="I10" s="500" t="s">
        <v>338</v>
      </c>
      <c r="J10" s="500" t="s">
        <v>338</v>
      </c>
      <c r="K10" s="500" t="s">
        <v>338</v>
      </c>
      <c r="L10" s="500" t="s">
        <v>293</v>
      </c>
      <c r="M10" s="502" t="s">
        <v>1869</v>
      </c>
      <c r="N10" s="504" t="s">
        <v>338</v>
      </c>
      <c r="O10" s="502" t="s">
        <v>338</v>
      </c>
      <c r="P10" s="505" t="s">
        <v>120</v>
      </c>
      <c r="Q10" s="510">
        <v>295</v>
      </c>
      <c r="R10" s="507">
        <v>1342.0989999999999</v>
      </c>
      <c r="S10" s="508">
        <f>Q10/R10/1000*100</f>
        <v>2.1980494732504834E-2</v>
      </c>
      <c r="T10" s="509" t="s">
        <v>120</v>
      </c>
      <c r="U10" s="139" t="s">
        <v>120</v>
      </c>
    </row>
    <row r="11" spans="1:21" s="138" customFormat="1" ht="15" customHeight="1">
      <c r="A11" s="500" t="s">
        <v>4</v>
      </c>
      <c r="B11" s="500" t="s">
        <v>102</v>
      </c>
      <c r="C11" s="501">
        <f t="shared" si="0"/>
        <v>0</v>
      </c>
      <c r="D11" s="500" t="s">
        <v>337</v>
      </c>
      <c r="E11" s="502" t="s">
        <v>1240</v>
      </c>
      <c r="F11" s="500" t="s">
        <v>284</v>
      </c>
      <c r="G11" s="500" t="s">
        <v>120</v>
      </c>
      <c r="H11" s="500" t="s">
        <v>120</v>
      </c>
      <c r="I11" s="500" t="s">
        <v>120</v>
      </c>
      <c r="J11" s="500" t="s">
        <v>120</v>
      </c>
      <c r="K11" s="500" t="s">
        <v>120</v>
      </c>
      <c r="L11" s="500" t="s">
        <v>293</v>
      </c>
      <c r="M11" s="502" t="s">
        <v>1239</v>
      </c>
      <c r="N11" s="504" t="s">
        <v>338</v>
      </c>
      <c r="O11" s="500" t="s">
        <v>338</v>
      </c>
      <c r="P11" s="505" t="s">
        <v>1870</v>
      </c>
      <c r="Q11" s="510" t="s">
        <v>130</v>
      </c>
      <c r="R11" s="507">
        <v>2305.6080000000002</v>
      </c>
      <c r="S11" s="506" t="s">
        <v>130</v>
      </c>
      <c r="T11" s="511" t="s">
        <v>120</v>
      </c>
      <c r="U11" s="139" t="s">
        <v>120</v>
      </c>
    </row>
    <row r="12" spans="1:21" s="138" customFormat="1" ht="15" customHeight="1">
      <c r="A12" s="500" t="s">
        <v>5</v>
      </c>
      <c r="B12" s="500" t="s">
        <v>102</v>
      </c>
      <c r="C12" s="501">
        <f t="shared" si="0"/>
        <v>0</v>
      </c>
      <c r="D12" s="500" t="s">
        <v>337</v>
      </c>
      <c r="E12" s="504" t="s">
        <v>1871</v>
      </c>
      <c r="F12" s="500" t="s">
        <v>1872</v>
      </c>
      <c r="G12" s="500" t="s">
        <v>1873</v>
      </c>
      <c r="H12" s="500" t="s">
        <v>120</v>
      </c>
      <c r="I12" s="500" t="s">
        <v>338</v>
      </c>
      <c r="J12" s="500" t="s">
        <v>338</v>
      </c>
      <c r="K12" s="500" t="s">
        <v>284</v>
      </c>
      <c r="L12" s="500" t="s">
        <v>293</v>
      </c>
      <c r="M12" s="502" t="s">
        <v>136</v>
      </c>
      <c r="N12" s="504" t="s">
        <v>338</v>
      </c>
      <c r="O12" s="500" t="s">
        <v>338</v>
      </c>
      <c r="P12" s="505" t="s">
        <v>1874</v>
      </c>
      <c r="Q12" s="510" t="s">
        <v>130</v>
      </c>
      <c r="R12" s="507">
        <v>987.03200000000004</v>
      </c>
      <c r="S12" s="506" t="s">
        <v>130</v>
      </c>
      <c r="T12" s="511" t="s">
        <v>120</v>
      </c>
      <c r="U12" s="139" t="s">
        <v>120</v>
      </c>
    </row>
    <row r="13" spans="1:21" s="138" customFormat="1" ht="15" customHeight="1">
      <c r="A13" s="500" t="s">
        <v>6</v>
      </c>
      <c r="B13" s="500" t="s">
        <v>110</v>
      </c>
      <c r="C13" s="501">
        <f t="shared" si="0"/>
        <v>2</v>
      </c>
      <c r="D13" s="500" t="s">
        <v>345</v>
      </c>
      <c r="E13" s="504" t="s">
        <v>1875</v>
      </c>
      <c r="F13" s="500" t="s">
        <v>338</v>
      </c>
      <c r="G13" s="500" t="s">
        <v>1876</v>
      </c>
      <c r="H13" s="500" t="s">
        <v>1877</v>
      </c>
      <c r="I13" s="500" t="s">
        <v>338</v>
      </c>
      <c r="J13" s="500" t="s">
        <v>338</v>
      </c>
      <c r="K13" s="500" t="s">
        <v>1878</v>
      </c>
      <c r="L13" s="500" t="s">
        <v>293</v>
      </c>
      <c r="M13" s="502" t="s">
        <v>137</v>
      </c>
      <c r="N13" s="504" t="s">
        <v>338</v>
      </c>
      <c r="O13" s="500" t="s">
        <v>338</v>
      </c>
      <c r="P13" s="512" t="s">
        <v>1879</v>
      </c>
      <c r="Q13" s="510">
        <f>47+27+4</f>
        <v>78</v>
      </c>
      <c r="R13" s="507">
        <v>1000.98</v>
      </c>
      <c r="S13" s="513">
        <f>Q13/R13/1000*100</f>
        <v>7.7923634837858899E-3</v>
      </c>
      <c r="T13" s="509" t="s">
        <v>1866</v>
      </c>
      <c r="U13" s="139" t="s">
        <v>120</v>
      </c>
    </row>
    <row r="14" spans="1:21" s="138" customFormat="1" ht="15" customHeight="1">
      <c r="A14" s="500" t="s">
        <v>7</v>
      </c>
      <c r="B14" s="500" t="s">
        <v>102</v>
      </c>
      <c r="C14" s="501">
        <f t="shared" si="0"/>
        <v>0</v>
      </c>
      <c r="D14" s="500" t="s">
        <v>337</v>
      </c>
      <c r="E14" s="502" t="s">
        <v>346</v>
      </c>
      <c r="F14" s="500" t="s">
        <v>338</v>
      </c>
      <c r="G14" s="500" t="s">
        <v>1880</v>
      </c>
      <c r="H14" s="500" t="s">
        <v>1881</v>
      </c>
      <c r="I14" s="500" t="s">
        <v>338</v>
      </c>
      <c r="J14" s="500" t="s">
        <v>338</v>
      </c>
      <c r="K14" s="500" t="s">
        <v>284</v>
      </c>
      <c r="L14" s="500" t="s">
        <v>293</v>
      </c>
      <c r="M14" s="502" t="s">
        <v>457</v>
      </c>
      <c r="N14" s="504" t="s">
        <v>338</v>
      </c>
      <c r="O14" s="502" t="s">
        <v>338</v>
      </c>
      <c r="P14" s="505" t="s">
        <v>1882</v>
      </c>
      <c r="Q14" s="510" t="s">
        <v>130</v>
      </c>
      <c r="R14" s="507">
        <v>628.423</v>
      </c>
      <c r="S14" s="510" t="s">
        <v>130</v>
      </c>
      <c r="T14" s="514" t="s">
        <v>120</v>
      </c>
      <c r="U14" s="139" t="s">
        <v>120</v>
      </c>
    </row>
    <row r="15" spans="1:21" s="138" customFormat="1" ht="15" customHeight="1">
      <c r="A15" s="500" t="s">
        <v>8</v>
      </c>
      <c r="B15" s="500" t="s">
        <v>102</v>
      </c>
      <c r="C15" s="501">
        <f t="shared" si="0"/>
        <v>0</v>
      </c>
      <c r="D15" s="500" t="s">
        <v>345</v>
      </c>
      <c r="E15" s="504" t="s">
        <v>347</v>
      </c>
      <c r="F15" s="500" t="s">
        <v>338</v>
      </c>
      <c r="G15" s="500" t="s">
        <v>1883</v>
      </c>
      <c r="H15" s="500" t="s">
        <v>120</v>
      </c>
      <c r="I15" s="500" t="s">
        <v>338</v>
      </c>
      <c r="J15" s="500" t="s">
        <v>338</v>
      </c>
      <c r="K15" s="500" t="s">
        <v>284</v>
      </c>
      <c r="L15" s="500" t="s">
        <v>1884</v>
      </c>
      <c r="M15" s="502" t="s">
        <v>1885</v>
      </c>
      <c r="N15" s="504" t="s">
        <v>338</v>
      </c>
      <c r="O15" s="502" t="s">
        <v>1886</v>
      </c>
      <c r="P15" s="505" t="s">
        <v>1887</v>
      </c>
      <c r="Q15" s="510" t="s">
        <v>130</v>
      </c>
      <c r="R15" s="507">
        <v>1096.4880000000001</v>
      </c>
      <c r="S15" s="506" t="s">
        <v>130</v>
      </c>
      <c r="T15" s="511" t="s">
        <v>120</v>
      </c>
      <c r="U15" s="139" t="s">
        <v>120</v>
      </c>
    </row>
    <row r="16" spans="1:21" s="138" customFormat="1" ht="15" customHeight="1">
      <c r="A16" s="500" t="s">
        <v>9</v>
      </c>
      <c r="B16" s="500" t="s">
        <v>102</v>
      </c>
      <c r="C16" s="501">
        <f t="shared" si="0"/>
        <v>0</v>
      </c>
      <c r="D16" s="500" t="s">
        <v>337</v>
      </c>
      <c r="E16" s="504" t="s">
        <v>348</v>
      </c>
      <c r="F16" s="500" t="s">
        <v>338</v>
      </c>
      <c r="G16" s="500" t="s">
        <v>339</v>
      </c>
      <c r="H16" s="500" t="s">
        <v>1888</v>
      </c>
      <c r="I16" s="500" t="s">
        <v>338</v>
      </c>
      <c r="J16" s="500" t="s">
        <v>338</v>
      </c>
      <c r="K16" s="500" t="s">
        <v>338</v>
      </c>
      <c r="L16" s="500" t="s">
        <v>293</v>
      </c>
      <c r="M16" s="502" t="s">
        <v>1241</v>
      </c>
      <c r="N16" s="504" t="s">
        <v>338</v>
      </c>
      <c r="O16" s="502" t="s">
        <v>1886</v>
      </c>
      <c r="P16" s="505" t="s">
        <v>1889</v>
      </c>
      <c r="Q16" s="510" t="s">
        <v>130</v>
      </c>
      <c r="R16" s="507">
        <v>1128.192</v>
      </c>
      <c r="S16" s="508" t="s">
        <v>130</v>
      </c>
      <c r="T16" s="509" t="s">
        <v>120</v>
      </c>
      <c r="U16" s="139" t="s">
        <v>120</v>
      </c>
    </row>
    <row r="17" spans="1:21" s="138" customFormat="1" ht="15" customHeight="1">
      <c r="A17" s="500" t="s">
        <v>10</v>
      </c>
      <c r="B17" s="500" t="s">
        <v>102</v>
      </c>
      <c r="C17" s="501">
        <f t="shared" si="0"/>
        <v>0</v>
      </c>
      <c r="D17" s="500" t="s">
        <v>340</v>
      </c>
      <c r="E17" s="502" t="s">
        <v>349</v>
      </c>
      <c r="F17" s="500" t="s">
        <v>338</v>
      </c>
      <c r="G17" s="500" t="s">
        <v>339</v>
      </c>
      <c r="H17" s="500" t="s">
        <v>343</v>
      </c>
      <c r="I17" s="500" t="s">
        <v>338</v>
      </c>
      <c r="J17" s="500" t="s">
        <v>338</v>
      </c>
      <c r="K17" s="500" t="s">
        <v>338</v>
      </c>
      <c r="L17" s="500" t="s">
        <v>1890</v>
      </c>
      <c r="M17" s="502" t="s">
        <v>1254</v>
      </c>
      <c r="N17" s="504" t="s">
        <v>338</v>
      </c>
      <c r="O17" s="502" t="s">
        <v>1886</v>
      </c>
      <c r="P17" s="505" t="s">
        <v>1889</v>
      </c>
      <c r="Q17" s="510" t="s">
        <v>130</v>
      </c>
      <c r="R17" s="507">
        <v>7708.4989999999998</v>
      </c>
      <c r="S17" s="508" t="s">
        <v>130</v>
      </c>
      <c r="T17" s="505" t="s">
        <v>120</v>
      </c>
      <c r="U17" s="139" t="s">
        <v>120</v>
      </c>
    </row>
    <row r="18" spans="1:21" s="138" customFormat="1" ht="15" customHeight="1">
      <c r="A18" s="500" t="s">
        <v>11</v>
      </c>
      <c r="B18" s="500" t="s">
        <v>102</v>
      </c>
      <c r="C18" s="501">
        <f t="shared" si="0"/>
        <v>0</v>
      </c>
      <c r="D18" s="500" t="s">
        <v>340</v>
      </c>
      <c r="E18" s="504" t="s">
        <v>657</v>
      </c>
      <c r="F18" s="500" t="s">
        <v>338</v>
      </c>
      <c r="G18" s="500" t="s">
        <v>339</v>
      </c>
      <c r="H18" s="500" t="s">
        <v>120</v>
      </c>
      <c r="I18" s="500" t="s">
        <v>338</v>
      </c>
      <c r="J18" s="500" t="s">
        <v>338</v>
      </c>
      <c r="K18" s="500" t="s">
        <v>284</v>
      </c>
      <c r="L18" s="500" t="s">
        <v>293</v>
      </c>
      <c r="M18" s="502" t="s">
        <v>1891</v>
      </c>
      <c r="N18" s="504" t="s">
        <v>284</v>
      </c>
      <c r="O18" s="500" t="s">
        <v>338</v>
      </c>
      <c r="P18" s="512" t="s">
        <v>1892</v>
      </c>
      <c r="Q18" s="510" t="s">
        <v>130</v>
      </c>
      <c r="R18" s="507">
        <v>724.68600000000004</v>
      </c>
      <c r="S18" s="510" t="s">
        <v>130</v>
      </c>
      <c r="T18" s="514" t="s">
        <v>120</v>
      </c>
      <c r="U18" s="139" t="s">
        <v>120</v>
      </c>
    </row>
    <row r="19" spans="1:21" s="138" customFormat="1" ht="15" customHeight="1">
      <c r="A19" s="500" t="s">
        <v>12</v>
      </c>
      <c r="B19" s="500" t="s">
        <v>110</v>
      </c>
      <c r="C19" s="501">
        <f t="shared" si="0"/>
        <v>2</v>
      </c>
      <c r="D19" s="500" t="s">
        <v>340</v>
      </c>
      <c r="E19" s="504" t="s">
        <v>350</v>
      </c>
      <c r="F19" s="500" t="s">
        <v>338</v>
      </c>
      <c r="G19" s="500" t="s">
        <v>339</v>
      </c>
      <c r="H19" s="500" t="s">
        <v>120</v>
      </c>
      <c r="I19" s="500" t="s">
        <v>338</v>
      </c>
      <c r="J19" s="500" t="s">
        <v>338</v>
      </c>
      <c r="K19" s="500" t="s">
        <v>338</v>
      </c>
      <c r="L19" s="500" t="s">
        <v>293</v>
      </c>
      <c r="M19" s="502" t="s">
        <v>460</v>
      </c>
      <c r="N19" s="504" t="s">
        <v>338</v>
      </c>
      <c r="O19" s="500" t="s">
        <v>338</v>
      </c>
      <c r="P19" s="505" t="s">
        <v>120</v>
      </c>
      <c r="Q19" s="510">
        <v>60</v>
      </c>
      <c r="R19" s="507">
        <v>1098.2570000000001</v>
      </c>
      <c r="S19" s="508">
        <f>Q19/R19/1000*100</f>
        <v>5.4632021466742295E-3</v>
      </c>
      <c r="T19" s="505" t="s">
        <v>120</v>
      </c>
      <c r="U19" s="139" t="s">
        <v>120</v>
      </c>
    </row>
    <row r="20" spans="1:21" s="138" customFormat="1" ht="15" customHeight="1">
      <c r="A20" s="500" t="s">
        <v>13</v>
      </c>
      <c r="B20" s="500" t="s">
        <v>102</v>
      </c>
      <c r="C20" s="501">
        <f t="shared" si="0"/>
        <v>0</v>
      </c>
      <c r="D20" s="500" t="s">
        <v>337</v>
      </c>
      <c r="E20" s="502" t="s">
        <v>353</v>
      </c>
      <c r="F20" s="500" t="s">
        <v>338</v>
      </c>
      <c r="G20" s="500" t="s">
        <v>351</v>
      </c>
      <c r="H20" s="500" t="s">
        <v>352</v>
      </c>
      <c r="I20" s="500" t="s">
        <v>338</v>
      </c>
      <c r="J20" s="500" t="s">
        <v>284</v>
      </c>
      <c r="K20" s="500" t="s">
        <v>120</v>
      </c>
      <c r="L20" s="500" t="s">
        <v>293</v>
      </c>
      <c r="M20" s="502" t="s">
        <v>552</v>
      </c>
      <c r="N20" s="504" t="s">
        <v>338</v>
      </c>
      <c r="O20" s="500" t="s">
        <v>1893</v>
      </c>
      <c r="P20" s="505" t="s">
        <v>1894</v>
      </c>
      <c r="Q20" s="510" t="s">
        <v>130</v>
      </c>
      <c r="R20" s="507">
        <v>921.12699999999995</v>
      </c>
      <c r="S20" s="506" t="s">
        <v>130</v>
      </c>
      <c r="T20" s="511" t="s">
        <v>120</v>
      </c>
      <c r="U20" s="139" t="s">
        <v>120</v>
      </c>
    </row>
    <row r="21" spans="1:21" s="138" customFormat="1" ht="15" customHeight="1">
      <c r="A21" s="500" t="s">
        <v>14</v>
      </c>
      <c r="B21" s="500" t="s">
        <v>110</v>
      </c>
      <c r="C21" s="501">
        <f t="shared" si="0"/>
        <v>2</v>
      </c>
      <c r="D21" s="500" t="s">
        <v>337</v>
      </c>
      <c r="E21" s="504" t="s">
        <v>354</v>
      </c>
      <c r="F21" s="500" t="s">
        <v>338</v>
      </c>
      <c r="G21" s="500" t="s">
        <v>341</v>
      </c>
      <c r="H21" s="500" t="s">
        <v>1895</v>
      </c>
      <c r="I21" s="500" t="s">
        <v>338</v>
      </c>
      <c r="J21" s="500" t="s">
        <v>338</v>
      </c>
      <c r="K21" s="500" t="s">
        <v>338</v>
      </c>
      <c r="L21" s="500" t="s">
        <v>293</v>
      </c>
      <c r="M21" s="502" t="s">
        <v>553</v>
      </c>
      <c r="N21" s="504" t="s">
        <v>338</v>
      </c>
      <c r="O21" s="502" t="s">
        <v>338</v>
      </c>
      <c r="P21" s="505" t="s">
        <v>120</v>
      </c>
      <c r="Q21" s="510">
        <v>538</v>
      </c>
      <c r="R21" s="507">
        <v>994.42</v>
      </c>
      <c r="S21" s="508">
        <f>Q21/R21/1000*100</f>
        <v>5.4101888538042271E-2</v>
      </c>
      <c r="T21" s="509" t="s">
        <v>120</v>
      </c>
      <c r="U21" s="139" t="s">
        <v>120</v>
      </c>
    </row>
    <row r="22" spans="1:21" s="138" customFormat="1" ht="15" customHeight="1">
      <c r="A22" s="500" t="s">
        <v>15</v>
      </c>
      <c r="B22" s="500" t="s">
        <v>110</v>
      </c>
      <c r="C22" s="501">
        <f t="shared" si="0"/>
        <v>2</v>
      </c>
      <c r="D22" s="500" t="s">
        <v>340</v>
      </c>
      <c r="E22" s="504" t="s">
        <v>355</v>
      </c>
      <c r="F22" s="500" t="s">
        <v>338</v>
      </c>
      <c r="G22" s="500" t="s">
        <v>339</v>
      </c>
      <c r="H22" s="500" t="s">
        <v>120</v>
      </c>
      <c r="I22" s="500" t="s">
        <v>338</v>
      </c>
      <c r="J22" s="500" t="s">
        <v>338</v>
      </c>
      <c r="K22" s="500" t="s">
        <v>338</v>
      </c>
      <c r="L22" s="500" t="s">
        <v>1896</v>
      </c>
      <c r="M22" s="500" t="s">
        <v>1255</v>
      </c>
      <c r="N22" s="504" t="s">
        <v>338</v>
      </c>
      <c r="O22" s="500" t="s">
        <v>338</v>
      </c>
      <c r="P22" s="505" t="s">
        <v>120</v>
      </c>
      <c r="Q22" s="510">
        <v>237</v>
      </c>
      <c r="R22" s="507">
        <v>1245.6189999999999</v>
      </c>
      <c r="S22" s="508">
        <f>Q22/R22/1000*100</f>
        <v>1.9026684724622857E-2</v>
      </c>
      <c r="T22" s="509" t="s">
        <v>1897</v>
      </c>
      <c r="U22" s="139" t="s">
        <v>120</v>
      </c>
    </row>
    <row r="23" spans="1:21" s="138" customFormat="1" ht="15" customHeight="1">
      <c r="A23" s="500" t="s">
        <v>16</v>
      </c>
      <c r="B23" s="500" t="s">
        <v>110</v>
      </c>
      <c r="C23" s="501">
        <f t="shared" si="0"/>
        <v>2</v>
      </c>
      <c r="D23" s="500" t="s">
        <v>340</v>
      </c>
      <c r="E23" s="504" t="s">
        <v>356</v>
      </c>
      <c r="F23" s="500" t="s">
        <v>338</v>
      </c>
      <c r="G23" s="500" t="s">
        <v>339</v>
      </c>
      <c r="H23" s="500" t="s">
        <v>120</v>
      </c>
      <c r="I23" s="500" t="s">
        <v>338</v>
      </c>
      <c r="J23" s="500" t="s">
        <v>338</v>
      </c>
      <c r="K23" s="500" t="s">
        <v>338</v>
      </c>
      <c r="L23" s="500" t="s">
        <v>293</v>
      </c>
      <c r="M23" s="502" t="s">
        <v>1898</v>
      </c>
      <c r="N23" s="504" t="s">
        <v>338</v>
      </c>
      <c r="O23" s="502" t="s">
        <v>338</v>
      </c>
      <c r="P23" s="505" t="s">
        <v>2978</v>
      </c>
      <c r="Q23" s="510">
        <f>57+51+44</f>
        <v>152</v>
      </c>
      <c r="R23" s="507">
        <v>1449.115</v>
      </c>
      <c r="S23" s="508">
        <f>Q23/R23/1000*100</f>
        <v>1.0489160625623224E-2</v>
      </c>
      <c r="T23" s="509" t="s">
        <v>2979</v>
      </c>
      <c r="U23" s="139" t="s">
        <v>120</v>
      </c>
    </row>
    <row r="24" spans="1:21" s="138" customFormat="1" ht="15" customHeight="1">
      <c r="A24" s="500" t="s">
        <v>17</v>
      </c>
      <c r="B24" s="500" t="s">
        <v>110</v>
      </c>
      <c r="C24" s="501">
        <f t="shared" si="0"/>
        <v>2</v>
      </c>
      <c r="D24" s="500" t="s">
        <v>340</v>
      </c>
      <c r="E24" s="504" t="s">
        <v>357</v>
      </c>
      <c r="F24" s="500" t="s">
        <v>338</v>
      </c>
      <c r="G24" s="500" t="s">
        <v>339</v>
      </c>
      <c r="H24" s="500" t="s">
        <v>120</v>
      </c>
      <c r="I24" s="500" t="s">
        <v>338</v>
      </c>
      <c r="J24" s="500" t="s">
        <v>338</v>
      </c>
      <c r="K24" s="500" t="s">
        <v>338</v>
      </c>
      <c r="L24" s="500" t="s">
        <v>293</v>
      </c>
      <c r="M24" s="502" t="s">
        <v>1899</v>
      </c>
      <c r="N24" s="504" t="s">
        <v>338</v>
      </c>
      <c r="O24" s="502" t="s">
        <v>338</v>
      </c>
      <c r="P24" s="505" t="s">
        <v>120</v>
      </c>
      <c r="Q24" s="510">
        <v>382</v>
      </c>
      <c r="R24" s="507">
        <v>1241.424</v>
      </c>
      <c r="S24" s="508">
        <f>Q24/R24/1000*100</f>
        <v>3.0771114462101592E-2</v>
      </c>
      <c r="T24" s="505" t="s">
        <v>120</v>
      </c>
      <c r="U24" s="139" t="s">
        <v>120</v>
      </c>
    </row>
    <row r="25" spans="1:21" s="138" customFormat="1" ht="15" customHeight="1">
      <c r="A25" s="500" t="s">
        <v>533</v>
      </c>
      <c r="B25" s="500" t="s">
        <v>110</v>
      </c>
      <c r="C25" s="501">
        <f t="shared" si="0"/>
        <v>2</v>
      </c>
      <c r="D25" s="500" t="s">
        <v>340</v>
      </c>
      <c r="E25" s="504" t="s">
        <v>358</v>
      </c>
      <c r="F25" s="500" t="s">
        <v>338</v>
      </c>
      <c r="G25" s="500" t="s">
        <v>339</v>
      </c>
      <c r="H25" s="500" t="s">
        <v>120</v>
      </c>
      <c r="I25" s="500" t="s">
        <v>338</v>
      </c>
      <c r="J25" s="500" t="s">
        <v>338</v>
      </c>
      <c r="K25" s="500" t="s">
        <v>338</v>
      </c>
      <c r="L25" s="500" t="s">
        <v>1900</v>
      </c>
      <c r="M25" s="500" t="s">
        <v>1901</v>
      </c>
      <c r="N25" s="504" t="s">
        <v>338</v>
      </c>
      <c r="O25" s="500" t="s">
        <v>338</v>
      </c>
      <c r="P25" s="505" t="s">
        <v>120</v>
      </c>
      <c r="Q25" s="510">
        <v>2353</v>
      </c>
      <c r="R25" s="507">
        <v>12655.05</v>
      </c>
      <c r="S25" s="508">
        <f>Q25/R25/1000*100</f>
        <v>1.859336786500251E-2</v>
      </c>
      <c r="T25" s="505" t="s">
        <v>120</v>
      </c>
      <c r="U25" s="139" t="s">
        <v>120</v>
      </c>
    </row>
    <row r="26" spans="1:21" s="138" customFormat="1" ht="15" customHeight="1">
      <c r="A26" s="499" t="s">
        <v>19</v>
      </c>
      <c r="B26" s="496"/>
      <c r="C26" s="496"/>
      <c r="D26" s="496"/>
      <c r="E26" s="496"/>
      <c r="F26" s="496"/>
      <c r="G26" s="496"/>
      <c r="H26" s="496"/>
      <c r="I26" s="496"/>
      <c r="J26" s="496"/>
      <c r="K26" s="496"/>
      <c r="L26" s="496"/>
      <c r="M26" s="496"/>
      <c r="N26" s="496"/>
      <c r="O26" s="496"/>
      <c r="P26" s="515"/>
      <c r="Q26" s="516"/>
      <c r="R26" s="517"/>
      <c r="S26" s="518"/>
      <c r="T26" s="519"/>
      <c r="U26" s="139"/>
    </row>
    <row r="27" spans="1:21" s="138" customFormat="1" ht="15" customHeight="1">
      <c r="A27" s="500" t="s">
        <v>20</v>
      </c>
      <c r="B27" s="500" t="s">
        <v>110</v>
      </c>
      <c r="C27" s="501">
        <f t="shared" ref="C27:C37" si="1">IF(B27="Да, осуществляется",2,0)</f>
        <v>2</v>
      </c>
      <c r="D27" s="500" t="s">
        <v>359</v>
      </c>
      <c r="E27" s="504" t="s">
        <v>360</v>
      </c>
      <c r="F27" s="500" t="s">
        <v>338</v>
      </c>
      <c r="G27" s="500" t="s">
        <v>339</v>
      </c>
      <c r="H27" s="500" t="s">
        <v>120</v>
      </c>
      <c r="I27" s="500" t="s">
        <v>338</v>
      </c>
      <c r="J27" s="500" t="s">
        <v>338</v>
      </c>
      <c r="K27" s="500" t="s">
        <v>338</v>
      </c>
      <c r="L27" s="500" t="s">
        <v>1902</v>
      </c>
      <c r="M27" s="502" t="s">
        <v>1903</v>
      </c>
      <c r="N27" s="504" t="s">
        <v>338</v>
      </c>
      <c r="O27" s="502" t="s">
        <v>338</v>
      </c>
      <c r="P27" s="505" t="s">
        <v>120</v>
      </c>
      <c r="Q27" s="510">
        <v>411</v>
      </c>
      <c r="R27" s="507">
        <v>609.07100000000003</v>
      </c>
      <c r="S27" s="508">
        <f>Q27/R27/1000*100</f>
        <v>6.7479817623889493E-2</v>
      </c>
      <c r="T27" s="505" t="s">
        <v>120</v>
      </c>
      <c r="U27" s="139" t="s">
        <v>120</v>
      </c>
    </row>
    <row r="28" spans="1:21" s="138" customFormat="1" ht="15" customHeight="1">
      <c r="A28" s="500" t="s">
        <v>21</v>
      </c>
      <c r="B28" s="500" t="s">
        <v>110</v>
      </c>
      <c r="C28" s="501">
        <f t="shared" si="1"/>
        <v>2</v>
      </c>
      <c r="D28" s="500" t="s">
        <v>337</v>
      </c>
      <c r="E28" s="504" t="s">
        <v>361</v>
      </c>
      <c r="F28" s="500" t="s">
        <v>338</v>
      </c>
      <c r="G28" s="500" t="s">
        <v>339</v>
      </c>
      <c r="H28" s="500" t="s">
        <v>120</v>
      </c>
      <c r="I28" s="500" t="s">
        <v>338</v>
      </c>
      <c r="J28" s="500" t="s">
        <v>338</v>
      </c>
      <c r="K28" s="500" t="s">
        <v>338</v>
      </c>
      <c r="L28" s="500" t="s">
        <v>1904</v>
      </c>
      <c r="M28" s="500" t="s">
        <v>560</v>
      </c>
      <c r="N28" s="504" t="s">
        <v>338</v>
      </c>
      <c r="O28" s="500" t="s">
        <v>338</v>
      </c>
      <c r="P28" s="505" t="s">
        <v>120</v>
      </c>
      <c r="Q28" s="510">
        <v>142</v>
      </c>
      <c r="R28" s="507">
        <v>813.59</v>
      </c>
      <c r="S28" s="508">
        <f>Q28/R28/1000*100</f>
        <v>1.7453508523949408E-2</v>
      </c>
      <c r="T28" s="505" t="s">
        <v>120</v>
      </c>
      <c r="U28" s="139" t="s">
        <v>120</v>
      </c>
    </row>
    <row r="29" spans="1:21" s="138" customFormat="1" ht="15" customHeight="1">
      <c r="A29" s="500" t="s">
        <v>22</v>
      </c>
      <c r="B29" s="500" t="s">
        <v>102</v>
      </c>
      <c r="C29" s="501">
        <f t="shared" si="1"/>
        <v>0</v>
      </c>
      <c r="D29" s="500" t="s">
        <v>345</v>
      </c>
      <c r="E29" s="504" t="s">
        <v>362</v>
      </c>
      <c r="F29" s="500" t="s">
        <v>338</v>
      </c>
      <c r="G29" s="500" t="s">
        <v>339</v>
      </c>
      <c r="H29" s="500" t="s">
        <v>120</v>
      </c>
      <c r="I29" s="500" t="s">
        <v>338</v>
      </c>
      <c r="J29" s="500" t="s">
        <v>284</v>
      </c>
      <c r="K29" s="500" t="s">
        <v>120</v>
      </c>
      <c r="L29" s="500" t="s">
        <v>1905</v>
      </c>
      <c r="M29" s="500" t="s">
        <v>1906</v>
      </c>
      <c r="N29" s="504" t="s">
        <v>338</v>
      </c>
      <c r="O29" s="500" t="s">
        <v>1907</v>
      </c>
      <c r="P29" s="505" t="s">
        <v>1908</v>
      </c>
      <c r="Q29" s="510" t="s">
        <v>130</v>
      </c>
      <c r="R29" s="507">
        <v>1082.662</v>
      </c>
      <c r="S29" s="506" t="s">
        <v>130</v>
      </c>
      <c r="T29" s="511" t="s">
        <v>120</v>
      </c>
      <c r="U29" s="139" t="s">
        <v>120</v>
      </c>
    </row>
    <row r="30" spans="1:21" s="138" customFormat="1" ht="15" customHeight="1">
      <c r="A30" s="500" t="s">
        <v>23</v>
      </c>
      <c r="B30" s="500" t="s">
        <v>110</v>
      </c>
      <c r="C30" s="501">
        <f t="shared" si="1"/>
        <v>2</v>
      </c>
      <c r="D30" s="500" t="s">
        <v>337</v>
      </c>
      <c r="E30" s="504" t="s">
        <v>363</v>
      </c>
      <c r="F30" s="500" t="s">
        <v>338</v>
      </c>
      <c r="G30" s="500" t="s">
        <v>339</v>
      </c>
      <c r="H30" s="500" t="s">
        <v>120</v>
      </c>
      <c r="I30" s="500" t="s">
        <v>338</v>
      </c>
      <c r="J30" s="500" t="s">
        <v>338</v>
      </c>
      <c r="K30" s="500" t="s">
        <v>338</v>
      </c>
      <c r="L30" s="500" t="s">
        <v>1909</v>
      </c>
      <c r="M30" s="502" t="s">
        <v>1910</v>
      </c>
      <c r="N30" s="504" t="s">
        <v>338</v>
      </c>
      <c r="O30" s="502" t="s">
        <v>1911</v>
      </c>
      <c r="P30" s="505" t="s">
        <v>120</v>
      </c>
      <c r="Q30" s="510">
        <f>183+269+163</f>
        <v>615</v>
      </c>
      <c r="R30" s="507">
        <v>1151.0419999999999</v>
      </c>
      <c r="S30" s="508">
        <f>Q30/R30/1000*100</f>
        <v>5.3429848780496274E-2</v>
      </c>
      <c r="T30" s="505" t="s">
        <v>120</v>
      </c>
      <c r="U30" s="139" t="s">
        <v>120</v>
      </c>
    </row>
    <row r="31" spans="1:21" s="138" customFormat="1" ht="15" customHeight="1">
      <c r="A31" s="500" t="s">
        <v>24</v>
      </c>
      <c r="B31" s="500" t="s">
        <v>110</v>
      </c>
      <c r="C31" s="501">
        <f t="shared" si="1"/>
        <v>2</v>
      </c>
      <c r="D31" s="500" t="s">
        <v>337</v>
      </c>
      <c r="E31" s="504" t="s">
        <v>364</v>
      </c>
      <c r="F31" s="500" t="s">
        <v>338</v>
      </c>
      <c r="G31" s="500" t="s">
        <v>341</v>
      </c>
      <c r="H31" s="500" t="s">
        <v>120</v>
      </c>
      <c r="I31" s="500" t="s">
        <v>338</v>
      </c>
      <c r="J31" s="500" t="s">
        <v>338</v>
      </c>
      <c r="K31" s="500" t="s">
        <v>338</v>
      </c>
      <c r="L31" s="500" t="s">
        <v>293</v>
      </c>
      <c r="M31" s="502" t="s">
        <v>165</v>
      </c>
      <c r="N31" s="504" t="s">
        <v>338</v>
      </c>
      <c r="O31" s="500" t="s">
        <v>1912</v>
      </c>
      <c r="P31" s="505" t="s">
        <v>120</v>
      </c>
      <c r="Q31" s="510">
        <v>1202</v>
      </c>
      <c r="R31" s="507">
        <v>1018.624</v>
      </c>
      <c r="S31" s="508">
        <f>Q31/R31/1000*100</f>
        <v>0.11800232470469967</v>
      </c>
      <c r="T31" s="505" t="s">
        <v>120</v>
      </c>
      <c r="U31" s="139" t="s">
        <v>120</v>
      </c>
    </row>
    <row r="32" spans="1:21" s="138" customFormat="1" ht="15" customHeight="1">
      <c r="A32" s="500" t="s">
        <v>25</v>
      </c>
      <c r="B32" s="500" t="s">
        <v>102</v>
      </c>
      <c r="C32" s="501">
        <f t="shared" si="1"/>
        <v>0</v>
      </c>
      <c r="D32" s="500" t="s">
        <v>340</v>
      </c>
      <c r="E32" s="504" t="s">
        <v>365</v>
      </c>
      <c r="F32" s="500" t="s">
        <v>338</v>
      </c>
      <c r="G32" s="500" t="s">
        <v>352</v>
      </c>
      <c r="H32" s="500" t="s">
        <v>120</v>
      </c>
      <c r="I32" s="500" t="s">
        <v>338</v>
      </c>
      <c r="J32" s="500" t="s">
        <v>338</v>
      </c>
      <c r="K32" s="500" t="s">
        <v>284</v>
      </c>
      <c r="L32" s="500" t="s">
        <v>293</v>
      </c>
      <c r="M32" s="502" t="s">
        <v>1637</v>
      </c>
      <c r="N32" s="504" t="s">
        <v>338</v>
      </c>
      <c r="O32" s="500" t="s">
        <v>338</v>
      </c>
      <c r="P32" s="505" t="s">
        <v>426</v>
      </c>
      <c r="Q32" s="510" t="s">
        <v>130</v>
      </c>
      <c r="R32" s="507">
        <v>1892.711</v>
      </c>
      <c r="S32" s="510" t="s">
        <v>130</v>
      </c>
      <c r="T32" s="514" t="s">
        <v>120</v>
      </c>
      <c r="U32" s="139" t="s">
        <v>120</v>
      </c>
    </row>
    <row r="33" spans="1:21" s="138" customFormat="1" ht="15" customHeight="1">
      <c r="A33" s="500" t="s">
        <v>26</v>
      </c>
      <c r="B33" s="500" t="s">
        <v>110</v>
      </c>
      <c r="C33" s="501">
        <f t="shared" si="1"/>
        <v>2</v>
      </c>
      <c r="D33" s="500" t="s">
        <v>359</v>
      </c>
      <c r="E33" s="502" t="s">
        <v>366</v>
      </c>
      <c r="F33" s="500" t="s">
        <v>338</v>
      </c>
      <c r="G33" s="500" t="s">
        <v>339</v>
      </c>
      <c r="H33" s="500" t="s">
        <v>120</v>
      </c>
      <c r="I33" s="500" t="s">
        <v>338</v>
      </c>
      <c r="J33" s="500" t="s">
        <v>338</v>
      </c>
      <c r="K33" s="500" t="s">
        <v>338</v>
      </c>
      <c r="L33" s="500" t="s">
        <v>1913</v>
      </c>
      <c r="M33" s="502" t="s">
        <v>366</v>
      </c>
      <c r="N33" s="504" t="s">
        <v>338</v>
      </c>
      <c r="O33" s="500" t="s">
        <v>338</v>
      </c>
      <c r="P33" s="505" t="s">
        <v>120</v>
      </c>
      <c r="Q33" s="510">
        <v>923</v>
      </c>
      <c r="R33" s="507">
        <v>732.86400000000003</v>
      </c>
      <c r="S33" s="508">
        <f>Q33/R33/1000*100</f>
        <v>0.12594424067767007</v>
      </c>
      <c r="T33" s="505" t="s">
        <v>120</v>
      </c>
      <c r="U33" s="139" t="s">
        <v>120</v>
      </c>
    </row>
    <row r="34" spans="1:21" s="138" customFormat="1" ht="15" customHeight="1">
      <c r="A34" s="500" t="s">
        <v>27</v>
      </c>
      <c r="B34" s="500" t="s">
        <v>102</v>
      </c>
      <c r="C34" s="501">
        <f t="shared" si="1"/>
        <v>0</v>
      </c>
      <c r="D34" s="500" t="s">
        <v>340</v>
      </c>
      <c r="E34" s="504" t="s">
        <v>367</v>
      </c>
      <c r="F34" s="500" t="s">
        <v>338</v>
      </c>
      <c r="G34" s="500" t="s">
        <v>351</v>
      </c>
      <c r="H34" s="500" t="s">
        <v>120</v>
      </c>
      <c r="I34" s="500" t="s">
        <v>338</v>
      </c>
      <c r="J34" s="500" t="s">
        <v>338</v>
      </c>
      <c r="K34" s="500" t="s">
        <v>284</v>
      </c>
      <c r="L34" s="500" t="s">
        <v>293</v>
      </c>
      <c r="M34" s="502" t="s">
        <v>1640</v>
      </c>
      <c r="N34" s="504" t="s">
        <v>338</v>
      </c>
      <c r="O34" s="500" t="s">
        <v>338</v>
      </c>
      <c r="P34" s="505" t="s">
        <v>424</v>
      </c>
      <c r="Q34" s="510" t="s">
        <v>130</v>
      </c>
      <c r="R34" s="507">
        <v>592.41499999999996</v>
      </c>
      <c r="S34" s="510" t="s">
        <v>130</v>
      </c>
      <c r="T34" s="514" t="s">
        <v>120</v>
      </c>
      <c r="U34" s="139" t="s">
        <v>120</v>
      </c>
    </row>
    <row r="35" spans="1:21" s="138" customFormat="1" ht="15" customHeight="1">
      <c r="A35" s="500" t="s">
        <v>28</v>
      </c>
      <c r="B35" s="500" t="s">
        <v>102</v>
      </c>
      <c r="C35" s="501">
        <f t="shared" si="1"/>
        <v>0</v>
      </c>
      <c r="D35" s="500" t="s">
        <v>340</v>
      </c>
      <c r="E35" s="504" t="s">
        <v>368</v>
      </c>
      <c r="F35" s="500" t="s">
        <v>338</v>
      </c>
      <c r="G35" s="500" t="s">
        <v>339</v>
      </c>
      <c r="H35" s="500" t="s">
        <v>120</v>
      </c>
      <c r="I35" s="500" t="s">
        <v>338</v>
      </c>
      <c r="J35" s="500" t="s">
        <v>338</v>
      </c>
      <c r="K35" s="500" t="s">
        <v>338</v>
      </c>
      <c r="L35" s="500" t="s">
        <v>1914</v>
      </c>
      <c r="M35" s="502" t="s">
        <v>1915</v>
      </c>
      <c r="N35" s="504" t="s">
        <v>284</v>
      </c>
      <c r="O35" s="500" t="s">
        <v>338</v>
      </c>
      <c r="P35" s="505" t="s">
        <v>1916</v>
      </c>
      <c r="Q35" s="510">
        <v>85</v>
      </c>
      <c r="R35" s="507">
        <v>620.24900000000002</v>
      </c>
      <c r="S35" s="508">
        <f>Q35/R35/1000*100</f>
        <v>1.3704173646390398E-2</v>
      </c>
      <c r="T35" s="509" t="s">
        <v>120</v>
      </c>
      <c r="U35" s="139" t="s">
        <v>120</v>
      </c>
    </row>
    <row r="36" spans="1:21" s="138" customFormat="1" ht="15" customHeight="1">
      <c r="A36" s="500" t="s">
        <v>534</v>
      </c>
      <c r="B36" s="500" t="s">
        <v>110</v>
      </c>
      <c r="C36" s="501">
        <f t="shared" si="1"/>
        <v>2</v>
      </c>
      <c r="D36" s="500" t="s">
        <v>337</v>
      </c>
      <c r="E36" s="504" t="s">
        <v>369</v>
      </c>
      <c r="F36" s="500" t="s">
        <v>338</v>
      </c>
      <c r="G36" s="500" t="s">
        <v>339</v>
      </c>
      <c r="H36" s="500" t="s">
        <v>120</v>
      </c>
      <c r="I36" s="500" t="s">
        <v>338</v>
      </c>
      <c r="J36" s="500" t="s">
        <v>338</v>
      </c>
      <c r="K36" s="500" t="s">
        <v>338</v>
      </c>
      <c r="L36" s="500" t="s">
        <v>1917</v>
      </c>
      <c r="M36" s="502" t="s">
        <v>1918</v>
      </c>
      <c r="N36" s="504" t="s">
        <v>338</v>
      </c>
      <c r="O36" s="502" t="s">
        <v>338</v>
      </c>
      <c r="P36" s="505" t="s">
        <v>1919</v>
      </c>
      <c r="Q36" s="510">
        <v>103</v>
      </c>
      <c r="R36" s="507">
        <v>5384.3419999999996</v>
      </c>
      <c r="S36" s="508">
        <f>Q36/R36/1000*100</f>
        <v>1.9129542662780336E-3</v>
      </c>
      <c r="T36" s="509" t="s">
        <v>1920</v>
      </c>
      <c r="U36" s="139" t="s">
        <v>120</v>
      </c>
    </row>
    <row r="37" spans="1:21" s="138" customFormat="1" ht="15" customHeight="1">
      <c r="A37" s="500" t="s">
        <v>30</v>
      </c>
      <c r="B37" s="500" t="s">
        <v>110</v>
      </c>
      <c r="C37" s="501">
        <f t="shared" si="1"/>
        <v>2</v>
      </c>
      <c r="D37" s="500" t="s">
        <v>337</v>
      </c>
      <c r="E37" s="504" t="s">
        <v>370</v>
      </c>
      <c r="F37" s="500" t="s">
        <v>338</v>
      </c>
      <c r="G37" s="500" t="s">
        <v>339</v>
      </c>
      <c r="H37" s="500" t="s">
        <v>120</v>
      </c>
      <c r="I37" s="500" t="s">
        <v>338</v>
      </c>
      <c r="J37" s="500" t="s">
        <v>338</v>
      </c>
      <c r="K37" s="500" t="s">
        <v>338</v>
      </c>
      <c r="L37" s="500" t="s">
        <v>293</v>
      </c>
      <c r="M37" s="500" t="s">
        <v>1921</v>
      </c>
      <c r="N37" s="504" t="s">
        <v>338</v>
      </c>
      <c r="O37" s="500" t="s">
        <v>338</v>
      </c>
      <c r="P37" s="505" t="s">
        <v>120</v>
      </c>
      <c r="Q37" s="510">
        <v>30</v>
      </c>
      <c r="R37" s="507">
        <v>44.389000000000003</v>
      </c>
      <c r="S37" s="508">
        <f>Q37/R37/1000*100</f>
        <v>6.7584311428507057E-2</v>
      </c>
      <c r="T37" s="509" t="s">
        <v>120</v>
      </c>
      <c r="U37" s="139" t="s">
        <v>120</v>
      </c>
    </row>
    <row r="38" spans="1:21" s="138" customFormat="1" ht="15" customHeight="1">
      <c r="A38" s="499" t="s">
        <v>31</v>
      </c>
      <c r="B38" s="496"/>
      <c r="C38" s="496"/>
      <c r="D38" s="496"/>
      <c r="E38" s="496"/>
      <c r="F38" s="496"/>
      <c r="G38" s="496"/>
      <c r="H38" s="496"/>
      <c r="I38" s="496"/>
      <c r="J38" s="496"/>
      <c r="K38" s="496"/>
      <c r="L38" s="496"/>
      <c r="M38" s="496"/>
      <c r="N38" s="496"/>
      <c r="O38" s="496"/>
      <c r="P38" s="515"/>
      <c r="Q38" s="516"/>
      <c r="R38" s="517"/>
      <c r="S38" s="518"/>
      <c r="T38" s="519"/>
      <c r="U38" s="139"/>
    </row>
    <row r="39" spans="1:21" s="138" customFormat="1" ht="15" customHeight="1">
      <c r="A39" s="500" t="s">
        <v>32</v>
      </c>
      <c r="B39" s="500" t="s">
        <v>110</v>
      </c>
      <c r="C39" s="501">
        <f t="shared" ref="C39:C46" si="2">IF(B39="Да, осуществляется",2,0)</f>
        <v>2</v>
      </c>
      <c r="D39" s="500" t="s">
        <v>337</v>
      </c>
      <c r="E39" s="502" t="s">
        <v>372</v>
      </c>
      <c r="F39" s="500" t="s">
        <v>338</v>
      </c>
      <c r="G39" s="500" t="s">
        <v>339</v>
      </c>
      <c r="H39" s="500" t="s">
        <v>371</v>
      </c>
      <c r="I39" s="500" t="s">
        <v>338</v>
      </c>
      <c r="J39" s="500" t="s">
        <v>338</v>
      </c>
      <c r="K39" s="500" t="s">
        <v>338</v>
      </c>
      <c r="L39" s="500" t="s">
        <v>293</v>
      </c>
      <c r="M39" s="502" t="s">
        <v>173</v>
      </c>
      <c r="N39" s="504" t="s">
        <v>338</v>
      </c>
      <c r="O39" s="500" t="s">
        <v>338</v>
      </c>
      <c r="P39" s="505" t="s">
        <v>120</v>
      </c>
      <c r="Q39" s="510">
        <f>175+68</f>
        <v>243</v>
      </c>
      <c r="R39" s="507">
        <v>463.16699999999997</v>
      </c>
      <c r="S39" s="508">
        <f>Q39/R39/1000*100</f>
        <v>5.2464877679109269E-2</v>
      </c>
      <c r="T39" s="509" t="s">
        <v>1866</v>
      </c>
      <c r="U39" s="139" t="s">
        <v>120</v>
      </c>
    </row>
    <row r="40" spans="1:21" s="138" customFormat="1" ht="15" customHeight="1">
      <c r="A40" s="500" t="s">
        <v>33</v>
      </c>
      <c r="B40" s="500" t="s">
        <v>110</v>
      </c>
      <c r="C40" s="501">
        <f t="shared" si="2"/>
        <v>2</v>
      </c>
      <c r="D40" s="500" t="s">
        <v>337</v>
      </c>
      <c r="E40" s="504" t="s">
        <v>373</v>
      </c>
      <c r="F40" s="500" t="s">
        <v>338</v>
      </c>
      <c r="G40" s="500" t="s">
        <v>341</v>
      </c>
      <c r="H40" s="500" t="s">
        <v>120</v>
      </c>
      <c r="I40" s="500" t="s">
        <v>338</v>
      </c>
      <c r="J40" s="500" t="s">
        <v>338</v>
      </c>
      <c r="K40" s="500" t="s">
        <v>338</v>
      </c>
      <c r="L40" s="500" t="s">
        <v>293</v>
      </c>
      <c r="M40" s="502" t="s">
        <v>1922</v>
      </c>
      <c r="N40" s="504" t="s">
        <v>338</v>
      </c>
      <c r="O40" s="500" t="s">
        <v>338</v>
      </c>
      <c r="P40" s="505" t="s">
        <v>1923</v>
      </c>
      <c r="Q40" s="510">
        <v>102</v>
      </c>
      <c r="R40" s="507">
        <v>269.98399999999998</v>
      </c>
      <c r="S40" s="508">
        <f>Q40/R40/1000*100</f>
        <v>3.778001659357591E-2</v>
      </c>
      <c r="T40" s="509" t="s">
        <v>120</v>
      </c>
      <c r="U40" s="139" t="s">
        <v>120</v>
      </c>
    </row>
    <row r="41" spans="1:21" s="138" customFormat="1" ht="15" customHeight="1">
      <c r="A41" s="500" t="s">
        <v>94</v>
      </c>
      <c r="B41" s="500" t="s">
        <v>110</v>
      </c>
      <c r="C41" s="501">
        <f t="shared" si="2"/>
        <v>2</v>
      </c>
      <c r="D41" s="500" t="s">
        <v>340</v>
      </c>
      <c r="E41" s="504" t="s">
        <v>374</v>
      </c>
      <c r="F41" s="500" t="s">
        <v>338</v>
      </c>
      <c r="G41" s="500" t="s">
        <v>339</v>
      </c>
      <c r="H41" s="500" t="s">
        <v>120</v>
      </c>
      <c r="I41" s="500" t="s">
        <v>338</v>
      </c>
      <c r="J41" s="500" t="s">
        <v>338</v>
      </c>
      <c r="K41" s="500" t="s">
        <v>338</v>
      </c>
      <c r="L41" s="500" t="s">
        <v>1924</v>
      </c>
      <c r="M41" s="502" t="s">
        <v>1925</v>
      </c>
      <c r="N41" s="504" t="s">
        <v>338</v>
      </c>
      <c r="O41" s="500" t="s">
        <v>338</v>
      </c>
      <c r="P41" s="500" t="s">
        <v>120</v>
      </c>
      <c r="Q41" s="510">
        <f>361+9</f>
        <v>370</v>
      </c>
      <c r="R41" s="507">
        <v>1901.578</v>
      </c>
      <c r="S41" s="508">
        <f>Q41/R41/1000*100</f>
        <v>1.9457524224617658E-2</v>
      </c>
      <c r="T41" s="509" t="s">
        <v>1866</v>
      </c>
      <c r="U41" s="139" t="s">
        <v>120</v>
      </c>
    </row>
    <row r="42" spans="1:21" s="138" customFormat="1" ht="15" customHeight="1">
      <c r="A42" s="500" t="s">
        <v>34</v>
      </c>
      <c r="B42" s="500" t="s">
        <v>110</v>
      </c>
      <c r="C42" s="501">
        <f t="shared" si="2"/>
        <v>2</v>
      </c>
      <c r="D42" s="500" t="s">
        <v>340</v>
      </c>
      <c r="E42" s="504" t="s">
        <v>375</v>
      </c>
      <c r="F42" s="500" t="s">
        <v>338</v>
      </c>
      <c r="G42" s="500" t="s">
        <v>339</v>
      </c>
      <c r="H42" s="500" t="s">
        <v>1926</v>
      </c>
      <c r="I42" s="500" t="s">
        <v>338</v>
      </c>
      <c r="J42" s="500" t="s">
        <v>338</v>
      </c>
      <c r="K42" s="500" t="s">
        <v>338</v>
      </c>
      <c r="L42" s="500" t="s">
        <v>293</v>
      </c>
      <c r="M42" s="502" t="s">
        <v>569</v>
      </c>
      <c r="N42" s="504" t="s">
        <v>338</v>
      </c>
      <c r="O42" s="502" t="s">
        <v>338</v>
      </c>
      <c r="P42" s="505" t="s">
        <v>120</v>
      </c>
      <c r="Q42" s="510">
        <v>955</v>
      </c>
      <c r="R42" s="507">
        <v>5683.9470000000001</v>
      </c>
      <c r="S42" s="508">
        <f>Q42/R42/1000*100</f>
        <v>1.6801704871632336E-2</v>
      </c>
      <c r="T42" s="509" t="s">
        <v>120</v>
      </c>
      <c r="U42" s="139" t="s">
        <v>120</v>
      </c>
    </row>
    <row r="43" spans="1:21" s="138" customFormat="1" ht="15" customHeight="1">
      <c r="A43" s="500" t="s">
        <v>35</v>
      </c>
      <c r="B43" s="500" t="s">
        <v>102</v>
      </c>
      <c r="C43" s="501">
        <f t="shared" si="2"/>
        <v>0</v>
      </c>
      <c r="D43" s="500" t="s">
        <v>337</v>
      </c>
      <c r="E43" s="504" t="s">
        <v>376</v>
      </c>
      <c r="F43" s="500" t="s">
        <v>338</v>
      </c>
      <c r="G43" s="500" t="s">
        <v>351</v>
      </c>
      <c r="H43" s="500" t="s">
        <v>425</v>
      </c>
      <c r="I43" s="500" t="s">
        <v>338</v>
      </c>
      <c r="J43" s="500" t="s">
        <v>338</v>
      </c>
      <c r="K43" s="500" t="s">
        <v>284</v>
      </c>
      <c r="L43" s="500" t="s">
        <v>293</v>
      </c>
      <c r="M43" s="502" t="s">
        <v>180</v>
      </c>
      <c r="N43" s="504" t="s">
        <v>338</v>
      </c>
      <c r="O43" s="500" t="s">
        <v>338</v>
      </c>
      <c r="P43" s="505" t="s">
        <v>1927</v>
      </c>
      <c r="Q43" s="510" t="s">
        <v>130</v>
      </c>
      <c r="R43" s="507">
        <v>997.77800000000002</v>
      </c>
      <c r="S43" s="506" t="s">
        <v>130</v>
      </c>
      <c r="T43" s="511" t="s">
        <v>120</v>
      </c>
      <c r="U43" s="139" t="s">
        <v>120</v>
      </c>
    </row>
    <row r="44" spans="1:21" s="138" customFormat="1" ht="15" customHeight="1">
      <c r="A44" s="500" t="s">
        <v>36</v>
      </c>
      <c r="B44" s="500" t="s">
        <v>102</v>
      </c>
      <c r="C44" s="501">
        <f t="shared" si="2"/>
        <v>0</v>
      </c>
      <c r="D44" s="500" t="s">
        <v>340</v>
      </c>
      <c r="E44" s="504" t="s">
        <v>658</v>
      </c>
      <c r="F44" s="500" t="s">
        <v>338</v>
      </c>
      <c r="G44" s="500" t="s">
        <v>339</v>
      </c>
      <c r="H44" s="500" t="s">
        <v>120</v>
      </c>
      <c r="I44" s="500" t="s">
        <v>338</v>
      </c>
      <c r="J44" s="500" t="s">
        <v>284</v>
      </c>
      <c r="K44" s="500" t="s">
        <v>120</v>
      </c>
      <c r="L44" s="500" t="s">
        <v>1928</v>
      </c>
      <c r="M44" s="502" t="s">
        <v>1658</v>
      </c>
      <c r="N44" s="504" t="s">
        <v>284</v>
      </c>
      <c r="O44" s="500" t="s">
        <v>338</v>
      </c>
      <c r="P44" s="512" t="s">
        <v>1929</v>
      </c>
      <c r="Q44" s="510" t="s">
        <v>130</v>
      </c>
      <c r="R44" s="507">
        <v>2474.556</v>
      </c>
      <c r="S44" s="510" t="s">
        <v>130</v>
      </c>
      <c r="T44" s="514" t="s">
        <v>120</v>
      </c>
      <c r="U44" s="139" t="s">
        <v>120</v>
      </c>
    </row>
    <row r="45" spans="1:21" s="138" customFormat="1" ht="15" customHeight="1">
      <c r="A45" s="500" t="s">
        <v>37</v>
      </c>
      <c r="B45" s="500" t="s">
        <v>110</v>
      </c>
      <c r="C45" s="501">
        <f t="shared" si="2"/>
        <v>2</v>
      </c>
      <c r="D45" s="500" t="s">
        <v>340</v>
      </c>
      <c r="E45" s="504" t="s">
        <v>377</v>
      </c>
      <c r="F45" s="500" t="s">
        <v>338</v>
      </c>
      <c r="G45" s="500" t="s">
        <v>339</v>
      </c>
      <c r="H45" s="500" t="s">
        <v>120</v>
      </c>
      <c r="I45" s="500" t="s">
        <v>338</v>
      </c>
      <c r="J45" s="500" t="s">
        <v>338</v>
      </c>
      <c r="K45" s="500" t="s">
        <v>338</v>
      </c>
      <c r="L45" s="500" t="s">
        <v>1928</v>
      </c>
      <c r="M45" s="502" t="s">
        <v>330</v>
      </c>
      <c r="N45" s="504" t="s">
        <v>338</v>
      </c>
      <c r="O45" s="500" t="s">
        <v>338</v>
      </c>
      <c r="P45" s="505" t="s">
        <v>1930</v>
      </c>
      <c r="Q45" s="510">
        <v>112</v>
      </c>
      <c r="R45" s="507">
        <v>4181.4859999999999</v>
      </c>
      <c r="S45" s="508">
        <f>Q45/R45/1000*100</f>
        <v>2.6784736335360203E-3</v>
      </c>
      <c r="T45" s="509" t="s">
        <v>120</v>
      </c>
      <c r="U45" s="139" t="s">
        <v>120</v>
      </c>
    </row>
    <row r="46" spans="1:21" s="138" customFormat="1" ht="15" customHeight="1">
      <c r="A46" s="500" t="s">
        <v>535</v>
      </c>
      <c r="B46" s="500" t="s">
        <v>110</v>
      </c>
      <c r="C46" s="501">
        <f t="shared" si="2"/>
        <v>2</v>
      </c>
      <c r="D46" s="500" t="s">
        <v>340</v>
      </c>
      <c r="E46" s="504" t="s">
        <v>378</v>
      </c>
      <c r="F46" s="500" t="s">
        <v>338</v>
      </c>
      <c r="G46" s="500" t="s">
        <v>339</v>
      </c>
      <c r="H46" s="500" t="s">
        <v>120</v>
      </c>
      <c r="I46" s="500" t="s">
        <v>338</v>
      </c>
      <c r="J46" s="500" t="s">
        <v>338</v>
      </c>
      <c r="K46" s="500" t="s">
        <v>338</v>
      </c>
      <c r="L46" s="500" t="s">
        <v>1931</v>
      </c>
      <c r="M46" s="502" t="s">
        <v>1932</v>
      </c>
      <c r="N46" s="504" t="s">
        <v>1933</v>
      </c>
      <c r="O46" s="502" t="s">
        <v>338</v>
      </c>
      <c r="P46" s="505" t="s">
        <v>120</v>
      </c>
      <c r="Q46" s="510">
        <f>647</f>
        <v>647</v>
      </c>
      <c r="R46" s="507">
        <v>509.99200000000002</v>
      </c>
      <c r="S46" s="508">
        <f>Q46/R46/1000*100</f>
        <v>0.12686473513310012</v>
      </c>
      <c r="T46" s="509" t="s">
        <v>120</v>
      </c>
      <c r="U46" s="139" t="s">
        <v>120</v>
      </c>
    </row>
    <row r="47" spans="1:21" s="138" customFormat="1" ht="15" customHeight="1">
      <c r="A47" s="499" t="s">
        <v>38</v>
      </c>
      <c r="B47" s="496"/>
      <c r="C47" s="496"/>
      <c r="D47" s="496"/>
      <c r="E47" s="496"/>
      <c r="F47" s="496"/>
      <c r="G47" s="496"/>
      <c r="H47" s="496"/>
      <c r="I47" s="496"/>
      <c r="J47" s="496"/>
      <c r="K47" s="496"/>
      <c r="L47" s="496"/>
      <c r="M47" s="496"/>
      <c r="N47" s="496"/>
      <c r="O47" s="496"/>
      <c r="P47" s="515"/>
      <c r="Q47" s="516"/>
      <c r="R47" s="517"/>
      <c r="S47" s="518"/>
      <c r="T47" s="519"/>
      <c r="U47" s="139"/>
    </row>
    <row r="48" spans="1:21" s="138" customFormat="1" ht="15" customHeight="1">
      <c r="A48" s="500" t="s">
        <v>39</v>
      </c>
      <c r="B48" s="500" t="s">
        <v>110</v>
      </c>
      <c r="C48" s="501">
        <f t="shared" ref="C48:C54" si="3">IF(B48="Да, осуществляется",2,0)</f>
        <v>2</v>
      </c>
      <c r="D48" s="500" t="s">
        <v>337</v>
      </c>
      <c r="E48" s="504" t="s">
        <v>380</v>
      </c>
      <c r="F48" s="500" t="s">
        <v>338</v>
      </c>
      <c r="G48" s="500" t="s">
        <v>339</v>
      </c>
      <c r="H48" s="500" t="s">
        <v>379</v>
      </c>
      <c r="I48" s="500" t="s">
        <v>338</v>
      </c>
      <c r="J48" s="500" t="s">
        <v>338</v>
      </c>
      <c r="K48" s="500" t="s">
        <v>338</v>
      </c>
      <c r="L48" s="500" t="s">
        <v>293</v>
      </c>
      <c r="M48" s="500" t="s">
        <v>1934</v>
      </c>
      <c r="N48" s="504" t="s">
        <v>338</v>
      </c>
      <c r="O48" s="500" t="s">
        <v>338</v>
      </c>
      <c r="P48" s="505" t="s">
        <v>120</v>
      </c>
      <c r="Q48" s="510">
        <v>766</v>
      </c>
      <c r="R48" s="507">
        <v>3133.3029999999999</v>
      </c>
      <c r="S48" s="508">
        <f>Q48/R48/1000*100</f>
        <v>2.4447045178841623E-2</v>
      </c>
      <c r="T48" s="509" t="s">
        <v>120</v>
      </c>
      <c r="U48" s="139" t="s">
        <v>120</v>
      </c>
    </row>
    <row r="49" spans="1:21" s="138" customFormat="1" ht="15" customHeight="1">
      <c r="A49" s="500" t="s">
        <v>40</v>
      </c>
      <c r="B49" s="500" t="s">
        <v>102</v>
      </c>
      <c r="C49" s="501">
        <f t="shared" si="3"/>
        <v>0</v>
      </c>
      <c r="D49" s="500" t="s">
        <v>337</v>
      </c>
      <c r="E49" s="504" t="s">
        <v>381</v>
      </c>
      <c r="F49" s="500" t="s">
        <v>338</v>
      </c>
      <c r="G49" s="500" t="s">
        <v>339</v>
      </c>
      <c r="H49" s="500" t="s">
        <v>120</v>
      </c>
      <c r="I49" s="500" t="s">
        <v>338</v>
      </c>
      <c r="J49" s="500" t="s">
        <v>284</v>
      </c>
      <c r="K49" s="500" t="s">
        <v>120</v>
      </c>
      <c r="L49" s="500" t="s">
        <v>293</v>
      </c>
      <c r="M49" s="500" t="s">
        <v>185</v>
      </c>
      <c r="N49" s="504" t="s">
        <v>338</v>
      </c>
      <c r="O49" s="500" t="s">
        <v>338</v>
      </c>
      <c r="P49" s="505" t="s">
        <v>1935</v>
      </c>
      <c r="Q49" s="510" t="s">
        <v>130</v>
      </c>
      <c r="R49" s="507">
        <v>515.56399999999996</v>
      </c>
      <c r="S49" s="506" t="s">
        <v>130</v>
      </c>
      <c r="T49" s="511" t="s">
        <v>120</v>
      </c>
      <c r="U49" s="139" t="s">
        <v>120</v>
      </c>
    </row>
    <row r="50" spans="1:21" s="138" customFormat="1" ht="15" customHeight="1">
      <c r="A50" s="500" t="s">
        <v>41</v>
      </c>
      <c r="B50" s="500" t="s">
        <v>102</v>
      </c>
      <c r="C50" s="501">
        <f t="shared" si="3"/>
        <v>0</v>
      </c>
      <c r="D50" s="500" t="s">
        <v>337</v>
      </c>
      <c r="E50" s="502" t="s">
        <v>382</v>
      </c>
      <c r="F50" s="500" t="s">
        <v>338</v>
      </c>
      <c r="G50" s="500" t="s">
        <v>351</v>
      </c>
      <c r="H50" s="500" t="s">
        <v>120</v>
      </c>
      <c r="I50" s="500" t="s">
        <v>120</v>
      </c>
      <c r="J50" s="500" t="s">
        <v>120</v>
      </c>
      <c r="K50" s="500" t="s">
        <v>120</v>
      </c>
      <c r="L50" s="500" t="s">
        <v>1936</v>
      </c>
      <c r="M50" s="502" t="s">
        <v>1937</v>
      </c>
      <c r="N50" s="504" t="s">
        <v>338</v>
      </c>
      <c r="O50" s="502" t="s">
        <v>1886</v>
      </c>
      <c r="P50" s="505" t="s">
        <v>1938</v>
      </c>
      <c r="Q50" s="510" t="s">
        <v>130</v>
      </c>
      <c r="R50" s="507">
        <v>869.19100000000003</v>
      </c>
      <c r="S50" s="506" t="s">
        <v>130</v>
      </c>
      <c r="T50" s="511" t="s">
        <v>120</v>
      </c>
      <c r="U50" s="139" t="s">
        <v>120</v>
      </c>
    </row>
    <row r="51" spans="1:21" s="138" customFormat="1" ht="15" customHeight="1">
      <c r="A51" s="500" t="s">
        <v>42</v>
      </c>
      <c r="B51" s="500" t="s">
        <v>110</v>
      </c>
      <c r="C51" s="501">
        <f t="shared" si="3"/>
        <v>2</v>
      </c>
      <c r="D51" s="500" t="s">
        <v>337</v>
      </c>
      <c r="E51" s="504" t="s">
        <v>383</v>
      </c>
      <c r="F51" s="500" t="s">
        <v>338</v>
      </c>
      <c r="G51" s="500" t="s">
        <v>339</v>
      </c>
      <c r="H51" s="500" t="s">
        <v>120</v>
      </c>
      <c r="I51" s="500" t="s">
        <v>338</v>
      </c>
      <c r="J51" s="500" t="s">
        <v>338</v>
      </c>
      <c r="K51" s="500" t="s">
        <v>338</v>
      </c>
      <c r="L51" s="500" t="s">
        <v>293</v>
      </c>
      <c r="M51" s="502" t="s">
        <v>572</v>
      </c>
      <c r="N51" s="504" t="s">
        <v>338</v>
      </c>
      <c r="O51" s="500" t="s">
        <v>338</v>
      </c>
      <c r="P51" s="505" t="s">
        <v>120</v>
      </c>
      <c r="Q51" s="510">
        <v>377</v>
      </c>
      <c r="R51" s="507">
        <v>465.35700000000003</v>
      </c>
      <c r="S51" s="513">
        <f>Q51/R51/1000*100</f>
        <v>8.1013071684749555E-2</v>
      </c>
      <c r="T51" s="520" t="s">
        <v>120</v>
      </c>
      <c r="U51" s="139" t="s">
        <v>120</v>
      </c>
    </row>
    <row r="52" spans="1:21" s="138" customFormat="1" ht="15" customHeight="1">
      <c r="A52" s="500" t="s">
        <v>91</v>
      </c>
      <c r="B52" s="500" t="s">
        <v>110</v>
      </c>
      <c r="C52" s="501">
        <f t="shared" si="3"/>
        <v>2</v>
      </c>
      <c r="D52" s="500" t="s">
        <v>337</v>
      </c>
      <c r="E52" s="502" t="s">
        <v>384</v>
      </c>
      <c r="F52" s="500" t="s">
        <v>338</v>
      </c>
      <c r="G52" s="500" t="s">
        <v>341</v>
      </c>
      <c r="H52" s="500" t="s">
        <v>120</v>
      </c>
      <c r="I52" s="500" t="s">
        <v>338</v>
      </c>
      <c r="J52" s="500" t="s">
        <v>338</v>
      </c>
      <c r="K52" s="500" t="s">
        <v>338</v>
      </c>
      <c r="L52" s="500" t="s">
        <v>293</v>
      </c>
      <c r="M52" s="502" t="s">
        <v>573</v>
      </c>
      <c r="N52" s="521" t="s">
        <v>1939</v>
      </c>
      <c r="O52" s="500" t="s">
        <v>338</v>
      </c>
      <c r="P52" s="505" t="s">
        <v>120</v>
      </c>
      <c r="Q52" s="510">
        <v>124</v>
      </c>
      <c r="R52" s="507">
        <v>693.09799999999996</v>
      </c>
      <c r="S52" s="513">
        <f>Q52/R52/1000*100</f>
        <v>1.7890687896949638E-2</v>
      </c>
      <c r="T52" s="520" t="s">
        <v>120</v>
      </c>
      <c r="U52" s="139" t="s">
        <v>120</v>
      </c>
    </row>
    <row r="53" spans="1:21" s="138" customFormat="1" ht="15" customHeight="1">
      <c r="A53" s="500" t="s">
        <v>43</v>
      </c>
      <c r="B53" s="500" t="s">
        <v>102</v>
      </c>
      <c r="C53" s="501">
        <f t="shared" si="3"/>
        <v>0</v>
      </c>
      <c r="D53" s="500" t="s">
        <v>359</v>
      </c>
      <c r="E53" s="504" t="s">
        <v>385</v>
      </c>
      <c r="F53" s="500" t="s">
        <v>338</v>
      </c>
      <c r="G53" s="500" t="s">
        <v>339</v>
      </c>
      <c r="H53" s="500" t="s">
        <v>120</v>
      </c>
      <c r="I53" s="500" t="s">
        <v>338</v>
      </c>
      <c r="J53" s="500" t="s">
        <v>338</v>
      </c>
      <c r="K53" s="500" t="s">
        <v>338</v>
      </c>
      <c r="L53" s="500" t="s">
        <v>1940</v>
      </c>
      <c r="M53" s="502" t="s">
        <v>1941</v>
      </c>
      <c r="N53" s="504" t="s">
        <v>284</v>
      </c>
      <c r="O53" s="500" t="s">
        <v>338</v>
      </c>
      <c r="P53" s="505" t="s">
        <v>1942</v>
      </c>
      <c r="Q53" s="510">
        <v>0</v>
      </c>
      <c r="R53" s="507">
        <v>1497.992</v>
      </c>
      <c r="S53" s="513">
        <f>Q53/R53/1000*100</f>
        <v>0</v>
      </c>
      <c r="T53" s="509" t="s">
        <v>1943</v>
      </c>
      <c r="U53" s="139" t="s">
        <v>120</v>
      </c>
    </row>
    <row r="54" spans="1:21" s="138" customFormat="1" ht="15" customHeight="1">
      <c r="A54" s="500" t="s">
        <v>44</v>
      </c>
      <c r="B54" s="500" t="s">
        <v>110</v>
      </c>
      <c r="C54" s="501">
        <f t="shared" si="3"/>
        <v>2</v>
      </c>
      <c r="D54" s="500" t="s">
        <v>340</v>
      </c>
      <c r="E54" s="504" t="s">
        <v>386</v>
      </c>
      <c r="F54" s="500" t="s">
        <v>338</v>
      </c>
      <c r="G54" s="500" t="s">
        <v>339</v>
      </c>
      <c r="H54" s="500" t="s">
        <v>343</v>
      </c>
      <c r="I54" s="500" t="s">
        <v>338</v>
      </c>
      <c r="J54" s="500" t="s">
        <v>338</v>
      </c>
      <c r="K54" s="500" t="s">
        <v>338</v>
      </c>
      <c r="L54" s="500" t="s">
        <v>293</v>
      </c>
      <c r="M54" s="502" t="s">
        <v>736</v>
      </c>
      <c r="N54" s="504" t="s">
        <v>338</v>
      </c>
      <c r="O54" s="502"/>
      <c r="P54" s="522" t="s">
        <v>120</v>
      </c>
      <c r="Q54" s="510">
        <v>4986</v>
      </c>
      <c r="R54" s="507">
        <v>2792.7959999999998</v>
      </c>
      <c r="S54" s="508">
        <f>Q54/R54/1000*100</f>
        <v>0.17853076271951121</v>
      </c>
      <c r="T54" s="509" t="s">
        <v>1866</v>
      </c>
      <c r="U54" s="139" t="s">
        <v>120</v>
      </c>
    </row>
    <row r="55" spans="1:21" s="138" customFormat="1" ht="15" customHeight="1">
      <c r="A55" s="499" t="s">
        <v>45</v>
      </c>
      <c r="B55" s="496"/>
      <c r="C55" s="496"/>
      <c r="D55" s="496"/>
      <c r="E55" s="496"/>
      <c r="F55" s="496"/>
      <c r="G55" s="496"/>
      <c r="H55" s="496"/>
      <c r="I55" s="496"/>
      <c r="J55" s="496"/>
      <c r="K55" s="496"/>
      <c r="L55" s="496"/>
      <c r="M55" s="496"/>
      <c r="N55" s="496"/>
      <c r="O55" s="496"/>
      <c r="P55" s="515"/>
      <c r="Q55" s="516"/>
      <c r="R55" s="517"/>
      <c r="S55" s="518"/>
      <c r="T55" s="519"/>
      <c r="U55" s="139"/>
    </row>
    <row r="56" spans="1:21" s="138" customFormat="1" ht="15" customHeight="1">
      <c r="A56" s="500" t="s">
        <v>46</v>
      </c>
      <c r="B56" s="500" t="s">
        <v>110</v>
      </c>
      <c r="C56" s="501">
        <f t="shared" ref="C56:C69" si="4">IF(B56="Да, осуществляется",2,0)</f>
        <v>2</v>
      </c>
      <c r="D56" s="500" t="s">
        <v>337</v>
      </c>
      <c r="E56" s="504" t="s">
        <v>387</v>
      </c>
      <c r="F56" s="500" t="s">
        <v>338</v>
      </c>
      <c r="G56" s="500" t="s">
        <v>339</v>
      </c>
      <c r="H56" s="500" t="s">
        <v>1888</v>
      </c>
      <c r="I56" s="500" t="s">
        <v>338</v>
      </c>
      <c r="J56" s="500" t="s">
        <v>338</v>
      </c>
      <c r="K56" s="500" t="s">
        <v>338</v>
      </c>
      <c r="L56" s="500" t="s">
        <v>761</v>
      </c>
      <c r="M56" s="502" t="s">
        <v>1944</v>
      </c>
      <c r="N56" s="504" t="s">
        <v>338</v>
      </c>
      <c r="O56" s="502" t="s">
        <v>338</v>
      </c>
      <c r="P56" s="505" t="s">
        <v>2980</v>
      </c>
      <c r="Q56" s="510">
        <f>44+111+560</f>
        <v>715</v>
      </c>
      <c r="R56" s="507">
        <v>4013.7860000000001</v>
      </c>
      <c r="S56" s="508">
        <f>Q56/R56/1000*100</f>
        <v>1.7813605408958023E-2</v>
      </c>
      <c r="T56" s="511" t="s">
        <v>2981</v>
      </c>
      <c r="U56" s="139" t="s">
        <v>120</v>
      </c>
    </row>
    <row r="57" spans="1:21" s="138" customFormat="1" ht="15" customHeight="1">
      <c r="A57" s="500" t="s">
        <v>47</v>
      </c>
      <c r="B57" s="500" t="s">
        <v>102</v>
      </c>
      <c r="C57" s="501">
        <f t="shared" si="4"/>
        <v>0</v>
      </c>
      <c r="D57" s="500" t="s">
        <v>337</v>
      </c>
      <c r="E57" s="504" t="s">
        <v>659</v>
      </c>
      <c r="F57" s="500" t="s">
        <v>338</v>
      </c>
      <c r="G57" s="500" t="s">
        <v>339</v>
      </c>
      <c r="H57" s="500" t="s">
        <v>120</v>
      </c>
      <c r="I57" s="500" t="s">
        <v>338</v>
      </c>
      <c r="J57" s="500" t="s">
        <v>284</v>
      </c>
      <c r="K57" s="500" t="s">
        <v>120</v>
      </c>
      <c r="L57" s="500" t="s">
        <v>293</v>
      </c>
      <c r="M57" s="500" t="s">
        <v>1675</v>
      </c>
      <c r="N57" s="504" t="s">
        <v>338</v>
      </c>
      <c r="O57" s="500" t="s">
        <v>338</v>
      </c>
      <c r="P57" s="505" t="s">
        <v>1935</v>
      </c>
      <c r="Q57" s="510" t="s">
        <v>130</v>
      </c>
      <c r="R57" s="507">
        <v>675.33199999999999</v>
      </c>
      <c r="S57" s="506" t="s">
        <v>130</v>
      </c>
      <c r="T57" s="511" t="s">
        <v>120</v>
      </c>
      <c r="U57" s="139" t="s">
        <v>120</v>
      </c>
    </row>
    <row r="58" spans="1:21" s="138" customFormat="1" ht="15" customHeight="1">
      <c r="A58" s="500" t="s">
        <v>48</v>
      </c>
      <c r="B58" s="500" t="s">
        <v>102</v>
      </c>
      <c r="C58" s="501">
        <f t="shared" si="4"/>
        <v>0</v>
      </c>
      <c r="D58" s="500" t="s">
        <v>337</v>
      </c>
      <c r="E58" s="504" t="s">
        <v>388</v>
      </c>
      <c r="F58" s="500" t="s">
        <v>338</v>
      </c>
      <c r="G58" s="500" t="s">
        <v>339</v>
      </c>
      <c r="H58" s="500" t="s">
        <v>120</v>
      </c>
      <c r="I58" s="500" t="s">
        <v>338</v>
      </c>
      <c r="J58" s="500" t="s">
        <v>284</v>
      </c>
      <c r="K58" s="500" t="s">
        <v>120</v>
      </c>
      <c r="L58" s="500" t="s">
        <v>293</v>
      </c>
      <c r="M58" s="500" t="s">
        <v>1945</v>
      </c>
      <c r="N58" s="504" t="s">
        <v>338</v>
      </c>
      <c r="O58" s="500" t="s">
        <v>338</v>
      </c>
      <c r="P58" s="505" t="s">
        <v>1935</v>
      </c>
      <c r="Q58" s="510" t="s">
        <v>130</v>
      </c>
      <c r="R58" s="507">
        <v>778.96500000000003</v>
      </c>
      <c r="S58" s="506" t="s">
        <v>130</v>
      </c>
      <c r="T58" s="511" t="s">
        <v>120</v>
      </c>
      <c r="U58" s="139" t="s">
        <v>120</v>
      </c>
    </row>
    <row r="59" spans="1:21" s="138" customFormat="1" ht="15" customHeight="1">
      <c r="A59" s="500" t="s">
        <v>49</v>
      </c>
      <c r="B59" s="500" t="s">
        <v>102</v>
      </c>
      <c r="C59" s="501">
        <f t="shared" si="4"/>
        <v>0</v>
      </c>
      <c r="D59" s="500" t="s">
        <v>337</v>
      </c>
      <c r="E59" s="504" t="s">
        <v>389</v>
      </c>
      <c r="F59" s="500" t="s">
        <v>284</v>
      </c>
      <c r="G59" s="500" t="s">
        <v>120</v>
      </c>
      <c r="H59" s="500" t="s">
        <v>120</v>
      </c>
      <c r="I59" s="500" t="s">
        <v>120</v>
      </c>
      <c r="J59" s="500" t="s">
        <v>120</v>
      </c>
      <c r="K59" s="500" t="s">
        <v>120</v>
      </c>
      <c r="L59" s="500" t="s">
        <v>1936</v>
      </c>
      <c r="M59" s="502" t="s">
        <v>679</v>
      </c>
      <c r="N59" s="504" t="s">
        <v>338</v>
      </c>
      <c r="O59" s="500" t="s">
        <v>1886</v>
      </c>
      <c r="P59" s="512" t="s">
        <v>1946</v>
      </c>
      <c r="Q59" s="510" t="s">
        <v>130</v>
      </c>
      <c r="R59" s="507">
        <v>3894.12</v>
      </c>
      <c r="S59" s="510" t="s">
        <v>130</v>
      </c>
      <c r="T59" s="514" t="s">
        <v>120</v>
      </c>
      <c r="U59" s="139" t="s">
        <v>120</v>
      </c>
    </row>
    <row r="60" spans="1:21" s="138" customFormat="1" ht="15" customHeight="1">
      <c r="A60" s="500" t="s">
        <v>50</v>
      </c>
      <c r="B60" s="500" t="s">
        <v>110</v>
      </c>
      <c r="C60" s="501">
        <f t="shared" si="4"/>
        <v>2</v>
      </c>
      <c r="D60" s="500" t="s">
        <v>337</v>
      </c>
      <c r="E60" s="504" t="s">
        <v>390</v>
      </c>
      <c r="F60" s="500" t="s">
        <v>338</v>
      </c>
      <c r="G60" s="500" t="s">
        <v>341</v>
      </c>
      <c r="H60" s="500" t="s">
        <v>120</v>
      </c>
      <c r="I60" s="500" t="s">
        <v>338</v>
      </c>
      <c r="J60" s="500" t="s">
        <v>338</v>
      </c>
      <c r="K60" s="500" t="s">
        <v>338</v>
      </c>
      <c r="L60" s="500" t="s">
        <v>293</v>
      </c>
      <c r="M60" s="502" t="s">
        <v>2973</v>
      </c>
      <c r="N60" s="504" t="s">
        <v>338</v>
      </c>
      <c r="O60" s="500" t="s">
        <v>338</v>
      </c>
      <c r="P60" s="505" t="s">
        <v>2974</v>
      </c>
      <c r="Q60" s="510">
        <v>1216</v>
      </c>
      <c r="R60" s="507">
        <v>1493.356</v>
      </c>
      <c r="S60" s="508">
        <f>Q60/R60/1000*100</f>
        <v>8.1427335477943646E-2</v>
      </c>
      <c r="T60" s="511" t="s">
        <v>120</v>
      </c>
      <c r="U60" s="139" t="s">
        <v>120</v>
      </c>
    </row>
    <row r="61" spans="1:21" s="138" customFormat="1" ht="14.5" customHeight="1">
      <c r="A61" s="500" t="s">
        <v>51</v>
      </c>
      <c r="B61" s="500" t="s">
        <v>110</v>
      </c>
      <c r="C61" s="501">
        <f t="shared" si="4"/>
        <v>2</v>
      </c>
      <c r="D61" s="500" t="s">
        <v>340</v>
      </c>
      <c r="E61" s="504" t="s">
        <v>1947</v>
      </c>
      <c r="F61" s="500" t="s">
        <v>338</v>
      </c>
      <c r="G61" s="500" t="s">
        <v>339</v>
      </c>
      <c r="H61" s="500" t="s">
        <v>343</v>
      </c>
      <c r="I61" s="500" t="s">
        <v>338</v>
      </c>
      <c r="J61" s="500" t="s">
        <v>338</v>
      </c>
      <c r="K61" s="500" t="s">
        <v>338</v>
      </c>
      <c r="L61" s="500" t="s">
        <v>293</v>
      </c>
      <c r="M61" s="502" t="s">
        <v>1680</v>
      </c>
      <c r="N61" s="504" t="s">
        <v>338</v>
      </c>
      <c r="O61" s="500" t="s">
        <v>338</v>
      </c>
      <c r="P61" s="505" t="s">
        <v>1948</v>
      </c>
      <c r="Q61" s="510">
        <f>256+6</f>
        <v>262</v>
      </c>
      <c r="R61" s="507">
        <v>1207.875</v>
      </c>
      <c r="S61" s="508">
        <f>Q61/R61/1000*100</f>
        <v>2.1690986236158543E-2</v>
      </c>
      <c r="T61" s="509" t="s">
        <v>1866</v>
      </c>
      <c r="U61" s="139" t="s">
        <v>120</v>
      </c>
    </row>
    <row r="62" spans="1:21" s="138" customFormat="1" ht="15" customHeight="1">
      <c r="A62" s="500" t="s">
        <v>52</v>
      </c>
      <c r="B62" s="500" t="s">
        <v>110</v>
      </c>
      <c r="C62" s="501">
        <f t="shared" si="4"/>
        <v>2</v>
      </c>
      <c r="D62" s="500" t="s">
        <v>337</v>
      </c>
      <c r="E62" s="504" t="s">
        <v>427</v>
      </c>
      <c r="F62" s="500" t="s">
        <v>338</v>
      </c>
      <c r="G62" s="500" t="s">
        <v>339</v>
      </c>
      <c r="H62" s="500" t="s">
        <v>120</v>
      </c>
      <c r="I62" s="500" t="s">
        <v>338</v>
      </c>
      <c r="J62" s="500" t="s">
        <v>338</v>
      </c>
      <c r="K62" s="500" t="s">
        <v>338</v>
      </c>
      <c r="L62" s="500" t="s">
        <v>293</v>
      </c>
      <c r="M62" s="502" t="s">
        <v>579</v>
      </c>
      <c r="N62" s="504" t="s">
        <v>338</v>
      </c>
      <c r="O62" s="500" t="s">
        <v>338</v>
      </c>
      <c r="P62" s="505" t="s">
        <v>1949</v>
      </c>
      <c r="Q62" s="510">
        <v>1109</v>
      </c>
      <c r="R62" s="507">
        <v>2579.261</v>
      </c>
      <c r="S62" s="508">
        <f>Q62/R62/1000*100</f>
        <v>4.299681187751065E-2</v>
      </c>
      <c r="T62" s="509" t="s">
        <v>1866</v>
      </c>
      <c r="U62" s="139" t="s">
        <v>120</v>
      </c>
    </row>
    <row r="63" spans="1:21" s="138" customFormat="1" ht="15" customHeight="1">
      <c r="A63" s="500" t="s">
        <v>53</v>
      </c>
      <c r="B63" s="500" t="s">
        <v>102</v>
      </c>
      <c r="C63" s="501">
        <f t="shared" si="4"/>
        <v>0</v>
      </c>
      <c r="D63" s="500" t="s">
        <v>337</v>
      </c>
      <c r="E63" s="504" t="s">
        <v>391</v>
      </c>
      <c r="F63" s="500" t="s">
        <v>284</v>
      </c>
      <c r="G63" s="500" t="s">
        <v>120</v>
      </c>
      <c r="H63" s="500" t="s">
        <v>120</v>
      </c>
      <c r="I63" s="500" t="s">
        <v>120</v>
      </c>
      <c r="J63" s="500" t="s">
        <v>120</v>
      </c>
      <c r="K63" s="500" t="s">
        <v>120</v>
      </c>
      <c r="L63" s="500" t="s">
        <v>293</v>
      </c>
      <c r="M63" s="502" t="s">
        <v>1950</v>
      </c>
      <c r="N63" s="504" t="s">
        <v>338</v>
      </c>
      <c r="O63" s="500" t="s">
        <v>338</v>
      </c>
      <c r="P63" s="505" t="s">
        <v>1951</v>
      </c>
      <c r="Q63" s="510" t="s">
        <v>130</v>
      </c>
      <c r="R63" s="507">
        <v>1250.173</v>
      </c>
      <c r="S63" s="506" t="s">
        <v>130</v>
      </c>
      <c r="T63" s="511" t="s">
        <v>120</v>
      </c>
      <c r="U63" s="139" t="s">
        <v>120</v>
      </c>
    </row>
    <row r="64" spans="1:21" s="138" customFormat="1" ht="15" customHeight="1">
      <c r="A64" s="500" t="s">
        <v>54</v>
      </c>
      <c r="B64" s="500" t="s">
        <v>110</v>
      </c>
      <c r="C64" s="501">
        <f t="shared" si="4"/>
        <v>2</v>
      </c>
      <c r="D64" s="500" t="s">
        <v>359</v>
      </c>
      <c r="E64" s="504" t="s">
        <v>393</v>
      </c>
      <c r="F64" s="500" t="s">
        <v>338</v>
      </c>
      <c r="G64" s="500" t="s">
        <v>339</v>
      </c>
      <c r="H64" s="500" t="s">
        <v>392</v>
      </c>
      <c r="I64" s="500" t="s">
        <v>338</v>
      </c>
      <c r="J64" s="500" t="s">
        <v>338</v>
      </c>
      <c r="K64" s="500" t="s">
        <v>338</v>
      </c>
      <c r="L64" s="500" t="s">
        <v>131</v>
      </c>
      <c r="M64" s="502" t="s">
        <v>320</v>
      </c>
      <c r="N64" s="504" t="s">
        <v>338</v>
      </c>
      <c r="O64" s="500" t="s">
        <v>338</v>
      </c>
      <c r="P64" s="505" t="s">
        <v>120</v>
      </c>
      <c r="Q64" s="510">
        <v>409</v>
      </c>
      <c r="R64" s="507">
        <v>3176.5520000000001</v>
      </c>
      <c r="S64" s="508">
        <f>Q64/R64/1000*100</f>
        <v>1.2875595929170999E-2</v>
      </c>
      <c r="T64" s="509" t="s">
        <v>120</v>
      </c>
      <c r="U64" s="139" t="s">
        <v>120</v>
      </c>
    </row>
    <row r="65" spans="1:21" s="138" customFormat="1" ht="15" customHeight="1">
      <c r="A65" s="500" t="s">
        <v>55</v>
      </c>
      <c r="B65" s="500" t="s">
        <v>110</v>
      </c>
      <c r="C65" s="501">
        <f t="shared" si="4"/>
        <v>2</v>
      </c>
      <c r="D65" s="500" t="s">
        <v>359</v>
      </c>
      <c r="E65" s="504" t="s">
        <v>394</v>
      </c>
      <c r="F65" s="500" t="s">
        <v>338</v>
      </c>
      <c r="G65" s="500" t="s">
        <v>339</v>
      </c>
      <c r="H65" s="500" t="s">
        <v>120</v>
      </c>
      <c r="I65" s="500" t="s">
        <v>338</v>
      </c>
      <c r="J65" s="500" t="s">
        <v>338</v>
      </c>
      <c r="K65" s="500" t="s">
        <v>338</v>
      </c>
      <c r="L65" s="500" t="s">
        <v>1928</v>
      </c>
      <c r="M65" s="502" t="s">
        <v>1952</v>
      </c>
      <c r="N65" s="504" t="s">
        <v>338</v>
      </c>
      <c r="O65" s="500" t="s">
        <v>338</v>
      </c>
      <c r="P65" s="505" t="s">
        <v>120</v>
      </c>
      <c r="Q65" s="510">
        <v>214</v>
      </c>
      <c r="R65" s="507">
        <v>1942.915</v>
      </c>
      <c r="S65" s="508">
        <f>Q65/R65/1000*100</f>
        <v>1.1014377880658701E-2</v>
      </c>
      <c r="T65" s="509" t="s">
        <v>120</v>
      </c>
      <c r="U65" s="139" t="s">
        <v>120</v>
      </c>
    </row>
    <row r="66" spans="1:21" s="138" customFormat="1" ht="15" customHeight="1">
      <c r="A66" s="500" t="s">
        <v>56</v>
      </c>
      <c r="B66" s="500" t="s">
        <v>102</v>
      </c>
      <c r="C66" s="501">
        <f t="shared" si="4"/>
        <v>0</v>
      </c>
      <c r="D66" s="500" t="s">
        <v>337</v>
      </c>
      <c r="E66" s="504" t="s">
        <v>395</v>
      </c>
      <c r="F66" s="500" t="s">
        <v>284</v>
      </c>
      <c r="G66" s="500" t="s">
        <v>120</v>
      </c>
      <c r="H66" s="500" t="s">
        <v>120</v>
      </c>
      <c r="I66" s="500" t="s">
        <v>120</v>
      </c>
      <c r="J66" s="500" t="s">
        <v>120</v>
      </c>
      <c r="K66" s="500" t="s">
        <v>120</v>
      </c>
      <c r="L66" s="500" t="s">
        <v>1953</v>
      </c>
      <c r="M66" s="502" t="s">
        <v>1954</v>
      </c>
      <c r="N66" s="504" t="s">
        <v>338</v>
      </c>
      <c r="O66" s="500" t="s">
        <v>338</v>
      </c>
      <c r="P66" s="505" t="s">
        <v>1955</v>
      </c>
      <c r="Q66" s="510" t="s">
        <v>130</v>
      </c>
      <c r="R66" s="507">
        <v>1290.8979999999999</v>
      </c>
      <c r="S66" s="506" t="s">
        <v>130</v>
      </c>
      <c r="T66" s="511" t="s">
        <v>120</v>
      </c>
      <c r="U66" s="139" t="s">
        <v>120</v>
      </c>
    </row>
    <row r="67" spans="1:21" s="138" customFormat="1" ht="15" customHeight="1">
      <c r="A67" s="500" t="s">
        <v>57</v>
      </c>
      <c r="B67" s="500" t="s">
        <v>110</v>
      </c>
      <c r="C67" s="501">
        <f t="shared" si="4"/>
        <v>2</v>
      </c>
      <c r="D67" s="500" t="s">
        <v>359</v>
      </c>
      <c r="E67" s="504" t="s">
        <v>396</v>
      </c>
      <c r="F67" s="500" t="s">
        <v>338</v>
      </c>
      <c r="G67" s="500" t="s">
        <v>339</v>
      </c>
      <c r="H67" s="500" t="s">
        <v>120</v>
      </c>
      <c r="I67" s="500" t="s">
        <v>338</v>
      </c>
      <c r="J67" s="500" t="s">
        <v>338</v>
      </c>
      <c r="K67" s="500" t="s">
        <v>338</v>
      </c>
      <c r="L67" s="500" t="s">
        <v>296</v>
      </c>
      <c r="M67" s="502" t="s">
        <v>1956</v>
      </c>
      <c r="N67" s="504" t="s">
        <v>338</v>
      </c>
      <c r="O67" s="500" t="s">
        <v>1933</v>
      </c>
      <c r="P67" s="505" t="s">
        <v>120</v>
      </c>
      <c r="Q67" s="510">
        <f>476+88</f>
        <v>564</v>
      </c>
      <c r="R67" s="507">
        <v>3154.1640000000002</v>
      </c>
      <c r="S67" s="508">
        <f>Q67/R67/1000*100</f>
        <v>1.78811247607924E-2</v>
      </c>
      <c r="T67" s="509" t="s">
        <v>1866</v>
      </c>
      <c r="U67" s="139" t="s">
        <v>120</v>
      </c>
    </row>
    <row r="68" spans="1:21" s="138" customFormat="1" ht="15" customHeight="1">
      <c r="A68" s="500" t="s">
        <v>58</v>
      </c>
      <c r="B68" s="500" t="s">
        <v>110</v>
      </c>
      <c r="C68" s="501">
        <f t="shared" si="4"/>
        <v>2</v>
      </c>
      <c r="D68" s="500" t="s">
        <v>340</v>
      </c>
      <c r="E68" s="504" t="s">
        <v>660</v>
      </c>
      <c r="F68" s="500" t="s">
        <v>338</v>
      </c>
      <c r="G68" s="500" t="s">
        <v>339</v>
      </c>
      <c r="H68" s="500" t="s">
        <v>120</v>
      </c>
      <c r="I68" s="500" t="s">
        <v>338</v>
      </c>
      <c r="J68" s="500" t="s">
        <v>338</v>
      </c>
      <c r="K68" s="500" t="s">
        <v>338</v>
      </c>
      <c r="L68" s="500" t="s">
        <v>1957</v>
      </c>
      <c r="M68" s="500" t="s">
        <v>1692</v>
      </c>
      <c r="N68" s="504" t="s">
        <v>338</v>
      </c>
      <c r="O68" s="500" t="s">
        <v>338</v>
      </c>
      <c r="P68" s="505" t="s">
        <v>120</v>
      </c>
      <c r="Q68" s="510">
        <v>158</v>
      </c>
      <c r="R68" s="507">
        <v>2395.1109999999999</v>
      </c>
      <c r="S68" s="508">
        <f>Q68/R68/1000*100</f>
        <v>6.5967715066232845E-3</v>
      </c>
      <c r="T68" s="509" t="s">
        <v>120</v>
      </c>
      <c r="U68" s="139" t="s">
        <v>120</v>
      </c>
    </row>
    <row r="69" spans="1:21" s="138" customFormat="1" ht="15" customHeight="1">
      <c r="A69" s="500" t="s">
        <v>59</v>
      </c>
      <c r="B69" s="500" t="s">
        <v>110</v>
      </c>
      <c r="C69" s="501">
        <f t="shared" si="4"/>
        <v>2</v>
      </c>
      <c r="D69" s="500" t="s">
        <v>340</v>
      </c>
      <c r="E69" s="504" t="s">
        <v>397</v>
      </c>
      <c r="F69" s="500" t="s">
        <v>338</v>
      </c>
      <c r="G69" s="500" t="s">
        <v>339</v>
      </c>
      <c r="H69" s="500" t="s">
        <v>120</v>
      </c>
      <c r="I69" s="500" t="s">
        <v>338</v>
      </c>
      <c r="J69" s="500" t="s">
        <v>338</v>
      </c>
      <c r="K69" s="500" t="s">
        <v>338</v>
      </c>
      <c r="L69" s="500" t="s">
        <v>1928</v>
      </c>
      <c r="M69" s="502" t="s">
        <v>584</v>
      </c>
      <c r="N69" s="504" t="s">
        <v>338</v>
      </c>
      <c r="O69" s="500" t="s">
        <v>338</v>
      </c>
      <c r="P69" s="505" t="s">
        <v>120</v>
      </c>
      <c r="Q69" s="510">
        <v>1006</v>
      </c>
      <c r="R69" s="507">
        <v>1218.319</v>
      </c>
      <c r="S69" s="508">
        <f>Q69/R69/1000*100</f>
        <v>8.2572790870043072E-2</v>
      </c>
      <c r="T69" s="509" t="s">
        <v>120</v>
      </c>
      <c r="U69" s="139" t="s">
        <v>120</v>
      </c>
    </row>
    <row r="70" spans="1:21" s="138" customFormat="1" ht="15" customHeight="1">
      <c r="A70" s="499" t="s">
        <v>60</v>
      </c>
      <c r="B70" s="496"/>
      <c r="C70" s="496"/>
      <c r="D70" s="496"/>
      <c r="E70" s="496"/>
      <c r="F70" s="496"/>
      <c r="G70" s="496"/>
      <c r="H70" s="496"/>
      <c r="I70" s="496"/>
      <c r="J70" s="496"/>
      <c r="K70" s="496"/>
      <c r="L70" s="496"/>
      <c r="M70" s="496"/>
      <c r="N70" s="496"/>
      <c r="O70" s="496"/>
      <c r="P70" s="515"/>
      <c r="Q70" s="516"/>
      <c r="R70" s="517"/>
      <c r="S70" s="518"/>
      <c r="T70" s="519"/>
      <c r="U70" s="139"/>
    </row>
    <row r="71" spans="1:21" s="138" customFormat="1" ht="15" customHeight="1">
      <c r="A71" s="500" t="s">
        <v>61</v>
      </c>
      <c r="B71" s="500" t="s">
        <v>102</v>
      </c>
      <c r="C71" s="501">
        <f t="shared" ref="C71:C76" si="5">IF(B71="Да, осуществляется",2,0)</f>
        <v>0</v>
      </c>
      <c r="D71" s="500" t="s">
        <v>337</v>
      </c>
      <c r="E71" s="504" t="s">
        <v>398</v>
      </c>
      <c r="F71" s="500" t="s">
        <v>284</v>
      </c>
      <c r="G71" s="500" t="s">
        <v>120</v>
      </c>
      <c r="H71" s="500" t="s">
        <v>120</v>
      </c>
      <c r="I71" s="500" t="s">
        <v>120</v>
      </c>
      <c r="J71" s="500" t="s">
        <v>120</v>
      </c>
      <c r="K71" s="500" t="s">
        <v>120</v>
      </c>
      <c r="L71" s="500" t="s">
        <v>293</v>
      </c>
      <c r="M71" s="502" t="s">
        <v>214</v>
      </c>
      <c r="N71" s="504" t="s">
        <v>338</v>
      </c>
      <c r="O71" s="500" t="s">
        <v>338</v>
      </c>
      <c r="P71" s="505" t="s">
        <v>1870</v>
      </c>
      <c r="Q71" s="510" t="s">
        <v>130</v>
      </c>
      <c r="R71" s="507">
        <v>818.57</v>
      </c>
      <c r="S71" s="506" t="s">
        <v>130</v>
      </c>
      <c r="T71" s="511" t="s">
        <v>120</v>
      </c>
      <c r="U71" s="139" t="s">
        <v>120</v>
      </c>
    </row>
    <row r="72" spans="1:21" s="138" customFormat="1" ht="15" customHeight="1">
      <c r="A72" s="500" t="s">
        <v>62</v>
      </c>
      <c r="B72" s="500" t="s">
        <v>110</v>
      </c>
      <c r="C72" s="501">
        <f t="shared" si="5"/>
        <v>2</v>
      </c>
      <c r="D72" s="500" t="s">
        <v>337</v>
      </c>
      <c r="E72" s="504" t="s">
        <v>399</v>
      </c>
      <c r="F72" s="500" t="s">
        <v>338</v>
      </c>
      <c r="G72" s="500" t="s">
        <v>339</v>
      </c>
      <c r="H72" s="500" t="s">
        <v>379</v>
      </c>
      <c r="I72" s="500" t="s">
        <v>338</v>
      </c>
      <c r="J72" s="500" t="s">
        <v>338</v>
      </c>
      <c r="K72" s="500" t="s">
        <v>338</v>
      </c>
      <c r="L72" s="500" t="s">
        <v>293</v>
      </c>
      <c r="M72" s="502" t="s">
        <v>216</v>
      </c>
      <c r="N72" s="504" t="s">
        <v>338</v>
      </c>
      <c r="O72" s="500" t="s">
        <v>1958</v>
      </c>
      <c r="P72" s="505" t="s">
        <v>120</v>
      </c>
      <c r="Q72" s="510">
        <v>1418</v>
      </c>
      <c r="R72" s="507">
        <v>4290.067</v>
      </c>
      <c r="S72" s="508">
        <f>Q72/R72/1000*100</f>
        <v>3.3053096839746332E-2</v>
      </c>
      <c r="T72" s="509" t="s">
        <v>1866</v>
      </c>
      <c r="U72" s="139" t="s">
        <v>120</v>
      </c>
    </row>
    <row r="73" spans="1:21" s="138" customFormat="1" ht="15" customHeight="1">
      <c r="A73" s="500" t="s">
        <v>63</v>
      </c>
      <c r="B73" s="500" t="s">
        <v>110</v>
      </c>
      <c r="C73" s="501">
        <f t="shared" si="5"/>
        <v>2</v>
      </c>
      <c r="D73" s="500" t="s">
        <v>345</v>
      </c>
      <c r="E73" s="504" t="s">
        <v>400</v>
      </c>
      <c r="F73" s="500" t="s">
        <v>338</v>
      </c>
      <c r="G73" s="500" t="s">
        <v>339</v>
      </c>
      <c r="H73" s="500" t="s">
        <v>120</v>
      </c>
      <c r="I73" s="500" t="s">
        <v>338</v>
      </c>
      <c r="J73" s="500" t="s">
        <v>338</v>
      </c>
      <c r="K73" s="500" t="s">
        <v>338</v>
      </c>
      <c r="L73" s="500" t="s">
        <v>293</v>
      </c>
      <c r="M73" s="502" t="s">
        <v>1256</v>
      </c>
      <c r="N73" s="504" t="s">
        <v>338</v>
      </c>
      <c r="O73" s="500" t="s">
        <v>338</v>
      </c>
      <c r="P73" s="505" t="s">
        <v>120</v>
      </c>
      <c r="Q73" s="510">
        <v>1312</v>
      </c>
      <c r="R73" s="507">
        <v>1543.3889999999999</v>
      </c>
      <c r="S73" s="508">
        <f>Q73/R73/1000*100</f>
        <v>8.5007732982417275E-2</v>
      </c>
      <c r="T73" s="509" t="s">
        <v>120</v>
      </c>
      <c r="U73" s="139" t="s">
        <v>120</v>
      </c>
    </row>
    <row r="74" spans="1:21" s="138" customFormat="1" ht="15" customHeight="1">
      <c r="A74" s="500" t="s">
        <v>64</v>
      </c>
      <c r="B74" s="500" t="s">
        <v>102</v>
      </c>
      <c r="C74" s="501">
        <f t="shared" si="5"/>
        <v>0</v>
      </c>
      <c r="D74" s="500" t="s">
        <v>340</v>
      </c>
      <c r="E74" s="504" t="s">
        <v>401</v>
      </c>
      <c r="F74" s="500" t="s">
        <v>338</v>
      </c>
      <c r="G74" s="500" t="s">
        <v>339</v>
      </c>
      <c r="H74" s="500" t="s">
        <v>120</v>
      </c>
      <c r="I74" s="500" t="s">
        <v>338</v>
      </c>
      <c r="J74" s="500" t="s">
        <v>284</v>
      </c>
      <c r="K74" s="500" t="s">
        <v>120</v>
      </c>
      <c r="L74" s="500" t="s">
        <v>1928</v>
      </c>
      <c r="M74" s="502" t="s">
        <v>1698</v>
      </c>
      <c r="N74" s="504" t="s">
        <v>338</v>
      </c>
      <c r="O74" s="500" t="s">
        <v>338</v>
      </c>
      <c r="P74" s="505" t="s">
        <v>1959</v>
      </c>
      <c r="Q74" s="510" t="s">
        <v>130</v>
      </c>
      <c r="R74" s="507">
        <v>3442.81</v>
      </c>
      <c r="S74" s="506" t="s">
        <v>130</v>
      </c>
      <c r="T74" s="511" t="s">
        <v>120</v>
      </c>
      <c r="U74" s="139" t="s">
        <v>120</v>
      </c>
    </row>
    <row r="75" spans="1:21" s="138" customFormat="1" ht="15" customHeight="1">
      <c r="A75" s="500" t="s">
        <v>65</v>
      </c>
      <c r="B75" s="500" t="s">
        <v>110</v>
      </c>
      <c r="C75" s="501">
        <f t="shared" si="5"/>
        <v>2</v>
      </c>
      <c r="D75" s="500" t="s">
        <v>337</v>
      </c>
      <c r="E75" s="504" t="s">
        <v>402</v>
      </c>
      <c r="F75" s="500" t="s">
        <v>338</v>
      </c>
      <c r="G75" s="500" t="s">
        <v>339</v>
      </c>
      <c r="H75" s="500" t="s">
        <v>120</v>
      </c>
      <c r="I75" s="500" t="s">
        <v>338</v>
      </c>
      <c r="J75" s="500" t="s">
        <v>338</v>
      </c>
      <c r="K75" s="500" t="s">
        <v>338</v>
      </c>
      <c r="L75" s="500" t="s">
        <v>293</v>
      </c>
      <c r="M75" s="502" t="s">
        <v>1960</v>
      </c>
      <c r="N75" s="504" t="s">
        <v>338</v>
      </c>
      <c r="O75" s="500" t="s">
        <v>1961</v>
      </c>
      <c r="P75" s="505" t="s">
        <v>120</v>
      </c>
      <c r="Q75" s="510">
        <v>1908</v>
      </c>
      <c r="R75" s="507">
        <v>1687.654</v>
      </c>
      <c r="S75" s="508">
        <f>Q75/R75/1000*100</f>
        <v>0.11305634922798156</v>
      </c>
      <c r="T75" s="509" t="s">
        <v>1866</v>
      </c>
      <c r="U75" s="139"/>
    </row>
    <row r="76" spans="1:21" s="138" customFormat="1" ht="15" customHeight="1">
      <c r="A76" s="500" t="s">
        <v>66</v>
      </c>
      <c r="B76" s="500" t="s">
        <v>110</v>
      </c>
      <c r="C76" s="501">
        <f t="shared" si="5"/>
        <v>2</v>
      </c>
      <c r="D76" s="500" t="s">
        <v>340</v>
      </c>
      <c r="E76" s="504" t="s">
        <v>1962</v>
      </c>
      <c r="F76" s="500" t="s">
        <v>338</v>
      </c>
      <c r="G76" s="500" t="s">
        <v>339</v>
      </c>
      <c r="H76" s="500" t="s">
        <v>120</v>
      </c>
      <c r="I76" s="500" t="s">
        <v>338</v>
      </c>
      <c r="J76" s="500" t="s">
        <v>338</v>
      </c>
      <c r="K76" s="500" t="s">
        <v>338</v>
      </c>
      <c r="L76" s="500" t="s">
        <v>293</v>
      </c>
      <c r="M76" s="502" t="s">
        <v>1963</v>
      </c>
      <c r="N76" s="521" t="s">
        <v>1933</v>
      </c>
      <c r="O76" s="500" t="s">
        <v>1964</v>
      </c>
      <c r="P76" s="505" t="s">
        <v>1965</v>
      </c>
      <c r="Q76" s="510">
        <v>1202</v>
      </c>
      <c r="R76" s="507">
        <v>547.01</v>
      </c>
      <c r="S76" s="508">
        <f>Q76/R76/1000*100</f>
        <v>0.21974004131551528</v>
      </c>
      <c r="T76" s="509" t="s">
        <v>1966</v>
      </c>
      <c r="U76" s="139" t="s">
        <v>120</v>
      </c>
    </row>
    <row r="77" spans="1:21" s="138" customFormat="1" ht="15" customHeight="1">
      <c r="A77" s="499" t="s">
        <v>67</v>
      </c>
      <c r="B77" s="496"/>
      <c r="C77" s="496"/>
      <c r="D77" s="496"/>
      <c r="E77" s="496"/>
      <c r="F77" s="496"/>
      <c r="G77" s="496"/>
      <c r="H77" s="496"/>
      <c r="I77" s="496"/>
      <c r="J77" s="496"/>
      <c r="K77" s="496"/>
      <c r="L77" s="496"/>
      <c r="M77" s="496"/>
      <c r="N77" s="496"/>
      <c r="O77" s="496"/>
      <c r="P77" s="515"/>
      <c r="Q77" s="516"/>
      <c r="R77" s="517"/>
      <c r="S77" s="516"/>
      <c r="T77" s="523"/>
      <c r="U77" s="139"/>
    </row>
    <row r="78" spans="1:21" s="138" customFormat="1" ht="15" customHeight="1">
      <c r="A78" s="500" t="s">
        <v>68</v>
      </c>
      <c r="B78" s="500" t="s">
        <v>110</v>
      </c>
      <c r="C78" s="501">
        <f t="shared" ref="C78:C87" si="6">IF(B78="Да, осуществляется",2,0)</f>
        <v>2</v>
      </c>
      <c r="D78" s="500" t="s">
        <v>337</v>
      </c>
      <c r="E78" s="504" t="s">
        <v>403</v>
      </c>
      <c r="F78" s="500" t="s">
        <v>338</v>
      </c>
      <c r="G78" s="500" t="s">
        <v>339</v>
      </c>
      <c r="H78" s="500" t="s">
        <v>351</v>
      </c>
      <c r="I78" s="500" t="s">
        <v>338</v>
      </c>
      <c r="J78" s="500" t="s">
        <v>338</v>
      </c>
      <c r="K78" s="500" t="s">
        <v>338</v>
      </c>
      <c r="L78" s="500" t="s">
        <v>1967</v>
      </c>
      <c r="M78" s="502" t="s">
        <v>1968</v>
      </c>
      <c r="N78" s="504" t="s">
        <v>338</v>
      </c>
      <c r="O78" s="500" t="s">
        <v>1969</v>
      </c>
      <c r="P78" s="505" t="s">
        <v>1244</v>
      </c>
      <c r="Q78" s="510">
        <f>169+191+155+87+30+24</f>
        <v>656</v>
      </c>
      <c r="R78" s="507">
        <v>220.95400000000001</v>
      </c>
      <c r="S78" s="508">
        <f>Q78/R78/1000*100</f>
        <v>0.29689437620500192</v>
      </c>
      <c r="T78" s="509" t="s">
        <v>1970</v>
      </c>
      <c r="U78" s="139" t="s">
        <v>120</v>
      </c>
    </row>
    <row r="79" spans="1:21" s="138" customFormat="1" ht="15" customHeight="1">
      <c r="A79" s="500" t="s">
        <v>70</v>
      </c>
      <c r="B79" s="500" t="s">
        <v>102</v>
      </c>
      <c r="C79" s="501">
        <f t="shared" si="6"/>
        <v>0</v>
      </c>
      <c r="D79" s="500" t="s">
        <v>337</v>
      </c>
      <c r="E79" s="504" t="s">
        <v>404</v>
      </c>
      <c r="F79" s="500" t="s">
        <v>338</v>
      </c>
      <c r="G79" s="500" t="s">
        <v>341</v>
      </c>
      <c r="H79" s="500" t="s">
        <v>120</v>
      </c>
      <c r="I79" s="500" t="s">
        <v>338</v>
      </c>
      <c r="J79" s="500" t="s">
        <v>284</v>
      </c>
      <c r="K79" s="500" t="s">
        <v>120</v>
      </c>
      <c r="L79" s="500" t="s">
        <v>293</v>
      </c>
      <c r="M79" s="502" t="s">
        <v>1971</v>
      </c>
      <c r="N79" s="504" t="s">
        <v>338</v>
      </c>
      <c r="O79" s="500" t="s">
        <v>338</v>
      </c>
      <c r="P79" s="505" t="s">
        <v>1935</v>
      </c>
      <c r="Q79" s="510" t="s">
        <v>130</v>
      </c>
      <c r="R79" s="507">
        <v>330.36799999999999</v>
      </c>
      <c r="S79" s="506" t="s">
        <v>130</v>
      </c>
      <c r="T79" s="511" t="s">
        <v>120</v>
      </c>
      <c r="U79" s="139" t="s">
        <v>120</v>
      </c>
    </row>
    <row r="80" spans="1:21" s="138" customFormat="1" ht="15" customHeight="1">
      <c r="A80" s="500" t="s">
        <v>71</v>
      </c>
      <c r="B80" s="500" t="s">
        <v>102</v>
      </c>
      <c r="C80" s="501">
        <f t="shared" si="6"/>
        <v>0</v>
      </c>
      <c r="D80" s="500" t="s">
        <v>345</v>
      </c>
      <c r="E80" s="504" t="s">
        <v>405</v>
      </c>
      <c r="F80" s="500" t="s">
        <v>284</v>
      </c>
      <c r="G80" s="500" t="s">
        <v>120</v>
      </c>
      <c r="H80" s="500" t="s">
        <v>120</v>
      </c>
      <c r="I80" s="500" t="s">
        <v>120</v>
      </c>
      <c r="J80" s="500" t="s">
        <v>120</v>
      </c>
      <c r="K80" s="500" t="s">
        <v>120</v>
      </c>
      <c r="L80" s="500" t="s">
        <v>1972</v>
      </c>
      <c r="M80" s="502" t="s">
        <v>1973</v>
      </c>
      <c r="N80" s="504" t="s">
        <v>338</v>
      </c>
      <c r="O80" s="500" t="s">
        <v>338</v>
      </c>
      <c r="P80" s="505" t="s">
        <v>1974</v>
      </c>
      <c r="Q80" s="510" t="s">
        <v>130</v>
      </c>
      <c r="R80" s="507">
        <v>532.03599999999994</v>
      </c>
      <c r="S80" s="506" t="s">
        <v>130</v>
      </c>
      <c r="T80" s="511" t="s">
        <v>120</v>
      </c>
      <c r="U80" s="139" t="s">
        <v>120</v>
      </c>
    </row>
    <row r="81" spans="1:21" s="138" customFormat="1" ht="15" customHeight="1">
      <c r="A81" s="500" t="s">
        <v>72</v>
      </c>
      <c r="B81" s="500" t="s">
        <v>102</v>
      </c>
      <c r="C81" s="501">
        <f t="shared" si="6"/>
        <v>0</v>
      </c>
      <c r="D81" s="500" t="s">
        <v>337</v>
      </c>
      <c r="E81" s="504" t="s">
        <v>406</v>
      </c>
      <c r="F81" s="500" t="s">
        <v>338</v>
      </c>
      <c r="G81" s="500" t="s">
        <v>339</v>
      </c>
      <c r="H81" s="500" t="s">
        <v>351</v>
      </c>
      <c r="I81" s="500" t="s">
        <v>338</v>
      </c>
      <c r="J81" s="500" t="s">
        <v>284</v>
      </c>
      <c r="K81" s="500" t="s">
        <v>120</v>
      </c>
      <c r="L81" s="500" t="s">
        <v>1975</v>
      </c>
      <c r="M81" s="502" t="s">
        <v>1976</v>
      </c>
      <c r="N81" s="504" t="s">
        <v>338</v>
      </c>
      <c r="O81" s="500" t="s">
        <v>1886</v>
      </c>
      <c r="P81" s="505" t="s">
        <v>1977</v>
      </c>
      <c r="Q81" s="510" t="s">
        <v>130</v>
      </c>
      <c r="R81" s="507">
        <v>2296.3530000000001</v>
      </c>
      <c r="S81" s="506" t="s">
        <v>130</v>
      </c>
      <c r="T81" s="511" t="s">
        <v>120</v>
      </c>
      <c r="U81" s="139" t="s">
        <v>120</v>
      </c>
    </row>
    <row r="82" spans="1:21" s="138" customFormat="1" ht="15" customHeight="1">
      <c r="A82" s="500" t="s">
        <v>74</v>
      </c>
      <c r="B82" s="500" t="s">
        <v>110</v>
      </c>
      <c r="C82" s="501">
        <f t="shared" si="6"/>
        <v>2</v>
      </c>
      <c r="D82" s="500" t="s">
        <v>337</v>
      </c>
      <c r="E82" s="504" t="s">
        <v>408</v>
      </c>
      <c r="F82" s="500" t="s">
        <v>338</v>
      </c>
      <c r="G82" s="500" t="s">
        <v>339</v>
      </c>
      <c r="H82" s="500" t="s">
        <v>407</v>
      </c>
      <c r="I82" s="500" t="s">
        <v>338</v>
      </c>
      <c r="J82" s="500" t="s">
        <v>338</v>
      </c>
      <c r="K82" s="500" t="s">
        <v>338</v>
      </c>
      <c r="L82" s="500" t="s">
        <v>1978</v>
      </c>
      <c r="M82" s="502" t="s">
        <v>226</v>
      </c>
      <c r="N82" s="504" t="s">
        <v>338</v>
      </c>
      <c r="O82" s="500" t="s">
        <v>338</v>
      </c>
      <c r="P82" s="505" t="s">
        <v>120</v>
      </c>
      <c r="Q82" s="510">
        <v>1005</v>
      </c>
      <c r="R82" s="507">
        <v>2855.8989999999999</v>
      </c>
      <c r="S82" s="508">
        <f>Q82/R82/1000*100</f>
        <v>3.5190320105858083E-2</v>
      </c>
      <c r="T82" s="509" t="s">
        <v>120</v>
      </c>
      <c r="U82" s="139" t="s">
        <v>120</v>
      </c>
    </row>
    <row r="83" spans="1:21" s="138" customFormat="1" ht="15" customHeight="1">
      <c r="A83" s="500" t="s">
        <v>75</v>
      </c>
      <c r="B83" s="500" t="s">
        <v>110</v>
      </c>
      <c r="C83" s="501">
        <f t="shared" si="6"/>
        <v>2</v>
      </c>
      <c r="D83" s="500" t="s">
        <v>340</v>
      </c>
      <c r="E83" s="504" t="s">
        <v>409</v>
      </c>
      <c r="F83" s="500" t="s">
        <v>338</v>
      </c>
      <c r="G83" s="500" t="s">
        <v>339</v>
      </c>
      <c r="H83" s="524" t="s">
        <v>343</v>
      </c>
      <c r="I83" s="500" t="s">
        <v>338</v>
      </c>
      <c r="J83" s="500" t="s">
        <v>338</v>
      </c>
      <c r="K83" s="500" t="s">
        <v>338</v>
      </c>
      <c r="L83" s="500" t="s">
        <v>1979</v>
      </c>
      <c r="M83" s="502" t="s">
        <v>505</v>
      </c>
      <c r="N83" s="504" t="s">
        <v>338</v>
      </c>
      <c r="O83" s="500" t="s">
        <v>338</v>
      </c>
      <c r="P83" s="505" t="s">
        <v>120</v>
      </c>
      <c r="Q83" s="510">
        <v>516</v>
      </c>
      <c r="R83" s="507">
        <v>2375.0210000000002</v>
      </c>
      <c r="S83" s="508">
        <f>Q83/R83/1000*100</f>
        <v>2.1726123684801101E-2</v>
      </c>
      <c r="T83" s="509" t="s">
        <v>120</v>
      </c>
      <c r="U83" s="139" t="s">
        <v>120</v>
      </c>
    </row>
    <row r="84" spans="1:21" s="138" customFormat="1" ht="15" customHeight="1">
      <c r="A84" s="500" t="s">
        <v>1980</v>
      </c>
      <c r="B84" s="500" t="s">
        <v>110</v>
      </c>
      <c r="C84" s="501">
        <f t="shared" si="6"/>
        <v>2</v>
      </c>
      <c r="D84" s="500" t="s">
        <v>337</v>
      </c>
      <c r="E84" s="504" t="s">
        <v>410</v>
      </c>
      <c r="F84" s="500" t="s">
        <v>338</v>
      </c>
      <c r="G84" s="500" t="s">
        <v>341</v>
      </c>
      <c r="H84" s="500" t="s">
        <v>120</v>
      </c>
      <c r="I84" s="500" t="s">
        <v>338</v>
      </c>
      <c r="J84" s="500" t="s">
        <v>338</v>
      </c>
      <c r="K84" s="500" t="s">
        <v>338</v>
      </c>
      <c r="L84" s="500" t="s">
        <v>293</v>
      </c>
      <c r="M84" s="502" t="s">
        <v>230</v>
      </c>
      <c r="N84" s="504" t="s">
        <v>338</v>
      </c>
      <c r="O84" s="500" t="s">
        <v>338</v>
      </c>
      <c r="P84" s="505" t="s">
        <v>120</v>
      </c>
      <c r="Q84" s="510">
        <v>1491</v>
      </c>
      <c r="R84" s="507">
        <v>2633.4459999999999</v>
      </c>
      <c r="S84" s="508">
        <f>Q84/R84/1000*100</f>
        <v>5.6617830781417203E-2</v>
      </c>
      <c r="T84" s="509" t="s">
        <v>120</v>
      </c>
      <c r="U84" s="139" t="s">
        <v>120</v>
      </c>
    </row>
    <row r="85" spans="1:21" s="138" customFormat="1" ht="15" customHeight="1">
      <c r="A85" s="500" t="s">
        <v>76</v>
      </c>
      <c r="B85" s="500" t="s">
        <v>110</v>
      </c>
      <c r="C85" s="501">
        <f t="shared" si="6"/>
        <v>2</v>
      </c>
      <c r="D85" s="500" t="s">
        <v>340</v>
      </c>
      <c r="E85" s="504" t="s">
        <v>411</v>
      </c>
      <c r="F85" s="500" t="s">
        <v>338</v>
      </c>
      <c r="G85" s="500" t="s">
        <v>339</v>
      </c>
      <c r="H85" s="524" t="s">
        <v>1981</v>
      </c>
      <c r="I85" s="500" t="s">
        <v>338</v>
      </c>
      <c r="J85" s="500" t="s">
        <v>338</v>
      </c>
      <c r="K85" s="500" t="s">
        <v>338</v>
      </c>
      <c r="L85" s="500" t="s">
        <v>293</v>
      </c>
      <c r="M85" s="502" t="s">
        <v>1271</v>
      </c>
      <c r="N85" s="504" t="s">
        <v>338</v>
      </c>
      <c r="O85" s="500" t="s">
        <v>338</v>
      </c>
      <c r="P85" s="522" t="s">
        <v>120</v>
      </c>
      <c r="Q85" s="510">
        <v>1662</v>
      </c>
      <c r="R85" s="507">
        <v>2785.8359999999998</v>
      </c>
      <c r="S85" s="508">
        <f>Q85/R85/1000*100</f>
        <v>5.9658931825132572E-2</v>
      </c>
      <c r="T85" s="509" t="s">
        <v>1866</v>
      </c>
      <c r="U85" s="139" t="s">
        <v>120</v>
      </c>
    </row>
    <row r="86" spans="1:21" s="138" customFormat="1" ht="15" customHeight="1">
      <c r="A86" s="500" t="s">
        <v>412</v>
      </c>
      <c r="B86" s="500" t="s">
        <v>110</v>
      </c>
      <c r="C86" s="501">
        <f t="shared" si="6"/>
        <v>2</v>
      </c>
      <c r="D86" s="500" t="s">
        <v>359</v>
      </c>
      <c r="E86" s="504" t="s">
        <v>413</v>
      </c>
      <c r="F86" s="500" t="s">
        <v>338</v>
      </c>
      <c r="G86" s="500" t="s">
        <v>339</v>
      </c>
      <c r="H86" s="500" t="s">
        <v>371</v>
      </c>
      <c r="I86" s="500" t="s">
        <v>338</v>
      </c>
      <c r="J86" s="500" t="s">
        <v>338</v>
      </c>
      <c r="K86" s="500" t="s">
        <v>338</v>
      </c>
      <c r="L86" s="500" t="s">
        <v>1982</v>
      </c>
      <c r="M86" s="500" t="s">
        <v>1983</v>
      </c>
      <c r="N86" s="504" t="s">
        <v>338</v>
      </c>
      <c r="O86" s="500" t="s">
        <v>338</v>
      </c>
      <c r="P86" s="505" t="s">
        <v>120</v>
      </c>
      <c r="Q86" s="510">
        <f>171+55</f>
        <v>226</v>
      </c>
      <c r="R86" s="507">
        <v>1903.675</v>
      </c>
      <c r="S86" s="508">
        <f>Q86/R86/1000*100</f>
        <v>1.1871774331227757E-2</v>
      </c>
      <c r="T86" s="509" t="s">
        <v>120</v>
      </c>
      <c r="U86" s="139" t="s">
        <v>120</v>
      </c>
    </row>
    <row r="87" spans="1:21" s="138" customFormat="1" ht="15" customHeight="1">
      <c r="A87" s="500" t="s">
        <v>78</v>
      </c>
      <c r="B87" s="500" t="s">
        <v>102</v>
      </c>
      <c r="C87" s="501">
        <f t="shared" si="6"/>
        <v>0</v>
      </c>
      <c r="D87" s="500" t="s">
        <v>337</v>
      </c>
      <c r="E87" s="502" t="s">
        <v>414</v>
      </c>
      <c r="F87" s="500" t="s">
        <v>338</v>
      </c>
      <c r="G87" s="500" t="s">
        <v>339</v>
      </c>
      <c r="H87" s="500" t="s">
        <v>120</v>
      </c>
      <c r="I87" s="500" t="s">
        <v>338</v>
      </c>
      <c r="J87" s="500" t="s">
        <v>284</v>
      </c>
      <c r="K87" s="500" t="s">
        <v>120</v>
      </c>
      <c r="L87" s="500" t="s">
        <v>293</v>
      </c>
      <c r="M87" s="500" t="s">
        <v>1984</v>
      </c>
      <c r="N87" s="504" t="s">
        <v>338</v>
      </c>
      <c r="O87" s="500" t="s">
        <v>338</v>
      </c>
      <c r="P87" s="505" t="s">
        <v>1985</v>
      </c>
      <c r="Q87" s="510" t="s">
        <v>130</v>
      </c>
      <c r="R87" s="507">
        <v>1070.3389999999999</v>
      </c>
      <c r="S87" s="506" t="s">
        <v>130</v>
      </c>
      <c r="T87" s="511" t="s">
        <v>120</v>
      </c>
      <c r="U87" s="139" t="s">
        <v>120</v>
      </c>
    </row>
    <row r="88" spans="1:21" s="138" customFormat="1" ht="15" customHeight="1">
      <c r="A88" s="499" t="s">
        <v>79</v>
      </c>
      <c r="B88" s="496"/>
      <c r="C88" s="496"/>
      <c r="D88" s="496"/>
      <c r="E88" s="496"/>
      <c r="F88" s="496"/>
      <c r="G88" s="496"/>
      <c r="H88" s="496"/>
      <c r="I88" s="496"/>
      <c r="J88" s="496"/>
      <c r="K88" s="496"/>
      <c r="L88" s="496"/>
      <c r="M88" s="496"/>
      <c r="N88" s="496" t="s">
        <v>1986</v>
      </c>
      <c r="O88" s="496"/>
      <c r="P88" s="515"/>
      <c r="Q88" s="516"/>
      <c r="R88" s="517"/>
      <c r="S88" s="516"/>
      <c r="T88" s="523"/>
      <c r="U88" s="139"/>
    </row>
    <row r="89" spans="1:21" s="138" customFormat="1" ht="15" customHeight="1">
      <c r="A89" s="500" t="s">
        <v>69</v>
      </c>
      <c r="B89" s="500" t="s">
        <v>110</v>
      </c>
      <c r="C89" s="501">
        <f t="shared" ref="C89:C99" si="7">IF(B89="Да, осуществляется",2,0)</f>
        <v>2</v>
      </c>
      <c r="D89" s="500" t="s">
        <v>337</v>
      </c>
      <c r="E89" s="504" t="s">
        <v>415</v>
      </c>
      <c r="F89" s="500" t="s">
        <v>338</v>
      </c>
      <c r="G89" s="500" t="s">
        <v>339</v>
      </c>
      <c r="H89" s="500" t="s">
        <v>120</v>
      </c>
      <c r="I89" s="500" t="s">
        <v>338</v>
      </c>
      <c r="J89" s="500" t="s">
        <v>338</v>
      </c>
      <c r="K89" s="500" t="s">
        <v>338</v>
      </c>
      <c r="L89" s="500" t="s">
        <v>293</v>
      </c>
      <c r="M89" s="502" t="s">
        <v>1987</v>
      </c>
      <c r="N89" s="504" t="s">
        <v>338</v>
      </c>
      <c r="O89" s="500" t="s">
        <v>338</v>
      </c>
      <c r="P89" s="505" t="s">
        <v>1988</v>
      </c>
      <c r="Q89" s="510">
        <f>517+31</f>
        <v>548</v>
      </c>
      <c r="R89" s="507">
        <v>985.43100000000004</v>
      </c>
      <c r="S89" s="508">
        <f t="shared" ref="S89:S97" si="8">Q89/R89/1000*100</f>
        <v>5.5610184782090274E-2</v>
      </c>
      <c r="T89" s="509" t="s">
        <v>1866</v>
      </c>
      <c r="U89" s="139" t="s">
        <v>120</v>
      </c>
    </row>
    <row r="90" spans="1:21" s="138" customFormat="1" ht="15" customHeight="1">
      <c r="A90" s="500" t="s">
        <v>80</v>
      </c>
      <c r="B90" s="500" t="s">
        <v>102</v>
      </c>
      <c r="C90" s="501">
        <f t="shared" si="7"/>
        <v>0</v>
      </c>
      <c r="D90" s="500" t="s">
        <v>340</v>
      </c>
      <c r="E90" s="504" t="s">
        <v>416</v>
      </c>
      <c r="F90" s="500" t="s">
        <v>338</v>
      </c>
      <c r="G90" s="500" t="s">
        <v>339</v>
      </c>
      <c r="H90" s="500" t="s">
        <v>120</v>
      </c>
      <c r="I90" s="500" t="s">
        <v>338</v>
      </c>
      <c r="J90" s="500" t="s">
        <v>338</v>
      </c>
      <c r="K90" s="500" t="s">
        <v>338</v>
      </c>
      <c r="L90" s="500" t="s">
        <v>293</v>
      </c>
      <c r="M90" s="502" t="s">
        <v>326</v>
      </c>
      <c r="N90" s="504" t="s">
        <v>338</v>
      </c>
      <c r="O90" s="500" t="s">
        <v>1886</v>
      </c>
      <c r="P90" s="505" t="s">
        <v>1989</v>
      </c>
      <c r="Q90" s="510" t="s">
        <v>130</v>
      </c>
      <c r="R90" s="507">
        <v>981.971</v>
      </c>
      <c r="S90" s="508" t="s">
        <v>130</v>
      </c>
      <c r="T90" s="509" t="s">
        <v>120</v>
      </c>
      <c r="U90" s="139" t="s">
        <v>120</v>
      </c>
    </row>
    <row r="91" spans="1:21" s="138" customFormat="1" ht="15" customHeight="1">
      <c r="A91" s="500" t="s">
        <v>73</v>
      </c>
      <c r="B91" s="500" t="s">
        <v>110</v>
      </c>
      <c r="C91" s="501">
        <f t="shared" si="7"/>
        <v>2</v>
      </c>
      <c r="D91" s="500" t="s">
        <v>340</v>
      </c>
      <c r="E91" s="504" t="s">
        <v>417</v>
      </c>
      <c r="F91" s="500" t="s">
        <v>338</v>
      </c>
      <c r="G91" s="500" t="s">
        <v>339</v>
      </c>
      <c r="H91" s="500" t="s">
        <v>341</v>
      </c>
      <c r="I91" s="500" t="s">
        <v>338</v>
      </c>
      <c r="J91" s="500" t="s">
        <v>338</v>
      </c>
      <c r="K91" s="500" t="s">
        <v>338</v>
      </c>
      <c r="L91" s="500" t="s">
        <v>293</v>
      </c>
      <c r="M91" s="502" t="s">
        <v>1990</v>
      </c>
      <c r="N91" s="504" t="s">
        <v>338</v>
      </c>
      <c r="O91" s="500" t="s">
        <v>338</v>
      </c>
      <c r="P91" s="505" t="s">
        <v>120</v>
      </c>
      <c r="Q91" s="510">
        <v>175</v>
      </c>
      <c r="R91" s="507">
        <v>1053.4849999999999</v>
      </c>
      <c r="S91" s="508">
        <f t="shared" si="8"/>
        <v>1.6611532200268633E-2</v>
      </c>
      <c r="T91" s="509" t="s">
        <v>120</v>
      </c>
      <c r="U91" s="139" t="s">
        <v>120</v>
      </c>
    </row>
    <row r="92" spans="1:21" s="138" customFormat="1" ht="15" customHeight="1">
      <c r="A92" s="500" t="s">
        <v>81</v>
      </c>
      <c r="B92" s="500" t="s">
        <v>110</v>
      </c>
      <c r="C92" s="501">
        <f t="shared" si="7"/>
        <v>2</v>
      </c>
      <c r="D92" s="500" t="s">
        <v>340</v>
      </c>
      <c r="E92" s="502" t="s">
        <v>418</v>
      </c>
      <c r="F92" s="500" t="s">
        <v>338</v>
      </c>
      <c r="G92" s="500" t="s">
        <v>339</v>
      </c>
      <c r="H92" s="500" t="s">
        <v>120</v>
      </c>
      <c r="I92" s="500" t="s">
        <v>338</v>
      </c>
      <c r="J92" s="500" t="s">
        <v>338</v>
      </c>
      <c r="K92" s="500" t="s">
        <v>338</v>
      </c>
      <c r="L92" s="500" t="s">
        <v>293</v>
      </c>
      <c r="M92" s="502" t="s">
        <v>1991</v>
      </c>
      <c r="N92" s="504" t="s">
        <v>338</v>
      </c>
      <c r="O92" s="500" t="s">
        <v>1893</v>
      </c>
      <c r="P92" s="505" t="s">
        <v>1992</v>
      </c>
      <c r="Q92" s="510">
        <v>61</v>
      </c>
      <c r="R92" s="507">
        <v>311.66699999999997</v>
      </c>
      <c r="S92" s="508">
        <f t="shared" si="8"/>
        <v>1.9572171580565158E-2</v>
      </c>
      <c r="T92" s="509" t="s">
        <v>120</v>
      </c>
      <c r="U92" s="139" t="s">
        <v>120</v>
      </c>
    </row>
    <row r="93" spans="1:21" s="138" customFormat="1" ht="15" customHeight="1">
      <c r="A93" s="500" t="s">
        <v>82</v>
      </c>
      <c r="B93" s="500" t="s">
        <v>110</v>
      </c>
      <c r="C93" s="501">
        <f t="shared" si="7"/>
        <v>2</v>
      </c>
      <c r="D93" s="500" t="s">
        <v>340</v>
      </c>
      <c r="E93" s="502" t="s">
        <v>419</v>
      </c>
      <c r="F93" s="500" t="s">
        <v>338</v>
      </c>
      <c r="G93" s="500" t="s">
        <v>339</v>
      </c>
      <c r="H93" s="500" t="s">
        <v>341</v>
      </c>
      <c r="I93" s="500" t="s">
        <v>338</v>
      </c>
      <c r="J93" s="500" t="s">
        <v>338</v>
      </c>
      <c r="K93" s="500" t="s">
        <v>338</v>
      </c>
      <c r="L93" s="500" t="s">
        <v>1993</v>
      </c>
      <c r="M93" s="502" t="s">
        <v>891</v>
      </c>
      <c r="N93" s="504" t="s">
        <v>338</v>
      </c>
      <c r="O93" s="500" t="s">
        <v>338</v>
      </c>
      <c r="P93" s="505" t="s">
        <v>120</v>
      </c>
      <c r="Q93" s="510">
        <v>334</v>
      </c>
      <c r="R93" s="507">
        <v>1877.8440000000001</v>
      </c>
      <c r="S93" s="508">
        <f t="shared" si="8"/>
        <v>1.7786354990084373E-2</v>
      </c>
      <c r="T93" s="509" t="s">
        <v>1866</v>
      </c>
      <c r="U93" s="139" t="s">
        <v>120</v>
      </c>
    </row>
    <row r="94" spans="1:21" s="138" customFormat="1" ht="15" customHeight="1">
      <c r="A94" s="500" t="s">
        <v>83</v>
      </c>
      <c r="B94" s="500" t="s">
        <v>110</v>
      </c>
      <c r="C94" s="501">
        <f t="shared" si="7"/>
        <v>2</v>
      </c>
      <c r="D94" s="500" t="s">
        <v>337</v>
      </c>
      <c r="E94" s="504" t="s">
        <v>420</v>
      </c>
      <c r="F94" s="500" t="s">
        <v>338</v>
      </c>
      <c r="G94" s="500" t="s">
        <v>339</v>
      </c>
      <c r="H94" s="500" t="s">
        <v>341</v>
      </c>
      <c r="I94" s="500" t="s">
        <v>338</v>
      </c>
      <c r="J94" s="500" t="s">
        <v>338</v>
      </c>
      <c r="K94" s="500" t="s">
        <v>338</v>
      </c>
      <c r="L94" s="500" t="s">
        <v>1994</v>
      </c>
      <c r="M94" s="500" t="s">
        <v>1995</v>
      </c>
      <c r="N94" s="504" t="s">
        <v>338</v>
      </c>
      <c r="O94" s="500" t="s">
        <v>338</v>
      </c>
      <c r="P94" s="505" t="s">
        <v>120</v>
      </c>
      <c r="Q94" s="510">
        <f>470+196+1+1</f>
        <v>668</v>
      </c>
      <c r="R94" s="507">
        <v>1301.127</v>
      </c>
      <c r="S94" s="508">
        <f t="shared" si="8"/>
        <v>5.1340107460685999E-2</v>
      </c>
      <c r="T94" s="509" t="s">
        <v>1866</v>
      </c>
      <c r="U94" s="139" t="s">
        <v>120</v>
      </c>
    </row>
    <row r="95" spans="1:21" s="138" customFormat="1" ht="15" customHeight="1">
      <c r="A95" s="500" t="s">
        <v>84</v>
      </c>
      <c r="B95" s="500" t="s">
        <v>110</v>
      </c>
      <c r="C95" s="501">
        <f t="shared" si="7"/>
        <v>2</v>
      </c>
      <c r="D95" s="500" t="s">
        <v>340</v>
      </c>
      <c r="E95" s="504" t="s">
        <v>421</v>
      </c>
      <c r="F95" s="500" t="s">
        <v>338</v>
      </c>
      <c r="G95" s="500" t="s">
        <v>339</v>
      </c>
      <c r="H95" s="500" t="s">
        <v>120</v>
      </c>
      <c r="I95" s="500" t="s">
        <v>338</v>
      </c>
      <c r="J95" s="500" t="s">
        <v>338</v>
      </c>
      <c r="K95" s="500" t="s">
        <v>338</v>
      </c>
      <c r="L95" s="500" t="s">
        <v>1928</v>
      </c>
      <c r="M95" s="502" t="s">
        <v>1996</v>
      </c>
      <c r="N95" s="504" t="s">
        <v>338</v>
      </c>
      <c r="O95" s="502" t="s">
        <v>338</v>
      </c>
      <c r="P95" s="505" t="s">
        <v>120</v>
      </c>
      <c r="Q95" s="510">
        <v>525</v>
      </c>
      <c r="R95" s="507">
        <v>781.846</v>
      </c>
      <c r="S95" s="508">
        <f t="shared" si="8"/>
        <v>6.7148773543639032E-2</v>
      </c>
      <c r="T95" s="509" t="s">
        <v>120</v>
      </c>
      <c r="U95" s="139" t="s">
        <v>120</v>
      </c>
    </row>
    <row r="96" spans="1:21" s="138" customFormat="1" ht="15" customHeight="1">
      <c r="A96" s="500" t="s">
        <v>85</v>
      </c>
      <c r="B96" s="500" t="s">
        <v>110</v>
      </c>
      <c r="C96" s="501">
        <f t="shared" si="7"/>
        <v>2</v>
      </c>
      <c r="D96" s="500" t="s">
        <v>340</v>
      </c>
      <c r="E96" s="504" t="s">
        <v>737</v>
      </c>
      <c r="F96" s="500" t="s">
        <v>338</v>
      </c>
      <c r="G96" s="500" t="s">
        <v>339</v>
      </c>
      <c r="H96" s="500" t="s">
        <v>120</v>
      </c>
      <c r="I96" s="500" t="s">
        <v>338</v>
      </c>
      <c r="J96" s="500" t="s">
        <v>338</v>
      </c>
      <c r="K96" s="500" t="s">
        <v>338</v>
      </c>
      <c r="L96" s="500" t="s">
        <v>1928</v>
      </c>
      <c r="M96" s="502" t="s">
        <v>1258</v>
      </c>
      <c r="N96" s="504" t="s">
        <v>338</v>
      </c>
      <c r="O96" s="500" t="s">
        <v>338</v>
      </c>
      <c r="P96" s="500" t="s">
        <v>1997</v>
      </c>
      <c r="Q96" s="510">
        <f>1</f>
        <v>1</v>
      </c>
      <c r="R96" s="507">
        <v>139.03399999999999</v>
      </c>
      <c r="S96" s="508">
        <f t="shared" si="8"/>
        <v>7.1924852913675798E-4</v>
      </c>
      <c r="T96" s="509" t="s">
        <v>1866</v>
      </c>
      <c r="U96" s="139" t="s">
        <v>120</v>
      </c>
    </row>
    <row r="97" spans="1:21" s="138" customFormat="1" ht="15" customHeight="1">
      <c r="A97" s="500" t="s">
        <v>86</v>
      </c>
      <c r="B97" s="500" t="s">
        <v>110</v>
      </c>
      <c r="C97" s="501">
        <f t="shared" si="7"/>
        <v>2</v>
      </c>
      <c r="D97" s="500" t="s">
        <v>340</v>
      </c>
      <c r="E97" s="504" t="s">
        <v>422</v>
      </c>
      <c r="F97" s="500" t="s">
        <v>338</v>
      </c>
      <c r="G97" s="500" t="s">
        <v>339</v>
      </c>
      <c r="H97" s="500" t="s">
        <v>120</v>
      </c>
      <c r="I97" s="500" t="s">
        <v>338</v>
      </c>
      <c r="J97" s="500" t="s">
        <v>338</v>
      </c>
      <c r="K97" s="500" t="s">
        <v>338</v>
      </c>
      <c r="L97" s="500" t="s">
        <v>1998</v>
      </c>
      <c r="M97" s="502" t="s">
        <v>1259</v>
      </c>
      <c r="N97" s="504" t="s">
        <v>338</v>
      </c>
      <c r="O97" s="500" t="s">
        <v>338</v>
      </c>
      <c r="P97" s="505" t="s">
        <v>120</v>
      </c>
      <c r="Q97" s="510">
        <f>1222</f>
        <v>1222</v>
      </c>
      <c r="R97" s="507">
        <v>485.62099999999998</v>
      </c>
      <c r="S97" s="508">
        <f t="shared" si="8"/>
        <v>0.25163656431661729</v>
      </c>
      <c r="T97" s="509" t="s">
        <v>120</v>
      </c>
      <c r="U97" s="139" t="s">
        <v>120</v>
      </c>
    </row>
    <row r="98" spans="1:21" s="138" customFormat="1" ht="15" customHeight="1">
      <c r="A98" s="500" t="s">
        <v>87</v>
      </c>
      <c r="B98" s="500" t="s">
        <v>102</v>
      </c>
      <c r="C98" s="501">
        <f t="shared" si="7"/>
        <v>0</v>
      </c>
      <c r="D98" s="500" t="s">
        <v>345</v>
      </c>
      <c r="E98" s="504" t="s">
        <v>1999</v>
      </c>
      <c r="F98" s="500" t="s">
        <v>284</v>
      </c>
      <c r="G98" s="500" t="s">
        <v>120</v>
      </c>
      <c r="H98" s="500" t="s">
        <v>120</v>
      </c>
      <c r="I98" s="500" t="s">
        <v>120</v>
      </c>
      <c r="J98" s="500" t="s">
        <v>120</v>
      </c>
      <c r="K98" s="500" t="s">
        <v>120</v>
      </c>
      <c r="L98" s="500" t="s">
        <v>761</v>
      </c>
      <c r="M98" s="502" t="s">
        <v>2000</v>
      </c>
      <c r="N98" s="504" t="s">
        <v>284</v>
      </c>
      <c r="O98" s="500" t="s">
        <v>338</v>
      </c>
      <c r="P98" s="505" t="s">
        <v>2001</v>
      </c>
      <c r="Q98" s="510" t="s">
        <v>130</v>
      </c>
      <c r="R98" s="507">
        <v>156.5</v>
      </c>
      <c r="S98" s="506" t="s">
        <v>130</v>
      </c>
      <c r="T98" s="511" t="s">
        <v>120</v>
      </c>
      <c r="U98" s="139" t="s">
        <v>120</v>
      </c>
    </row>
    <row r="99" spans="1:21" s="138" customFormat="1" ht="15" customHeight="1">
      <c r="A99" s="500" t="s">
        <v>88</v>
      </c>
      <c r="B99" s="500" t="s">
        <v>102</v>
      </c>
      <c r="C99" s="501">
        <f t="shared" si="7"/>
        <v>0</v>
      </c>
      <c r="D99" s="500" t="s">
        <v>345</v>
      </c>
      <c r="E99" s="504" t="s">
        <v>2002</v>
      </c>
      <c r="F99" s="500" t="s">
        <v>338</v>
      </c>
      <c r="G99" s="500" t="s">
        <v>341</v>
      </c>
      <c r="H99" s="500" t="s">
        <v>2003</v>
      </c>
      <c r="I99" s="500" t="s">
        <v>338</v>
      </c>
      <c r="J99" s="500" t="s">
        <v>338</v>
      </c>
      <c r="K99" s="500" t="s">
        <v>2004</v>
      </c>
      <c r="L99" s="500" t="s">
        <v>293</v>
      </c>
      <c r="M99" s="502" t="s">
        <v>2005</v>
      </c>
      <c r="N99" s="504" t="s">
        <v>338</v>
      </c>
      <c r="O99" s="500" t="s">
        <v>338</v>
      </c>
      <c r="P99" s="512" t="s">
        <v>2006</v>
      </c>
      <c r="Q99" s="510" t="s">
        <v>130</v>
      </c>
      <c r="R99" s="507">
        <v>49.527000000000001</v>
      </c>
      <c r="S99" s="506" t="s">
        <v>130</v>
      </c>
      <c r="T99" s="511" t="s">
        <v>120</v>
      </c>
      <c r="U99" s="139" t="s">
        <v>120</v>
      </c>
    </row>
    <row r="100" spans="1:21" s="138" customFormat="1" ht="15" customHeight="1">
      <c r="A100" s="140" t="s">
        <v>423</v>
      </c>
      <c r="B100" s="141"/>
      <c r="C100" s="142"/>
      <c r="D100" s="140"/>
      <c r="E100" s="140"/>
      <c r="F100" s="141"/>
      <c r="G100" s="140"/>
      <c r="H100" s="141"/>
      <c r="I100" s="141"/>
      <c r="J100" s="141"/>
      <c r="K100" s="141"/>
      <c r="L100" s="141"/>
      <c r="M100" s="141"/>
      <c r="N100" s="141"/>
      <c r="O100" s="141"/>
      <c r="P100" s="141"/>
      <c r="Q100" s="143"/>
      <c r="R100" s="144"/>
      <c r="S100" s="143"/>
      <c r="T100" s="145"/>
      <c r="U100" s="139"/>
    </row>
    <row r="101" spans="1:21" ht="15" customHeight="1">
      <c r="A101" s="140" t="s">
        <v>2007</v>
      </c>
      <c r="B101" s="141"/>
      <c r="C101" s="142"/>
      <c r="D101" s="140"/>
      <c r="E101" s="140"/>
      <c r="F101" s="141"/>
      <c r="G101" s="140"/>
      <c r="H101" s="140"/>
      <c r="I101" s="141"/>
      <c r="J101" s="141"/>
      <c r="K101" s="141"/>
      <c r="L101" s="141"/>
      <c r="M101" s="141"/>
      <c r="N101" s="141"/>
      <c r="O101" s="141"/>
      <c r="P101" s="141"/>
      <c r="Q101" s="141"/>
      <c r="R101" s="146"/>
      <c r="S101" s="141"/>
      <c r="T101" s="138"/>
    </row>
    <row r="102" spans="1:21" s="150" customFormat="1" ht="15" customHeight="1">
      <c r="A102" s="147" t="s">
        <v>2008</v>
      </c>
      <c r="B102" s="147"/>
      <c r="C102" s="147"/>
      <c r="D102" s="147"/>
      <c r="E102" s="147"/>
      <c r="F102" s="147"/>
      <c r="G102" s="147"/>
      <c r="H102" s="147"/>
      <c r="I102" s="147"/>
      <c r="J102" s="147"/>
      <c r="K102" s="147"/>
      <c r="L102" s="147"/>
      <c r="M102" s="147"/>
      <c r="N102" s="147"/>
      <c r="O102" s="147"/>
      <c r="P102" s="147"/>
      <c r="Q102" s="147"/>
      <c r="R102" s="147"/>
      <c r="S102" s="147"/>
      <c r="T102" s="148"/>
      <c r="U102" s="149"/>
    </row>
  </sheetData>
  <mergeCells count="25">
    <mergeCell ref="S4:S6"/>
    <mergeCell ref="T4:T6"/>
    <mergeCell ref="C5:C6"/>
    <mergeCell ref="Q3:T3"/>
    <mergeCell ref="G4:G6"/>
    <mergeCell ref="H4:H6"/>
    <mergeCell ref="I4:I6"/>
    <mergeCell ref="J4:J6"/>
    <mergeCell ref="K4:K6"/>
    <mergeCell ref="L4:L6"/>
    <mergeCell ref="M4:M6"/>
    <mergeCell ref="Q4:Q6"/>
    <mergeCell ref="R4:R6"/>
    <mergeCell ref="G3:H3"/>
    <mergeCell ref="I3:K3"/>
    <mergeCell ref="L3:M3"/>
    <mergeCell ref="N3:N6"/>
    <mergeCell ref="O3:O6"/>
    <mergeCell ref="P3:P6"/>
    <mergeCell ref="A3:A6"/>
    <mergeCell ref="B3:B4"/>
    <mergeCell ref="C3:C4"/>
    <mergeCell ref="D3:D6"/>
    <mergeCell ref="E3:E6"/>
    <mergeCell ref="F3:F6"/>
  </mergeCells>
  <dataValidations count="4">
    <dataValidation type="list" allowBlank="1" showInputMessage="1" showErrorMessage="1" sqref="WVE983048:WVE983140 IS8:IS100 SO8:SO100 ACK8:ACK100 AMG8:AMG100 AWC8:AWC100 BFY8:BFY100 BPU8:BPU100 BZQ8:BZQ100 CJM8:CJM100 CTI8:CTI100 DDE8:DDE100 DNA8:DNA100 DWW8:DWW100 EGS8:EGS100 EQO8:EQO100 FAK8:FAK100 FKG8:FKG100 FUC8:FUC100 GDY8:GDY100 GNU8:GNU100 GXQ8:GXQ100 HHM8:HHM100 HRI8:HRI100 IBE8:IBE100 ILA8:ILA100 IUW8:IUW100 JES8:JES100 JOO8:JOO100 JYK8:JYK100 KIG8:KIG100 KSC8:KSC100 LBY8:LBY100 LLU8:LLU100 LVQ8:LVQ100 MFM8:MFM100 MPI8:MPI100 MZE8:MZE100 NJA8:NJA100 NSW8:NSW100 OCS8:OCS100 OMO8:OMO100 OWK8:OWK100 PGG8:PGG100 PQC8:PQC100 PZY8:PZY100 QJU8:QJU100 QTQ8:QTQ100 RDM8:RDM100 RNI8:RNI100 RXE8:RXE100 SHA8:SHA100 SQW8:SQW100 TAS8:TAS100 TKO8:TKO100 TUK8:TUK100 UEG8:UEG100 UOC8:UOC100 UXY8:UXY100 VHU8:VHU100 VRQ8:VRQ100 WBM8:WBM100 WLI8:WLI100 WVE8:WVE100 B8:B100 WLI983048:WLI983140 WBM983048:WBM983140 VRQ983048:VRQ983140 VHU983048:VHU983140 UXY983048:UXY983140 UOC983048:UOC983140 UEG983048:UEG983140 TUK983048:TUK983140 TKO983048:TKO983140 TAS983048:TAS983140 SQW983048:SQW983140 SHA983048:SHA983140 RXE983048:RXE983140 RNI983048:RNI983140 RDM983048:RDM983140 QTQ983048:QTQ983140 QJU983048:QJU983140 PZY983048:PZY983140 PQC983048:PQC983140 PGG983048:PGG983140 OWK983048:OWK983140 OMO983048:OMO983140 OCS983048:OCS983140 NSW983048:NSW983140 NJA983048:NJA983140 MZE983048:MZE983140 MPI983048:MPI983140 MFM983048:MFM983140 LVQ983048:LVQ983140 LLU983048:LLU983140 LBY983048:LBY983140 KSC983048:KSC983140 KIG983048:KIG983140 JYK983048:JYK983140 JOO983048:JOO983140 JES983048:JES983140 IUW983048:IUW983140 ILA983048:ILA983140 IBE983048:IBE983140 HRI983048:HRI983140 HHM983048:HHM983140 GXQ983048:GXQ983140 GNU983048:GNU983140 GDY983048:GDY983140 FUC983048:FUC983140 FKG983048:FKG983140 FAK983048:FAK983140 EQO983048:EQO983140 EGS983048:EGS983140 DWW983048:DWW983140 DNA983048:DNA983140 DDE983048:DDE983140 CTI983048:CTI983140 CJM983048:CJM983140 BZQ983048:BZQ983140 BPU983048:BPU983140 BFY983048:BFY983140 AWC983048:AWC983140 AMG983048:AMG983140 ACK983048:ACK983140 SO983048:SO983140 IS983048:IS983140 B983048:B983140 WVE917512:WVE917604 WLI917512:WLI917604 WBM917512:WBM917604 VRQ917512:VRQ917604 VHU917512:VHU917604 UXY917512:UXY917604 UOC917512:UOC917604 UEG917512:UEG917604 TUK917512:TUK917604 TKO917512:TKO917604 TAS917512:TAS917604 SQW917512:SQW917604 SHA917512:SHA917604 RXE917512:RXE917604 RNI917512:RNI917604 RDM917512:RDM917604 QTQ917512:QTQ917604 QJU917512:QJU917604 PZY917512:PZY917604 PQC917512:PQC917604 PGG917512:PGG917604 OWK917512:OWK917604 OMO917512:OMO917604 OCS917512:OCS917604 NSW917512:NSW917604 NJA917512:NJA917604 MZE917512:MZE917604 MPI917512:MPI917604 MFM917512:MFM917604 LVQ917512:LVQ917604 LLU917512:LLU917604 LBY917512:LBY917604 KSC917512:KSC917604 KIG917512:KIG917604 JYK917512:JYK917604 JOO917512:JOO917604 JES917512:JES917604 IUW917512:IUW917604 ILA917512:ILA917604 IBE917512:IBE917604 HRI917512:HRI917604 HHM917512:HHM917604 GXQ917512:GXQ917604 GNU917512:GNU917604 GDY917512:GDY917604 FUC917512:FUC917604 FKG917512:FKG917604 FAK917512:FAK917604 EQO917512:EQO917604 EGS917512:EGS917604 DWW917512:DWW917604 DNA917512:DNA917604 DDE917512:DDE917604 CTI917512:CTI917604 CJM917512:CJM917604 BZQ917512:BZQ917604 BPU917512:BPU917604 BFY917512:BFY917604 AWC917512:AWC917604 AMG917512:AMG917604 ACK917512:ACK917604 SO917512:SO917604 IS917512:IS917604 B917512:B917604 WVE851976:WVE852068 WLI851976:WLI852068 WBM851976:WBM852068 VRQ851976:VRQ852068 VHU851976:VHU852068 UXY851976:UXY852068 UOC851976:UOC852068 UEG851976:UEG852068 TUK851976:TUK852068 TKO851976:TKO852068 TAS851976:TAS852068 SQW851976:SQW852068 SHA851976:SHA852068 RXE851976:RXE852068 RNI851976:RNI852068 RDM851976:RDM852068 QTQ851976:QTQ852068 QJU851976:QJU852068 PZY851976:PZY852068 PQC851976:PQC852068 PGG851976:PGG852068 OWK851976:OWK852068 OMO851976:OMO852068 OCS851976:OCS852068 NSW851976:NSW852068 NJA851976:NJA852068 MZE851976:MZE852068 MPI851976:MPI852068 MFM851976:MFM852068 LVQ851976:LVQ852068 LLU851976:LLU852068 LBY851976:LBY852068 KSC851976:KSC852068 KIG851976:KIG852068 JYK851976:JYK852068 JOO851976:JOO852068 JES851976:JES852068 IUW851976:IUW852068 ILA851976:ILA852068 IBE851976:IBE852068 HRI851976:HRI852068 HHM851976:HHM852068 GXQ851976:GXQ852068 GNU851976:GNU852068 GDY851976:GDY852068 FUC851976:FUC852068 FKG851976:FKG852068 FAK851976:FAK852068 EQO851976:EQO852068 EGS851976:EGS852068 DWW851976:DWW852068 DNA851976:DNA852068 DDE851976:DDE852068 CTI851976:CTI852068 CJM851976:CJM852068 BZQ851976:BZQ852068 BPU851976:BPU852068 BFY851976:BFY852068 AWC851976:AWC852068 AMG851976:AMG852068 ACK851976:ACK852068 SO851976:SO852068 IS851976:IS852068 B851976:B852068 WVE786440:WVE786532 WLI786440:WLI786532 WBM786440:WBM786532 VRQ786440:VRQ786532 VHU786440:VHU786532 UXY786440:UXY786532 UOC786440:UOC786532 UEG786440:UEG786532 TUK786440:TUK786532 TKO786440:TKO786532 TAS786440:TAS786532 SQW786440:SQW786532 SHA786440:SHA786532 RXE786440:RXE786532 RNI786440:RNI786532 RDM786440:RDM786532 QTQ786440:QTQ786532 QJU786440:QJU786532 PZY786440:PZY786532 PQC786440:PQC786532 PGG786440:PGG786532 OWK786440:OWK786532 OMO786440:OMO786532 OCS786440:OCS786532 NSW786440:NSW786532 NJA786440:NJA786532 MZE786440:MZE786532 MPI786440:MPI786532 MFM786440:MFM786532 LVQ786440:LVQ786532 LLU786440:LLU786532 LBY786440:LBY786532 KSC786440:KSC786532 KIG786440:KIG786532 JYK786440:JYK786532 JOO786440:JOO786532 JES786440:JES786532 IUW786440:IUW786532 ILA786440:ILA786532 IBE786440:IBE786532 HRI786440:HRI786532 HHM786440:HHM786532 GXQ786440:GXQ786532 GNU786440:GNU786532 GDY786440:GDY786532 FUC786440:FUC786532 FKG786440:FKG786532 FAK786440:FAK786532 EQO786440:EQO786532 EGS786440:EGS786532 DWW786440:DWW786532 DNA786440:DNA786532 DDE786440:DDE786532 CTI786440:CTI786532 CJM786440:CJM786532 BZQ786440:BZQ786532 BPU786440:BPU786532 BFY786440:BFY786532 AWC786440:AWC786532 AMG786440:AMG786532 ACK786440:ACK786532 SO786440:SO786532 IS786440:IS786532 B786440:B786532 WVE720904:WVE720996 WLI720904:WLI720996 WBM720904:WBM720996 VRQ720904:VRQ720996 VHU720904:VHU720996 UXY720904:UXY720996 UOC720904:UOC720996 UEG720904:UEG720996 TUK720904:TUK720996 TKO720904:TKO720996 TAS720904:TAS720996 SQW720904:SQW720996 SHA720904:SHA720996 RXE720904:RXE720996 RNI720904:RNI720996 RDM720904:RDM720996 QTQ720904:QTQ720996 QJU720904:QJU720996 PZY720904:PZY720996 PQC720904:PQC720996 PGG720904:PGG720996 OWK720904:OWK720996 OMO720904:OMO720996 OCS720904:OCS720996 NSW720904:NSW720996 NJA720904:NJA720996 MZE720904:MZE720996 MPI720904:MPI720996 MFM720904:MFM720996 LVQ720904:LVQ720996 LLU720904:LLU720996 LBY720904:LBY720996 KSC720904:KSC720996 KIG720904:KIG720996 JYK720904:JYK720996 JOO720904:JOO720996 JES720904:JES720996 IUW720904:IUW720996 ILA720904:ILA720996 IBE720904:IBE720996 HRI720904:HRI720996 HHM720904:HHM720996 GXQ720904:GXQ720996 GNU720904:GNU720996 GDY720904:GDY720996 FUC720904:FUC720996 FKG720904:FKG720996 FAK720904:FAK720996 EQO720904:EQO720996 EGS720904:EGS720996 DWW720904:DWW720996 DNA720904:DNA720996 DDE720904:DDE720996 CTI720904:CTI720996 CJM720904:CJM720996 BZQ720904:BZQ720996 BPU720904:BPU720996 BFY720904:BFY720996 AWC720904:AWC720996 AMG720904:AMG720996 ACK720904:ACK720996 SO720904:SO720996 IS720904:IS720996 B720904:B720996 WVE655368:WVE655460 WLI655368:WLI655460 WBM655368:WBM655460 VRQ655368:VRQ655460 VHU655368:VHU655460 UXY655368:UXY655460 UOC655368:UOC655460 UEG655368:UEG655460 TUK655368:TUK655460 TKO655368:TKO655460 TAS655368:TAS655460 SQW655368:SQW655460 SHA655368:SHA655460 RXE655368:RXE655460 RNI655368:RNI655460 RDM655368:RDM655460 QTQ655368:QTQ655460 QJU655368:QJU655460 PZY655368:PZY655460 PQC655368:PQC655460 PGG655368:PGG655460 OWK655368:OWK655460 OMO655368:OMO655460 OCS655368:OCS655460 NSW655368:NSW655460 NJA655368:NJA655460 MZE655368:MZE655460 MPI655368:MPI655460 MFM655368:MFM655460 LVQ655368:LVQ655460 LLU655368:LLU655460 LBY655368:LBY655460 KSC655368:KSC655460 KIG655368:KIG655460 JYK655368:JYK655460 JOO655368:JOO655460 JES655368:JES655460 IUW655368:IUW655460 ILA655368:ILA655460 IBE655368:IBE655460 HRI655368:HRI655460 HHM655368:HHM655460 GXQ655368:GXQ655460 GNU655368:GNU655460 GDY655368:GDY655460 FUC655368:FUC655460 FKG655368:FKG655460 FAK655368:FAK655460 EQO655368:EQO655460 EGS655368:EGS655460 DWW655368:DWW655460 DNA655368:DNA655460 DDE655368:DDE655460 CTI655368:CTI655460 CJM655368:CJM655460 BZQ655368:BZQ655460 BPU655368:BPU655460 BFY655368:BFY655460 AWC655368:AWC655460 AMG655368:AMG655460 ACK655368:ACK655460 SO655368:SO655460 IS655368:IS655460 B655368:B655460 WVE589832:WVE589924 WLI589832:WLI589924 WBM589832:WBM589924 VRQ589832:VRQ589924 VHU589832:VHU589924 UXY589832:UXY589924 UOC589832:UOC589924 UEG589832:UEG589924 TUK589832:TUK589924 TKO589832:TKO589924 TAS589832:TAS589924 SQW589832:SQW589924 SHA589832:SHA589924 RXE589832:RXE589924 RNI589832:RNI589924 RDM589832:RDM589924 QTQ589832:QTQ589924 QJU589832:QJU589924 PZY589832:PZY589924 PQC589832:PQC589924 PGG589832:PGG589924 OWK589832:OWK589924 OMO589832:OMO589924 OCS589832:OCS589924 NSW589832:NSW589924 NJA589832:NJA589924 MZE589832:MZE589924 MPI589832:MPI589924 MFM589832:MFM589924 LVQ589832:LVQ589924 LLU589832:LLU589924 LBY589832:LBY589924 KSC589832:KSC589924 KIG589832:KIG589924 JYK589832:JYK589924 JOO589832:JOO589924 JES589832:JES589924 IUW589832:IUW589924 ILA589832:ILA589924 IBE589832:IBE589924 HRI589832:HRI589924 HHM589832:HHM589924 GXQ589832:GXQ589924 GNU589832:GNU589924 GDY589832:GDY589924 FUC589832:FUC589924 FKG589832:FKG589924 FAK589832:FAK589924 EQO589832:EQO589924 EGS589832:EGS589924 DWW589832:DWW589924 DNA589832:DNA589924 DDE589832:DDE589924 CTI589832:CTI589924 CJM589832:CJM589924 BZQ589832:BZQ589924 BPU589832:BPU589924 BFY589832:BFY589924 AWC589832:AWC589924 AMG589832:AMG589924 ACK589832:ACK589924 SO589832:SO589924 IS589832:IS589924 B589832:B589924 WVE524296:WVE524388 WLI524296:WLI524388 WBM524296:WBM524388 VRQ524296:VRQ524388 VHU524296:VHU524388 UXY524296:UXY524388 UOC524296:UOC524388 UEG524296:UEG524388 TUK524296:TUK524388 TKO524296:TKO524388 TAS524296:TAS524388 SQW524296:SQW524388 SHA524296:SHA524388 RXE524296:RXE524388 RNI524296:RNI524388 RDM524296:RDM524388 QTQ524296:QTQ524388 QJU524296:QJU524388 PZY524296:PZY524388 PQC524296:PQC524388 PGG524296:PGG524388 OWK524296:OWK524388 OMO524296:OMO524388 OCS524296:OCS524388 NSW524296:NSW524388 NJA524296:NJA524388 MZE524296:MZE524388 MPI524296:MPI524388 MFM524296:MFM524388 LVQ524296:LVQ524388 LLU524296:LLU524388 LBY524296:LBY524388 KSC524296:KSC524388 KIG524296:KIG524388 JYK524296:JYK524388 JOO524296:JOO524388 JES524296:JES524388 IUW524296:IUW524388 ILA524296:ILA524388 IBE524296:IBE524388 HRI524296:HRI524388 HHM524296:HHM524388 GXQ524296:GXQ524388 GNU524296:GNU524388 GDY524296:GDY524388 FUC524296:FUC524388 FKG524296:FKG524388 FAK524296:FAK524388 EQO524296:EQO524388 EGS524296:EGS524388 DWW524296:DWW524388 DNA524296:DNA524388 DDE524296:DDE524388 CTI524296:CTI524388 CJM524296:CJM524388 BZQ524296:BZQ524388 BPU524296:BPU524388 BFY524296:BFY524388 AWC524296:AWC524388 AMG524296:AMG524388 ACK524296:ACK524388 SO524296:SO524388 IS524296:IS524388 B524296:B524388 WVE458760:WVE458852 WLI458760:WLI458852 WBM458760:WBM458852 VRQ458760:VRQ458852 VHU458760:VHU458852 UXY458760:UXY458852 UOC458760:UOC458852 UEG458760:UEG458852 TUK458760:TUK458852 TKO458760:TKO458852 TAS458760:TAS458852 SQW458760:SQW458852 SHA458760:SHA458852 RXE458760:RXE458852 RNI458760:RNI458852 RDM458760:RDM458852 QTQ458760:QTQ458852 QJU458760:QJU458852 PZY458760:PZY458852 PQC458760:PQC458852 PGG458760:PGG458852 OWK458760:OWK458852 OMO458760:OMO458852 OCS458760:OCS458852 NSW458760:NSW458852 NJA458760:NJA458852 MZE458760:MZE458852 MPI458760:MPI458852 MFM458760:MFM458852 LVQ458760:LVQ458852 LLU458760:LLU458852 LBY458760:LBY458852 KSC458760:KSC458852 KIG458760:KIG458852 JYK458760:JYK458852 JOO458760:JOO458852 JES458760:JES458852 IUW458760:IUW458852 ILA458760:ILA458852 IBE458760:IBE458852 HRI458760:HRI458852 HHM458760:HHM458852 GXQ458760:GXQ458852 GNU458760:GNU458852 GDY458760:GDY458852 FUC458760:FUC458852 FKG458760:FKG458852 FAK458760:FAK458852 EQO458760:EQO458852 EGS458760:EGS458852 DWW458760:DWW458852 DNA458760:DNA458852 DDE458760:DDE458852 CTI458760:CTI458852 CJM458760:CJM458852 BZQ458760:BZQ458852 BPU458760:BPU458852 BFY458760:BFY458852 AWC458760:AWC458852 AMG458760:AMG458852 ACK458760:ACK458852 SO458760:SO458852 IS458760:IS458852 B458760:B458852 WVE393224:WVE393316 WLI393224:WLI393316 WBM393224:WBM393316 VRQ393224:VRQ393316 VHU393224:VHU393316 UXY393224:UXY393316 UOC393224:UOC393316 UEG393224:UEG393316 TUK393224:TUK393316 TKO393224:TKO393316 TAS393224:TAS393316 SQW393224:SQW393316 SHA393224:SHA393316 RXE393224:RXE393316 RNI393224:RNI393316 RDM393224:RDM393316 QTQ393224:QTQ393316 QJU393224:QJU393316 PZY393224:PZY393316 PQC393224:PQC393316 PGG393224:PGG393316 OWK393224:OWK393316 OMO393224:OMO393316 OCS393224:OCS393316 NSW393224:NSW393316 NJA393224:NJA393316 MZE393224:MZE393316 MPI393224:MPI393316 MFM393224:MFM393316 LVQ393224:LVQ393316 LLU393224:LLU393316 LBY393224:LBY393316 KSC393224:KSC393316 KIG393224:KIG393316 JYK393224:JYK393316 JOO393224:JOO393316 JES393224:JES393316 IUW393224:IUW393316 ILA393224:ILA393316 IBE393224:IBE393316 HRI393224:HRI393316 HHM393224:HHM393316 GXQ393224:GXQ393316 GNU393224:GNU393316 GDY393224:GDY393316 FUC393224:FUC393316 FKG393224:FKG393316 FAK393224:FAK393316 EQO393224:EQO393316 EGS393224:EGS393316 DWW393224:DWW393316 DNA393224:DNA393316 DDE393224:DDE393316 CTI393224:CTI393316 CJM393224:CJM393316 BZQ393224:BZQ393316 BPU393224:BPU393316 BFY393224:BFY393316 AWC393224:AWC393316 AMG393224:AMG393316 ACK393224:ACK393316 SO393224:SO393316 IS393224:IS393316 B393224:B393316 WVE327688:WVE327780 WLI327688:WLI327780 WBM327688:WBM327780 VRQ327688:VRQ327780 VHU327688:VHU327780 UXY327688:UXY327780 UOC327688:UOC327780 UEG327688:UEG327780 TUK327688:TUK327780 TKO327688:TKO327780 TAS327688:TAS327780 SQW327688:SQW327780 SHA327688:SHA327780 RXE327688:RXE327780 RNI327688:RNI327780 RDM327688:RDM327780 QTQ327688:QTQ327780 QJU327688:QJU327780 PZY327688:PZY327780 PQC327688:PQC327780 PGG327688:PGG327780 OWK327688:OWK327780 OMO327688:OMO327780 OCS327688:OCS327780 NSW327688:NSW327780 NJA327688:NJA327780 MZE327688:MZE327780 MPI327688:MPI327780 MFM327688:MFM327780 LVQ327688:LVQ327780 LLU327688:LLU327780 LBY327688:LBY327780 KSC327688:KSC327780 KIG327688:KIG327780 JYK327688:JYK327780 JOO327688:JOO327780 JES327688:JES327780 IUW327688:IUW327780 ILA327688:ILA327780 IBE327688:IBE327780 HRI327688:HRI327780 HHM327688:HHM327780 GXQ327688:GXQ327780 GNU327688:GNU327780 GDY327688:GDY327780 FUC327688:FUC327780 FKG327688:FKG327780 FAK327688:FAK327780 EQO327688:EQO327780 EGS327688:EGS327780 DWW327688:DWW327780 DNA327688:DNA327780 DDE327688:DDE327780 CTI327688:CTI327780 CJM327688:CJM327780 BZQ327688:BZQ327780 BPU327688:BPU327780 BFY327688:BFY327780 AWC327688:AWC327780 AMG327688:AMG327780 ACK327688:ACK327780 SO327688:SO327780 IS327688:IS327780 B327688:B327780 WVE262152:WVE262244 WLI262152:WLI262244 WBM262152:WBM262244 VRQ262152:VRQ262244 VHU262152:VHU262244 UXY262152:UXY262244 UOC262152:UOC262244 UEG262152:UEG262244 TUK262152:TUK262244 TKO262152:TKO262244 TAS262152:TAS262244 SQW262152:SQW262244 SHA262152:SHA262244 RXE262152:RXE262244 RNI262152:RNI262244 RDM262152:RDM262244 QTQ262152:QTQ262244 QJU262152:QJU262244 PZY262152:PZY262244 PQC262152:PQC262244 PGG262152:PGG262244 OWK262152:OWK262244 OMO262152:OMO262244 OCS262152:OCS262244 NSW262152:NSW262244 NJA262152:NJA262244 MZE262152:MZE262244 MPI262152:MPI262244 MFM262152:MFM262244 LVQ262152:LVQ262244 LLU262152:LLU262244 LBY262152:LBY262244 KSC262152:KSC262244 KIG262152:KIG262244 JYK262152:JYK262244 JOO262152:JOO262244 JES262152:JES262244 IUW262152:IUW262244 ILA262152:ILA262244 IBE262152:IBE262244 HRI262152:HRI262244 HHM262152:HHM262244 GXQ262152:GXQ262244 GNU262152:GNU262244 GDY262152:GDY262244 FUC262152:FUC262244 FKG262152:FKG262244 FAK262152:FAK262244 EQO262152:EQO262244 EGS262152:EGS262244 DWW262152:DWW262244 DNA262152:DNA262244 DDE262152:DDE262244 CTI262152:CTI262244 CJM262152:CJM262244 BZQ262152:BZQ262244 BPU262152:BPU262244 BFY262152:BFY262244 AWC262152:AWC262244 AMG262152:AMG262244 ACK262152:ACK262244 SO262152:SO262244 IS262152:IS262244 B262152:B262244 WVE196616:WVE196708 WLI196616:WLI196708 WBM196616:WBM196708 VRQ196616:VRQ196708 VHU196616:VHU196708 UXY196616:UXY196708 UOC196616:UOC196708 UEG196616:UEG196708 TUK196616:TUK196708 TKO196616:TKO196708 TAS196616:TAS196708 SQW196616:SQW196708 SHA196616:SHA196708 RXE196616:RXE196708 RNI196616:RNI196708 RDM196616:RDM196708 QTQ196616:QTQ196708 QJU196616:QJU196708 PZY196616:PZY196708 PQC196616:PQC196708 PGG196616:PGG196708 OWK196616:OWK196708 OMO196616:OMO196708 OCS196616:OCS196708 NSW196616:NSW196708 NJA196616:NJA196708 MZE196616:MZE196708 MPI196616:MPI196708 MFM196616:MFM196708 LVQ196616:LVQ196708 LLU196616:LLU196708 LBY196616:LBY196708 KSC196616:KSC196708 KIG196616:KIG196708 JYK196616:JYK196708 JOO196616:JOO196708 JES196616:JES196708 IUW196616:IUW196708 ILA196616:ILA196708 IBE196616:IBE196708 HRI196616:HRI196708 HHM196616:HHM196708 GXQ196616:GXQ196708 GNU196616:GNU196708 GDY196616:GDY196708 FUC196616:FUC196708 FKG196616:FKG196708 FAK196616:FAK196708 EQO196616:EQO196708 EGS196616:EGS196708 DWW196616:DWW196708 DNA196616:DNA196708 DDE196616:DDE196708 CTI196616:CTI196708 CJM196616:CJM196708 BZQ196616:BZQ196708 BPU196616:BPU196708 BFY196616:BFY196708 AWC196616:AWC196708 AMG196616:AMG196708 ACK196616:ACK196708 SO196616:SO196708 IS196616:IS196708 B196616:B196708 WVE131080:WVE131172 WLI131080:WLI131172 WBM131080:WBM131172 VRQ131080:VRQ131172 VHU131080:VHU131172 UXY131080:UXY131172 UOC131080:UOC131172 UEG131080:UEG131172 TUK131080:TUK131172 TKO131080:TKO131172 TAS131080:TAS131172 SQW131080:SQW131172 SHA131080:SHA131172 RXE131080:RXE131172 RNI131080:RNI131172 RDM131080:RDM131172 QTQ131080:QTQ131172 QJU131080:QJU131172 PZY131080:PZY131172 PQC131080:PQC131172 PGG131080:PGG131172 OWK131080:OWK131172 OMO131080:OMO131172 OCS131080:OCS131172 NSW131080:NSW131172 NJA131080:NJA131172 MZE131080:MZE131172 MPI131080:MPI131172 MFM131080:MFM131172 LVQ131080:LVQ131172 LLU131080:LLU131172 LBY131080:LBY131172 KSC131080:KSC131172 KIG131080:KIG131172 JYK131080:JYK131172 JOO131080:JOO131172 JES131080:JES131172 IUW131080:IUW131172 ILA131080:ILA131172 IBE131080:IBE131172 HRI131080:HRI131172 HHM131080:HHM131172 GXQ131080:GXQ131172 GNU131080:GNU131172 GDY131080:GDY131172 FUC131080:FUC131172 FKG131080:FKG131172 FAK131080:FAK131172 EQO131080:EQO131172 EGS131080:EGS131172 DWW131080:DWW131172 DNA131080:DNA131172 DDE131080:DDE131172 CTI131080:CTI131172 CJM131080:CJM131172 BZQ131080:BZQ131172 BPU131080:BPU131172 BFY131080:BFY131172 AWC131080:AWC131172 AMG131080:AMG131172 ACK131080:ACK131172 SO131080:SO131172 IS131080:IS131172 B131080:B131172 WVE65544:WVE65636 WLI65544:WLI65636 WBM65544:WBM65636 VRQ65544:VRQ65636 VHU65544:VHU65636 UXY65544:UXY65636 UOC65544:UOC65636 UEG65544:UEG65636 TUK65544:TUK65636 TKO65544:TKO65636 TAS65544:TAS65636 SQW65544:SQW65636 SHA65544:SHA65636 RXE65544:RXE65636 RNI65544:RNI65636 RDM65544:RDM65636 QTQ65544:QTQ65636 QJU65544:QJU65636 PZY65544:PZY65636 PQC65544:PQC65636 PGG65544:PGG65636 OWK65544:OWK65636 OMO65544:OMO65636 OCS65544:OCS65636 NSW65544:NSW65636 NJA65544:NJA65636 MZE65544:MZE65636 MPI65544:MPI65636 MFM65544:MFM65636 LVQ65544:LVQ65636 LLU65544:LLU65636 LBY65544:LBY65636 KSC65544:KSC65636 KIG65544:KIG65636 JYK65544:JYK65636 JOO65544:JOO65636 JES65544:JES65636 IUW65544:IUW65636 ILA65544:ILA65636 IBE65544:IBE65636 HRI65544:HRI65636 HHM65544:HHM65636 GXQ65544:GXQ65636 GNU65544:GNU65636 GDY65544:GDY65636 FUC65544:FUC65636 FKG65544:FKG65636 FAK65544:FAK65636 EQO65544:EQO65636 EGS65544:EGS65636 DWW65544:DWW65636 DNA65544:DNA65636 DDE65544:DDE65636 CTI65544:CTI65636 CJM65544:CJM65636 BZQ65544:BZQ65636 BPU65544:BPU65636 BFY65544:BFY65636 AWC65544:AWC65636 AMG65544:AMG65636 ACK65544:ACK65636 SO65544:SO65636 IS65544:IS65636 B65544:B65636" xr:uid="{00000000-0002-0000-0E00-000000000000}">
      <formula1>$B$5:$B$6</formula1>
    </dataValidation>
    <dataValidation type="list" allowBlank="1" showInputMessage="1" showErrorMessage="1" sqref="D101:E101 WVG983141 WLK983141 WBO983141 VRS983141 VHW983141 UYA983141 UOE983141 UEI983141 TUM983141 TKQ983141 TAU983141 SQY983141 SHC983141 RXG983141 RNK983141 RDO983141 QTS983141 QJW983141 QAA983141 PQE983141 PGI983141 OWM983141 OMQ983141 OCU983141 NSY983141 NJC983141 MZG983141 MPK983141 MFO983141 LVS983141 LLW983141 LCA983141 KSE983141 KII983141 JYM983141 JOQ983141 JEU983141 IUY983141 ILC983141 IBG983141 HRK983141 HHO983141 GXS983141 GNW983141 GEA983141 FUE983141 FKI983141 FAM983141 EQQ983141 EGU983141 DWY983141 DNC983141 DDG983141 CTK983141 CJO983141 BZS983141 BPW983141 BGA983141 AWE983141 AMI983141 ACM983141 SQ983141 IU983141 D983141:E983141 WVG917605 WLK917605 WBO917605 VRS917605 VHW917605 UYA917605 UOE917605 UEI917605 TUM917605 TKQ917605 TAU917605 SQY917605 SHC917605 RXG917605 RNK917605 RDO917605 QTS917605 QJW917605 QAA917605 PQE917605 PGI917605 OWM917605 OMQ917605 OCU917605 NSY917605 NJC917605 MZG917605 MPK917605 MFO917605 LVS917605 LLW917605 LCA917605 KSE917605 KII917605 JYM917605 JOQ917605 JEU917605 IUY917605 ILC917605 IBG917605 HRK917605 HHO917605 GXS917605 GNW917605 GEA917605 FUE917605 FKI917605 FAM917605 EQQ917605 EGU917605 DWY917605 DNC917605 DDG917605 CTK917605 CJO917605 BZS917605 BPW917605 BGA917605 AWE917605 AMI917605 ACM917605 SQ917605 IU917605 D917605:E917605 WVG852069 WLK852069 WBO852069 VRS852069 VHW852069 UYA852069 UOE852069 UEI852069 TUM852069 TKQ852069 TAU852069 SQY852069 SHC852069 RXG852069 RNK852069 RDO852069 QTS852069 QJW852069 QAA852069 PQE852069 PGI852069 OWM852069 OMQ852069 OCU852069 NSY852069 NJC852069 MZG852069 MPK852069 MFO852069 LVS852069 LLW852069 LCA852069 KSE852069 KII852069 JYM852069 JOQ852069 JEU852069 IUY852069 ILC852069 IBG852069 HRK852069 HHO852069 GXS852069 GNW852069 GEA852069 FUE852069 FKI852069 FAM852069 EQQ852069 EGU852069 DWY852069 DNC852069 DDG852069 CTK852069 CJO852069 BZS852069 BPW852069 BGA852069 AWE852069 AMI852069 ACM852069 SQ852069 IU852069 D852069:E852069 WVG786533 WLK786533 WBO786533 VRS786533 VHW786533 UYA786533 UOE786533 UEI786533 TUM786533 TKQ786533 TAU786533 SQY786533 SHC786533 RXG786533 RNK786533 RDO786533 QTS786533 QJW786533 QAA786533 PQE786533 PGI786533 OWM786533 OMQ786533 OCU786533 NSY786533 NJC786533 MZG786533 MPK786533 MFO786533 LVS786533 LLW786533 LCA786533 KSE786533 KII786533 JYM786533 JOQ786533 JEU786533 IUY786533 ILC786533 IBG786533 HRK786533 HHO786533 GXS786533 GNW786533 GEA786533 FUE786533 FKI786533 FAM786533 EQQ786533 EGU786533 DWY786533 DNC786533 DDG786533 CTK786533 CJO786533 BZS786533 BPW786533 BGA786533 AWE786533 AMI786533 ACM786533 SQ786533 IU786533 D786533:E786533 WVG720997 WLK720997 WBO720997 VRS720997 VHW720997 UYA720997 UOE720997 UEI720997 TUM720997 TKQ720997 TAU720997 SQY720997 SHC720997 RXG720997 RNK720997 RDO720997 QTS720997 QJW720997 QAA720997 PQE720997 PGI720997 OWM720997 OMQ720997 OCU720997 NSY720997 NJC720997 MZG720997 MPK720997 MFO720997 LVS720997 LLW720997 LCA720997 KSE720997 KII720997 JYM720997 JOQ720997 JEU720997 IUY720997 ILC720997 IBG720997 HRK720997 HHO720997 GXS720997 GNW720997 GEA720997 FUE720997 FKI720997 FAM720997 EQQ720997 EGU720997 DWY720997 DNC720997 DDG720997 CTK720997 CJO720997 BZS720997 BPW720997 BGA720997 AWE720997 AMI720997 ACM720997 SQ720997 IU720997 D720997:E720997 WVG655461 WLK655461 WBO655461 VRS655461 VHW655461 UYA655461 UOE655461 UEI655461 TUM655461 TKQ655461 TAU655461 SQY655461 SHC655461 RXG655461 RNK655461 RDO655461 QTS655461 QJW655461 QAA655461 PQE655461 PGI655461 OWM655461 OMQ655461 OCU655461 NSY655461 NJC655461 MZG655461 MPK655461 MFO655461 LVS655461 LLW655461 LCA655461 KSE655461 KII655461 JYM655461 JOQ655461 JEU655461 IUY655461 ILC655461 IBG655461 HRK655461 HHO655461 GXS655461 GNW655461 GEA655461 FUE655461 FKI655461 FAM655461 EQQ655461 EGU655461 DWY655461 DNC655461 DDG655461 CTK655461 CJO655461 BZS655461 BPW655461 BGA655461 AWE655461 AMI655461 ACM655461 SQ655461 IU655461 D655461:E655461 WVG589925 WLK589925 WBO589925 VRS589925 VHW589925 UYA589925 UOE589925 UEI589925 TUM589925 TKQ589925 TAU589925 SQY589925 SHC589925 RXG589925 RNK589925 RDO589925 QTS589925 QJW589925 QAA589925 PQE589925 PGI589925 OWM589925 OMQ589925 OCU589925 NSY589925 NJC589925 MZG589925 MPK589925 MFO589925 LVS589925 LLW589925 LCA589925 KSE589925 KII589925 JYM589925 JOQ589925 JEU589925 IUY589925 ILC589925 IBG589925 HRK589925 HHO589925 GXS589925 GNW589925 GEA589925 FUE589925 FKI589925 FAM589925 EQQ589925 EGU589925 DWY589925 DNC589925 DDG589925 CTK589925 CJO589925 BZS589925 BPW589925 BGA589925 AWE589925 AMI589925 ACM589925 SQ589925 IU589925 D589925:E589925 WVG524389 WLK524389 WBO524389 VRS524389 VHW524389 UYA524389 UOE524389 UEI524389 TUM524389 TKQ524389 TAU524389 SQY524389 SHC524389 RXG524389 RNK524389 RDO524389 QTS524389 QJW524389 QAA524389 PQE524389 PGI524389 OWM524389 OMQ524389 OCU524389 NSY524389 NJC524389 MZG524389 MPK524389 MFO524389 LVS524389 LLW524389 LCA524389 KSE524389 KII524389 JYM524389 JOQ524389 JEU524389 IUY524389 ILC524389 IBG524389 HRK524389 HHO524389 GXS524389 GNW524389 GEA524389 FUE524389 FKI524389 FAM524389 EQQ524389 EGU524389 DWY524389 DNC524389 DDG524389 CTK524389 CJO524389 BZS524389 BPW524389 BGA524389 AWE524389 AMI524389 ACM524389 SQ524389 IU524389 D524389:E524389 WVG458853 WLK458853 WBO458853 VRS458853 VHW458853 UYA458853 UOE458853 UEI458853 TUM458853 TKQ458853 TAU458853 SQY458853 SHC458853 RXG458853 RNK458853 RDO458853 QTS458853 QJW458853 QAA458853 PQE458853 PGI458853 OWM458853 OMQ458853 OCU458853 NSY458853 NJC458853 MZG458853 MPK458853 MFO458853 LVS458853 LLW458853 LCA458853 KSE458853 KII458853 JYM458853 JOQ458853 JEU458853 IUY458853 ILC458853 IBG458853 HRK458853 HHO458853 GXS458853 GNW458853 GEA458853 FUE458853 FKI458853 FAM458853 EQQ458853 EGU458853 DWY458853 DNC458853 DDG458853 CTK458853 CJO458853 BZS458853 BPW458853 BGA458853 AWE458853 AMI458853 ACM458853 SQ458853 IU458853 D458853:E458853 WVG393317 WLK393317 WBO393317 VRS393317 VHW393317 UYA393317 UOE393317 UEI393317 TUM393317 TKQ393317 TAU393317 SQY393317 SHC393317 RXG393317 RNK393317 RDO393317 QTS393317 QJW393317 QAA393317 PQE393317 PGI393317 OWM393317 OMQ393317 OCU393317 NSY393317 NJC393317 MZG393317 MPK393317 MFO393317 LVS393317 LLW393317 LCA393317 KSE393317 KII393317 JYM393317 JOQ393317 JEU393317 IUY393317 ILC393317 IBG393317 HRK393317 HHO393317 GXS393317 GNW393317 GEA393317 FUE393317 FKI393317 FAM393317 EQQ393317 EGU393317 DWY393317 DNC393317 DDG393317 CTK393317 CJO393317 BZS393317 BPW393317 BGA393317 AWE393317 AMI393317 ACM393317 SQ393317 IU393317 D393317:E393317 WVG327781 WLK327781 WBO327781 VRS327781 VHW327781 UYA327781 UOE327781 UEI327781 TUM327781 TKQ327781 TAU327781 SQY327781 SHC327781 RXG327781 RNK327781 RDO327781 QTS327781 QJW327781 QAA327781 PQE327781 PGI327781 OWM327781 OMQ327781 OCU327781 NSY327781 NJC327781 MZG327781 MPK327781 MFO327781 LVS327781 LLW327781 LCA327781 KSE327781 KII327781 JYM327781 JOQ327781 JEU327781 IUY327781 ILC327781 IBG327781 HRK327781 HHO327781 GXS327781 GNW327781 GEA327781 FUE327781 FKI327781 FAM327781 EQQ327781 EGU327781 DWY327781 DNC327781 DDG327781 CTK327781 CJO327781 BZS327781 BPW327781 BGA327781 AWE327781 AMI327781 ACM327781 SQ327781 IU327781 D327781:E327781 WVG262245 WLK262245 WBO262245 VRS262245 VHW262245 UYA262245 UOE262245 UEI262245 TUM262245 TKQ262245 TAU262245 SQY262245 SHC262245 RXG262245 RNK262245 RDO262245 QTS262245 QJW262245 QAA262245 PQE262245 PGI262245 OWM262245 OMQ262245 OCU262245 NSY262245 NJC262245 MZG262245 MPK262245 MFO262245 LVS262245 LLW262245 LCA262245 KSE262245 KII262245 JYM262245 JOQ262245 JEU262245 IUY262245 ILC262245 IBG262245 HRK262245 HHO262245 GXS262245 GNW262245 GEA262245 FUE262245 FKI262245 FAM262245 EQQ262245 EGU262245 DWY262245 DNC262245 DDG262245 CTK262245 CJO262245 BZS262245 BPW262245 BGA262245 AWE262245 AMI262245 ACM262245 SQ262245 IU262245 D262245:E262245 WVG196709 WLK196709 WBO196709 VRS196709 VHW196709 UYA196709 UOE196709 UEI196709 TUM196709 TKQ196709 TAU196709 SQY196709 SHC196709 RXG196709 RNK196709 RDO196709 QTS196709 QJW196709 QAA196709 PQE196709 PGI196709 OWM196709 OMQ196709 OCU196709 NSY196709 NJC196709 MZG196709 MPK196709 MFO196709 LVS196709 LLW196709 LCA196709 KSE196709 KII196709 JYM196709 JOQ196709 JEU196709 IUY196709 ILC196709 IBG196709 HRK196709 HHO196709 GXS196709 GNW196709 GEA196709 FUE196709 FKI196709 FAM196709 EQQ196709 EGU196709 DWY196709 DNC196709 DDG196709 CTK196709 CJO196709 BZS196709 BPW196709 BGA196709 AWE196709 AMI196709 ACM196709 SQ196709 IU196709 D196709:E196709 WVG131173 WLK131173 WBO131173 VRS131173 VHW131173 UYA131173 UOE131173 UEI131173 TUM131173 TKQ131173 TAU131173 SQY131173 SHC131173 RXG131173 RNK131173 RDO131173 QTS131173 QJW131173 QAA131173 PQE131173 PGI131173 OWM131173 OMQ131173 OCU131173 NSY131173 NJC131173 MZG131173 MPK131173 MFO131173 LVS131173 LLW131173 LCA131173 KSE131173 KII131173 JYM131173 JOQ131173 JEU131173 IUY131173 ILC131173 IBG131173 HRK131173 HHO131173 GXS131173 GNW131173 GEA131173 FUE131173 FKI131173 FAM131173 EQQ131173 EGU131173 DWY131173 DNC131173 DDG131173 CTK131173 CJO131173 BZS131173 BPW131173 BGA131173 AWE131173 AMI131173 ACM131173 SQ131173 IU131173 D131173:E131173 WVG65637 WLK65637 WBO65637 VRS65637 VHW65637 UYA65637 UOE65637 UEI65637 TUM65637 TKQ65637 TAU65637 SQY65637 SHC65637 RXG65637 RNK65637 RDO65637 QTS65637 QJW65637 QAA65637 PQE65637 PGI65637 OWM65637 OMQ65637 OCU65637 NSY65637 NJC65637 MZG65637 MPK65637 MFO65637 LVS65637 LLW65637 LCA65637 KSE65637 KII65637 JYM65637 JOQ65637 JEU65637 IUY65637 ILC65637 IBG65637 HRK65637 HHO65637 GXS65637 GNW65637 GEA65637 FUE65637 FKI65637 FAM65637 EQQ65637 EGU65637 DWY65637 DNC65637 DDG65637 CTK65637 CJO65637 BZS65637 BPW65637 BGA65637 AWE65637 AMI65637 ACM65637 SQ65637 IU65637 D65637:E65637 WVG101 WLK101 WBO101 VRS101 VHW101 UYA101 UOE101 UEI101 TUM101 TKQ101 TAU101 SQY101 SHC101 RXG101 RNK101 RDO101 QTS101 QJW101 QAA101 PQE101 PGI101 OWM101 OMQ101 OCU101 NSY101 NJC101 MZG101 MPK101 MFO101 LVS101 LLW101 LCA101 KSE101 KII101 JYM101 JOQ101 JEU101 IUY101 ILC101 IBG101 HRK101 HHO101 GXS101 GNW101 GEA101 FUE101 FKI101 FAM101 EQQ101 EGU101 DWY101 DNC101 DDG101 CTK101 CJO101 BZS101 BPW101 BGA101 AWE101 AMI101 ACM101 SQ101 IU101" xr:uid="{00000000-0002-0000-0E00-000001000000}">
      <formula1>$D$3:$D$3</formula1>
    </dataValidation>
    <dataValidation type="list" allowBlank="1" showInputMessage="1" showErrorMessage="1" sqref="B7 WVE983047 WLI983047 WBM983047 VRQ983047 VHU983047 UXY983047 UOC983047 UEG983047 TUK983047 TKO983047 TAS983047 SQW983047 SHA983047 RXE983047 RNI983047 RDM983047 QTQ983047 QJU983047 PZY983047 PQC983047 PGG983047 OWK983047 OMO983047 OCS983047 NSW983047 NJA983047 MZE983047 MPI983047 MFM983047 LVQ983047 LLU983047 LBY983047 KSC983047 KIG983047 JYK983047 JOO983047 JES983047 IUW983047 ILA983047 IBE983047 HRI983047 HHM983047 GXQ983047 GNU983047 GDY983047 FUC983047 FKG983047 FAK983047 EQO983047 EGS983047 DWW983047 DNA983047 DDE983047 CTI983047 CJM983047 BZQ983047 BPU983047 BFY983047 AWC983047 AMG983047 ACK983047 SO983047 IS983047 B983047 WVE917511 WLI917511 WBM917511 VRQ917511 VHU917511 UXY917511 UOC917511 UEG917511 TUK917511 TKO917511 TAS917511 SQW917511 SHA917511 RXE917511 RNI917511 RDM917511 QTQ917511 QJU917511 PZY917511 PQC917511 PGG917511 OWK917511 OMO917511 OCS917511 NSW917511 NJA917511 MZE917511 MPI917511 MFM917511 LVQ917511 LLU917511 LBY917511 KSC917511 KIG917511 JYK917511 JOO917511 JES917511 IUW917511 ILA917511 IBE917511 HRI917511 HHM917511 GXQ917511 GNU917511 GDY917511 FUC917511 FKG917511 FAK917511 EQO917511 EGS917511 DWW917511 DNA917511 DDE917511 CTI917511 CJM917511 BZQ917511 BPU917511 BFY917511 AWC917511 AMG917511 ACK917511 SO917511 IS917511 B917511 WVE851975 WLI851975 WBM851975 VRQ851975 VHU851975 UXY851975 UOC851975 UEG851975 TUK851975 TKO851975 TAS851975 SQW851975 SHA851975 RXE851975 RNI851975 RDM851975 QTQ851975 QJU851975 PZY851975 PQC851975 PGG851975 OWK851975 OMO851975 OCS851975 NSW851975 NJA851975 MZE851975 MPI851975 MFM851975 LVQ851975 LLU851975 LBY851975 KSC851975 KIG851975 JYK851975 JOO851975 JES851975 IUW851975 ILA851975 IBE851975 HRI851975 HHM851975 GXQ851975 GNU851975 GDY851975 FUC851975 FKG851975 FAK851975 EQO851975 EGS851975 DWW851975 DNA851975 DDE851975 CTI851975 CJM851975 BZQ851975 BPU851975 BFY851975 AWC851975 AMG851975 ACK851975 SO851975 IS851975 B851975 WVE786439 WLI786439 WBM786439 VRQ786439 VHU786439 UXY786439 UOC786439 UEG786439 TUK786439 TKO786439 TAS786439 SQW786439 SHA786439 RXE786439 RNI786439 RDM786439 QTQ786439 QJU786439 PZY786439 PQC786439 PGG786439 OWK786439 OMO786439 OCS786439 NSW786439 NJA786439 MZE786439 MPI786439 MFM786439 LVQ786439 LLU786439 LBY786439 KSC786439 KIG786439 JYK786439 JOO786439 JES786439 IUW786439 ILA786439 IBE786439 HRI786439 HHM786439 GXQ786439 GNU786439 GDY786439 FUC786439 FKG786439 FAK786439 EQO786439 EGS786439 DWW786439 DNA786439 DDE786439 CTI786439 CJM786439 BZQ786439 BPU786439 BFY786439 AWC786439 AMG786439 ACK786439 SO786439 IS786439 B786439 WVE720903 WLI720903 WBM720903 VRQ720903 VHU720903 UXY720903 UOC720903 UEG720903 TUK720903 TKO720903 TAS720903 SQW720903 SHA720903 RXE720903 RNI720903 RDM720903 QTQ720903 QJU720903 PZY720903 PQC720903 PGG720903 OWK720903 OMO720903 OCS720903 NSW720903 NJA720903 MZE720903 MPI720903 MFM720903 LVQ720903 LLU720903 LBY720903 KSC720903 KIG720903 JYK720903 JOO720903 JES720903 IUW720903 ILA720903 IBE720903 HRI720903 HHM720903 GXQ720903 GNU720903 GDY720903 FUC720903 FKG720903 FAK720903 EQO720903 EGS720903 DWW720903 DNA720903 DDE720903 CTI720903 CJM720903 BZQ720903 BPU720903 BFY720903 AWC720903 AMG720903 ACK720903 SO720903 IS720903 B720903 WVE655367 WLI655367 WBM655367 VRQ655367 VHU655367 UXY655367 UOC655367 UEG655367 TUK655367 TKO655367 TAS655367 SQW655367 SHA655367 RXE655367 RNI655367 RDM655367 QTQ655367 QJU655367 PZY655367 PQC655367 PGG655367 OWK655367 OMO655367 OCS655367 NSW655367 NJA655367 MZE655367 MPI655367 MFM655367 LVQ655367 LLU655367 LBY655367 KSC655367 KIG655367 JYK655367 JOO655367 JES655367 IUW655367 ILA655367 IBE655367 HRI655367 HHM655367 GXQ655367 GNU655367 GDY655367 FUC655367 FKG655367 FAK655367 EQO655367 EGS655367 DWW655367 DNA655367 DDE655367 CTI655367 CJM655367 BZQ655367 BPU655367 BFY655367 AWC655367 AMG655367 ACK655367 SO655367 IS655367 B655367 WVE589831 WLI589831 WBM589831 VRQ589831 VHU589831 UXY589831 UOC589831 UEG589831 TUK589831 TKO589831 TAS589831 SQW589831 SHA589831 RXE589831 RNI589831 RDM589831 QTQ589831 QJU589831 PZY589831 PQC589831 PGG589831 OWK589831 OMO589831 OCS589831 NSW589831 NJA589831 MZE589831 MPI589831 MFM589831 LVQ589831 LLU589831 LBY589831 KSC589831 KIG589831 JYK589831 JOO589831 JES589831 IUW589831 ILA589831 IBE589831 HRI589831 HHM589831 GXQ589831 GNU589831 GDY589831 FUC589831 FKG589831 FAK589831 EQO589831 EGS589831 DWW589831 DNA589831 DDE589831 CTI589831 CJM589831 BZQ589831 BPU589831 BFY589831 AWC589831 AMG589831 ACK589831 SO589831 IS589831 B589831 WVE524295 WLI524295 WBM524295 VRQ524295 VHU524295 UXY524295 UOC524295 UEG524295 TUK524295 TKO524295 TAS524295 SQW524295 SHA524295 RXE524295 RNI524295 RDM524295 QTQ524295 QJU524295 PZY524295 PQC524295 PGG524295 OWK524295 OMO524295 OCS524295 NSW524295 NJA524295 MZE524295 MPI524295 MFM524295 LVQ524295 LLU524295 LBY524295 KSC524295 KIG524295 JYK524295 JOO524295 JES524295 IUW524295 ILA524295 IBE524295 HRI524295 HHM524295 GXQ524295 GNU524295 GDY524295 FUC524295 FKG524295 FAK524295 EQO524295 EGS524295 DWW524295 DNA524295 DDE524295 CTI524295 CJM524295 BZQ524295 BPU524295 BFY524295 AWC524295 AMG524295 ACK524295 SO524295 IS524295 B524295 WVE458759 WLI458759 WBM458759 VRQ458759 VHU458759 UXY458759 UOC458759 UEG458759 TUK458759 TKO458759 TAS458759 SQW458759 SHA458759 RXE458759 RNI458759 RDM458759 QTQ458759 QJU458759 PZY458759 PQC458759 PGG458759 OWK458759 OMO458759 OCS458759 NSW458759 NJA458759 MZE458759 MPI458759 MFM458759 LVQ458759 LLU458759 LBY458759 KSC458759 KIG458759 JYK458759 JOO458759 JES458759 IUW458759 ILA458759 IBE458759 HRI458759 HHM458759 GXQ458759 GNU458759 GDY458759 FUC458759 FKG458759 FAK458759 EQO458759 EGS458759 DWW458759 DNA458759 DDE458759 CTI458759 CJM458759 BZQ458759 BPU458759 BFY458759 AWC458759 AMG458759 ACK458759 SO458759 IS458759 B458759 WVE393223 WLI393223 WBM393223 VRQ393223 VHU393223 UXY393223 UOC393223 UEG393223 TUK393223 TKO393223 TAS393223 SQW393223 SHA393223 RXE393223 RNI393223 RDM393223 QTQ393223 QJU393223 PZY393223 PQC393223 PGG393223 OWK393223 OMO393223 OCS393223 NSW393223 NJA393223 MZE393223 MPI393223 MFM393223 LVQ393223 LLU393223 LBY393223 KSC393223 KIG393223 JYK393223 JOO393223 JES393223 IUW393223 ILA393223 IBE393223 HRI393223 HHM393223 GXQ393223 GNU393223 GDY393223 FUC393223 FKG393223 FAK393223 EQO393223 EGS393223 DWW393223 DNA393223 DDE393223 CTI393223 CJM393223 BZQ393223 BPU393223 BFY393223 AWC393223 AMG393223 ACK393223 SO393223 IS393223 B393223 WVE327687 WLI327687 WBM327687 VRQ327687 VHU327687 UXY327687 UOC327687 UEG327687 TUK327687 TKO327687 TAS327687 SQW327687 SHA327687 RXE327687 RNI327687 RDM327687 QTQ327687 QJU327687 PZY327687 PQC327687 PGG327687 OWK327687 OMO327687 OCS327687 NSW327687 NJA327687 MZE327687 MPI327687 MFM327687 LVQ327687 LLU327687 LBY327687 KSC327687 KIG327687 JYK327687 JOO327687 JES327687 IUW327687 ILA327687 IBE327687 HRI327687 HHM327687 GXQ327687 GNU327687 GDY327687 FUC327687 FKG327687 FAK327687 EQO327687 EGS327687 DWW327687 DNA327687 DDE327687 CTI327687 CJM327687 BZQ327687 BPU327687 BFY327687 AWC327687 AMG327687 ACK327687 SO327687 IS327687 B327687 WVE262151 WLI262151 WBM262151 VRQ262151 VHU262151 UXY262151 UOC262151 UEG262151 TUK262151 TKO262151 TAS262151 SQW262151 SHA262151 RXE262151 RNI262151 RDM262151 QTQ262151 QJU262151 PZY262151 PQC262151 PGG262151 OWK262151 OMO262151 OCS262151 NSW262151 NJA262151 MZE262151 MPI262151 MFM262151 LVQ262151 LLU262151 LBY262151 KSC262151 KIG262151 JYK262151 JOO262151 JES262151 IUW262151 ILA262151 IBE262151 HRI262151 HHM262151 GXQ262151 GNU262151 GDY262151 FUC262151 FKG262151 FAK262151 EQO262151 EGS262151 DWW262151 DNA262151 DDE262151 CTI262151 CJM262151 BZQ262151 BPU262151 BFY262151 AWC262151 AMG262151 ACK262151 SO262151 IS262151 B262151 WVE196615 WLI196615 WBM196615 VRQ196615 VHU196615 UXY196615 UOC196615 UEG196615 TUK196615 TKO196615 TAS196615 SQW196615 SHA196615 RXE196615 RNI196615 RDM196615 QTQ196615 QJU196615 PZY196615 PQC196615 PGG196615 OWK196615 OMO196615 OCS196615 NSW196615 NJA196615 MZE196615 MPI196615 MFM196615 LVQ196615 LLU196615 LBY196615 KSC196615 KIG196615 JYK196615 JOO196615 JES196615 IUW196615 ILA196615 IBE196615 HRI196615 HHM196615 GXQ196615 GNU196615 GDY196615 FUC196615 FKG196615 FAK196615 EQO196615 EGS196615 DWW196615 DNA196615 DDE196615 CTI196615 CJM196615 BZQ196615 BPU196615 BFY196615 AWC196615 AMG196615 ACK196615 SO196615 IS196615 B196615 WVE131079 WLI131079 WBM131079 VRQ131079 VHU131079 UXY131079 UOC131079 UEG131079 TUK131079 TKO131079 TAS131079 SQW131079 SHA131079 RXE131079 RNI131079 RDM131079 QTQ131079 QJU131079 PZY131079 PQC131079 PGG131079 OWK131079 OMO131079 OCS131079 NSW131079 NJA131079 MZE131079 MPI131079 MFM131079 LVQ131079 LLU131079 LBY131079 KSC131079 KIG131079 JYK131079 JOO131079 JES131079 IUW131079 ILA131079 IBE131079 HRI131079 HHM131079 GXQ131079 GNU131079 GDY131079 FUC131079 FKG131079 FAK131079 EQO131079 EGS131079 DWW131079 DNA131079 DDE131079 CTI131079 CJM131079 BZQ131079 BPU131079 BFY131079 AWC131079 AMG131079 ACK131079 SO131079 IS131079 B131079 WVE65543 WLI65543 WBM65543 VRQ65543 VHU65543 UXY65543 UOC65543 UEG65543 TUK65543 TKO65543 TAS65543 SQW65543 SHA65543 RXE65543 RNI65543 RDM65543 QTQ65543 QJU65543 PZY65543 PQC65543 PGG65543 OWK65543 OMO65543 OCS65543 NSW65543 NJA65543 MZE65543 MPI65543 MFM65543 LVQ65543 LLU65543 LBY65543 KSC65543 KIG65543 JYK65543 JOO65543 JES65543 IUW65543 ILA65543 IBE65543 HRI65543 HHM65543 GXQ65543 GNU65543 GDY65543 FUC65543 FKG65543 FAK65543 EQO65543 EGS65543 DWW65543 DNA65543 DDE65543 CTI65543 CJM65543 BZQ65543 BPU65543 BFY65543 AWC65543 AMG65543 ACK65543 SO65543 IS65543 B65543 WVE7 WLI7 WBM7 VRQ7 VHU7 UXY7 UOC7 UEG7 TUK7 TKO7 TAS7 SQW7 SHA7 RXE7 RNI7 RDM7 QTQ7 QJU7 PZY7 PQC7 PGG7 OWK7 OMO7 OCS7 NSW7 NJA7 MZE7 MPI7 MFM7 LVQ7 LLU7 LBY7 KSC7 KIG7 JYK7 JOO7 JES7 IUW7 ILA7 IBE7 HRI7 HHM7 GXQ7 GNU7 GDY7 FUC7 FKG7 FAK7 EQO7 EGS7 DWW7 DNA7 DDE7 CTI7 CJM7 BZQ7 BPU7 BFY7 AWC7 AMG7 ACK7 SO7 IS7" xr:uid="{00000000-0002-0000-0E00-000002000000}">
      <formula1>$B$5:$B$8</formula1>
    </dataValidation>
    <dataValidation type="list" allowBlank="1" showInputMessage="1" showErrorMessage="1" sqref="F101 IV101 SR101 ACN101 AMJ101 AWF101 BGB101 BPX101 BZT101 CJP101 CTL101 DDH101 DND101 DWZ101 EGV101 EQR101 FAN101 FKJ101 FUF101 GEB101 GNX101 GXT101 HHP101 HRL101 IBH101 ILD101 IUZ101 JEV101 JOR101 JYN101 KIJ101 KSF101 LCB101 LLX101 LVT101 MFP101 MPL101 MZH101 NJD101 NSZ101 OCV101 OMR101 OWN101 PGJ101 PQF101 QAB101 QJX101 QTT101 RDP101 RNL101 RXH101 SHD101 SQZ101 TAV101 TKR101 TUN101 UEJ101 UOF101 UYB101 VHX101 VRT101 WBP101 WLL101 WVH101 F65637 IV65637 SR65637 ACN65637 AMJ65637 AWF65637 BGB65637 BPX65637 BZT65637 CJP65637 CTL65637 DDH65637 DND65637 DWZ65637 EGV65637 EQR65637 FAN65637 FKJ65637 FUF65637 GEB65637 GNX65637 GXT65637 HHP65637 HRL65637 IBH65637 ILD65637 IUZ65637 JEV65637 JOR65637 JYN65637 KIJ65637 KSF65637 LCB65637 LLX65637 LVT65637 MFP65637 MPL65637 MZH65637 NJD65637 NSZ65637 OCV65637 OMR65637 OWN65637 PGJ65637 PQF65637 QAB65637 QJX65637 QTT65637 RDP65637 RNL65637 RXH65637 SHD65637 SQZ65637 TAV65637 TKR65637 TUN65637 UEJ65637 UOF65637 UYB65637 VHX65637 VRT65637 WBP65637 WLL65637 WVH65637 F131173 IV131173 SR131173 ACN131173 AMJ131173 AWF131173 BGB131173 BPX131173 BZT131173 CJP131173 CTL131173 DDH131173 DND131173 DWZ131173 EGV131173 EQR131173 FAN131173 FKJ131173 FUF131173 GEB131173 GNX131173 GXT131173 HHP131173 HRL131173 IBH131173 ILD131173 IUZ131173 JEV131173 JOR131173 JYN131173 KIJ131173 KSF131173 LCB131173 LLX131173 LVT131173 MFP131173 MPL131173 MZH131173 NJD131173 NSZ131173 OCV131173 OMR131173 OWN131173 PGJ131173 PQF131173 QAB131173 QJX131173 QTT131173 RDP131173 RNL131173 RXH131173 SHD131173 SQZ131173 TAV131173 TKR131173 TUN131173 UEJ131173 UOF131173 UYB131173 VHX131173 VRT131173 WBP131173 WLL131173 WVH131173 F196709 IV196709 SR196709 ACN196709 AMJ196709 AWF196709 BGB196709 BPX196709 BZT196709 CJP196709 CTL196709 DDH196709 DND196709 DWZ196709 EGV196709 EQR196709 FAN196709 FKJ196709 FUF196709 GEB196709 GNX196709 GXT196709 HHP196709 HRL196709 IBH196709 ILD196709 IUZ196709 JEV196709 JOR196709 JYN196709 KIJ196709 KSF196709 LCB196709 LLX196709 LVT196709 MFP196709 MPL196709 MZH196709 NJD196709 NSZ196709 OCV196709 OMR196709 OWN196709 PGJ196709 PQF196709 QAB196709 QJX196709 QTT196709 RDP196709 RNL196709 RXH196709 SHD196709 SQZ196709 TAV196709 TKR196709 TUN196709 UEJ196709 UOF196709 UYB196709 VHX196709 VRT196709 WBP196709 WLL196709 WVH196709 F262245 IV262245 SR262245 ACN262245 AMJ262245 AWF262245 BGB262245 BPX262245 BZT262245 CJP262245 CTL262245 DDH262245 DND262245 DWZ262245 EGV262245 EQR262245 FAN262245 FKJ262245 FUF262245 GEB262245 GNX262245 GXT262245 HHP262245 HRL262245 IBH262245 ILD262245 IUZ262245 JEV262245 JOR262245 JYN262245 KIJ262245 KSF262245 LCB262245 LLX262245 LVT262245 MFP262245 MPL262245 MZH262245 NJD262245 NSZ262245 OCV262245 OMR262245 OWN262245 PGJ262245 PQF262245 QAB262245 QJX262245 QTT262245 RDP262245 RNL262245 RXH262245 SHD262245 SQZ262245 TAV262245 TKR262245 TUN262245 UEJ262245 UOF262245 UYB262245 VHX262245 VRT262245 WBP262245 WLL262245 WVH262245 F327781 IV327781 SR327781 ACN327781 AMJ327781 AWF327781 BGB327781 BPX327781 BZT327781 CJP327781 CTL327781 DDH327781 DND327781 DWZ327781 EGV327781 EQR327781 FAN327781 FKJ327781 FUF327781 GEB327781 GNX327781 GXT327781 HHP327781 HRL327781 IBH327781 ILD327781 IUZ327781 JEV327781 JOR327781 JYN327781 KIJ327781 KSF327781 LCB327781 LLX327781 LVT327781 MFP327781 MPL327781 MZH327781 NJD327781 NSZ327781 OCV327781 OMR327781 OWN327781 PGJ327781 PQF327781 QAB327781 QJX327781 QTT327781 RDP327781 RNL327781 RXH327781 SHD327781 SQZ327781 TAV327781 TKR327781 TUN327781 UEJ327781 UOF327781 UYB327781 VHX327781 VRT327781 WBP327781 WLL327781 WVH327781 F393317 IV393317 SR393317 ACN393317 AMJ393317 AWF393317 BGB393317 BPX393317 BZT393317 CJP393317 CTL393317 DDH393317 DND393317 DWZ393317 EGV393317 EQR393317 FAN393317 FKJ393317 FUF393317 GEB393317 GNX393317 GXT393317 HHP393317 HRL393317 IBH393317 ILD393317 IUZ393317 JEV393317 JOR393317 JYN393317 KIJ393317 KSF393317 LCB393317 LLX393317 LVT393317 MFP393317 MPL393317 MZH393317 NJD393317 NSZ393317 OCV393317 OMR393317 OWN393317 PGJ393317 PQF393317 QAB393317 QJX393317 QTT393317 RDP393317 RNL393317 RXH393317 SHD393317 SQZ393317 TAV393317 TKR393317 TUN393317 UEJ393317 UOF393317 UYB393317 VHX393317 VRT393317 WBP393317 WLL393317 WVH393317 F458853 IV458853 SR458853 ACN458853 AMJ458853 AWF458853 BGB458853 BPX458853 BZT458853 CJP458853 CTL458853 DDH458853 DND458853 DWZ458853 EGV458853 EQR458853 FAN458853 FKJ458853 FUF458853 GEB458853 GNX458853 GXT458853 HHP458853 HRL458853 IBH458853 ILD458853 IUZ458853 JEV458853 JOR458853 JYN458853 KIJ458853 KSF458853 LCB458853 LLX458853 LVT458853 MFP458853 MPL458853 MZH458853 NJD458853 NSZ458853 OCV458853 OMR458853 OWN458853 PGJ458853 PQF458853 QAB458853 QJX458853 QTT458853 RDP458853 RNL458853 RXH458853 SHD458853 SQZ458853 TAV458853 TKR458853 TUN458853 UEJ458853 UOF458853 UYB458853 VHX458853 VRT458853 WBP458853 WLL458853 WVH458853 F524389 IV524389 SR524389 ACN524389 AMJ524389 AWF524389 BGB524389 BPX524389 BZT524389 CJP524389 CTL524389 DDH524389 DND524389 DWZ524389 EGV524389 EQR524389 FAN524389 FKJ524389 FUF524389 GEB524389 GNX524389 GXT524389 HHP524389 HRL524389 IBH524389 ILD524389 IUZ524389 JEV524389 JOR524389 JYN524389 KIJ524389 KSF524389 LCB524389 LLX524389 LVT524389 MFP524389 MPL524389 MZH524389 NJD524389 NSZ524389 OCV524389 OMR524389 OWN524389 PGJ524389 PQF524389 QAB524389 QJX524389 QTT524389 RDP524389 RNL524389 RXH524389 SHD524389 SQZ524389 TAV524389 TKR524389 TUN524389 UEJ524389 UOF524389 UYB524389 VHX524389 VRT524389 WBP524389 WLL524389 WVH524389 F589925 IV589925 SR589925 ACN589925 AMJ589925 AWF589925 BGB589925 BPX589925 BZT589925 CJP589925 CTL589925 DDH589925 DND589925 DWZ589925 EGV589925 EQR589925 FAN589925 FKJ589925 FUF589925 GEB589925 GNX589925 GXT589925 HHP589925 HRL589925 IBH589925 ILD589925 IUZ589925 JEV589925 JOR589925 JYN589925 KIJ589925 KSF589925 LCB589925 LLX589925 LVT589925 MFP589925 MPL589925 MZH589925 NJD589925 NSZ589925 OCV589925 OMR589925 OWN589925 PGJ589925 PQF589925 QAB589925 QJX589925 QTT589925 RDP589925 RNL589925 RXH589925 SHD589925 SQZ589925 TAV589925 TKR589925 TUN589925 UEJ589925 UOF589925 UYB589925 VHX589925 VRT589925 WBP589925 WLL589925 WVH589925 F655461 IV655461 SR655461 ACN655461 AMJ655461 AWF655461 BGB655461 BPX655461 BZT655461 CJP655461 CTL655461 DDH655461 DND655461 DWZ655461 EGV655461 EQR655461 FAN655461 FKJ655461 FUF655461 GEB655461 GNX655461 GXT655461 HHP655461 HRL655461 IBH655461 ILD655461 IUZ655461 JEV655461 JOR655461 JYN655461 KIJ655461 KSF655461 LCB655461 LLX655461 LVT655461 MFP655461 MPL655461 MZH655461 NJD655461 NSZ655461 OCV655461 OMR655461 OWN655461 PGJ655461 PQF655461 QAB655461 QJX655461 QTT655461 RDP655461 RNL655461 RXH655461 SHD655461 SQZ655461 TAV655461 TKR655461 TUN655461 UEJ655461 UOF655461 UYB655461 VHX655461 VRT655461 WBP655461 WLL655461 WVH655461 F720997 IV720997 SR720997 ACN720997 AMJ720997 AWF720997 BGB720997 BPX720997 BZT720997 CJP720997 CTL720997 DDH720997 DND720997 DWZ720997 EGV720997 EQR720997 FAN720997 FKJ720997 FUF720997 GEB720997 GNX720997 GXT720997 HHP720997 HRL720997 IBH720997 ILD720997 IUZ720997 JEV720997 JOR720997 JYN720997 KIJ720997 KSF720997 LCB720997 LLX720997 LVT720997 MFP720997 MPL720997 MZH720997 NJD720997 NSZ720997 OCV720997 OMR720997 OWN720997 PGJ720997 PQF720997 QAB720997 QJX720997 QTT720997 RDP720997 RNL720997 RXH720997 SHD720997 SQZ720997 TAV720997 TKR720997 TUN720997 UEJ720997 UOF720997 UYB720997 VHX720997 VRT720997 WBP720997 WLL720997 WVH720997 F786533 IV786533 SR786533 ACN786533 AMJ786533 AWF786533 BGB786533 BPX786533 BZT786533 CJP786533 CTL786533 DDH786533 DND786533 DWZ786533 EGV786533 EQR786533 FAN786533 FKJ786533 FUF786533 GEB786533 GNX786533 GXT786533 HHP786533 HRL786533 IBH786533 ILD786533 IUZ786533 JEV786533 JOR786533 JYN786533 KIJ786533 KSF786533 LCB786533 LLX786533 LVT786533 MFP786533 MPL786533 MZH786533 NJD786533 NSZ786533 OCV786533 OMR786533 OWN786533 PGJ786533 PQF786533 QAB786533 QJX786533 QTT786533 RDP786533 RNL786533 RXH786533 SHD786533 SQZ786533 TAV786533 TKR786533 TUN786533 UEJ786533 UOF786533 UYB786533 VHX786533 VRT786533 WBP786533 WLL786533 WVH786533 F852069 IV852069 SR852069 ACN852069 AMJ852069 AWF852069 BGB852069 BPX852069 BZT852069 CJP852069 CTL852069 DDH852069 DND852069 DWZ852069 EGV852069 EQR852069 FAN852069 FKJ852069 FUF852069 GEB852069 GNX852069 GXT852069 HHP852069 HRL852069 IBH852069 ILD852069 IUZ852069 JEV852069 JOR852069 JYN852069 KIJ852069 KSF852069 LCB852069 LLX852069 LVT852069 MFP852069 MPL852069 MZH852069 NJD852069 NSZ852069 OCV852069 OMR852069 OWN852069 PGJ852069 PQF852069 QAB852069 QJX852069 QTT852069 RDP852069 RNL852069 RXH852069 SHD852069 SQZ852069 TAV852069 TKR852069 TUN852069 UEJ852069 UOF852069 UYB852069 VHX852069 VRT852069 WBP852069 WLL852069 WVH852069 F917605 IV917605 SR917605 ACN917605 AMJ917605 AWF917605 BGB917605 BPX917605 BZT917605 CJP917605 CTL917605 DDH917605 DND917605 DWZ917605 EGV917605 EQR917605 FAN917605 FKJ917605 FUF917605 GEB917605 GNX917605 GXT917605 HHP917605 HRL917605 IBH917605 ILD917605 IUZ917605 JEV917605 JOR917605 JYN917605 KIJ917605 KSF917605 LCB917605 LLX917605 LVT917605 MFP917605 MPL917605 MZH917605 NJD917605 NSZ917605 OCV917605 OMR917605 OWN917605 PGJ917605 PQF917605 QAB917605 QJX917605 QTT917605 RDP917605 RNL917605 RXH917605 SHD917605 SQZ917605 TAV917605 TKR917605 TUN917605 UEJ917605 UOF917605 UYB917605 VHX917605 VRT917605 WBP917605 WLL917605 WVH917605 F983141 IV983141 SR983141 ACN983141 AMJ983141 AWF983141 BGB983141 BPX983141 BZT983141 CJP983141 CTL983141 DDH983141 DND983141 DWZ983141 EGV983141 EQR983141 FAN983141 FKJ983141 FUF983141 GEB983141 GNX983141 GXT983141 HHP983141 HRL983141 IBH983141 ILD983141 IUZ983141 JEV983141 JOR983141 JYN983141 KIJ983141 KSF983141 LCB983141 LLX983141 LVT983141 MFP983141 MPL983141 MZH983141 NJD983141 NSZ983141 OCV983141 OMR983141 OWN983141 PGJ983141 PQF983141 QAB983141 QJX983141 QTT983141 RDP983141 RNL983141 RXH983141 SHD983141 SQZ983141 TAV983141 TKR983141 TUN983141 UEJ983141 UOF983141 UYB983141 VHX983141 VRT983141 WBP983141 WLL983141 WVH983141 IY101:JB101 SU101:SX101 ACQ101:ACT101 AMM101:AMP101 AWI101:AWL101 BGE101:BGH101 BQA101:BQD101 BZW101:BZZ101 CJS101:CJV101 CTO101:CTR101 DDK101:DDN101 DNG101:DNJ101 DXC101:DXF101 EGY101:EHB101 EQU101:EQX101 FAQ101:FAT101 FKM101:FKP101 FUI101:FUL101 GEE101:GEH101 GOA101:GOD101 GXW101:GXZ101 HHS101:HHV101 HRO101:HRR101 IBK101:IBN101 ILG101:ILJ101 IVC101:IVF101 JEY101:JFB101 JOU101:JOX101 JYQ101:JYT101 KIM101:KIP101 KSI101:KSL101 LCE101:LCH101 LMA101:LMD101 LVW101:LVZ101 MFS101:MFV101 MPO101:MPR101 MZK101:MZN101 NJG101:NJJ101 NTC101:NTF101 OCY101:ODB101 OMU101:OMX101 OWQ101:OWT101 PGM101:PGP101 PQI101:PQL101 QAE101:QAH101 QKA101:QKD101 QTW101:QTZ101 RDS101:RDV101 RNO101:RNR101 RXK101:RXN101 SHG101:SHJ101 SRC101:SRF101 TAY101:TBB101 TKU101:TKX101 TUQ101:TUT101 UEM101:UEP101 UOI101:UOL101 UYE101:UYH101 VIA101:VID101 VRW101:VRZ101 WBS101:WBV101 WLO101:WLR101 WVK101:WVN101 IY65637:JB65637 SU65637:SX65637 ACQ65637:ACT65637 AMM65637:AMP65637 AWI65637:AWL65637 BGE65637:BGH65637 BQA65637:BQD65637 BZW65637:BZZ65637 CJS65637:CJV65637 CTO65637:CTR65637 DDK65637:DDN65637 DNG65637:DNJ65637 DXC65637:DXF65637 EGY65637:EHB65637 EQU65637:EQX65637 FAQ65637:FAT65637 FKM65637:FKP65637 FUI65637:FUL65637 GEE65637:GEH65637 GOA65637:GOD65637 GXW65637:GXZ65637 HHS65637:HHV65637 HRO65637:HRR65637 IBK65637:IBN65637 ILG65637:ILJ65637 IVC65637:IVF65637 JEY65637:JFB65637 JOU65637:JOX65637 JYQ65637:JYT65637 KIM65637:KIP65637 KSI65637:KSL65637 LCE65637:LCH65637 LMA65637:LMD65637 LVW65637:LVZ65637 MFS65637:MFV65637 MPO65637:MPR65637 MZK65637:MZN65637 NJG65637:NJJ65637 NTC65637:NTF65637 OCY65637:ODB65637 OMU65637:OMX65637 OWQ65637:OWT65637 PGM65637:PGP65637 PQI65637:PQL65637 QAE65637:QAH65637 QKA65637:QKD65637 QTW65637:QTZ65637 RDS65637:RDV65637 RNO65637:RNR65637 RXK65637:RXN65637 SHG65637:SHJ65637 SRC65637:SRF65637 TAY65637:TBB65637 TKU65637:TKX65637 TUQ65637:TUT65637 UEM65637:UEP65637 UOI65637:UOL65637 UYE65637:UYH65637 VIA65637:VID65637 VRW65637:VRZ65637 WBS65637:WBV65637 WLO65637:WLR65637 WVK65637:WVN65637 IY131173:JB131173 SU131173:SX131173 ACQ131173:ACT131173 AMM131173:AMP131173 AWI131173:AWL131173 BGE131173:BGH131173 BQA131173:BQD131173 BZW131173:BZZ131173 CJS131173:CJV131173 CTO131173:CTR131173 DDK131173:DDN131173 DNG131173:DNJ131173 DXC131173:DXF131173 EGY131173:EHB131173 EQU131173:EQX131173 FAQ131173:FAT131173 FKM131173:FKP131173 FUI131173:FUL131173 GEE131173:GEH131173 GOA131173:GOD131173 GXW131173:GXZ131173 HHS131173:HHV131173 HRO131173:HRR131173 IBK131173:IBN131173 ILG131173:ILJ131173 IVC131173:IVF131173 JEY131173:JFB131173 JOU131173:JOX131173 JYQ131173:JYT131173 KIM131173:KIP131173 KSI131173:KSL131173 LCE131173:LCH131173 LMA131173:LMD131173 LVW131173:LVZ131173 MFS131173:MFV131173 MPO131173:MPR131173 MZK131173:MZN131173 NJG131173:NJJ131173 NTC131173:NTF131173 OCY131173:ODB131173 OMU131173:OMX131173 OWQ131173:OWT131173 PGM131173:PGP131173 PQI131173:PQL131173 QAE131173:QAH131173 QKA131173:QKD131173 QTW131173:QTZ131173 RDS131173:RDV131173 RNO131173:RNR131173 RXK131173:RXN131173 SHG131173:SHJ131173 SRC131173:SRF131173 TAY131173:TBB131173 TKU131173:TKX131173 TUQ131173:TUT131173 UEM131173:UEP131173 UOI131173:UOL131173 UYE131173:UYH131173 VIA131173:VID131173 VRW131173:VRZ131173 WBS131173:WBV131173 WLO131173:WLR131173 WVK131173:WVN131173 IY196709:JB196709 SU196709:SX196709 ACQ196709:ACT196709 AMM196709:AMP196709 AWI196709:AWL196709 BGE196709:BGH196709 BQA196709:BQD196709 BZW196709:BZZ196709 CJS196709:CJV196709 CTO196709:CTR196709 DDK196709:DDN196709 DNG196709:DNJ196709 DXC196709:DXF196709 EGY196709:EHB196709 EQU196709:EQX196709 FAQ196709:FAT196709 FKM196709:FKP196709 FUI196709:FUL196709 GEE196709:GEH196709 GOA196709:GOD196709 GXW196709:GXZ196709 HHS196709:HHV196709 HRO196709:HRR196709 IBK196709:IBN196709 ILG196709:ILJ196709 IVC196709:IVF196709 JEY196709:JFB196709 JOU196709:JOX196709 JYQ196709:JYT196709 KIM196709:KIP196709 KSI196709:KSL196709 LCE196709:LCH196709 LMA196709:LMD196709 LVW196709:LVZ196709 MFS196709:MFV196709 MPO196709:MPR196709 MZK196709:MZN196709 NJG196709:NJJ196709 NTC196709:NTF196709 OCY196709:ODB196709 OMU196709:OMX196709 OWQ196709:OWT196709 PGM196709:PGP196709 PQI196709:PQL196709 QAE196709:QAH196709 QKA196709:QKD196709 QTW196709:QTZ196709 RDS196709:RDV196709 RNO196709:RNR196709 RXK196709:RXN196709 SHG196709:SHJ196709 SRC196709:SRF196709 TAY196709:TBB196709 TKU196709:TKX196709 TUQ196709:TUT196709 UEM196709:UEP196709 UOI196709:UOL196709 UYE196709:UYH196709 VIA196709:VID196709 VRW196709:VRZ196709 WBS196709:WBV196709 WLO196709:WLR196709 WVK196709:WVN196709 IY262245:JB262245 SU262245:SX262245 ACQ262245:ACT262245 AMM262245:AMP262245 AWI262245:AWL262245 BGE262245:BGH262245 BQA262245:BQD262245 BZW262245:BZZ262245 CJS262245:CJV262245 CTO262245:CTR262245 DDK262245:DDN262245 DNG262245:DNJ262245 DXC262245:DXF262245 EGY262245:EHB262245 EQU262245:EQX262245 FAQ262245:FAT262245 FKM262245:FKP262245 FUI262245:FUL262245 GEE262245:GEH262245 GOA262245:GOD262245 GXW262245:GXZ262245 HHS262245:HHV262245 HRO262245:HRR262245 IBK262245:IBN262245 ILG262245:ILJ262245 IVC262245:IVF262245 JEY262245:JFB262245 JOU262245:JOX262245 JYQ262245:JYT262245 KIM262245:KIP262245 KSI262245:KSL262245 LCE262245:LCH262245 LMA262245:LMD262245 LVW262245:LVZ262245 MFS262245:MFV262245 MPO262245:MPR262245 MZK262245:MZN262245 NJG262245:NJJ262245 NTC262245:NTF262245 OCY262245:ODB262245 OMU262245:OMX262245 OWQ262245:OWT262245 PGM262245:PGP262245 PQI262245:PQL262245 QAE262245:QAH262245 QKA262245:QKD262245 QTW262245:QTZ262245 RDS262245:RDV262245 RNO262245:RNR262245 RXK262245:RXN262245 SHG262245:SHJ262245 SRC262245:SRF262245 TAY262245:TBB262245 TKU262245:TKX262245 TUQ262245:TUT262245 UEM262245:UEP262245 UOI262245:UOL262245 UYE262245:UYH262245 VIA262245:VID262245 VRW262245:VRZ262245 WBS262245:WBV262245 WLO262245:WLR262245 WVK262245:WVN262245 IY327781:JB327781 SU327781:SX327781 ACQ327781:ACT327781 AMM327781:AMP327781 AWI327781:AWL327781 BGE327781:BGH327781 BQA327781:BQD327781 BZW327781:BZZ327781 CJS327781:CJV327781 CTO327781:CTR327781 DDK327781:DDN327781 DNG327781:DNJ327781 DXC327781:DXF327781 EGY327781:EHB327781 EQU327781:EQX327781 FAQ327781:FAT327781 FKM327781:FKP327781 FUI327781:FUL327781 GEE327781:GEH327781 GOA327781:GOD327781 GXW327781:GXZ327781 HHS327781:HHV327781 HRO327781:HRR327781 IBK327781:IBN327781 ILG327781:ILJ327781 IVC327781:IVF327781 JEY327781:JFB327781 JOU327781:JOX327781 JYQ327781:JYT327781 KIM327781:KIP327781 KSI327781:KSL327781 LCE327781:LCH327781 LMA327781:LMD327781 LVW327781:LVZ327781 MFS327781:MFV327781 MPO327781:MPR327781 MZK327781:MZN327781 NJG327781:NJJ327781 NTC327781:NTF327781 OCY327781:ODB327781 OMU327781:OMX327781 OWQ327781:OWT327781 PGM327781:PGP327781 PQI327781:PQL327781 QAE327781:QAH327781 QKA327781:QKD327781 QTW327781:QTZ327781 RDS327781:RDV327781 RNO327781:RNR327781 RXK327781:RXN327781 SHG327781:SHJ327781 SRC327781:SRF327781 TAY327781:TBB327781 TKU327781:TKX327781 TUQ327781:TUT327781 UEM327781:UEP327781 UOI327781:UOL327781 UYE327781:UYH327781 VIA327781:VID327781 VRW327781:VRZ327781 WBS327781:WBV327781 WLO327781:WLR327781 WVK327781:WVN327781 IY393317:JB393317 SU393317:SX393317 ACQ393317:ACT393317 AMM393317:AMP393317 AWI393317:AWL393317 BGE393317:BGH393317 BQA393317:BQD393317 BZW393317:BZZ393317 CJS393317:CJV393317 CTO393317:CTR393317 DDK393317:DDN393317 DNG393317:DNJ393317 DXC393317:DXF393317 EGY393317:EHB393317 EQU393317:EQX393317 FAQ393317:FAT393317 FKM393317:FKP393317 FUI393317:FUL393317 GEE393317:GEH393317 GOA393317:GOD393317 GXW393317:GXZ393317 HHS393317:HHV393317 HRO393317:HRR393317 IBK393317:IBN393317 ILG393317:ILJ393317 IVC393317:IVF393317 JEY393317:JFB393317 JOU393317:JOX393317 JYQ393317:JYT393317 KIM393317:KIP393317 KSI393317:KSL393317 LCE393317:LCH393317 LMA393317:LMD393317 LVW393317:LVZ393317 MFS393317:MFV393317 MPO393317:MPR393317 MZK393317:MZN393317 NJG393317:NJJ393317 NTC393317:NTF393317 OCY393317:ODB393317 OMU393317:OMX393317 OWQ393317:OWT393317 PGM393317:PGP393317 PQI393317:PQL393317 QAE393317:QAH393317 QKA393317:QKD393317 QTW393317:QTZ393317 RDS393317:RDV393317 RNO393317:RNR393317 RXK393317:RXN393317 SHG393317:SHJ393317 SRC393317:SRF393317 TAY393317:TBB393317 TKU393317:TKX393317 TUQ393317:TUT393317 UEM393317:UEP393317 UOI393317:UOL393317 UYE393317:UYH393317 VIA393317:VID393317 VRW393317:VRZ393317 WBS393317:WBV393317 WLO393317:WLR393317 WVK393317:WVN393317 IY458853:JB458853 SU458853:SX458853 ACQ458853:ACT458853 AMM458853:AMP458853 AWI458853:AWL458853 BGE458853:BGH458853 BQA458853:BQD458853 BZW458853:BZZ458853 CJS458853:CJV458853 CTO458853:CTR458853 DDK458853:DDN458853 DNG458853:DNJ458853 DXC458853:DXF458853 EGY458853:EHB458853 EQU458853:EQX458853 FAQ458853:FAT458853 FKM458853:FKP458853 FUI458853:FUL458853 GEE458853:GEH458853 GOA458853:GOD458853 GXW458853:GXZ458853 HHS458853:HHV458853 HRO458853:HRR458853 IBK458853:IBN458853 ILG458853:ILJ458853 IVC458853:IVF458853 JEY458853:JFB458853 JOU458853:JOX458853 JYQ458853:JYT458853 KIM458853:KIP458853 KSI458853:KSL458853 LCE458853:LCH458853 LMA458853:LMD458853 LVW458853:LVZ458853 MFS458853:MFV458853 MPO458853:MPR458853 MZK458853:MZN458853 NJG458853:NJJ458853 NTC458853:NTF458853 OCY458853:ODB458853 OMU458853:OMX458853 OWQ458853:OWT458853 PGM458853:PGP458853 PQI458853:PQL458853 QAE458853:QAH458853 QKA458853:QKD458853 QTW458853:QTZ458853 RDS458853:RDV458853 RNO458853:RNR458853 RXK458853:RXN458853 SHG458853:SHJ458853 SRC458853:SRF458853 TAY458853:TBB458853 TKU458853:TKX458853 TUQ458853:TUT458853 UEM458853:UEP458853 UOI458853:UOL458853 UYE458853:UYH458853 VIA458853:VID458853 VRW458853:VRZ458853 WBS458853:WBV458853 WLO458853:WLR458853 WVK458853:WVN458853 IY524389:JB524389 SU524389:SX524389 ACQ524389:ACT524389 AMM524389:AMP524389 AWI524389:AWL524389 BGE524389:BGH524389 BQA524389:BQD524389 BZW524389:BZZ524389 CJS524389:CJV524389 CTO524389:CTR524389 DDK524389:DDN524389 DNG524389:DNJ524389 DXC524389:DXF524389 EGY524389:EHB524389 EQU524389:EQX524389 FAQ524389:FAT524389 FKM524389:FKP524389 FUI524389:FUL524389 GEE524389:GEH524389 GOA524389:GOD524389 GXW524389:GXZ524389 HHS524389:HHV524389 HRO524389:HRR524389 IBK524389:IBN524389 ILG524389:ILJ524389 IVC524389:IVF524389 JEY524389:JFB524389 JOU524389:JOX524389 JYQ524389:JYT524389 KIM524389:KIP524389 KSI524389:KSL524389 LCE524389:LCH524389 LMA524389:LMD524389 LVW524389:LVZ524389 MFS524389:MFV524389 MPO524389:MPR524389 MZK524389:MZN524389 NJG524389:NJJ524389 NTC524389:NTF524389 OCY524389:ODB524389 OMU524389:OMX524389 OWQ524389:OWT524389 PGM524389:PGP524389 PQI524389:PQL524389 QAE524389:QAH524389 QKA524389:QKD524389 QTW524389:QTZ524389 RDS524389:RDV524389 RNO524389:RNR524389 RXK524389:RXN524389 SHG524389:SHJ524389 SRC524389:SRF524389 TAY524389:TBB524389 TKU524389:TKX524389 TUQ524389:TUT524389 UEM524389:UEP524389 UOI524389:UOL524389 UYE524389:UYH524389 VIA524389:VID524389 VRW524389:VRZ524389 WBS524389:WBV524389 WLO524389:WLR524389 WVK524389:WVN524389 IY589925:JB589925 SU589925:SX589925 ACQ589925:ACT589925 AMM589925:AMP589925 AWI589925:AWL589925 BGE589925:BGH589925 BQA589925:BQD589925 BZW589925:BZZ589925 CJS589925:CJV589925 CTO589925:CTR589925 DDK589925:DDN589925 DNG589925:DNJ589925 DXC589925:DXF589925 EGY589925:EHB589925 EQU589925:EQX589925 FAQ589925:FAT589925 FKM589925:FKP589925 FUI589925:FUL589925 GEE589925:GEH589925 GOA589925:GOD589925 GXW589925:GXZ589925 HHS589925:HHV589925 HRO589925:HRR589925 IBK589925:IBN589925 ILG589925:ILJ589925 IVC589925:IVF589925 JEY589925:JFB589925 JOU589925:JOX589925 JYQ589925:JYT589925 KIM589925:KIP589925 KSI589925:KSL589925 LCE589925:LCH589925 LMA589925:LMD589925 LVW589925:LVZ589925 MFS589925:MFV589925 MPO589925:MPR589925 MZK589925:MZN589925 NJG589925:NJJ589925 NTC589925:NTF589925 OCY589925:ODB589925 OMU589925:OMX589925 OWQ589925:OWT589925 PGM589925:PGP589925 PQI589925:PQL589925 QAE589925:QAH589925 QKA589925:QKD589925 QTW589925:QTZ589925 RDS589925:RDV589925 RNO589925:RNR589925 RXK589925:RXN589925 SHG589925:SHJ589925 SRC589925:SRF589925 TAY589925:TBB589925 TKU589925:TKX589925 TUQ589925:TUT589925 UEM589925:UEP589925 UOI589925:UOL589925 UYE589925:UYH589925 VIA589925:VID589925 VRW589925:VRZ589925 WBS589925:WBV589925 WLO589925:WLR589925 WVK589925:WVN589925 IY655461:JB655461 SU655461:SX655461 ACQ655461:ACT655461 AMM655461:AMP655461 AWI655461:AWL655461 BGE655461:BGH655461 BQA655461:BQD655461 BZW655461:BZZ655461 CJS655461:CJV655461 CTO655461:CTR655461 DDK655461:DDN655461 DNG655461:DNJ655461 DXC655461:DXF655461 EGY655461:EHB655461 EQU655461:EQX655461 FAQ655461:FAT655461 FKM655461:FKP655461 FUI655461:FUL655461 GEE655461:GEH655461 GOA655461:GOD655461 GXW655461:GXZ655461 HHS655461:HHV655461 HRO655461:HRR655461 IBK655461:IBN655461 ILG655461:ILJ655461 IVC655461:IVF655461 JEY655461:JFB655461 JOU655461:JOX655461 JYQ655461:JYT655461 KIM655461:KIP655461 KSI655461:KSL655461 LCE655461:LCH655461 LMA655461:LMD655461 LVW655461:LVZ655461 MFS655461:MFV655461 MPO655461:MPR655461 MZK655461:MZN655461 NJG655461:NJJ655461 NTC655461:NTF655461 OCY655461:ODB655461 OMU655461:OMX655461 OWQ655461:OWT655461 PGM655461:PGP655461 PQI655461:PQL655461 QAE655461:QAH655461 QKA655461:QKD655461 QTW655461:QTZ655461 RDS655461:RDV655461 RNO655461:RNR655461 RXK655461:RXN655461 SHG655461:SHJ655461 SRC655461:SRF655461 TAY655461:TBB655461 TKU655461:TKX655461 TUQ655461:TUT655461 UEM655461:UEP655461 UOI655461:UOL655461 UYE655461:UYH655461 VIA655461:VID655461 VRW655461:VRZ655461 WBS655461:WBV655461 WLO655461:WLR655461 WVK655461:WVN655461 IY720997:JB720997 SU720997:SX720997 ACQ720997:ACT720997 AMM720997:AMP720997 AWI720997:AWL720997 BGE720997:BGH720997 BQA720997:BQD720997 BZW720997:BZZ720997 CJS720997:CJV720997 CTO720997:CTR720997 DDK720997:DDN720997 DNG720997:DNJ720997 DXC720997:DXF720997 EGY720997:EHB720997 EQU720997:EQX720997 FAQ720997:FAT720997 FKM720997:FKP720997 FUI720997:FUL720997 GEE720997:GEH720997 GOA720997:GOD720997 GXW720997:GXZ720997 HHS720997:HHV720997 HRO720997:HRR720997 IBK720997:IBN720997 ILG720997:ILJ720997 IVC720997:IVF720997 JEY720997:JFB720997 JOU720997:JOX720997 JYQ720997:JYT720997 KIM720997:KIP720997 KSI720997:KSL720997 LCE720997:LCH720997 LMA720997:LMD720997 LVW720997:LVZ720997 MFS720997:MFV720997 MPO720997:MPR720997 MZK720997:MZN720997 NJG720997:NJJ720997 NTC720997:NTF720997 OCY720997:ODB720997 OMU720997:OMX720997 OWQ720997:OWT720997 PGM720997:PGP720997 PQI720997:PQL720997 QAE720997:QAH720997 QKA720997:QKD720997 QTW720997:QTZ720997 RDS720997:RDV720997 RNO720997:RNR720997 RXK720997:RXN720997 SHG720997:SHJ720997 SRC720997:SRF720997 TAY720997:TBB720997 TKU720997:TKX720997 TUQ720997:TUT720997 UEM720997:UEP720997 UOI720997:UOL720997 UYE720997:UYH720997 VIA720997:VID720997 VRW720997:VRZ720997 WBS720997:WBV720997 WLO720997:WLR720997 WVK720997:WVN720997 IY786533:JB786533 SU786533:SX786533 ACQ786533:ACT786533 AMM786533:AMP786533 AWI786533:AWL786533 BGE786533:BGH786533 BQA786533:BQD786533 BZW786533:BZZ786533 CJS786533:CJV786533 CTO786533:CTR786533 DDK786533:DDN786533 DNG786533:DNJ786533 DXC786533:DXF786533 EGY786533:EHB786533 EQU786533:EQX786533 FAQ786533:FAT786533 FKM786533:FKP786533 FUI786533:FUL786533 GEE786533:GEH786533 GOA786533:GOD786533 GXW786533:GXZ786533 HHS786533:HHV786533 HRO786533:HRR786533 IBK786533:IBN786533 ILG786533:ILJ786533 IVC786533:IVF786533 JEY786533:JFB786533 JOU786533:JOX786533 JYQ786533:JYT786533 KIM786533:KIP786533 KSI786533:KSL786533 LCE786533:LCH786533 LMA786533:LMD786533 LVW786533:LVZ786533 MFS786533:MFV786533 MPO786533:MPR786533 MZK786533:MZN786533 NJG786533:NJJ786533 NTC786533:NTF786533 OCY786533:ODB786533 OMU786533:OMX786533 OWQ786533:OWT786533 PGM786533:PGP786533 PQI786533:PQL786533 QAE786533:QAH786533 QKA786533:QKD786533 QTW786533:QTZ786533 RDS786533:RDV786533 RNO786533:RNR786533 RXK786533:RXN786533 SHG786533:SHJ786533 SRC786533:SRF786533 TAY786533:TBB786533 TKU786533:TKX786533 TUQ786533:TUT786533 UEM786533:UEP786533 UOI786533:UOL786533 UYE786533:UYH786533 VIA786533:VID786533 VRW786533:VRZ786533 WBS786533:WBV786533 WLO786533:WLR786533 WVK786533:WVN786533 IY852069:JB852069 SU852069:SX852069 ACQ852069:ACT852069 AMM852069:AMP852069 AWI852069:AWL852069 BGE852069:BGH852069 BQA852069:BQD852069 BZW852069:BZZ852069 CJS852069:CJV852069 CTO852069:CTR852069 DDK852069:DDN852069 DNG852069:DNJ852069 DXC852069:DXF852069 EGY852069:EHB852069 EQU852069:EQX852069 FAQ852069:FAT852069 FKM852069:FKP852069 FUI852069:FUL852069 GEE852069:GEH852069 GOA852069:GOD852069 GXW852069:GXZ852069 HHS852069:HHV852069 HRO852069:HRR852069 IBK852069:IBN852069 ILG852069:ILJ852069 IVC852069:IVF852069 JEY852069:JFB852069 JOU852069:JOX852069 JYQ852069:JYT852069 KIM852069:KIP852069 KSI852069:KSL852069 LCE852069:LCH852069 LMA852069:LMD852069 LVW852069:LVZ852069 MFS852069:MFV852069 MPO852069:MPR852069 MZK852069:MZN852069 NJG852069:NJJ852069 NTC852069:NTF852069 OCY852069:ODB852069 OMU852069:OMX852069 OWQ852069:OWT852069 PGM852069:PGP852069 PQI852069:PQL852069 QAE852069:QAH852069 QKA852069:QKD852069 QTW852069:QTZ852069 RDS852069:RDV852069 RNO852069:RNR852069 RXK852069:RXN852069 SHG852069:SHJ852069 SRC852069:SRF852069 TAY852069:TBB852069 TKU852069:TKX852069 TUQ852069:TUT852069 UEM852069:UEP852069 UOI852069:UOL852069 UYE852069:UYH852069 VIA852069:VID852069 VRW852069:VRZ852069 WBS852069:WBV852069 WLO852069:WLR852069 WVK852069:WVN852069 IY917605:JB917605 SU917605:SX917605 ACQ917605:ACT917605 AMM917605:AMP917605 AWI917605:AWL917605 BGE917605:BGH917605 BQA917605:BQD917605 BZW917605:BZZ917605 CJS917605:CJV917605 CTO917605:CTR917605 DDK917605:DDN917605 DNG917605:DNJ917605 DXC917605:DXF917605 EGY917605:EHB917605 EQU917605:EQX917605 FAQ917605:FAT917605 FKM917605:FKP917605 FUI917605:FUL917605 GEE917605:GEH917605 GOA917605:GOD917605 GXW917605:GXZ917605 HHS917605:HHV917605 HRO917605:HRR917605 IBK917605:IBN917605 ILG917605:ILJ917605 IVC917605:IVF917605 JEY917605:JFB917605 JOU917605:JOX917605 JYQ917605:JYT917605 KIM917605:KIP917605 KSI917605:KSL917605 LCE917605:LCH917605 LMA917605:LMD917605 LVW917605:LVZ917605 MFS917605:MFV917605 MPO917605:MPR917605 MZK917605:MZN917605 NJG917605:NJJ917605 NTC917605:NTF917605 OCY917605:ODB917605 OMU917605:OMX917605 OWQ917605:OWT917605 PGM917605:PGP917605 PQI917605:PQL917605 QAE917605:QAH917605 QKA917605:QKD917605 QTW917605:QTZ917605 RDS917605:RDV917605 RNO917605:RNR917605 RXK917605:RXN917605 SHG917605:SHJ917605 SRC917605:SRF917605 TAY917605:TBB917605 TKU917605:TKX917605 TUQ917605:TUT917605 UEM917605:UEP917605 UOI917605:UOL917605 UYE917605:UYH917605 VIA917605:VID917605 VRW917605:VRZ917605 WBS917605:WBV917605 WLO917605:WLR917605 WVK917605:WVN917605 IY983141:JB983141 SU983141:SX983141 ACQ983141:ACT983141 AMM983141:AMP983141 AWI983141:AWL983141 BGE983141:BGH983141 BQA983141:BQD983141 BZW983141:BZZ983141 CJS983141:CJV983141 CTO983141:CTR983141 DDK983141:DDN983141 DNG983141:DNJ983141 DXC983141:DXF983141 EGY983141:EHB983141 EQU983141:EQX983141 FAQ983141:FAT983141 FKM983141:FKP983141 FUI983141:FUL983141 GEE983141:GEH983141 GOA983141:GOD983141 GXW983141:GXZ983141 HHS983141:HHV983141 HRO983141:HRR983141 IBK983141:IBN983141 ILG983141:ILJ983141 IVC983141:IVF983141 JEY983141:JFB983141 JOU983141:JOX983141 JYQ983141:JYT983141 KIM983141:KIP983141 KSI983141:KSL983141 LCE983141:LCH983141 LMA983141:LMD983141 LVW983141:LVZ983141 MFS983141:MFV983141 MPO983141:MPR983141 MZK983141:MZN983141 NJG983141:NJJ983141 NTC983141:NTF983141 OCY983141:ODB983141 OMU983141:OMX983141 OWQ983141:OWT983141 PGM983141:PGP983141 PQI983141:PQL983141 QAE983141:QAH983141 QKA983141:QKD983141 QTW983141:QTZ983141 RDS983141:RDV983141 RNO983141:RNR983141 RXK983141:RXN983141 SHG983141:SHJ983141 SRC983141:SRF983141 TAY983141:TBB983141 TKU983141:TKX983141 TUQ983141:TUT983141 UEM983141:UEP983141 UOI983141:UOL983141 UYE983141:UYH983141 VIA983141:VID983141 VRW983141:VRZ983141 WBS983141:WBV983141 WLO983141:WLR983141 WVK983141:WVN983141 B101 IS101 SO101 ACK101 AMG101 AWC101 BFY101 BPU101 BZQ101 CJM101 CTI101 DDE101 DNA101 DWW101 EGS101 EQO101 FAK101 FKG101 FUC101 GDY101 GNU101 GXQ101 HHM101 HRI101 IBE101 ILA101 IUW101 JES101 JOO101 JYK101 KIG101 KSC101 LBY101 LLU101 LVQ101 MFM101 MPI101 MZE101 NJA101 NSW101 OCS101 OMO101 OWK101 PGG101 PQC101 PZY101 QJU101 QTQ101 RDM101 RNI101 RXE101 SHA101 SQW101 TAS101 TKO101 TUK101 UEG101 UOC101 UXY101 VHU101 VRQ101 WBM101 WLI101 WVE101 B65637 IS65637 SO65637 ACK65637 AMG65637 AWC65637 BFY65637 BPU65637 BZQ65637 CJM65637 CTI65637 DDE65637 DNA65637 DWW65637 EGS65637 EQO65637 FAK65637 FKG65637 FUC65637 GDY65637 GNU65637 GXQ65637 HHM65637 HRI65637 IBE65637 ILA65637 IUW65637 JES65637 JOO65637 JYK65637 KIG65637 KSC65637 LBY65637 LLU65637 LVQ65637 MFM65637 MPI65637 MZE65637 NJA65637 NSW65637 OCS65637 OMO65637 OWK65637 PGG65637 PQC65637 PZY65637 QJU65637 QTQ65637 RDM65637 RNI65637 RXE65637 SHA65637 SQW65637 TAS65637 TKO65637 TUK65637 UEG65637 UOC65637 UXY65637 VHU65637 VRQ65637 WBM65637 WLI65637 WVE65637 B131173 IS131173 SO131173 ACK131173 AMG131173 AWC131173 BFY131173 BPU131173 BZQ131173 CJM131173 CTI131173 DDE131173 DNA131173 DWW131173 EGS131173 EQO131173 FAK131173 FKG131173 FUC131173 GDY131173 GNU131173 GXQ131173 HHM131173 HRI131173 IBE131173 ILA131173 IUW131173 JES131173 JOO131173 JYK131173 KIG131173 KSC131173 LBY131173 LLU131173 LVQ131173 MFM131173 MPI131173 MZE131173 NJA131173 NSW131173 OCS131173 OMO131173 OWK131173 PGG131173 PQC131173 PZY131173 QJU131173 QTQ131173 RDM131173 RNI131173 RXE131173 SHA131173 SQW131173 TAS131173 TKO131173 TUK131173 UEG131173 UOC131173 UXY131173 VHU131173 VRQ131173 WBM131173 WLI131173 WVE131173 B196709 IS196709 SO196709 ACK196709 AMG196709 AWC196709 BFY196709 BPU196709 BZQ196709 CJM196709 CTI196709 DDE196709 DNA196709 DWW196709 EGS196709 EQO196709 FAK196709 FKG196709 FUC196709 GDY196709 GNU196709 GXQ196709 HHM196709 HRI196709 IBE196709 ILA196709 IUW196709 JES196709 JOO196709 JYK196709 KIG196709 KSC196709 LBY196709 LLU196709 LVQ196709 MFM196709 MPI196709 MZE196709 NJA196709 NSW196709 OCS196709 OMO196709 OWK196709 PGG196709 PQC196709 PZY196709 QJU196709 QTQ196709 RDM196709 RNI196709 RXE196709 SHA196709 SQW196709 TAS196709 TKO196709 TUK196709 UEG196709 UOC196709 UXY196709 VHU196709 VRQ196709 WBM196709 WLI196709 WVE196709 B262245 IS262245 SO262245 ACK262245 AMG262245 AWC262245 BFY262245 BPU262245 BZQ262245 CJM262245 CTI262245 DDE262245 DNA262245 DWW262245 EGS262245 EQO262245 FAK262245 FKG262245 FUC262245 GDY262245 GNU262245 GXQ262245 HHM262245 HRI262245 IBE262245 ILA262245 IUW262245 JES262245 JOO262245 JYK262245 KIG262245 KSC262245 LBY262245 LLU262245 LVQ262245 MFM262245 MPI262245 MZE262245 NJA262245 NSW262245 OCS262245 OMO262245 OWK262245 PGG262245 PQC262245 PZY262245 QJU262245 QTQ262245 RDM262245 RNI262245 RXE262245 SHA262245 SQW262245 TAS262245 TKO262245 TUK262245 UEG262245 UOC262245 UXY262245 VHU262245 VRQ262245 WBM262245 WLI262245 WVE262245 B327781 IS327781 SO327781 ACK327781 AMG327781 AWC327781 BFY327781 BPU327781 BZQ327781 CJM327781 CTI327781 DDE327781 DNA327781 DWW327781 EGS327781 EQO327781 FAK327781 FKG327781 FUC327781 GDY327781 GNU327781 GXQ327781 HHM327781 HRI327781 IBE327781 ILA327781 IUW327781 JES327781 JOO327781 JYK327781 KIG327781 KSC327781 LBY327781 LLU327781 LVQ327781 MFM327781 MPI327781 MZE327781 NJA327781 NSW327781 OCS327781 OMO327781 OWK327781 PGG327781 PQC327781 PZY327781 QJU327781 QTQ327781 RDM327781 RNI327781 RXE327781 SHA327781 SQW327781 TAS327781 TKO327781 TUK327781 UEG327781 UOC327781 UXY327781 VHU327781 VRQ327781 WBM327781 WLI327781 WVE327781 B393317 IS393317 SO393317 ACK393317 AMG393317 AWC393317 BFY393317 BPU393317 BZQ393317 CJM393317 CTI393317 DDE393317 DNA393317 DWW393317 EGS393317 EQO393317 FAK393317 FKG393317 FUC393317 GDY393317 GNU393317 GXQ393317 HHM393317 HRI393317 IBE393317 ILA393317 IUW393317 JES393317 JOO393317 JYK393317 KIG393317 KSC393317 LBY393317 LLU393317 LVQ393317 MFM393317 MPI393317 MZE393317 NJA393317 NSW393317 OCS393317 OMO393317 OWK393317 PGG393317 PQC393317 PZY393317 QJU393317 QTQ393317 RDM393317 RNI393317 RXE393317 SHA393317 SQW393317 TAS393317 TKO393317 TUK393317 UEG393317 UOC393317 UXY393317 VHU393317 VRQ393317 WBM393317 WLI393317 WVE393317 B458853 IS458853 SO458853 ACK458853 AMG458853 AWC458853 BFY458853 BPU458853 BZQ458853 CJM458853 CTI458853 DDE458853 DNA458853 DWW458853 EGS458853 EQO458853 FAK458853 FKG458853 FUC458853 GDY458853 GNU458853 GXQ458853 HHM458853 HRI458853 IBE458853 ILA458853 IUW458853 JES458853 JOO458853 JYK458853 KIG458853 KSC458853 LBY458853 LLU458853 LVQ458853 MFM458853 MPI458853 MZE458853 NJA458853 NSW458853 OCS458853 OMO458853 OWK458853 PGG458853 PQC458853 PZY458853 QJU458853 QTQ458853 RDM458853 RNI458853 RXE458853 SHA458853 SQW458853 TAS458853 TKO458853 TUK458853 UEG458853 UOC458853 UXY458853 VHU458853 VRQ458853 WBM458853 WLI458853 WVE458853 B524389 IS524389 SO524389 ACK524389 AMG524389 AWC524389 BFY524389 BPU524389 BZQ524389 CJM524389 CTI524389 DDE524389 DNA524389 DWW524389 EGS524389 EQO524389 FAK524389 FKG524389 FUC524389 GDY524389 GNU524389 GXQ524389 HHM524389 HRI524389 IBE524389 ILA524389 IUW524389 JES524389 JOO524389 JYK524389 KIG524389 KSC524389 LBY524389 LLU524389 LVQ524389 MFM524389 MPI524389 MZE524389 NJA524389 NSW524389 OCS524389 OMO524389 OWK524389 PGG524389 PQC524389 PZY524389 QJU524389 QTQ524389 RDM524389 RNI524389 RXE524389 SHA524389 SQW524389 TAS524389 TKO524389 TUK524389 UEG524389 UOC524389 UXY524389 VHU524389 VRQ524389 WBM524389 WLI524389 WVE524389 B589925 IS589925 SO589925 ACK589925 AMG589925 AWC589925 BFY589925 BPU589925 BZQ589925 CJM589925 CTI589925 DDE589925 DNA589925 DWW589925 EGS589925 EQO589925 FAK589925 FKG589925 FUC589925 GDY589925 GNU589925 GXQ589925 HHM589925 HRI589925 IBE589925 ILA589925 IUW589925 JES589925 JOO589925 JYK589925 KIG589925 KSC589925 LBY589925 LLU589925 LVQ589925 MFM589925 MPI589925 MZE589925 NJA589925 NSW589925 OCS589925 OMO589925 OWK589925 PGG589925 PQC589925 PZY589925 QJU589925 QTQ589925 RDM589925 RNI589925 RXE589925 SHA589925 SQW589925 TAS589925 TKO589925 TUK589925 UEG589925 UOC589925 UXY589925 VHU589925 VRQ589925 WBM589925 WLI589925 WVE589925 B655461 IS655461 SO655461 ACK655461 AMG655461 AWC655461 BFY655461 BPU655461 BZQ655461 CJM655461 CTI655461 DDE655461 DNA655461 DWW655461 EGS655461 EQO655461 FAK655461 FKG655461 FUC655461 GDY655461 GNU655461 GXQ655461 HHM655461 HRI655461 IBE655461 ILA655461 IUW655461 JES655461 JOO655461 JYK655461 KIG655461 KSC655461 LBY655461 LLU655461 LVQ655461 MFM655461 MPI655461 MZE655461 NJA655461 NSW655461 OCS655461 OMO655461 OWK655461 PGG655461 PQC655461 PZY655461 QJU655461 QTQ655461 RDM655461 RNI655461 RXE655461 SHA655461 SQW655461 TAS655461 TKO655461 TUK655461 UEG655461 UOC655461 UXY655461 VHU655461 VRQ655461 WBM655461 WLI655461 WVE655461 B720997 IS720997 SO720997 ACK720997 AMG720997 AWC720997 BFY720997 BPU720997 BZQ720997 CJM720997 CTI720997 DDE720997 DNA720997 DWW720997 EGS720997 EQO720997 FAK720997 FKG720997 FUC720997 GDY720997 GNU720997 GXQ720997 HHM720997 HRI720997 IBE720997 ILA720997 IUW720997 JES720997 JOO720997 JYK720997 KIG720997 KSC720997 LBY720997 LLU720997 LVQ720997 MFM720997 MPI720997 MZE720997 NJA720997 NSW720997 OCS720997 OMO720997 OWK720997 PGG720997 PQC720997 PZY720997 QJU720997 QTQ720997 RDM720997 RNI720997 RXE720997 SHA720997 SQW720997 TAS720997 TKO720997 TUK720997 UEG720997 UOC720997 UXY720997 VHU720997 VRQ720997 WBM720997 WLI720997 WVE720997 B786533 IS786533 SO786533 ACK786533 AMG786533 AWC786533 BFY786533 BPU786533 BZQ786533 CJM786533 CTI786533 DDE786533 DNA786533 DWW786533 EGS786533 EQO786533 FAK786533 FKG786533 FUC786533 GDY786533 GNU786533 GXQ786533 HHM786533 HRI786533 IBE786533 ILA786533 IUW786533 JES786533 JOO786533 JYK786533 KIG786533 KSC786533 LBY786533 LLU786533 LVQ786533 MFM786533 MPI786533 MZE786533 NJA786533 NSW786533 OCS786533 OMO786533 OWK786533 PGG786533 PQC786533 PZY786533 QJU786533 QTQ786533 RDM786533 RNI786533 RXE786533 SHA786533 SQW786533 TAS786533 TKO786533 TUK786533 UEG786533 UOC786533 UXY786533 VHU786533 VRQ786533 WBM786533 WLI786533 WVE786533 B852069 IS852069 SO852069 ACK852069 AMG852069 AWC852069 BFY852069 BPU852069 BZQ852069 CJM852069 CTI852069 DDE852069 DNA852069 DWW852069 EGS852069 EQO852069 FAK852069 FKG852069 FUC852069 GDY852069 GNU852069 GXQ852069 HHM852069 HRI852069 IBE852069 ILA852069 IUW852069 JES852069 JOO852069 JYK852069 KIG852069 KSC852069 LBY852069 LLU852069 LVQ852069 MFM852069 MPI852069 MZE852069 NJA852069 NSW852069 OCS852069 OMO852069 OWK852069 PGG852069 PQC852069 PZY852069 QJU852069 QTQ852069 RDM852069 RNI852069 RXE852069 SHA852069 SQW852069 TAS852069 TKO852069 TUK852069 UEG852069 UOC852069 UXY852069 VHU852069 VRQ852069 WBM852069 WLI852069 WVE852069 B917605 IS917605 SO917605 ACK917605 AMG917605 AWC917605 BFY917605 BPU917605 BZQ917605 CJM917605 CTI917605 DDE917605 DNA917605 DWW917605 EGS917605 EQO917605 FAK917605 FKG917605 FUC917605 GDY917605 GNU917605 GXQ917605 HHM917605 HRI917605 IBE917605 ILA917605 IUW917605 JES917605 JOO917605 JYK917605 KIG917605 KSC917605 LBY917605 LLU917605 LVQ917605 MFM917605 MPI917605 MZE917605 NJA917605 NSW917605 OCS917605 OMO917605 OWK917605 PGG917605 PQC917605 PZY917605 QJU917605 QTQ917605 RDM917605 RNI917605 RXE917605 SHA917605 SQW917605 TAS917605 TKO917605 TUK917605 UEG917605 UOC917605 UXY917605 VHU917605 VRQ917605 WBM917605 WLI917605 WVE917605 B983141 IS983141 SO983141 ACK983141 AMG983141 AWC983141 BFY983141 BPU983141 BZQ983141 CJM983141 CTI983141 DDE983141 DNA983141 DWW983141 EGS983141 EQO983141 FAK983141 FKG983141 FUC983141 GDY983141 GNU983141 GXQ983141 HHM983141 HRI983141 IBE983141 ILA983141 IUW983141 JES983141 JOO983141 JYK983141 KIG983141 KSC983141 LBY983141 LLU983141 LVQ983141 MFM983141 MPI983141 MZE983141 NJA983141 NSW983141 OCS983141 OMO983141 OWK983141 PGG983141 PQC983141 PZY983141 QJU983141 QTQ983141 RDM983141 RNI983141 RXE983141 SHA983141 SQW983141 TAS983141 TKO983141 TUK983141 UEG983141 UOC983141 UXY983141 VHU983141 VRQ983141 WBM983141 WLI983141 WVE983141 I101:P101 I65637:P65637 I131173:P131173 I196709:P196709 I262245:P262245 I327781:P327781 I393317:P393317 I458853:P458853 I524389:P524389 I589925:P589925 I655461:P655461 I720997:P720997 I786533:P786533 I852069:P852069 I917605:P917605 I983141:P983141" xr:uid="{00000000-0002-0000-0E00-000003000000}">
      <formula1>#REF!</formula1>
    </dataValidation>
  </dataValidations>
  <hyperlinks>
    <hyperlink ref="E8" r:id="rId1" xr:uid="{00000000-0004-0000-0E00-000000000000}"/>
    <hyperlink ref="E10" r:id="rId2" xr:uid="{00000000-0004-0000-0E00-000001000000}"/>
    <hyperlink ref="E15" r:id="rId3" xr:uid="{00000000-0004-0000-0E00-000002000000}"/>
    <hyperlink ref="E14" r:id="rId4" xr:uid="{00000000-0004-0000-0E00-000003000000}"/>
    <hyperlink ref="E16" r:id="rId5" xr:uid="{00000000-0004-0000-0E00-000004000000}"/>
    <hyperlink ref="E17" r:id="rId6" xr:uid="{00000000-0004-0000-0E00-000005000000}"/>
    <hyperlink ref="E21" r:id="rId7" xr:uid="{00000000-0004-0000-0E00-000006000000}"/>
    <hyperlink ref="E20" r:id="rId8" xr:uid="{00000000-0004-0000-0E00-000007000000}"/>
    <hyperlink ref="E12" r:id="rId9" xr:uid="{00000000-0004-0000-0E00-000008000000}"/>
    <hyperlink ref="E13" r:id="rId10" display="http://admoblkaluga.ru/sub/finan/" xr:uid="{00000000-0004-0000-0E00-000009000000}"/>
    <hyperlink ref="E9" r:id="rId11" xr:uid="{00000000-0004-0000-0E00-00000A000000}"/>
    <hyperlink ref="E11" r:id="rId12" xr:uid="{00000000-0004-0000-0E00-00000B000000}"/>
    <hyperlink ref="E19" r:id="rId13" xr:uid="{00000000-0004-0000-0E00-00000C000000}"/>
    <hyperlink ref="E22" r:id="rId14" xr:uid="{00000000-0004-0000-0E00-00000D000000}"/>
    <hyperlink ref="E23" r:id="rId15" xr:uid="{00000000-0004-0000-0E00-00000E000000}"/>
    <hyperlink ref="E24" r:id="rId16" xr:uid="{00000000-0004-0000-0E00-00000F000000}"/>
    <hyperlink ref="E27" r:id="rId17" xr:uid="{00000000-0004-0000-0E00-000010000000}"/>
    <hyperlink ref="E28" r:id="rId18" xr:uid="{00000000-0004-0000-0E00-000011000000}"/>
    <hyperlink ref="E30" r:id="rId19" xr:uid="{00000000-0004-0000-0E00-000012000000}"/>
    <hyperlink ref="E31" r:id="rId20" xr:uid="{00000000-0004-0000-0E00-000013000000}"/>
    <hyperlink ref="E32" r:id="rId21" xr:uid="{00000000-0004-0000-0E00-000014000000}"/>
    <hyperlink ref="E34" r:id="rId22" xr:uid="{00000000-0004-0000-0E00-000015000000}"/>
    <hyperlink ref="E40" r:id="rId23" xr:uid="{00000000-0004-0000-0E00-000016000000}"/>
    <hyperlink ref="E50" r:id="rId24" xr:uid="{00000000-0004-0000-0E00-000017000000}"/>
    <hyperlink ref="E58" r:id="rId25" xr:uid="{00000000-0004-0000-0E00-000018000000}"/>
    <hyperlink ref="E39" r:id="rId26" xr:uid="{00000000-0004-0000-0E00-000019000000}"/>
    <hyperlink ref="E37" r:id="rId27" xr:uid="{00000000-0004-0000-0E00-00001A000000}"/>
    <hyperlink ref="E25" r:id="rId28" xr:uid="{00000000-0004-0000-0E00-00001B000000}"/>
    <hyperlink ref="E43" r:id="rId29" xr:uid="{00000000-0004-0000-0E00-00001C000000}"/>
    <hyperlink ref="E33" r:id="rId30" xr:uid="{00000000-0004-0000-0E00-00001D000000}"/>
    <hyperlink ref="E49" r:id="rId31" xr:uid="{00000000-0004-0000-0E00-00001E000000}"/>
    <hyperlink ref="E54" r:id="rId32" xr:uid="{00000000-0004-0000-0E00-00001F000000}"/>
    <hyperlink ref="E56" r:id="rId33" xr:uid="{00000000-0004-0000-0E00-000020000000}"/>
    <hyperlink ref="E60" r:id="rId34" xr:uid="{00000000-0004-0000-0E00-000021000000}"/>
    <hyperlink ref="E63" r:id="rId35" xr:uid="{00000000-0004-0000-0E00-000022000000}"/>
    <hyperlink ref="E64" r:id="rId36" xr:uid="{00000000-0004-0000-0E00-000023000000}"/>
    <hyperlink ref="E66" r:id="rId37" xr:uid="{00000000-0004-0000-0E00-000024000000}"/>
    <hyperlink ref="E69" r:id="rId38" xr:uid="{00000000-0004-0000-0E00-000025000000}"/>
    <hyperlink ref="E71" r:id="rId39" xr:uid="{00000000-0004-0000-0E00-000026000000}"/>
    <hyperlink ref="E73" r:id="rId40" xr:uid="{00000000-0004-0000-0E00-000027000000}"/>
    <hyperlink ref="E75" r:id="rId41" xr:uid="{00000000-0004-0000-0E00-000028000000}"/>
    <hyperlink ref="E76" r:id="rId42" xr:uid="{00000000-0004-0000-0E00-000029000000}"/>
    <hyperlink ref="E80" r:id="rId43" xr:uid="{00000000-0004-0000-0E00-00002A000000}"/>
    <hyperlink ref="E81" r:id="rId44" xr:uid="{00000000-0004-0000-0E00-00002B000000}"/>
    <hyperlink ref="E82" r:id="rId45" xr:uid="{00000000-0004-0000-0E00-00002C000000}"/>
    <hyperlink ref="E83" r:id="rId46" xr:uid="{00000000-0004-0000-0E00-00002D000000}"/>
    <hyperlink ref="E84" r:id="rId47" xr:uid="{00000000-0004-0000-0E00-00002E000000}"/>
    <hyperlink ref="E85" r:id="rId48" xr:uid="{00000000-0004-0000-0E00-00002F000000}"/>
    <hyperlink ref="E86" r:id="rId49" xr:uid="{00000000-0004-0000-0E00-000030000000}"/>
    <hyperlink ref="E93" r:id="rId50" xr:uid="{00000000-0004-0000-0E00-000031000000}"/>
    <hyperlink ref="E99" r:id="rId51" display="http://chaogov.ru/vlast/organy-vlasti/depfin/" xr:uid="{00000000-0004-0000-0E00-000032000000}"/>
    <hyperlink ref="E51" r:id="rId52" xr:uid="{00000000-0004-0000-0E00-000033000000}"/>
    <hyperlink ref="E74" r:id="rId53" xr:uid="{00000000-0004-0000-0E00-000034000000}"/>
    <hyperlink ref="E29" r:id="rId54" xr:uid="{00000000-0004-0000-0E00-000035000000}"/>
    <hyperlink ref="E35" r:id="rId55" xr:uid="{00000000-0004-0000-0E00-000036000000}"/>
    <hyperlink ref="E41" r:id="rId56" xr:uid="{00000000-0004-0000-0E00-000037000000}"/>
    <hyperlink ref="E46" r:id="rId57" xr:uid="{00000000-0004-0000-0E00-000038000000}"/>
    <hyperlink ref="E65" r:id="rId58" xr:uid="{00000000-0004-0000-0E00-000039000000}"/>
    <hyperlink ref="E67" r:id="rId59" xr:uid="{00000000-0004-0000-0E00-00003A000000}"/>
    <hyperlink ref="E94" r:id="rId60" xr:uid="{00000000-0004-0000-0E00-00003B000000}"/>
    <hyperlink ref="E42" r:id="rId61" xr:uid="{00000000-0004-0000-0E00-00003C000000}"/>
    <hyperlink ref="E48" r:id="rId62" xr:uid="{00000000-0004-0000-0E00-00003D000000}"/>
    <hyperlink ref="E52" r:id="rId63" xr:uid="{00000000-0004-0000-0E00-00003E000000}"/>
    <hyperlink ref="E53" r:id="rId64" xr:uid="{00000000-0004-0000-0E00-00003F000000}"/>
    <hyperlink ref="E59" r:id="rId65" xr:uid="{00000000-0004-0000-0E00-000040000000}"/>
    <hyperlink ref="E61" r:id="rId66" xr:uid="{00000000-0004-0000-0E00-000041000000}"/>
    <hyperlink ref="E72" r:id="rId67" xr:uid="{00000000-0004-0000-0E00-000042000000}"/>
    <hyperlink ref="E78" r:id="rId68" xr:uid="{00000000-0004-0000-0E00-000043000000}"/>
    <hyperlink ref="E79" r:id="rId69" xr:uid="{00000000-0004-0000-0E00-000044000000}"/>
    <hyperlink ref="E87" r:id="rId70" xr:uid="{00000000-0004-0000-0E00-000045000000}"/>
    <hyperlink ref="E89" r:id="rId71" xr:uid="{00000000-0004-0000-0E00-000046000000}"/>
    <hyperlink ref="E90" r:id="rId72" xr:uid="{00000000-0004-0000-0E00-000047000000}"/>
    <hyperlink ref="E91" r:id="rId73" xr:uid="{00000000-0004-0000-0E00-000048000000}"/>
    <hyperlink ref="E92" r:id="rId74" xr:uid="{00000000-0004-0000-0E00-000049000000}"/>
    <hyperlink ref="E97" r:id="rId75" xr:uid="{00000000-0004-0000-0E00-00004A000000}"/>
    <hyperlink ref="E95" r:id="rId76" xr:uid="{00000000-0004-0000-0E00-00004B000000}"/>
    <hyperlink ref="E62" r:id="rId77" xr:uid="{00000000-0004-0000-0E00-00004C000000}"/>
    <hyperlink ref="E36" r:id="rId78" xr:uid="{00000000-0004-0000-0E00-00004D000000}"/>
    <hyperlink ref="E44" r:id="rId79" xr:uid="{00000000-0004-0000-0E00-00004E000000}"/>
    <hyperlink ref="E57" r:id="rId80" xr:uid="{00000000-0004-0000-0E00-00004F000000}"/>
    <hyperlink ref="E68" r:id="rId81" xr:uid="{00000000-0004-0000-0E00-000050000000}"/>
    <hyperlink ref="E96" r:id="rId82" xr:uid="{00000000-0004-0000-0E00-000051000000}"/>
    <hyperlink ref="E98" r:id="rId83" display="https://www.eao.ru/isp-vlast/departament-finansov-pravitelstva-evreyskoy-avtonomnoy-oblasti/" xr:uid="{00000000-0004-0000-0E00-000052000000}"/>
    <hyperlink ref="E45" r:id="rId84" xr:uid="{00000000-0004-0000-0E00-000053000000}"/>
    <hyperlink ref="P94" r:id="rId85" display="http://minfin.khabkrai.ru/portal/Menu/Page/671;  " xr:uid="{00000000-0004-0000-0E00-000054000000}"/>
    <hyperlink ref="M15" r:id="rId86" xr:uid="{00000000-0004-0000-0E00-000055000000}"/>
    <hyperlink ref="M8" r:id="rId87" xr:uid="{00000000-0004-0000-0E00-000056000000}"/>
    <hyperlink ref="M24" r:id="rId88" xr:uid="{00000000-0004-0000-0E00-000057000000}"/>
    <hyperlink ref="M21" r:id="rId89" xr:uid="{00000000-0004-0000-0E00-000058000000}"/>
    <hyperlink ref="M14" r:id="rId90" xr:uid="{00000000-0004-0000-0E00-000059000000}"/>
    <hyperlink ref="M16" r:id="rId91" xr:uid="{00000000-0004-0000-0E00-00005A000000}"/>
    <hyperlink ref="M17" r:id="rId92" xr:uid="{00000000-0004-0000-0E00-00005B000000}"/>
    <hyperlink ref="M23" r:id="rId93" xr:uid="{00000000-0004-0000-0E00-00005C000000}"/>
    <hyperlink ref="M31" r:id="rId94" xr:uid="{00000000-0004-0000-0E00-00005D000000}"/>
    <hyperlink ref="M36" r:id="rId95" xr:uid="{00000000-0004-0000-0E00-00005E000000}"/>
    <hyperlink ref="M42" r:id="rId96" xr:uid="{00000000-0004-0000-0E00-00005F000000}"/>
    <hyperlink ref="M54" r:id="rId97" xr:uid="{00000000-0004-0000-0E00-000060000000}"/>
    <hyperlink ref="M56" r:id="rId98" xr:uid="{00000000-0004-0000-0E00-000061000000}"/>
    <hyperlink ref="M95" r:id="rId99" xr:uid="{00000000-0004-0000-0E00-000062000000}"/>
    <hyperlink ref="M9" r:id="rId100" xr:uid="{00000000-0004-0000-0E00-000063000000}"/>
    <hyperlink ref="M10" r:id="rId101" xr:uid="{00000000-0004-0000-0E00-000064000000}"/>
    <hyperlink ref="M11" r:id="rId102" xr:uid="{00000000-0004-0000-0E00-000065000000}"/>
    <hyperlink ref="M12" r:id="rId103" xr:uid="{00000000-0004-0000-0E00-000066000000}"/>
    <hyperlink ref="M13" r:id="rId104" xr:uid="{00000000-0004-0000-0E00-000067000000}"/>
    <hyperlink ref="M18" r:id="rId105" xr:uid="{00000000-0004-0000-0E00-000068000000}"/>
    <hyperlink ref="M19" r:id="rId106" xr:uid="{00000000-0004-0000-0E00-000069000000}"/>
    <hyperlink ref="M20" r:id="rId107" xr:uid="{00000000-0004-0000-0E00-00006A000000}"/>
    <hyperlink ref="M32" r:id="rId108" xr:uid="{00000000-0004-0000-0E00-00006B000000}"/>
    <hyperlink ref="M33" r:id="rId109" xr:uid="{00000000-0004-0000-0E00-00006C000000}"/>
    <hyperlink ref="M34" r:id="rId110" xr:uid="{00000000-0004-0000-0E00-00006D000000}"/>
    <hyperlink ref="M35" r:id="rId111" display="http://bks.pskov.ru/ebudget/Menu/Page/227" xr:uid="{00000000-0004-0000-0E00-00006E000000}"/>
    <hyperlink ref="M39" r:id="rId112" xr:uid="{00000000-0004-0000-0E00-00006F000000}"/>
    <hyperlink ref="M40" r:id="rId113" xr:uid="{00000000-0004-0000-0E00-000070000000}"/>
    <hyperlink ref="M43" r:id="rId114" xr:uid="{00000000-0004-0000-0E00-000071000000}"/>
    <hyperlink ref="M45" r:id="rId115" xr:uid="{00000000-0004-0000-0E00-000072000000}"/>
    <hyperlink ref="M50" r:id="rId116" xr:uid="{00000000-0004-0000-0E00-000073000000}"/>
    <hyperlink ref="M51" r:id="rId117" xr:uid="{00000000-0004-0000-0E00-000074000000}"/>
    <hyperlink ref="M52" r:id="rId118" xr:uid="{00000000-0004-0000-0E00-000075000000}"/>
    <hyperlink ref="M59" r:id="rId119" xr:uid="{00000000-0004-0000-0E00-000076000000}"/>
    <hyperlink ref="M61" r:id="rId120" xr:uid="{00000000-0004-0000-0E00-000078000000}"/>
    <hyperlink ref="M62" r:id="rId121" xr:uid="{00000000-0004-0000-0E00-000079000000}"/>
    <hyperlink ref="M63" r:id="rId122" xr:uid="{00000000-0004-0000-0E00-00007A000000}"/>
    <hyperlink ref="M66" r:id="rId123" xr:uid="{00000000-0004-0000-0E00-00007B000000}"/>
    <hyperlink ref="M67" r:id="rId124" xr:uid="{00000000-0004-0000-0E00-00007C000000}"/>
    <hyperlink ref="M71" r:id="rId125" xr:uid="{00000000-0004-0000-0E00-00007D000000}"/>
    <hyperlink ref="M72" r:id="rId126" location="document_list" xr:uid="{00000000-0004-0000-0E00-00007E000000}"/>
    <hyperlink ref="M73" r:id="rId127" xr:uid="{00000000-0004-0000-0E00-00007F000000}"/>
    <hyperlink ref="M74" r:id="rId128" xr:uid="{00000000-0004-0000-0E00-000080000000}"/>
    <hyperlink ref="M75" r:id="rId129" xr:uid="{00000000-0004-0000-0E00-000081000000}"/>
    <hyperlink ref="M76" r:id="rId130" xr:uid="{00000000-0004-0000-0E00-000082000000}"/>
    <hyperlink ref="M78" r:id="rId131" xr:uid="{00000000-0004-0000-0E00-000083000000}"/>
    <hyperlink ref="M79" r:id="rId132" xr:uid="{00000000-0004-0000-0E00-000084000000}"/>
    <hyperlink ref="M80" r:id="rId133" xr:uid="{00000000-0004-0000-0E00-000085000000}"/>
    <hyperlink ref="M81" r:id="rId134" xr:uid="{00000000-0004-0000-0E00-000086000000}"/>
    <hyperlink ref="M82" r:id="rId135" xr:uid="{00000000-0004-0000-0E00-000087000000}"/>
    <hyperlink ref="M84" r:id="rId136" xr:uid="{00000000-0004-0000-0E00-000088000000}"/>
    <hyperlink ref="M83" r:id="rId137" xr:uid="{00000000-0004-0000-0E00-000089000000}"/>
    <hyperlink ref="M89" r:id="rId138" xr:uid="{00000000-0004-0000-0E00-00008A000000}"/>
    <hyperlink ref="M90" r:id="rId139" xr:uid="{00000000-0004-0000-0E00-00008B000000}"/>
    <hyperlink ref="M91" r:id="rId140" xr:uid="{00000000-0004-0000-0E00-00008C000000}"/>
    <hyperlink ref="M92" r:id="rId141" xr:uid="{00000000-0004-0000-0E00-00008D000000}"/>
    <hyperlink ref="M93" r:id="rId142" xr:uid="{00000000-0004-0000-0E00-00008E000000}"/>
    <hyperlink ref="M96" r:id="rId143" location="97-broshyura-byudzhet-dlya-grazhdan" xr:uid="{00000000-0004-0000-0E00-00008F000000}"/>
    <hyperlink ref="M97" r:id="rId144" xr:uid="{00000000-0004-0000-0E00-000090000000}"/>
    <hyperlink ref="M98" r:id="rId145" xr:uid="{00000000-0004-0000-0E00-000091000000}"/>
    <hyperlink ref="M99" r:id="rId146" xr:uid="{00000000-0004-0000-0E00-000092000000}"/>
  </hyperlinks>
  <pageMargins left="0.45866141700000002" right="0.45866141700000002" top="0.74803149606299202" bottom="0.74803149606299202" header="0.31496062992126" footer="0.31496062992126"/>
  <pageSetup paperSize="9" scale="75" fitToWidth="2" fitToHeight="3" orientation="landscape" r:id="rId147"/>
  <headerFooter>
    <oddFooter>&amp;C&amp;9&amp;A&amp;R&amp;9&amp;P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102"/>
  <sheetViews>
    <sheetView zoomScaleNormal="100" workbookViewId="0">
      <pane ySplit="7" topLeftCell="A8" activePane="bottomLeft" state="frozen"/>
      <selection pane="bottomLeft" activeCell="A3" sqref="A3:A6"/>
    </sheetView>
  </sheetViews>
  <sheetFormatPr baseColWidth="10" defaultColWidth="21.1640625" defaultRowHeight="12"/>
  <cols>
    <col min="1" max="1" width="22.83203125" style="3" customWidth="1"/>
    <col min="2" max="2" width="46.6640625" style="34" customWidth="1"/>
    <col min="3" max="3" width="11.6640625" style="35" customWidth="1"/>
    <col min="4" max="4" width="11.33203125" style="35" customWidth="1"/>
    <col min="5" max="5" width="14" style="229" customWidth="1"/>
    <col min="6" max="6" width="12.83203125" style="229" customWidth="1"/>
    <col min="7" max="7" width="12.83203125" style="36" customWidth="1"/>
    <col min="8" max="8" width="12.83203125" style="229" customWidth="1"/>
    <col min="9" max="10" width="12.83203125" style="36" customWidth="1"/>
    <col min="11" max="11" width="15.6640625" style="36" customWidth="1"/>
    <col min="12" max="12" width="14.33203125" style="36" customWidth="1"/>
    <col min="13" max="13" width="12.83203125" style="94" customWidth="1"/>
    <col min="14" max="14" width="12.83203125" style="229" customWidth="1"/>
    <col min="15" max="15" width="12.83203125" style="233" customWidth="1"/>
    <col min="16" max="16" width="15.83203125" style="229" customWidth="1"/>
    <col min="17" max="17" width="21.1640625" style="155"/>
    <col min="18" max="16384" width="21.1640625" style="3"/>
  </cols>
  <sheetData>
    <row r="1" spans="1:17" ht="20" customHeight="1">
      <c r="A1" s="132" t="s">
        <v>954</v>
      </c>
      <c r="B1" s="132"/>
      <c r="C1" s="132"/>
      <c r="D1" s="132"/>
      <c r="E1" s="226"/>
      <c r="F1" s="226"/>
      <c r="G1" s="132"/>
      <c r="H1" s="226"/>
      <c r="I1" s="132"/>
      <c r="J1" s="132"/>
      <c r="K1" s="132"/>
      <c r="L1" s="132"/>
      <c r="M1" s="226"/>
      <c r="N1" s="226"/>
      <c r="O1" s="226"/>
      <c r="P1" s="226"/>
    </row>
    <row r="2" spans="1:17" ht="15" customHeight="1">
      <c r="A2" s="175" t="s">
        <v>2926</v>
      </c>
      <c r="B2" s="175"/>
      <c r="C2" s="175"/>
      <c r="D2" s="176"/>
      <c r="E2" s="227"/>
      <c r="F2" s="230"/>
      <c r="G2" s="177"/>
      <c r="H2" s="230"/>
      <c r="I2" s="177"/>
      <c r="J2" s="177"/>
      <c r="K2" s="177"/>
      <c r="L2" s="177"/>
      <c r="M2" s="178"/>
      <c r="N2" s="227"/>
      <c r="O2" s="231"/>
      <c r="P2" s="230"/>
    </row>
    <row r="3" spans="1:17" ht="71.25" customHeight="1">
      <c r="A3" s="628" t="s">
        <v>428</v>
      </c>
      <c r="B3" s="525" t="s">
        <v>955</v>
      </c>
      <c r="C3" s="526" t="s">
        <v>957</v>
      </c>
      <c r="D3" s="629" t="s">
        <v>259</v>
      </c>
      <c r="E3" s="630" t="s">
        <v>614</v>
      </c>
      <c r="F3" s="628" t="s">
        <v>652</v>
      </c>
      <c r="G3" s="628"/>
      <c r="H3" s="628"/>
      <c r="I3" s="628"/>
      <c r="J3" s="628"/>
      <c r="K3" s="628"/>
      <c r="L3" s="628"/>
      <c r="M3" s="628"/>
      <c r="N3" s="628"/>
      <c r="O3" s="628"/>
      <c r="P3" s="630" t="s">
        <v>334</v>
      </c>
    </row>
    <row r="4" spans="1:17" ht="36" customHeight="1">
      <c r="A4" s="628"/>
      <c r="B4" s="527" t="str">
        <f>'Методика (раздел 6)'!B111</f>
        <v>Да, проводился, и в открытом доступе размещены сведения о конкурсе и его официальные результаты, а также конкурсные проекты победителей</v>
      </c>
      <c r="C4" s="631" t="s">
        <v>96</v>
      </c>
      <c r="D4" s="629"/>
      <c r="E4" s="630"/>
      <c r="F4" s="630" t="s">
        <v>615</v>
      </c>
      <c r="G4" s="628" t="s">
        <v>616</v>
      </c>
      <c r="H4" s="630" t="s">
        <v>617</v>
      </c>
      <c r="I4" s="628" t="s">
        <v>618</v>
      </c>
      <c r="J4" s="628" t="s">
        <v>619</v>
      </c>
      <c r="K4" s="633" t="s">
        <v>620</v>
      </c>
      <c r="L4" s="633" t="s">
        <v>621</v>
      </c>
      <c r="M4" s="634" t="s">
        <v>622</v>
      </c>
      <c r="N4" s="632" t="s">
        <v>623</v>
      </c>
      <c r="O4" s="630" t="s">
        <v>624</v>
      </c>
      <c r="P4" s="630"/>
    </row>
    <row r="5" spans="1:17" ht="28" customHeight="1">
      <c r="A5" s="628"/>
      <c r="B5" s="527" t="str">
        <f>'Методика (раздел 6)'!B112</f>
        <v>Да, проводился, и в открытом доступе размещены сведения о конкурсе и его официальные результаты</v>
      </c>
      <c r="C5" s="631"/>
      <c r="D5" s="629"/>
      <c r="E5" s="630"/>
      <c r="F5" s="630"/>
      <c r="G5" s="628"/>
      <c r="H5" s="630"/>
      <c r="I5" s="628"/>
      <c r="J5" s="628"/>
      <c r="K5" s="633"/>
      <c r="L5" s="633"/>
      <c r="M5" s="634"/>
      <c r="N5" s="632"/>
      <c r="O5" s="630"/>
      <c r="P5" s="630"/>
    </row>
    <row r="6" spans="1:17" ht="28" customHeight="1">
      <c r="A6" s="628"/>
      <c r="B6" s="527" t="str">
        <f>'Методика (раздел 6)'!B113</f>
        <v>Нет, не проводился, или не отвечает требованиям, или сведения о нем отсутствуют</v>
      </c>
      <c r="C6" s="631"/>
      <c r="D6" s="629"/>
      <c r="E6" s="630"/>
      <c r="F6" s="630"/>
      <c r="G6" s="628"/>
      <c r="H6" s="630"/>
      <c r="I6" s="628"/>
      <c r="J6" s="628"/>
      <c r="K6" s="633"/>
      <c r="L6" s="633"/>
      <c r="M6" s="634"/>
      <c r="N6" s="632"/>
      <c r="O6" s="630"/>
      <c r="P6" s="630"/>
    </row>
    <row r="7" spans="1:17" ht="15" customHeight="1">
      <c r="A7" s="528" t="s">
        <v>0</v>
      </c>
      <c r="B7" s="529"/>
      <c r="C7" s="529"/>
      <c r="D7" s="530"/>
      <c r="E7" s="531"/>
      <c r="F7" s="532"/>
      <c r="G7" s="529"/>
      <c r="H7" s="532"/>
      <c r="I7" s="529"/>
      <c r="J7" s="529"/>
      <c r="K7" s="529"/>
      <c r="L7" s="529"/>
      <c r="M7" s="533"/>
      <c r="N7" s="531"/>
      <c r="O7" s="534"/>
      <c r="P7" s="532"/>
    </row>
    <row r="8" spans="1:17" ht="15" customHeight="1">
      <c r="A8" s="535" t="s">
        <v>1</v>
      </c>
      <c r="B8" s="536" t="s">
        <v>280</v>
      </c>
      <c r="C8" s="537">
        <f>IF(B8=$B$4,2,IF(B8=$B$5,1,0))</f>
        <v>2</v>
      </c>
      <c r="D8" s="538" t="s">
        <v>2834</v>
      </c>
      <c r="E8" s="539" t="s">
        <v>625</v>
      </c>
      <c r="F8" s="540" t="s">
        <v>2824</v>
      </c>
      <c r="G8" s="541">
        <v>44460</v>
      </c>
      <c r="H8" s="540" t="s">
        <v>2050</v>
      </c>
      <c r="I8" s="542" t="s">
        <v>1032</v>
      </c>
      <c r="J8" s="542" t="s">
        <v>1033</v>
      </c>
      <c r="K8" s="542" t="s">
        <v>1034</v>
      </c>
      <c r="L8" s="543">
        <v>44531</v>
      </c>
      <c r="M8" s="544" t="s">
        <v>2382</v>
      </c>
      <c r="N8" s="539" t="s">
        <v>2382</v>
      </c>
      <c r="O8" s="539" t="s">
        <v>338</v>
      </c>
      <c r="P8" s="539" t="s">
        <v>120</v>
      </c>
    </row>
    <row r="9" spans="1:17" ht="15" customHeight="1">
      <c r="A9" s="535" t="s">
        <v>2</v>
      </c>
      <c r="B9" s="545" t="s">
        <v>109</v>
      </c>
      <c r="C9" s="537">
        <f t="shared" ref="C9:C25" si="0">IF(B9=$B$4,2,IF(B9=$B$5,1,0))</f>
        <v>0</v>
      </c>
      <c r="D9" s="546" t="s">
        <v>284</v>
      </c>
      <c r="E9" s="539" t="s">
        <v>120</v>
      </c>
      <c r="F9" s="539" t="s">
        <v>120</v>
      </c>
      <c r="G9" s="542" t="s">
        <v>120</v>
      </c>
      <c r="H9" s="539" t="s">
        <v>120</v>
      </c>
      <c r="I9" s="542" t="s">
        <v>120</v>
      </c>
      <c r="J9" s="542" t="s">
        <v>120</v>
      </c>
      <c r="K9" s="542" t="s">
        <v>120</v>
      </c>
      <c r="L9" s="542" t="s">
        <v>120</v>
      </c>
      <c r="M9" s="544" t="s">
        <v>120</v>
      </c>
      <c r="N9" s="539" t="s">
        <v>120</v>
      </c>
      <c r="O9" s="539" t="s">
        <v>120</v>
      </c>
      <c r="P9" s="539" t="s">
        <v>120</v>
      </c>
    </row>
    <row r="10" spans="1:17" ht="15" customHeight="1">
      <c r="A10" s="535" t="s">
        <v>3</v>
      </c>
      <c r="B10" s="545" t="s">
        <v>109</v>
      </c>
      <c r="C10" s="537">
        <f t="shared" si="0"/>
        <v>0</v>
      </c>
      <c r="D10" s="546" t="s">
        <v>284</v>
      </c>
      <c r="E10" s="539" t="s">
        <v>120</v>
      </c>
      <c r="F10" s="539" t="s">
        <v>120</v>
      </c>
      <c r="G10" s="542" t="s">
        <v>120</v>
      </c>
      <c r="H10" s="539" t="s">
        <v>120</v>
      </c>
      <c r="I10" s="542" t="s">
        <v>120</v>
      </c>
      <c r="J10" s="542" t="s">
        <v>120</v>
      </c>
      <c r="K10" s="542" t="s">
        <v>120</v>
      </c>
      <c r="L10" s="542" t="s">
        <v>120</v>
      </c>
      <c r="M10" s="544" t="s">
        <v>120</v>
      </c>
      <c r="N10" s="539" t="s">
        <v>120</v>
      </c>
      <c r="O10" s="539" t="s">
        <v>120</v>
      </c>
      <c r="P10" s="539" t="s">
        <v>2051</v>
      </c>
      <c r="Q10" s="155" t="s">
        <v>120</v>
      </c>
    </row>
    <row r="11" spans="1:17" ht="15" customHeight="1">
      <c r="A11" s="535" t="s">
        <v>4</v>
      </c>
      <c r="B11" s="545" t="s">
        <v>109</v>
      </c>
      <c r="C11" s="537">
        <f t="shared" si="0"/>
        <v>0</v>
      </c>
      <c r="D11" s="546" t="s">
        <v>284</v>
      </c>
      <c r="E11" s="539" t="s">
        <v>120</v>
      </c>
      <c r="F11" s="539" t="s">
        <v>120</v>
      </c>
      <c r="G11" s="542" t="s">
        <v>120</v>
      </c>
      <c r="H11" s="539" t="s">
        <v>120</v>
      </c>
      <c r="I11" s="542" t="s">
        <v>120</v>
      </c>
      <c r="J11" s="542" t="s">
        <v>120</v>
      </c>
      <c r="K11" s="542" t="s">
        <v>120</v>
      </c>
      <c r="L11" s="542" t="s">
        <v>120</v>
      </c>
      <c r="M11" s="544" t="s">
        <v>120</v>
      </c>
      <c r="N11" s="539" t="s">
        <v>120</v>
      </c>
      <c r="O11" s="539" t="s">
        <v>120</v>
      </c>
      <c r="P11" s="539" t="s">
        <v>120</v>
      </c>
    </row>
    <row r="12" spans="1:17" ht="15" customHeight="1">
      <c r="A12" s="535" t="s">
        <v>5</v>
      </c>
      <c r="B12" s="545" t="s">
        <v>109</v>
      </c>
      <c r="C12" s="537">
        <f t="shared" si="0"/>
        <v>0</v>
      </c>
      <c r="D12" s="546" t="s">
        <v>284</v>
      </c>
      <c r="E12" s="539" t="s">
        <v>120</v>
      </c>
      <c r="F12" s="539" t="s">
        <v>120</v>
      </c>
      <c r="G12" s="542" t="s">
        <v>120</v>
      </c>
      <c r="H12" s="539" t="s">
        <v>120</v>
      </c>
      <c r="I12" s="542" t="s">
        <v>120</v>
      </c>
      <c r="J12" s="542" t="s">
        <v>120</v>
      </c>
      <c r="K12" s="542" t="s">
        <v>120</v>
      </c>
      <c r="L12" s="542" t="s">
        <v>120</v>
      </c>
      <c r="M12" s="544" t="s">
        <v>120</v>
      </c>
      <c r="N12" s="539" t="s">
        <v>120</v>
      </c>
      <c r="O12" s="539" t="s">
        <v>120</v>
      </c>
      <c r="P12" s="539" t="s">
        <v>120</v>
      </c>
    </row>
    <row r="13" spans="1:17" ht="15" customHeight="1">
      <c r="A13" s="535" t="s">
        <v>6</v>
      </c>
      <c r="B13" s="545" t="s">
        <v>109</v>
      </c>
      <c r="C13" s="537">
        <f t="shared" si="0"/>
        <v>0</v>
      </c>
      <c r="D13" s="546" t="s">
        <v>284</v>
      </c>
      <c r="E13" s="539" t="s">
        <v>120</v>
      </c>
      <c r="F13" s="539" t="s">
        <v>120</v>
      </c>
      <c r="G13" s="542" t="s">
        <v>120</v>
      </c>
      <c r="H13" s="539" t="s">
        <v>120</v>
      </c>
      <c r="I13" s="542" t="s">
        <v>120</v>
      </c>
      <c r="J13" s="542" t="s">
        <v>120</v>
      </c>
      <c r="K13" s="542" t="s">
        <v>120</v>
      </c>
      <c r="L13" s="542" t="s">
        <v>120</v>
      </c>
      <c r="M13" s="544" t="s">
        <v>120</v>
      </c>
      <c r="N13" s="539" t="s">
        <v>120</v>
      </c>
      <c r="O13" s="539" t="s">
        <v>120</v>
      </c>
      <c r="P13" s="539" t="s">
        <v>120</v>
      </c>
    </row>
    <row r="14" spans="1:17" ht="15" customHeight="1">
      <c r="A14" s="535" t="s">
        <v>7</v>
      </c>
      <c r="B14" s="545" t="s">
        <v>109</v>
      </c>
      <c r="C14" s="537">
        <f t="shared" si="0"/>
        <v>0</v>
      </c>
      <c r="D14" s="546" t="s">
        <v>284</v>
      </c>
      <c r="E14" s="539" t="s">
        <v>120</v>
      </c>
      <c r="F14" s="539" t="s">
        <v>120</v>
      </c>
      <c r="G14" s="542" t="s">
        <v>120</v>
      </c>
      <c r="H14" s="539" t="s">
        <v>120</v>
      </c>
      <c r="I14" s="542" t="s">
        <v>120</v>
      </c>
      <c r="J14" s="542" t="s">
        <v>120</v>
      </c>
      <c r="K14" s="542" t="s">
        <v>120</v>
      </c>
      <c r="L14" s="542" t="s">
        <v>120</v>
      </c>
      <c r="M14" s="544" t="s">
        <v>120</v>
      </c>
      <c r="N14" s="539" t="s">
        <v>120</v>
      </c>
      <c r="O14" s="539" t="s">
        <v>120</v>
      </c>
      <c r="P14" s="539" t="s">
        <v>120</v>
      </c>
    </row>
    <row r="15" spans="1:17" ht="15" customHeight="1">
      <c r="A15" s="535" t="s">
        <v>8</v>
      </c>
      <c r="B15" s="536" t="s">
        <v>280</v>
      </c>
      <c r="C15" s="537">
        <f t="shared" si="0"/>
        <v>2</v>
      </c>
      <c r="D15" s="538" t="s">
        <v>2702</v>
      </c>
      <c r="E15" s="539" t="s">
        <v>2097</v>
      </c>
      <c r="F15" s="540" t="s">
        <v>2095</v>
      </c>
      <c r="G15" s="543">
        <v>44488</v>
      </c>
      <c r="H15" s="539" t="s">
        <v>2094</v>
      </c>
      <c r="I15" s="542" t="s">
        <v>2096</v>
      </c>
      <c r="J15" s="543">
        <v>44520</v>
      </c>
      <c r="K15" s="542" t="s">
        <v>130</v>
      </c>
      <c r="L15" s="543">
        <v>44533</v>
      </c>
      <c r="M15" s="544" t="s">
        <v>2372</v>
      </c>
      <c r="N15" s="540" t="s">
        <v>2371</v>
      </c>
      <c r="O15" s="539" t="s">
        <v>130</v>
      </c>
      <c r="P15" s="539" t="s">
        <v>120</v>
      </c>
    </row>
    <row r="16" spans="1:17" ht="15" customHeight="1">
      <c r="A16" s="535" t="s">
        <v>9</v>
      </c>
      <c r="B16" s="545" t="s">
        <v>109</v>
      </c>
      <c r="C16" s="537">
        <f t="shared" si="0"/>
        <v>0</v>
      </c>
      <c r="D16" s="546" t="s">
        <v>284</v>
      </c>
      <c r="E16" s="539" t="s">
        <v>120</v>
      </c>
      <c r="F16" s="539" t="s">
        <v>120</v>
      </c>
      <c r="G16" s="542" t="s">
        <v>120</v>
      </c>
      <c r="H16" s="539" t="s">
        <v>120</v>
      </c>
      <c r="I16" s="542" t="s">
        <v>120</v>
      </c>
      <c r="J16" s="543" t="s">
        <v>120</v>
      </c>
      <c r="K16" s="542" t="s">
        <v>120</v>
      </c>
      <c r="L16" s="542" t="s">
        <v>120</v>
      </c>
      <c r="M16" s="544" t="s">
        <v>120</v>
      </c>
      <c r="N16" s="539" t="s">
        <v>120</v>
      </c>
      <c r="O16" s="539" t="s">
        <v>120</v>
      </c>
      <c r="P16" s="539" t="s">
        <v>120</v>
      </c>
    </row>
    <row r="17" spans="1:17" ht="15" customHeight="1">
      <c r="A17" s="535" t="s">
        <v>10</v>
      </c>
      <c r="B17" s="545" t="s">
        <v>280</v>
      </c>
      <c r="C17" s="537">
        <f t="shared" si="0"/>
        <v>2</v>
      </c>
      <c r="D17" s="541" t="s">
        <v>2832</v>
      </c>
      <c r="E17" s="539" t="s">
        <v>979</v>
      </c>
      <c r="F17" s="539" t="s">
        <v>977</v>
      </c>
      <c r="G17" s="547">
        <v>44286</v>
      </c>
      <c r="H17" s="539" t="s">
        <v>977</v>
      </c>
      <c r="I17" s="543" t="s">
        <v>978</v>
      </c>
      <c r="J17" s="543" t="s">
        <v>980</v>
      </c>
      <c r="K17" s="543" t="s">
        <v>980</v>
      </c>
      <c r="L17" s="543">
        <v>44365</v>
      </c>
      <c r="M17" s="544" t="s">
        <v>1249</v>
      </c>
      <c r="N17" s="539" t="s">
        <v>1248</v>
      </c>
      <c r="O17" s="539" t="s">
        <v>338</v>
      </c>
      <c r="P17" s="539" t="s">
        <v>120</v>
      </c>
    </row>
    <row r="18" spans="1:17" ht="15" customHeight="1">
      <c r="A18" s="535" t="s">
        <v>11</v>
      </c>
      <c r="B18" s="545" t="s">
        <v>109</v>
      </c>
      <c r="C18" s="537">
        <f t="shared" si="0"/>
        <v>0</v>
      </c>
      <c r="D18" s="546" t="s">
        <v>284</v>
      </c>
      <c r="E18" s="539" t="s">
        <v>120</v>
      </c>
      <c r="F18" s="539" t="s">
        <v>120</v>
      </c>
      <c r="G18" s="542" t="s">
        <v>120</v>
      </c>
      <c r="H18" s="539" t="s">
        <v>120</v>
      </c>
      <c r="I18" s="542" t="s">
        <v>120</v>
      </c>
      <c r="J18" s="542" t="s">
        <v>120</v>
      </c>
      <c r="K18" s="542" t="s">
        <v>120</v>
      </c>
      <c r="L18" s="542" t="s">
        <v>120</v>
      </c>
      <c r="M18" s="544" t="s">
        <v>120</v>
      </c>
      <c r="N18" s="539" t="s">
        <v>120</v>
      </c>
      <c r="O18" s="539" t="s">
        <v>120</v>
      </c>
      <c r="P18" s="539" t="s">
        <v>120</v>
      </c>
    </row>
    <row r="19" spans="1:17" ht="15" customHeight="1">
      <c r="A19" s="535" t="s">
        <v>12</v>
      </c>
      <c r="B19" s="545" t="s">
        <v>109</v>
      </c>
      <c r="C19" s="537">
        <f t="shared" si="0"/>
        <v>0</v>
      </c>
      <c r="D19" s="546" t="s">
        <v>284</v>
      </c>
      <c r="E19" s="539" t="s">
        <v>120</v>
      </c>
      <c r="F19" s="539" t="s">
        <v>120</v>
      </c>
      <c r="G19" s="542" t="s">
        <v>120</v>
      </c>
      <c r="H19" s="539" t="s">
        <v>120</v>
      </c>
      <c r="I19" s="542" t="s">
        <v>120</v>
      </c>
      <c r="J19" s="542" t="s">
        <v>120</v>
      </c>
      <c r="K19" s="542" t="s">
        <v>120</v>
      </c>
      <c r="L19" s="542" t="s">
        <v>120</v>
      </c>
      <c r="M19" s="544" t="s">
        <v>120</v>
      </c>
      <c r="N19" s="539" t="s">
        <v>120</v>
      </c>
      <c r="O19" s="539" t="s">
        <v>120</v>
      </c>
      <c r="P19" s="539" t="s">
        <v>120</v>
      </c>
    </row>
    <row r="20" spans="1:17" ht="15" customHeight="1">
      <c r="A20" s="535" t="s">
        <v>13</v>
      </c>
      <c r="B20" s="545" t="s">
        <v>109</v>
      </c>
      <c r="C20" s="537">
        <f t="shared" si="0"/>
        <v>0</v>
      </c>
      <c r="D20" s="546" t="s">
        <v>284</v>
      </c>
      <c r="E20" s="539" t="s">
        <v>120</v>
      </c>
      <c r="F20" s="539" t="s">
        <v>120</v>
      </c>
      <c r="G20" s="542" t="s">
        <v>120</v>
      </c>
      <c r="H20" s="539" t="s">
        <v>120</v>
      </c>
      <c r="I20" s="542" t="s">
        <v>120</v>
      </c>
      <c r="J20" s="542" t="s">
        <v>120</v>
      </c>
      <c r="K20" s="542" t="s">
        <v>120</v>
      </c>
      <c r="L20" s="542" t="s">
        <v>120</v>
      </c>
      <c r="M20" s="544" t="s">
        <v>120</v>
      </c>
      <c r="N20" s="539" t="s">
        <v>120</v>
      </c>
      <c r="O20" s="539" t="s">
        <v>120</v>
      </c>
      <c r="P20" s="539" t="s">
        <v>956</v>
      </c>
      <c r="Q20" s="155" t="s">
        <v>120</v>
      </c>
    </row>
    <row r="21" spans="1:17" ht="15" customHeight="1">
      <c r="A21" s="535" t="s">
        <v>14</v>
      </c>
      <c r="B21" s="545" t="s">
        <v>109</v>
      </c>
      <c r="C21" s="537">
        <f t="shared" si="0"/>
        <v>0</v>
      </c>
      <c r="D21" s="546" t="s">
        <v>284</v>
      </c>
      <c r="E21" s="539" t="s">
        <v>120</v>
      </c>
      <c r="F21" s="539" t="s">
        <v>120</v>
      </c>
      <c r="G21" s="542" t="s">
        <v>120</v>
      </c>
      <c r="H21" s="539" t="s">
        <v>120</v>
      </c>
      <c r="I21" s="542" t="s">
        <v>120</v>
      </c>
      <c r="J21" s="542" t="s">
        <v>120</v>
      </c>
      <c r="K21" s="542" t="s">
        <v>120</v>
      </c>
      <c r="L21" s="542" t="s">
        <v>120</v>
      </c>
      <c r="M21" s="544" t="s">
        <v>120</v>
      </c>
      <c r="N21" s="539" t="s">
        <v>120</v>
      </c>
      <c r="O21" s="539" t="s">
        <v>120</v>
      </c>
      <c r="P21" s="539" t="s">
        <v>120</v>
      </c>
    </row>
    <row r="22" spans="1:17" ht="15" customHeight="1">
      <c r="A22" s="535" t="s">
        <v>15</v>
      </c>
      <c r="B22" s="545" t="s">
        <v>109</v>
      </c>
      <c r="C22" s="537">
        <f t="shared" si="0"/>
        <v>0</v>
      </c>
      <c r="D22" s="546" t="s">
        <v>284</v>
      </c>
      <c r="E22" s="539" t="s">
        <v>120</v>
      </c>
      <c r="F22" s="539" t="s">
        <v>120</v>
      </c>
      <c r="G22" s="542" t="s">
        <v>120</v>
      </c>
      <c r="H22" s="539" t="s">
        <v>120</v>
      </c>
      <c r="I22" s="542" t="s">
        <v>120</v>
      </c>
      <c r="J22" s="542" t="s">
        <v>120</v>
      </c>
      <c r="K22" s="542" t="s">
        <v>120</v>
      </c>
      <c r="L22" s="542" t="s">
        <v>120</v>
      </c>
      <c r="M22" s="544" t="s">
        <v>120</v>
      </c>
      <c r="N22" s="539" t="s">
        <v>120</v>
      </c>
      <c r="O22" s="539" t="s">
        <v>120</v>
      </c>
      <c r="P22" s="539" t="s">
        <v>120</v>
      </c>
    </row>
    <row r="23" spans="1:17" ht="15" customHeight="1">
      <c r="A23" s="535" t="s">
        <v>16</v>
      </c>
      <c r="B23" s="545" t="s">
        <v>109</v>
      </c>
      <c r="C23" s="537">
        <f t="shared" si="0"/>
        <v>0</v>
      </c>
      <c r="D23" s="546" t="s">
        <v>284</v>
      </c>
      <c r="E23" s="539" t="s">
        <v>120</v>
      </c>
      <c r="F23" s="539" t="s">
        <v>120</v>
      </c>
      <c r="G23" s="542" t="s">
        <v>120</v>
      </c>
      <c r="H23" s="539" t="s">
        <v>120</v>
      </c>
      <c r="I23" s="542" t="s">
        <v>120</v>
      </c>
      <c r="J23" s="542" t="s">
        <v>120</v>
      </c>
      <c r="K23" s="542" t="s">
        <v>120</v>
      </c>
      <c r="L23" s="542" t="s">
        <v>120</v>
      </c>
      <c r="M23" s="544" t="s">
        <v>120</v>
      </c>
      <c r="N23" s="539" t="s">
        <v>120</v>
      </c>
      <c r="O23" s="539" t="s">
        <v>120</v>
      </c>
      <c r="P23" s="539" t="s">
        <v>1186</v>
      </c>
      <c r="Q23" s="155" t="s">
        <v>120</v>
      </c>
    </row>
    <row r="24" spans="1:17" ht="15" customHeight="1">
      <c r="A24" s="535" t="s">
        <v>17</v>
      </c>
      <c r="B24" s="545" t="s">
        <v>280</v>
      </c>
      <c r="C24" s="537">
        <f t="shared" si="0"/>
        <v>2</v>
      </c>
      <c r="D24" s="541" t="s">
        <v>2831</v>
      </c>
      <c r="E24" s="539" t="s">
        <v>625</v>
      </c>
      <c r="F24" s="539" t="s">
        <v>973</v>
      </c>
      <c r="G24" s="543">
        <v>44309</v>
      </c>
      <c r="H24" s="539" t="s">
        <v>973</v>
      </c>
      <c r="I24" s="543" t="s">
        <v>974</v>
      </c>
      <c r="J24" s="543" t="s">
        <v>975</v>
      </c>
      <c r="K24" s="543" t="s">
        <v>976</v>
      </c>
      <c r="L24" s="543">
        <v>44442</v>
      </c>
      <c r="M24" s="548" t="s">
        <v>1253</v>
      </c>
      <c r="N24" s="540" t="s">
        <v>2389</v>
      </c>
      <c r="O24" s="539" t="s">
        <v>338</v>
      </c>
      <c r="P24" s="539" t="s">
        <v>120</v>
      </c>
      <c r="Q24" s="174"/>
    </row>
    <row r="25" spans="1:17" ht="15" customHeight="1">
      <c r="A25" s="535" t="s">
        <v>18</v>
      </c>
      <c r="B25" s="545" t="s">
        <v>280</v>
      </c>
      <c r="C25" s="537">
        <f t="shared" si="0"/>
        <v>2</v>
      </c>
      <c r="D25" s="538" t="s">
        <v>2560</v>
      </c>
      <c r="E25" s="539" t="s">
        <v>625</v>
      </c>
      <c r="F25" s="539" t="s">
        <v>982</v>
      </c>
      <c r="G25" s="543">
        <v>44266</v>
      </c>
      <c r="H25" s="539" t="s">
        <v>982</v>
      </c>
      <c r="I25" s="549" t="s">
        <v>981</v>
      </c>
      <c r="J25" s="550" t="s">
        <v>983</v>
      </c>
      <c r="K25" s="550" t="s">
        <v>984</v>
      </c>
      <c r="L25" s="543" t="s">
        <v>1250</v>
      </c>
      <c r="M25" s="544" t="s">
        <v>1252</v>
      </c>
      <c r="N25" s="539" t="s">
        <v>1251</v>
      </c>
      <c r="O25" s="539" t="s">
        <v>338</v>
      </c>
      <c r="P25" s="539" t="s">
        <v>120</v>
      </c>
    </row>
    <row r="26" spans="1:17" ht="15" customHeight="1">
      <c r="A26" s="551" t="s">
        <v>19</v>
      </c>
      <c r="B26" s="529"/>
      <c r="C26" s="529"/>
      <c r="D26" s="530"/>
      <c r="E26" s="532"/>
      <c r="F26" s="532"/>
      <c r="G26" s="529"/>
      <c r="H26" s="532"/>
      <c r="I26" s="529"/>
      <c r="J26" s="529"/>
      <c r="K26" s="529"/>
      <c r="L26" s="529"/>
      <c r="M26" s="533"/>
      <c r="N26" s="532"/>
      <c r="O26" s="532"/>
      <c r="P26" s="532"/>
    </row>
    <row r="27" spans="1:17" ht="15" customHeight="1">
      <c r="A27" s="535" t="s">
        <v>20</v>
      </c>
      <c r="B27" s="545" t="s">
        <v>280</v>
      </c>
      <c r="C27" s="537">
        <f t="shared" ref="C27:C37" si="1">IF(B27=$B$4,2,IF(B27=$B$5,1,0))</f>
        <v>2</v>
      </c>
      <c r="D27" s="546" t="s">
        <v>284</v>
      </c>
      <c r="E27" s="539" t="s">
        <v>625</v>
      </c>
      <c r="F27" s="539" t="s">
        <v>969</v>
      </c>
      <c r="G27" s="543" t="s">
        <v>967</v>
      </c>
      <c r="H27" s="539" t="s">
        <v>968</v>
      </c>
      <c r="I27" s="543" t="s">
        <v>2844</v>
      </c>
      <c r="J27" s="543" t="s">
        <v>626</v>
      </c>
      <c r="K27" s="543" t="s">
        <v>627</v>
      </c>
      <c r="L27" s="543" t="s">
        <v>1134</v>
      </c>
      <c r="M27" s="544" t="s">
        <v>1133</v>
      </c>
      <c r="N27" s="540" t="s">
        <v>1135</v>
      </c>
      <c r="O27" s="539" t="s">
        <v>338</v>
      </c>
      <c r="P27" s="539" t="s">
        <v>120</v>
      </c>
    </row>
    <row r="28" spans="1:17" ht="15" customHeight="1">
      <c r="A28" s="535" t="s">
        <v>21</v>
      </c>
      <c r="B28" s="545" t="s">
        <v>280</v>
      </c>
      <c r="C28" s="537">
        <f t="shared" si="1"/>
        <v>2</v>
      </c>
      <c r="D28" s="545" t="s">
        <v>2857</v>
      </c>
      <c r="E28" s="539" t="s">
        <v>961</v>
      </c>
      <c r="F28" s="539" t="s">
        <v>1174</v>
      </c>
      <c r="G28" s="543">
        <v>44278</v>
      </c>
      <c r="H28" s="552" t="s">
        <v>628</v>
      </c>
      <c r="I28" s="543" t="s">
        <v>962</v>
      </c>
      <c r="J28" s="543" t="s">
        <v>964</v>
      </c>
      <c r="K28" s="543" t="s">
        <v>963</v>
      </c>
      <c r="L28" s="543" t="s">
        <v>1172</v>
      </c>
      <c r="M28" s="544" t="s">
        <v>1173</v>
      </c>
      <c r="N28" s="539" t="s">
        <v>1171</v>
      </c>
      <c r="O28" s="539" t="s">
        <v>338</v>
      </c>
      <c r="P28" s="539" t="s">
        <v>2947</v>
      </c>
      <c r="Q28" s="155" t="s">
        <v>120</v>
      </c>
    </row>
    <row r="29" spans="1:17" ht="15" customHeight="1">
      <c r="A29" s="535" t="s">
        <v>22</v>
      </c>
      <c r="B29" s="545" t="s">
        <v>109</v>
      </c>
      <c r="C29" s="537">
        <f t="shared" si="1"/>
        <v>0</v>
      </c>
      <c r="D29" s="546" t="s">
        <v>284</v>
      </c>
      <c r="E29" s="539" t="s">
        <v>120</v>
      </c>
      <c r="F29" s="539" t="s">
        <v>120</v>
      </c>
      <c r="G29" s="542" t="s">
        <v>120</v>
      </c>
      <c r="H29" s="539" t="s">
        <v>120</v>
      </c>
      <c r="I29" s="542" t="s">
        <v>120</v>
      </c>
      <c r="J29" s="542" t="s">
        <v>120</v>
      </c>
      <c r="K29" s="542" t="s">
        <v>120</v>
      </c>
      <c r="L29" s="542" t="s">
        <v>120</v>
      </c>
      <c r="M29" s="544" t="s">
        <v>120</v>
      </c>
      <c r="N29" s="539" t="s">
        <v>120</v>
      </c>
      <c r="O29" s="539" t="s">
        <v>120</v>
      </c>
      <c r="P29" s="539" t="s">
        <v>120</v>
      </c>
    </row>
    <row r="30" spans="1:17" ht="15" customHeight="1">
      <c r="A30" s="535" t="s">
        <v>23</v>
      </c>
      <c r="B30" s="545" t="s">
        <v>280</v>
      </c>
      <c r="C30" s="537">
        <f t="shared" si="1"/>
        <v>2</v>
      </c>
      <c r="D30" s="546" t="s">
        <v>2525</v>
      </c>
      <c r="E30" s="539" t="s">
        <v>625</v>
      </c>
      <c r="F30" s="539" t="s">
        <v>2838</v>
      </c>
      <c r="G30" s="543" t="s">
        <v>2839</v>
      </c>
      <c r="H30" s="539" t="s">
        <v>970</v>
      </c>
      <c r="I30" s="543" t="s">
        <v>971</v>
      </c>
      <c r="J30" s="543" t="s">
        <v>972</v>
      </c>
      <c r="K30" s="543" t="s">
        <v>629</v>
      </c>
      <c r="L30" s="543">
        <v>44365</v>
      </c>
      <c r="M30" s="540" t="s">
        <v>2836</v>
      </c>
      <c r="N30" s="539" t="s">
        <v>2837</v>
      </c>
      <c r="O30" s="539" t="s">
        <v>338</v>
      </c>
      <c r="P30" s="539" t="s">
        <v>120</v>
      </c>
    </row>
    <row r="31" spans="1:17" ht="15" customHeight="1">
      <c r="A31" s="535" t="s">
        <v>24</v>
      </c>
      <c r="B31" s="545" t="s">
        <v>109</v>
      </c>
      <c r="C31" s="537">
        <f t="shared" si="1"/>
        <v>0</v>
      </c>
      <c r="D31" s="546" t="s">
        <v>284</v>
      </c>
      <c r="E31" s="539" t="s">
        <v>120</v>
      </c>
      <c r="F31" s="539" t="s">
        <v>120</v>
      </c>
      <c r="G31" s="542" t="s">
        <v>120</v>
      </c>
      <c r="H31" s="539" t="s">
        <v>120</v>
      </c>
      <c r="I31" s="542" t="s">
        <v>120</v>
      </c>
      <c r="J31" s="542" t="s">
        <v>120</v>
      </c>
      <c r="K31" s="542" t="s">
        <v>120</v>
      </c>
      <c r="L31" s="542" t="s">
        <v>120</v>
      </c>
      <c r="M31" s="544" t="s">
        <v>120</v>
      </c>
      <c r="N31" s="539" t="s">
        <v>120</v>
      </c>
      <c r="O31" s="539" t="s">
        <v>120</v>
      </c>
      <c r="P31" s="539" t="s">
        <v>120</v>
      </c>
    </row>
    <row r="32" spans="1:17" ht="15" customHeight="1">
      <c r="A32" s="535" t="s">
        <v>25</v>
      </c>
      <c r="B32" s="545" t="s">
        <v>280</v>
      </c>
      <c r="C32" s="537">
        <f t="shared" si="1"/>
        <v>2</v>
      </c>
      <c r="D32" s="546" t="s">
        <v>284</v>
      </c>
      <c r="E32" s="539" t="s">
        <v>625</v>
      </c>
      <c r="F32" s="553" t="s">
        <v>1036</v>
      </c>
      <c r="G32" s="543">
        <v>44299</v>
      </c>
      <c r="H32" s="553" t="s">
        <v>958</v>
      </c>
      <c r="I32" s="543" t="s">
        <v>960</v>
      </c>
      <c r="J32" s="543" t="s">
        <v>630</v>
      </c>
      <c r="K32" s="543" t="s">
        <v>959</v>
      </c>
      <c r="L32" s="543">
        <v>44356</v>
      </c>
      <c r="M32" s="554" t="s">
        <v>2056</v>
      </c>
      <c r="N32" s="552" t="s">
        <v>2056</v>
      </c>
      <c r="O32" s="539" t="s">
        <v>338</v>
      </c>
      <c r="P32" s="539" t="s">
        <v>120</v>
      </c>
    </row>
    <row r="33" spans="1:17" ht="15" customHeight="1">
      <c r="A33" s="535" t="s">
        <v>26</v>
      </c>
      <c r="B33" s="536" t="s">
        <v>280</v>
      </c>
      <c r="C33" s="537">
        <f t="shared" si="1"/>
        <v>2</v>
      </c>
      <c r="D33" s="538" t="s">
        <v>2417</v>
      </c>
      <c r="E33" s="539" t="s">
        <v>625</v>
      </c>
      <c r="F33" s="539" t="s">
        <v>2383</v>
      </c>
      <c r="G33" s="543">
        <v>44526</v>
      </c>
      <c r="H33" s="555" t="s">
        <v>631</v>
      </c>
      <c r="I33" s="543" t="s">
        <v>2384</v>
      </c>
      <c r="J33" s="543" t="s">
        <v>2385</v>
      </c>
      <c r="K33" s="543" t="s">
        <v>2385</v>
      </c>
      <c r="L33" s="543">
        <v>44557</v>
      </c>
      <c r="M33" s="556" t="s">
        <v>2383</v>
      </c>
      <c r="N33" s="539" t="s">
        <v>2840</v>
      </c>
      <c r="O33" s="539" t="s">
        <v>338</v>
      </c>
      <c r="P33" s="539" t="s">
        <v>120</v>
      </c>
    </row>
    <row r="34" spans="1:17" ht="15" customHeight="1">
      <c r="A34" s="535" t="s">
        <v>27</v>
      </c>
      <c r="B34" s="545" t="s">
        <v>109</v>
      </c>
      <c r="C34" s="537">
        <f t="shared" si="1"/>
        <v>0</v>
      </c>
      <c r="D34" s="546" t="s">
        <v>284</v>
      </c>
      <c r="E34" s="539" t="s">
        <v>120</v>
      </c>
      <c r="F34" s="539" t="s">
        <v>120</v>
      </c>
      <c r="G34" s="542" t="s">
        <v>120</v>
      </c>
      <c r="H34" s="539" t="s">
        <v>120</v>
      </c>
      <c r="I34" s="542" t="s">
        <v>120</v>
      </c>
      <c r="J34" s="542" t="s">
        <v>120</v>
      </c>
      <c r="K34" s="542" t="s">
        <v>120</v>
      </c>
      <c r="L34" s="542" t="s">
        <v>120</v>
      </c>
      <c r="M34" s="544" t="s">
        <v>120</v>
      </c>
      <c r="N34" s="539" t="s">
        <v>120</v>
      </c>
      <c r="O34" s="539" t="s">
        <v>120</v>
      </c>
      <c r="P34" s="539" t="s">
        <v>120</v>
      </c>
    </row>
    <row r="35" spans="1:17" ht="15" customHeight="1">
      <c r="A35" s="535" t="s">
        <v>28</v>
      </c>
      <c r="B35" s="545" t="s">
        <v>109</v>
      </c>
      <c r="C35" s="537">
        <f t="shared" si="1"/>
        <v>0</v>
      </c>
      <c r="D35" s="546" t="s">
        <v>284</v>
      </c>
      <c r="E35" s="539" t="s">
        <v>120</v>
      </c>
      <c r="F35" s="539" t="s">
        <v>120</v>
      </c>
      <c r="G35" s="542" t="s">
        <v>120</v>
      </c>
      <c r="H35" s="539" t="s">
        <v>120</v>
      </c>
      <c r="I35" s="542" t="s">
        <v>120</v>
      </c>
      <c r="J35" s="542" t="s">
        <v>120</v>
      </c>
      <c r="K35" s="542" t="s">
        <v>120</v>
      </c>
      <c r="L35" s="542" t="s">
        <v>120</v>
      </c>
      <c r="M35" s="544" t="s">
        <v>120</v>
      </c>
      <c r="N35" s="539" t="s">
        <v>120</v>
      </c>
      <c r="O35" s="539" t="s">
        <v>120</v>
      </c>
      <c r="P35" s="539" t="s">
        <v>120</v>
      </c>
    </row>
    <row r="36" spans="1:17" ht="15" customHeight="1">
      <c r="A36" s="535" t="s">
        <v>29</v>
      </c>
      <c r="B36" s="545" t="s">
        <v>280</v>
      </c>
      <c r="C36" s="537">
        <f t="shared" si="1"/>
        <v>2</v>
      </c>
      <c r="D36" s="546" t="s">
        <v>2441</v>
      </c>
      <c r="E36" s="539" t="s">
        <v>625</v>
      </c>
      <c r="F36" s="557" t="s">
        <v>1120</v>
      </c>
      <c r="G36" s="543">
        <v>44291</v>
      </c>
      <c r="H36" s="539" t="s">
        <v>1120</v>
      </c>
      <c r="I36" s="543" t="s">
        <v>2843</v>
      </c>
      <c r="J36" s="543" t="s">
        <v>1121</v>
      </c>
      <c r="K36" s="543" t="s">
        <v>1121</v>
      </c>
      <c r="L36" s="541" t="s">
        <v>2058</v>
      </c>
      <c r="M36" s="544" t="s">
        <v>2057</v>
      </c>
      <c r="N36" s="540" t="s">
        <v>632</v>
      </c>
      <c r="O36" s="539" t="s">
        <v>338</v>
      </c>
      <c r="P36" s="539" t="s">
        <v>120</v>
      </c>
    </row>
    <row r="37" spans="1:17" ht="15" customHeight="1">
      <c r="A37" s="535" t="s">
        <v>30</v>
      </c>
      <c r="B37" s="536" t="s">
        <v>280</v>
      </c>
      <c r="C37" s="537">
        <f t="shared" si="1"/>
        <v>2</v>
      </c>
      <c r="D37" s="545" t="s">
        <v>2702</v>
      </c>
      <c r="E37" s="539" t="s">
        <v>625</v>
      </c>
      <c r="F37" s="539" t="s">
        <v>2841</v>
      </c>
      <c r="G37" s="543">
        <v>44455</v>
      </c>
      <c r="H37" s="539" t="s">
        <v>2841</v>
      </c>
      <c r="I37" s="542" t="s">
        <v>2842</v>
      </c>
      <c r="J37" s="542" t="s">
        <v>2845</v>
      </c>
      <c r="K37" s="542" t="s">
        <v>130</v>
      </c>
      <c r="L37" s="542" t="s">
        <v>130</v>
      </c>
      <c r="M37" s="544" t="s">
        <v>2846</v>
      </c>
      <c r="N37" s="539" t="s">
        <v>2846</v>
      </c>
      <c r="O37" s="539" t="s">
        <v>130</v>
      </c>
      <c r="P37" s="539" t="s">
        <v>120</v>
      </c>
    </row>
    <row r="38" spans="1:17" ht="15" customHeight="1">
      <c r="A38" s="551" t="s">
        <v>31</v>
      </c>
      <c r="B38" s="529"/>
      <c r="C38" s="529"/>
      <c r="D38" s="530"/>
      <c r="E38" s="532"/>
      <c r="F38" s="532"/>
      <c r="G38" s="529"/>
      <c r="H38" s="532"/>
      <c r="I38" s="529"/>
      <c r="J38" s="529"/>
      <c r="K38" s="529"/>
      <c r="L38" s="529"/>
      <c r="M38" s="533"/>
      <c r="N38" s="532"/>
      <c r="O38" s="532"/>
      <c r="P38" s="532"/>
    </row>
    <row r="39" spans="1:17" ht="15" customHeight="1">
      <c r="A39" s="535" t="s">
        <v>32</v>
      </c>
      <c r="B39" s="545" t="s">
        <v>109</v>
      </c>
      <c r="C39" s="537">
        <f t="shared" ref="C39:C46" si="2">IF(B39=$B$4,2,IF(B39=$B$5,1,0))</f>
        <v>0</v>
      </c>
      <c r="D39" s="546" t="s">
        <v>284</v>
      </c>
      <c r="E39" s="539" t="s">
        <v>120</v>
      </c>
      <c r="F39" s="539" t="s">
        <v>120</v>
      </c>
      <c r="G39" s="542" t="s">
        <v>120</v>
      </c>
      <c r="H39" s="539" t="s">
        <v>120</v>
      </c>
      <c r="I39" s="542" t="s">
        <v>120</v>
      </c>
      <c r="J39" s="542" t="s">
        <v>120</v>
      </c>
      <c r="K39" s="542" t="s">
        <v>120</v>
      </c>
      <c r="L39" s="542" t="s">
        <v>120</v>
      </c>
      <c r="M39" s="544" t="s">
        <v>120</v>
      </c>
      <c r="N39" s="539" t="s">
        <v>120</v>
      </c>
      <c r="O39" s="539" t="s">
        <v>120</v>
      </c>
      <c r="P39" s="539" t="s">
        <v>120</v>
      </c>
    </row>
    <row r="40" spans="1:17" ht="15" customHeight="1">
      <c r="A40" s="535" t="s">
        <v>33</v>
      </c>
      <c r="B40" s="545" t="s">
        <v>109</v>
      </c>
      <c r="C40" s="537">
        <f t="shared" si="2"/>
        <v>0</v>
      </c>
      <c r="D40" s="546" t="s">
        <v>284</v>
      </c>
      <c r="E40" s="539" t="s">
        <v>120</v>
      </c>
      <c r="F40" s="539" t="s">
        <v>120</v>
      </c>
      <c r="G40" s="542" t="s">
        <v>120</v>
      </c>
      <c r="H40" s="539" t="s">
        <v>120</v>
      </c>
      <c r="I40" s="542" t="s">
        <v>120</v>
      </c>
      <c r="J40" s="542" t="s">
        <v>120</v>
      </c>
      <c r="K40" s="542" t="s">
        <v>120</v>
      </c>
      <c r="L40" s="542" t="s">
        <v>120</v>
      </c>
      <c r="M40" s="544" t="s">
        <v>120</v>
      </c>
      <c r="N40" s="539" t="s">
        <v>120</v>
      </c>
      <c r="O40" s="539" t="s">
        <v>120</v>
      </c>
      <c r="P40" s="539" t="s">
        <v>120</v>
      </c>
    </row>
    <row r="41" spans="1:17" ht="15" customHeight="1">
      <c r="A41" s="535" t="s">
        <v>94</v>
      </c>
      <c r="B41" s="545" t="s">
        <v>280</v>
      </c>
      <c r="C41" s="537">
        <f t="shared" si="2"/>
        <v>2</v>
      </c>
      <c r="D41" s="541" t="s">
        <v>2827</v>
      </c>
      <c r="E41" s="539" t="s">
        <v>625</v>
      </c>
      <c r="F41" s="539" t="s">
        <v>985</v>
      </c>
      <c r="G41" s="543" t="s">
        <v>130</v>
      </c>
      <c r="H41" s="539" t="s">
        <v>985</v>
      </c>
      <c r="I41" s="543" t="s">
        <v>986</v>
      </c>
      <c r="J41" s="543" t="s">
        <v>987</v>
      </c>
      <c r="K41" s="543" t="s">
        <v>2959</v>
      </c>
      <c r="L41" s="543">
        <v>44369</v>
      </c>
      <c r="M41" s="558" t="s">
        <v>985</v>
      </c>
      <c r="N41" s="553" t="s">
        <v>985</v>
      </c>
      <c r="O41" s="539" t="s">
        <v>338</v>
      </c>
      <c r="P41" s="539" t="s">
        <v>120</v>
      </c>
    </row>
    <row r="42" spans="1:17" ht="15" customHeight="1">
      <c r="A42" s="535" t="s">
        <v>34</v>
      </c>
      <c r="B42" s="545" t="s">
        <v>280</v>
      </c>
      <c r="C42" s="537">
        <f t="shared" si="2"/>
        <v>2</v>
      </c>
      <c r="D42" s="541" t="s">
        <v>2825</v>
      </c>
      <c r="E42" s="539" t="s">
        <v>625</v>
      </c>
      <c r="F42" s="539" t="s">
        <v>988</v>
      </c>
      <c r="G42" s="543">
        <v>44308</v>
      </c>
      <c r="H42" s="539" t="s">
        <v>988</v>
      </c>
      <c r="I42" s="543" t="s">
        <v>989</v>
      </c>
      <c r="J42" s="543" t="s">
        <v>130</v>
      </c>
      <c r="K42" s="543" t="s">
        <v>130</v>
      </c>
      <c r="L42" s="543">
        <v>44383</v>
      </c>
      <c r="M42" s="554" t="s">
        <v>2059</v>
      </c>
      <c r="N42" s="552" t="s">
        <v>2390</v>
      </c>
      <c r="O42" s="539" t="s">
        <v>2391</v>
      </c>
      <c r="P42" s="539" t="s">
        <v>120</v>
      </c>
    </row>
    <row r="43" spans="1:17" ht="15" customHeight="1">
      <c r="A43" s="535" t="s">
        <v>35</v>
      </c>
      <c r="B43" s="545" t="s">
        <v>280</v>
      </c>
      <c r="C43" s="537">
        <f t="shared" si="2"/>
        <v>2</v>
      </c>
      <c r="D43" s="541" t="s">
        <v>2854</v>
      </c>
      <c r="E43" s="539" t="s">
        <v>625</v>
      </c>
      <c r="F43" s="539" t="s">
        <v>1064</v>
      </c>
      <c r="G43" s="543">
        <v>44334</v>
      </c>
      <c r="H43" s="539" t="s">
        <v>633</v>
      </c>
      <c r="I43" s="543" t="s">
        <v>1065</v>
      </c>
      <c r="J43" s="543" t="s">
        <v>634</v>
      </c>
      <c r="K43" s="543" t="s">
        <v>635</v>
      </c>
      <c r="L43" s="543" t="s">
        <v>130</v>
      </c>
      <c r="M43" s="554" t="s">
        <v>2060</v>
      </c>
      <c r="N43" s="539" t="s">
        <v>2060</v>
      </c>
      <c r="O43" s="539" t="s">
        <v>130</v>
      </c>
      <c r="P43" s="539" t="s">
        <v>120</v>
      </c>
    </row>
    <row r="44" spans="1:17" ht="15" customHeight="1">
      <c r="A44" s="535" t="s">
        <v>36</v>
      </c>
      <c r="B44" s="545" t="s">
        <v>109</v>
      </c>
      <c r="C44" s="537">
        <f t="shared" si="2"/>
        <v>0</v>
      </c>
      <c r="D44" s="546" t="s">
        <v>284</v>
      </c>
      <c r="E44" s="539" t="s">
        <v>120</v>
      </c>
      <c r="F44" s="539" t="s">
        <v>120</v>
      </c>
      <c r="G44" s="542" t="s">
        <v>120</v>
      </c>
      <c r="H44" s="539" t="s">
        <v>120</v>
      </c>
      <c r="I44" s="542" t="s">
        <v>120</v>
      </c>
      <c r="J44" s="542" t="s">
        <v>120</v>
      </c>
      <c r="K44" s="542" t="s">
        <v>120</v>
      </c>
      <c r="L44" s="542" t="s">
        <v>120</v>
      </c>
      <c r="M44" s="544" t="s">
        <v>120</v>
      </c>
      <c r="N44" s="539" t="s">
        <v>120</v>
      </c>
      <c r="O44" s="539" t="s">
        <v>120</v>
      </c>
      <c r="P44" s="539" t="s">
        <v>120</v>
      </c>
    </row>
    <row r="45" spans="1:17" ht="15" customHeight="1">
      <c r="A45" s="535" t="s">
        <v>37</v>
      </c>
      <c r="B45" s="545" t="s">
        <v>109</v>
      </c>
      <c r="C45" s="537">
        <f t="shared" si="2"/>
        <v>0</v>
      </c>
      <c r="D45" s="546" t="s">
        <v>284</v>
      </c>
      <c r="E45" s="557" t="s">
        <v>120</v>
      </c>
      <c r="F45" s="539" t="s">
        <v>120</v>
      </c>
      <c r="G45" s="542" t="s">
        <v>120</v>
      </c>
      <c r="H45" s="539" t="s">
        <v>120</v>
      </c>
      <c r="I45" s="542" t="s">
        <v>120</v>
      </c>
      <c r="J45" s="542" t="s">
        <v>120</v>
      </c>
      <c r="K45" s="542" t="s">
        <v>120</v>
      </c>
      <c r="L45" s="542" t="s">
        <v>120</v>
      </c>
      <c r="M45" s="544" t="s">
        <v>120</v>
      </c>
      <c r="N45" s="539" t="s">
        <v>120</v>
      </c>
      <c r="O45" s="539" t="s">
        <v>120</v>
      </c>
      <c r="P45" s="539" t="s">
        <v>2861</v>
      </c>
      <c r="Q45" s="155" t="s">
        <v>120</v>
      </c>
    </row>
    <row r="46" spans="1:17" ht="15" customHeight="1">
      <c r="A46" s="535" t="s">
        <v>95</v>
      </c>
      <c r="B46" s="545" t="s">
        <v>109</v>
      </c>
      <c r="C46" s="537">
        <f t="shared" si="2"/>
        <v>0</v>
      </c>
      <c r="D46" s="546" t="s">
        <v>284</v>
      </c>
      <c r="E46" s="539" t="s">
        <v>120</v>
      </c>
      <c r="F46" s="539" t="s">
        <v>120</v>
      </c>
      <c r="G46" s="542" t="s">
        <v>120</v>
      </c>
      <c r="H46" s="539" t="s">
        <v>120</v>
      </c>
      <c r="I46" s="542" t="s">
        <v>120</v>
      </c>
      <c r="J46" s="542" t="s">
        <v>120</v>
      </c>
      <c r="K46" s="542" t="s">
        <v>120</v>
      </c>
      <c r="L46" s="542" t="s">
        <v>120</v>
      </c>
      <c r="M46" s="544" t="s">
        <v>120</v>
      </c>
      <c r="N46" s="539" t="s">
        <v>120</v>
      </c>
      <c r="O46" s="539" t="s">
        <v>120</v>
      </c>
      <c r="P46" s="539" t="s">
        <v>120</v>
      </c>
    </row>
    <row r="47" spans="1:17" ht="15" customHeight="1">
      <c r="A47" s="551" t="s">
        <v>38</v>
      </c>
      <c r="B47" s="529"/>
      <c r="C47" s="529"/>
      <c r="D47" s="530"/>
      <c r="E47" s="532"/>
      <c r="F47" s="532"/>
      <c r="G47" s="529"/>
      <c r="H47" s="532"/>
      <c r="I47" s="529"/>
      <c r="J47" s="529"/>
      <c r="K47" s="529"/>
      <c r="L47" s="529"/>
      <c r="M47" s="533"/>
      <c r="N47" s="532"/>
      <c r="O47" s="532"/>
      <c r="P47" s="532"/>
    </row>
    <row r="48" spans="1:17" ht="15" customHeight="1">
      <c r="A48" s="535" t="s">
        <v>39</v>
      </c>
      <c r="B48" s="545" t="s">
        <v>109</v>
      </c>
      <c r="C48" s="537">
        <f t="shared" ref="C48:C54" si="3">IF(B48=$B$4,2,IF(B48=$B$5,1,0))</f>
        <v>0</v>
      </c>
      <c r="D48" s="546" t="s">
        <v>284</v>
      </c>
      <c r="E48" s="539" t="s">
        <v>120</v>
      </c>
      <c r="F48" s="539" t="s">
        <v>120</v>
      </c>
      <c r="G48" s="542" t="s">
        <v>120</v>
      </c>
      <c r="H48" s="539" t="s">
        <v>120</v>
      </c>
      <c r="I48" s="542" t="s">
        <v>120</v>
      </c>
      <c r="J48" s="542" t="s">
        <v>120</v>
      </c>
      <c r="K48" s="542" t="s">
        <v>120</v>
      </c>
      <c r="L48" s="542" t="s">
        <v>120</v>
      </c>
      <c r="M48" s="544" t="s">
        <v>120</v>
      </c>
      <c r="N48" s="539" t="s">
        <v>120</v>
      </c>
      <c r="O48" s="539" t="s">
        <v>120</v>
      </c>
      <c r="P48" s="539"/>
    </row>
    <row r="49" spans="1:17" ht="15" customHeight="1">
      <c r="A49" s="535" t="s">
        <v>40</v>
      </c>
      <c r="B49" s="536" t="s">
        <v>109</v>
      </c>
      <c r="C49" s="537">
        <f t="shared" si="3"/>
        <v>0</v>
      </c>
      <c r="D49" s="559" t="s">
        <v>2560</v>
      </c>
      <c r="E49" s="539" t="s">
        <v>625</v>
      </c>
      <c r="F49" s="539" t="s">
        <v>2924</v>
      </c>
      <c r="G49" s="543" t="s">
        <v>2377</v>
      </c>
      <c r="H49" s="540" t="s">
        <v>1243</v>
      </c>
      <c r="I49" s="543" t="s">
        <v>2378</v>
      </c>
      <c r="J49" s="543" t="s">
        <v>2379</v>
      </c>
      <c r="K49" s="543" t="s">
        <v>636</v>
      </c>
      <c r="L49" s="543" t="s">
        <v>2946</v>
      </c>
      <c r="M49" s="554" t="s">
        <v>2923</v>
      </c>
      <c r="N49" s="560" t="s">
        <v>2835</v>
      </c>
      <c r="O49" s="539" t="s">
        <v>2004</v>
      </c>
      <c r="P49" s="539" t="s">
        <v>2948</v>
      </c>
      <c r="Q49" s="155" t="s">
        <v>120</v>
      </c>
    </row>
    <row r="50" spans="1:17" ht="15" customHeight="1">
      <c r="A50" s="535" t="s">
        <v>41</v>
      </c>
      <c r="B50" s="536" t="s">
        <v>280</v>
      </c>
      <c r="C50" s="537">
        <f t="shared" si="3"/>
        <v>2</v>
      </c>
      <c r="D50" s="541" t="s">
        <v>2464</v>
      </c>
      <c r="E50" s="539" t="s">
        <v>625</v>
      </c>
      <c r="F50" s="540" t="s">
        <v>2176</v>
      </c>
      <c r="G50" s="543">
        <v>44291</v>
      </c>
      <c r="H50" s="555" t="s">
        <v>2091</v>
      </c>
      <c r="I50" s="543" t="s">
        <v>990</v>
      </c>
      <c r="J50" s="543" t="s">
        <v>130</v>
      </c>
      <c r="K50" s="543" t="s">
        <v>130</v>
      </c>
      <c r="L50" s="543" t="s">
        <v>130</v>
      </c>
      <c r="M50" s="544" t="s">
        <v>2090</v>
      </c>
      <c r="N50" s="540" t="s">
        <v>2090</v>
      </c>
      <c r="O50" s="539" t="s">
        <v>130</v>
      </c>
      <c r="P50" s="539" t="s">
        <v>991</v>
      </c>
      <c r="Q50" s="155" t="s">
        <v>120</v>
      </c>
    </row>
    <row r="51" spans="1:17" ht="15" customHeight="1">
      <c r="A51" s="535" t="s">
        <v>42</v>
      </c>
      <c r="B51" s="545" t="s">
        <v>109</v>
      </c>
      <c r="C51" s="537">
        <f t="shared" si="3"/>
        <v>0</v>
      </c>
      <c r="D51" s="546" t="s">
        <v>284</v>
      </c>
      <c r="E51" s="539" t="s">
        <v>120</v>
      </c>
      <c r="F51" s="539" t="s">
        <v>120</v>
      </c>
      <c r="G51" s="542" t="s">
        <v>120</v>
      </c>
      <c r="H51" s="539" t="s">
        <v>120</v>
      </c>
      <c r="I51" s="542" t="s">
        <v>120</v>
      </c>
      <c r="J51" s="542" t="s">
        <v>120</v>
      </c>
      <c r="K51" s="542" t="s">
        <v>120</v>
      </c>
      <c r="L51" s="542" t="s">
        <v>120</v>
      </c>
      <c r="M51" s="544" t="s">
        <v>120</v>
      </c>
      <c r="N51" s="539" t="s">
        <v>120</v>
      </c>
      <c r="O51" s="539" t="s">
        <v>120</v>
      </c>
      <c r="P51" s="539" t="s">
        <v>120</v>
      </c>
    </row>
    <row r="52" spans="1:17" ht="15" customHeight="1">
      <c r="A52" s="535" t="s">
        <v>91</v>
      </c>
      <c r="B52" s="545" t="s">
        <v>109</v>
      </c>
      <c r="C52" s="537">
        <f t="shared" si="3"/>
        <v>0</v>
      </c>
      <c r="D52" s="546" t="s">
        <v>284</v>
      </c>
      <c r="E52" s="539" t="s">
        <v>120</v>
      </c>
      <c r="F52" s="539" t="s">
        <v>120</v>
      </c>
      <c r="G52" s="542" t="s">
        <v>120</v>
      </c>
      <c r="H52" s="539" t="s">
        <v>120</v>
      </c>
      <c r="I52" s="542" t="s">
        <v>120</v>
      </c>
      <c r="J52" s="542" t="s">
        <v>120</v>
      </c>
      <c r="K52" s="542" t="s">
        <v>120</v>
      </c>
      <c r="L52" s="542" t="s">
        <v>120</v>
      </c>
      <c r="M52" s="544" t="s">
        <v>120</v>
      </c>
      <c r="N52" s="539" t="s">
        <v>120</v>
      </c>
      <c r="O52" s="539" t="s">
        <v>120</v>
      </c>
      <c r="P52" s="539" t="s">
        <v>120</v>
      </c>
    </row>
    <row r="53" spans="1:17" ht="15" customHeight="1">
      <c r="A53" s="535" t="s">
        <v>43</v>
      </c>
      <c r="B53" s="545" t="s">
        <v>109</v>
      </c>
      <c r="C53" s="537">
        <f t="shared" si="3"/>
        <v>0</v>
      </c>
      <c r="D53" s="546" t="s">
        <v>284</v>
      </c>
      <c r="E53" s="539" t="s">
        <v>120</v>
      </c>
      <c r="F53" s="539" t="s">
        <v>120</v>
      </c>
      <c r="G53" s="542" t="s">
        <v>120</v>
      </c>
      <c r="H53" s="539" t="s">
        <v>120</v>
      </c>
      <c r="I53" s="542" t="s">
        <v>120</v>
      </c>
      <c r="J53" s="542" t="s">
        <v>120</v>
      </c>
      <c r="K53" s="542" t="s">
        <v>120</v>
      </c>
      <c r="L53" s="542" t="s">
        <v>120</v>
      </c>
      <c r="M53" s="544" t="s">
        <v>120</v>
      </c>
      <c r="N53" s="539" t="s">
        <v>120</v>
      </c>
      <c r="O53" s="539" t="s">
        <v>120</v>
      </c>
      <c r="P53" s="539" t="s">
        <v>120</v>
      </c>
    </row>
    <row r="54" spans="1:17" ht="15" customHeight="1">
      <c r="A54" s="535" t="s">
        <v>44</v>
      </c>
      <c r="B54" s="545" t="s">
        <v>280</v>
      </c>
      <c r="C54" s="537">
        <f t="shared" si="3"/>
        <v>2</v>
      </c>
      <c r="D54" s="561" t="s">
        <v>2525</v>
      </c>
      <c r="E54" s="539" t="s">
        <v>625</v>
      </c>
      <c r="F54" s="539" t="s">
        <v>993</v>
      </c>
      <c r="G54" s="543" t="s">
        <v>130</v>
      </c>
      <c r="H54" s="539" t="s">
        <v>993</v>
      </c>
      <c r="I54" s="550" t="s">
        <v>994</v>
      </c>
      <c r="J54" s="550" t="s">
        <v>130</v>
      </c>
      <c r="K54" s="550" t="s">
        <v>130</v>
      </c>
      <c r="L54" s="550" t="s">
        <v>130</v>
      </c>
      <c r="M54" s="548" t="s">
        <v>2061</v>
      </c>
      <c r="N54" s="539" t="s">
        <v>2386</v>
      </c>
      <c r="O54" s="539" t="s">
        <v>130</v>
      </c>
      <c r="P54" s="539"/>
    </row>
    <row r="55" spans="1:17" ht="15" customHeight="1">
      <c r="A55" s="551" t="s">
        <v>45</v>
      </c>
      <c r="B55" s="529"/>
      <c r="C55" s="529"/>
      <c r="D55" s="530"/>
      <c r="E55" s="532"/>
      <c r="F55" s="532"/>
      <c r="G55" s="529"/>
      <c r="H55" s="532"/>
      <c r="I55" s="529"/>
      <c r="J55" s="529"/>
      <c r="K55" s="529"/>
      <c r="L55" s="529"/>
      <c r="M55" s="533"/>
      <c r="N55" s="532"/>
      <c r="O55" s="532"/>
      <c r="P55" s="532"/>
    </row>
    <row r="56" spans="1:17" ht="15" customHeight="1">
      <c r="A56" s="535" t="s">
        <v>46</v>
      </c>
      <c r="B56" s="545" t="s">
        <v>280</v>
      </c>
      <c r="C56" s="537">
        <f t="shared" ref="C56:C69" si="4">IF(B56=$B$4,2,IF(B56=$B$5,1,0))</f>
        <v>2</v>
      </c>
      <c r="D56" s="541" t="s">
        <v>2463</v>
      </c>
      <c r="E56" s="539" t="s">
        <v>625</v>
      </c>
      <c r="F56" s="539" t="s">
        <v>995</v>
      </c>
      <c r="G56" s="543">
        <v>44274</v>
      </c>
      <c r="H56" s="539" t="s">
        <v>995</v>
      </c>
      <c r="I56" s="550" t="s">
        <v>996</v>
      </c>
      <c r="J56" s="550" t="s">
        <v>637</v>
      </c>
      <c r="K56" s="550" t="s">
        <v>997</v>
      </c>
      <c r="L56" s="543" t="s">
        <v>1163</v>
      </c>
      <c r="M56" s="544" t="s">
        <v>2387</v>
      </c>
      <c r="N56" s="540" t="s">
        <v>1164</v>
      </c>
      <c r="O56" s="539" t="s">
        <v>338</v>
      </c>
      <c r="P56" s="539" t="s">
        <v>120</v>
      </c>
    </row>
    <row r="57" spans="1:17" ht="15" customHeight="1">
      <c r="A57" s="535" t="s">
        <v>47</v>
      </c>
      <c r="B57" s="536" t="s">
        <v>109</v>
      </c>
      <c r="C57" s="537">
        <f t="shared" si="4"/>
        <v>0</v>
      </c>
      <c r="D57" s="562" t="s">
        <v>284</v>
      </c>
      <c r="E57" s="539" t="s">
        <v>625</v>
      </c>
      <c r="F57" s="539" t="s">
        <v>2847</v>
      </c>
      <c r="G57" s="543">
        <v>44295</v>
      </c>
      <c r="H57" s="555" t="s">
        <v>2847</v>
      </c>
      <c r="I57" s="550" t="s">
        <v>998</v>
      </c>
      <c r="J57" s="545" t="s">
        <v>999</v>
      </c>
      <c r="K57" s="550" t="s">
        <v>638</v>
      </c>
      <c r="L57" s="542" t="s">
        <v>284</v>
      </c>
      <c r="M57" s="544" t="s">
        <v>284</v>
      </c>
      <c r="N57" s="539" t="s">
        <v>284</v>
      </c>
      <c r="O57" s="539" t="s">
        <v>284</v>
      </c>
      <c r="P57" s="539" t="s">
        <v>2925</v>
      </c>
      <c r="Q57" s="155" t="s">
        <v>120</v>
      </c>
    </row>
    <row r="58" spans="1:17" ht="15" customHeight="1">
      <c r="A58" s="535" t="s">
        <v>48</v>
      </c>
      <c r="B58" s="545" t="s">
        <v>109</v>
      </c>
      <c r="C58" s="537">
        <f t="shared" si="4"/>
        <v>0</v>
      </c>
      <c r="D58" s="546" t="s">
        <v>284</v>
      </c>
      <c r="E58" s="539" t="s">
        <v>120</v>
      </c>
      <c r="F58" s="539" t="s">
        <v>120</v>
      </c>
      <c r="G58" s="542" t="s">
        <v>120</v>
      </c>
      <c r="H58" s="539" t="s">
        <v>120</v>
      </c>
      <c r="I58" s="542" t="s">
        <v>120</v>
      </c>
      <c r="J58" s="542" t="s">
        <v>120</v>
      </c>
      <c r="K58" s="542" t="s">
        <v>120</v>
      </c>
      <c r="L58" s="542" t="s">
        <v>120</v>
      </c>
      <c r="M58" s="544" t="s">
        <v>120</v>
      </c>
      <c r="N58" s="539" t="s">
        <v>120</v>
      </c>
      <c r="O58" s="539" t="s">
        <v>120</v>
      </c>
      <c r="P58" s="539" t="s">
        <v>639</v>
      </c>
      <c r="Q58" s="155" t="s">
        <v>120</v>
      </c>
    </row>
    <row r="59" spans="1:17" ht="15" customHeight="1">
      <c r="A59" s="535" t="s">
        <v>49</v>
      </c>
      <c r="B59" s="545" t="s">
        <v>109</v>
      </c>
      <c r="C59" s="537">
        <f t="shared" si="4"/>
        <v>0</v>
      </c>
      <c r="D59" s="546" t="s">
        <v>284</v>
      </c>
      <c r="E59" s="539" t="s">
        <v>120</v>
      </c>
      <c r="F59" s="539" t="s">
        <v>120</v>
      </c>
      <c r="G59" s="542" t="s">
        <v>120</v>
      </c>
      <c r="H59" s="539" t="s">
        <v>120</v>
      </c>
      <c r="I59" s="542" t="s">
        <v>120</v>
      </c>
      <c r="J59" s="542" t="s">
        <v>120</v>
      </c>
      <c r="K59" s="542" t="s">
        <v>120</v>
      </c>
      <c r="L59" s="542" t="s">
        <v>120</v>
      </c>
      <c r="M59" s="544" t="s">
        <v>120</v>
      </c>
      <c r="N59" s="539" t="s">
        <v>120</v>
      </c>
      <c r="O59" s="539" t="s">
        <v>120</v>
      </c>
      <c r="P59" s="539" t="s">
        <v>640</v>
      </c>
      <c r="Q59" s="155" t="s">
        <v>120</v>
      </c>
    </row>
    <row r="60" spans="1:17" ht="15" customHeight="1">
      <c r="A60" s="535" t="s">
        <v>50</v>
      </c>
      <c r="B60" s="536" t="s">
        <v>280</v>
      </c>
      <c r="C60" s="537">
        <f t="shared" si="4"/>
        <v>2</v>
      </c>
      <c r="D60" s="561" t="s">
        <v>2829</v>
      </c>
      <c r="E60" s="539" t="s">
        <v>625</v>
      </c>
      <c r="F60" s="539" t="s">
        <v>642</v>
      </c>
      <c r="G60" s="543">
        <v>43978</v>
      </c>
      <c r="H60" s="553" t="s">
        <v>641</v>
      </c>
      <c r="I60" s="550" t="s">
        <v>2848</v>
      </c>
      <c r="J60" s="550" t="s">
        <v>2849</v>
      </c>
      <c r="K60" s="550" t="s">
        <v>2849</v>
      </c>
      <c r="L60" s="543" t="s">
        <v>130</v>
      </c>
      <c r="M60" s="544" t="s">
        <v>642</v>
      </c>
      <c r="N60" s="539" t="s">
        <v>642</v>
      </c>
      <c r="O60" s="539" t="s">
        <v>130</v>
      </c>
      <c r="P60" s="539" t="s">
        <v>120</v>
      </c>
    </row>
    <row r="61" spans="1:17" ht="15" customHeight="1">
      <c r="A61" s="535" t="s">
        <v>51</v>
      </c>
      <c r="B61" s="545" t="s">
        <v>280</v>
      </c>
      <c r="C61" s="537">
        <f t="shared" si="4"/>
        <v>2</v>
      </c>
      <c r="D61" s="546" t="s">
        <v>284</v>
      </c>
      <c r="E61" s="539" t="s">
        <v>625</v>
      </c>
      <c r="F61" s="555" t="s">
        <v>2850</v>
      </c>
      <c r="G61" s="543" t="s">
        <v>2851</v>
      </c>
      <c r="H61" s="539" t="s">
        <v>1005</v>
      </c>
      <c r="I61" s="543" t="s">
        <v>1002</v>
      </c>
      <c r="J61" s="543" t="s">
        <v>1003</v>
      </c>
      <c r="K61" s="543" t="s">
        <v>1004</v>
      </c>
      <c r="L61" s="543" t="s">
        <v>130</v>
      </c>
      <c r="M61" s="544" t="s">
        <v>1005</v>
      </c>
      <c r="N61" s="555" t="s">
        <v>1005</v>
      </c>
      <c r="O61" s="539" t="s">
        <v>130</v>
      </c>
      <c r="P61" s="539" t="s">
        <v>120</v>
      </c>
    </row>
    <row r="62" spans="1:17" ht="15" customHeight="1">
      <c r="A62" s="563" t="s">
        <v>52</v>
      </c>
      <c r="B62" s="545" t="s">
        <v>109</v>
      </c>
      <c r="C62" s="537">
        <f t="shared" si="4"/>
        <v>0</v>
      </c>
      <c r="D62" s="546" t="s">
        <v>284</v>
      </c>
      <c r="E62" s="539" t="s">
        <v>120</v>
      </c>
      <c r="F62" s="539" t="s">
        <v>120</v>
      </c>
      <c r="G62" s="542" t="s">
        <v>120</v>
      </c>
      <c r="H62" s="539" t="s">
        <v>120</v>
      </c>
      <c r="I62" s="542" t="s">
        <v>120</v>
      </c>
      <c r="J62" s="542" t="s">
        <v>120</v>
      </c>
      <c r="K62" s="542" t="s">
        <v>120</v>
      </c>
      <c r="L62" s="542" t="s">
        <v>120</v>
      </c>
      <c r="M62" s="544" t="s">
        <v>120</v>
      </c>
      <c r="N62" s="539" t="s">
        <v>120</v>
      </c>
      <c r="O62" s="539" t="s">
        <v>120</v>
      </c>
      <c r="P62" s="539" t="s">
        <v>2949</v>
      </c>
      <c r="Q62" s="155" t="s">
        <v>120</v>
      </c>
    </row>
    <row r="63" spans="1:17" ht="15" customHeight="1">
      <c r="A63" s="535" t="s">
        <v>53</v>
      </c>
      <c r="B63" s="545" t="s">
        <v>109</v>
      </c>
      <c r="C63" s="537">
        <f t="shared" si="4"/>
        <v>0</v>
      </c>
      <c r="D63" s="546" t="s">
        <v>284</v>
      </c>
      <c r="E63" s="539" t="s">
        <v>120</v>
      </c>
      <c r="F63" s="539" t="s">
        <v>120</v>
      </c>
      <c r="G63" s="542" t="s">
        <v>120</v>
      </c>
      <c r="H63" s="539" t="s">
        <v>120</v>
      </c>
      <c r="I63" s="542" t="s">
        <v>120</v>
      </c>
      <c r="J63" s="542" t="s">
        <v>120</v>
      </c>
      <c r="K63" s="542" t="s">
        <v>120</v>
      </c>
      <c r="L63" s="542" t="s">
        <v>120</v>
      </c>
      <c r="M63" s="544" t="s">
        <v>120</v>
      </c>
      <c r="N63" s="539" t="s">
        <v>120</v>
      </c>
      <c r="O63" s="539" t="s">
        <v>120</v>
      </c>
      <c r="P63" s="539" t="s">
        <v>120</v>
      </c>
    </row>
    <row r="64" spans="1:17" ht="15" customHeight="1">
      <c r="A64" s="535" t="s">
        <v>54</v>
      </c>
      <c r="B64" s="545" t="s">
        <v>109</v>
      </c>
      <c r="C64" s="537">
        <f t="shared" si="4"/>
        <v>0</v>
      </c>
      <c r="D64" s="546" t="s">
        <v>284</v>
      </c>
      <c r="E64" s="539" t="s">
        <v>120</v>
      </c>
      <c r="F64" s="539" t="s">
        <v>120</v>
      </c>
      <c r="G64" s="542" t="s">
        <v>120</v>
      </c>
      <c r="H64" s="539" t="s">
        <v>120</v>
      </c>
      <c r="I64" s="542" t="s">
        <v>120</v>
      </c>
      <c r="J64" s="542" t="s">
        <v>120</v>
      </c>
      <c r="K64" s="542" t="s">
        <v>120</v>
      </c>
      <c r="L64" s="542" t="s">
        <v>120</v>
      </c>
      <c r="M64" s="544" t="s">
        <v>120</v>
      </c>
      <c r="N64" s="539" t="s">
        <v>120</v>
      </c>
      <c r="O64" s="539" t="s">
        <v>120</v>
      </c>
      <c r="P64" s="539" t="s">
        <v>120</v>
      </c>
    </row>
    <row r="65" spans="1:17" ht="15" customHeight="1">
      <c r="A65" s="535" t="s">
        <v>55</v>
      </c>
      <c r="B65" s="545" t="s">
        <v>280</v>
      </c>
      <c r="C65" s="537">
        <f t="shared" si="4"/>
        <v>2</v>
      </c>
      <c r="D65" s="541" t="s">
        <v>2462</v>
      </c>
      <c r="E65" s="539" t="s">
        <v>625</v>
      </c>
      <c r="F65" s="539" t="s">
        <v>1008</v>
      </c>
      <c r="G65" s="543" t="s">
        <v>1009</v>
      </c>
      <c r="H65" s="539" t="s">
        <v>643</v>
      </c>
      <c r="I65" s="543" t="s">
        <v>1006</v>
      </c>
      <c r="J65" s="543" t="s">
        <v>1004</v>
      </c>
      <c r="K65" s="543" t="s">
        <v>644</v>
      </c>
      <c r="L65" s="543">
        <v>44371</v>
      </c>
      <c r="M65" s="548" t="s">
        <v>2063</v>
      </c>
      <c r="N65" s="539" t="s">
        <v>2062</v>
      </c>
      <c r="O65" s="539" t="s">
        <v>338</v>
      </c>
      <c r="P65" s="539" t="s">
        <v>120</v>
      </c>
    </row>
    <row r="66" spans="1:17" ht="15" customHeight="1">
      <c r="A66" s="535" t="s">
        <v>56</v>
      </c>
      <c r="B66" s="545" t="s">
        <v>109</v>
      </c>
      <c r="C66" s="537">
        <f t="shared" si="4"/>
        <v>0</v>
      </c>
      <c r="D66" s="546" t="s">
        <v>284</v>
      </c>
      <c r="E66" s="539" t="s">
        <v>120</v>
      </c>
      <c r="F66" s="539" t="s">
        <v>120</v>
      </c>
      <c r="G66" s="542" t="s">
        <v>120</v>
      </c>
      <c r="H66" s="539" t="s">
        <v>120</v>
      </c>
      <c r="I66" s="542" t="s">
        <v>120</v>
      </c>
      <c r="J66" s="542" t="s">
        <v>120</v>
      </c>
      <c r="K66" s="542" t="s">
        <v>120</v>
      </c>
      <c r="L66" s="542" t="s">
        <v>120</v>
      </c>
      <c r="M66" s="544" t="s">
        <v>120</v>
      </c>
      <c r="N66" s="539" t="s">
        <v>120</v>
      </c>
      <c r="O66" s="539" t="s">
        <v>120</v>
      </c>
      <c r="P66" s="539" t="s">
        <v>120</v>
      </c>
    </row>
    <row r="67" spans="1:17" ht="15" customHeight="1">
      <c r="A67" s="535" t="s">
        <v>57</v>
      </c>
      <c r="B67" s="545" t="s">
        <v>109</v>
      </c>
      <c r="C67" s="537">
        <f t="shared" si="4"/>
        <v>0</v>
      </c>
      <c r="D67" s="546" t="s">
        <v>284</v>
      </c>
      <c r="E67" s="539" t="s">
        <v>120</v>
      </c>
      <c r="F67" s="539" t="s">
        <v>120</v>
      </c>
      <c r="G67" s="542" t="s">
        <v>120</v>
      </c>
      <c r="H67" s="539" t="s">
        <v>120</v>
      </c>
      <c r="I67" s="542" t="s">
        <v>120</v>
      </c>
      <c r="J67" s="542" t="s">
        <v>120</v>
      </c>
      <c r="K67" s="542" t="s">
        <v>120</v>
      </c>
      <c r="L67" s="542" t="s">
        <v>120</v>
      </c>
      <c r="M67" s="544" t="s">
        <v>120</v>
      </c>
      <c r="N67" s="539" t="s">
        <v>120</v>
      </c>
      <c r="O67" s="539" t="s">
        <v>120</v>
      </c>
      <c r="P67" s="539" t="s">
        <v>120</v>
      </c>
    </row>
    <row r="68" spans="1:17" ht="15" customHeight="1">
      <c r="A68" s="535" t="s">
        <v>58</v>
      </c>
      <c r="B68" s="536" t="s">
        <v>280</v>
      </c>
      <c r="C68" s="537">
        <f t="shared" si="4"/>
        <v>2</v>
      </c>
      <c r="D68" s="561" t="s">
        <v>2430</v>
      </c>
      <c r="E68" s="539" t="s">
        <v>645</v>
      </c>
      <c r="F68" s="539" t="s">
        <v>2046</v>
      </c>
      <c r="G68" s="543">
        <v>44445</v>
      </c>
      <c r="H68" s="552" t="s">
        <v>646</v>
      </c>
      <c r="I68" s="543" t="s">
        <v>2044</v>
      </c>
      <c r="J68" s="543" t="s">
        <v>647</v>
      </c>
      <c r="K68" s="543" t="s">
        <v>2045</v>
      </c>
      <c r="L68" s="543">
        <v>44516</v>
      </c>
      <c r="M68" s="544" t="s">
        <v>646</v>
      </c>
      <c r="N68" s="539" t="s">
        <v>646</v>
      </c>
      <c r="O68" s="539" t="s">
        <v>338</v>
      </c>
      <c r="P68" s="539" t="s">
        <v>120</v>
      </c>
    </row>
    <row r="69" spans="1:17" ht="15" customHeight="1">
      <c r="A69" s="535" t="s">
        <v>59</v>
      </c>
      <c r="B69" s="545" t="s">
        <v>280</v>
      </c>
      <c r="C69" s="537">
        <f t="shared" si="4"/>
        <v>2</v>
      </c>
      <c r="D69" s="546" t="s">
        <v>284</v>
      </c>
      <c r="E69" s="539" t="s">
        <v>625</v>
      </c>
      <c r="F69" s="540" t="s">
        <v>1049</v>
      </c>
      <c r="G69" s="543">
        <v>44293</v>
      </c>
      <c r="H69" s="539" t="s">
        <v>1050</v>
      </c>
      <c r="I69" s="543" t="s">
        <v>1051</v>
      </c>
      <c r="J69" s="543" t="s">
        <v>1052</v>
      </c>
      <c r="K69" s="550" t="s">
        <v>130</v>
      </c>
      <c r="L69" s="543" t="s">
        <v>130</v>
      </c>
      <c r="M69" s="544" t="s">
        <v>2065</v>
      </c>
      <c r="N69" s="553" t="s">
        <v>2064</v>
      </c>
      <c r="O69" s="539" t="s">
        <v>130</v>
      </c>
      <c r="P69" s="539" t="s">
        <v>120</v>
      </c>
    </row>
    <row r="70" spans="1:17" ht="15" customHeight="1">
      <c r="A70" s="551" t="s">
        <v>60</v>
      </c>
      <c r="B70" s="529"/>
      <c r="C70" s="529"/>
      <c r="D70" s="530"/>
      <c r="E70" s="532"/>
      <c r="F70" s="532"/>
      <c r="G70" s="529"/>
      <c r="H70" s="532"/>
      <c r="I70" s="529"/>
      <c r="J70" s="529"/>
      <c r="K70" s="529"/>
      <c r="L70" s="529"/>
      <c r="M70" s="533"/>
      <c r="N70" s="532"/>
      <c r="O70" s="532"/>
      <c r="P70" s="532"/>
    </row>
    <row r="71" spans="1:17" ht="15" customHeight="1">
      <c r="A71" s="535" t="s">
        <v>61</v>
      </c>
      <c r="B71" s="545" t="s">
        <v>109</v>
      </c>
      <c r="C71" s="537">
        <f t="shared" ref="C71:C76" si="5">IF(B71=$B$4,2,IF(B71=$B$5,1,0))</f>
        <v>0</v>
      </c>
      <c r="D71" s="546" t="s">
        <v>284</v>
      </c>
      <c r="E71" s="539" t="s">
        <v>120</v>
      </c>
      <c r="F71" s="539" t="s">
        <v>120</v>
      </c>
      <c r="G71" s="542" t="s">
        <v>120</v>
      </c>
      <c r="H71" s="539" t="s">
        <v>120</v>
      </c>
      <c r="I71" s="542" t="s">
        <v>120</v>
      </c>
      <c r="J71" s="542" t="s">
        <v>120</v>
      </c>
      <c r="K71" s="542" t="s">
        <v>120</v>
      </c>
      <c r="L71" s="542" t="s">
        <v>120</v>
      </c>
      <c r="M71" s="544" t="s">
        <v>120</v>
      </c>
      <c r="N71" s="539" t="s">
        <v>120</v>
      </c>
      <c r="O71" s="539" t="s">
        <v>120</v>
      </c>
      <c r="P71" s="539" t="s">
        <v>120</v>
      </c>
    </row>
    <row r="72" spans="1:17" ht="15" customHeight="1">
      <c r="A72" s="535" t="s">
        <v>62</v>
      </c>
      <c r="B72" s="545" t="s">
        <v>280</v>
      </c>
      <c r="C72" s="537">
        <f t="shared" si="5"/>
        <v>2</v>
      </c>
      <c r="D72" s="546" t="s">
        <v>284</v>
      </c>
      <c r="E72" s="539" t="s">
        <v>625</v>
      </c>
      <c r="F72" s="539" t="s">
        <v>1010</v>
      </c>
      <c r="G72" s="543" t="s">
        <v>1011</v>
      </c>
      <c r="H72" s="539" t="s">
        <v>1010</v>
      </c>
      <c r="I72" s="550" t="s">
        <v>1012</v>
      </c>
      <c r="J72" s="550" t="s">
        <v>648</v>
      </c>
      <c r="K72" s="550" t="s">
        <v>130</v>
      </c>
      <c r="L72" s="543">
        <v>44362</v>
      </c>
      <c r="M72" s="548" t="s">
        <v>216</v>
      </c>
      <c r="N72" s="555" t="s">
        <v>2066</v>
      </c>
      <c r="O72" s="539" t="s">
        <v>338</v>
      </c>
      <c r="P72" s="539" t="s">
        <v>120</v>
      </c>
    </row>
    <row r="73" spans="1:17" ht="15" customHeight="1">
      <c r="A73" s="535" t="s">
        <v>63</v>
      </c>
      <c r="B73" s="545" t="s">
        <v>109</v>
      </c>
      <c r="C73" s="537">
        <f t="shared" si="5"/>
        <v>0</v>
      </c>
      <c r="D73" s="546" t="s">
        <v>284</v>
      </c>
      <c r="E73" s="539" t="s">
        <v>120</v>
      </c>
      <c r="F73" s="539" t="s">
        <v>120</v>
      </c>
      <c r="G73" s="542" t="s">
        <v>120</v>
      </c>
      <c r="H73" s="539" t="s">
        <v>120</v>
      </c>
      <c r="I73" s="542" t="s">
        <v>120</v>
      </c>
      <c r="J73" s="542" t="s">
        <v>120</v>
      </c>
      <c r="K73" s="542" t="s">
        <v>120</v>
      </c>
      <c r="L73" s="542" t="s">
        <v>120</v>
      </c>
      <c r="M73" s="544" t="s">
        <v>120</v>
      </c>
      <c r="N73" s="539" t="s">
        <v>120</v>
      </c>
      <c r="O73" s="539" t="s">
        <v>120</v>
      </c>
      <c r="P73" s="539" t="s">
        <v>120</v>
      </c>
    </row>
    <row r="74" spans="1:17" ht="15" customHeight="1">
      <c r="A74" s="535" t="s">
        <v>64</v>
      </c>
      <c r="B74" s="545" t="s">
        <v>109</v>
      </c>
      <c r="C74" s="537">
        <f t="shared" si="5"/>
        <v>0</v>
      </c>
      <c r="D74" s="546" t="s">
        <v>284</v>
      </c>
      <c r="E74" s="539" t="s">
        <v>120</v>
      </c>
      <c r="F74" s="539" t="s">
        <v>120</v>
      </c>
      <c r="G74" s="542" t="s">
        <v>120</v>
      </c>
      <c r="H74" s="539" t="s">
        <v>120</v>
      </c>
      <c r="I74" s="542" t="s">
        <v>120</v>
      </c>
      <c r="J74" s="542" t="s">
        <v>120</v>
      </c>
      <c r="K74" s="542" t="s">
        <v>120</v>
      </c>
      <c r="L74" s="542" t="s">
        <v>120</v>
      </c>
      <c r="M74" s="544" t="s">
        <v>120</v>
      </c>
      <c r="N74" s="539" t="s">
        <v>120</v>
      </c>
      <c r="O74" s="539" t="s">
        <v>120</v>
      </c>
      <c r="P74" s="539" t="s">
        <v>120</v>
      </c>
    </row>
    <row r="75" spans="1:17" ht="15" customHeight="1">
      <c r="A75" s="535" t="s">
        <v>65</v>
      </c>
      <c r="B75" s="545" t="s">
        <v>280</v>
      </c>
      <c r="C75" s="537">
        <f t="shared" si="5"/>
        <v>2</v>
      </c>
      <c r="D75" s="546" t="s">
        <v>284</v>
      </c>
      <c r="E75" s="539" t="s">
        <v>625</v>
      </c>
      <c r="F75" s="539" t="s">
        <v>2053</v>
      </c>
      <c r="G75" s="543">
        <v>44316</v>
      </c>
      <c r="H75" s="539" t="s">
        <v>2053</v>
      </c>
      <c r="I75" s="542" t="s">
        <v>2052</v>
      </c>
      <c r="J75" s="542" t="s">
        <v>130</v>
      </c>
      <c r="K75" s="550" t="s">
        <v>130</v>
      </c>
      <c r="L75" s="543">
        <v>44400</v>
      </c>
      <c r="M75" s="544" t="s">
        <v>2055</v>
      </c>
      <c r="N75" s="539" t="s">
        <v>2054</v>
      </c>
      <c r="O75" s="539" t="s">
        <v>284</v>
      </c>
      <c r="P75" s="539" t="s">
        <v>2950</v>
      </c>
      <c r="Q75" s="155" t="s">
        <v>120</v>
      </c>
    </row>
    <row r="76" spans="1:17" ht="15" customHeight="1">
      <c r="A76" s="535" t="s">
        <v>66</v>
      </c>
      <c r="B76" s="545" t="s">
        <v>109</v>
      </c>
      <c r="C76" s="537">
        <f t="shared" si="5"/>
        <v>0</v>
      </c>
      <c r="D76" s="546" t="s">
        <v>284</v>
      </c>
      <c r="E76" s="539" t="s">
        <v>120</v>
      </c>
      <c r="F76" s="539" t="s">
        <v>120</v>
      </c>
      <c r="G76" s="542" t="s">
        <v>120</v>
      </c>
      <c r="H76" s="539" t="s">
        <v>120</v>
      </c>
      <c r="I76" s="542" t="s">
        <v>120</v>
      </c>
      <c r="J76" s="542" t="s">
        <v>120</v>
      </c>
      <c r="K76" s="542" t="s">
        <v>120</v>
      </c>
      <c r="L76" s="542" t="s">
        <v>120</v>
      </c>
      <c r="M76" s="544" t="s">
        <v>120</v>
      </c>
      <c r="N76" s="539" t="s">
        <v>120</v>
      </c>
      <c r="O76" s="539" t="s">
        <v>120</v>
      </c>
      <c r="P76" s="539" t="s">
        <v>2951</v>
      </c>
      <c r="Q76" s="155" t="s">
        <v>120</v>
      </c>
    </row>
    <row r="77" spans="1:17" ht="15" customHeight="1">
      <c r="A77" s="551" t="s">
        <v>67</v>
      </c>
      <c r="B77" s="529"/>
      <c r="C77" s="529"/>
      <c r="D77" s="530"/>
      <c r="E77" s="532"/>
      <c r="F77" s="532"/>
      <c r="G77" s="529"/>
      <c r="H77" s="532"/>
      <c r="I77" s="529"/>
      <c r="J77" s="529"/>
      <c r="K77" s="529"/>
      <c r="L77" s="529"/>
      <c r="M77" s="533"/>
      <c r="N77" s="532"/>
      <c r="O77" s="532"/>
      <c r="P77" s="532"/>
    </row>
    <row r="78" spans="1:17" ht="15" customHeight="1">
      <c r="A78" s="535" t="s">
        <v>68</v>
      </c>
      <c r="B78" s="545" t="s">
        <v>280</v>
      </c>
      <c r="C78" s="537">
        <f t="shared" ref="C78:C87" si="6">IF(B78=$B$4,2,IF(B78=$B$5,1,0))</f>
        <v>2</v>
      </c>
      <c r="D78" s="561" t="s">
        <v>2853</v>
      </c>
      <c r="E78" s="539" t="s">
        <v>625</v>
      </c>
      <c r="F78" s="539" t="s">
        <v>1013</v>
      </c>
      <c r="G78" s="543">
        <v>44229</v>
      </c>
      <c r="H78" s="539" t="s">
        <v>1014</v>
      </c>
      <c r="I78" s="543" t="s">
        <v>1015</v>
      </c>
      <c r="J78" s="543" t="s">
        <v>1016</v>
      </c>
      <c r="K78" s="543" t="s">
        <v>1017</v>
      </c>
      <c r="L78" s="543">
        <v>44315</v>
      </c>
      <c r="M78" s="544" t="s">
        <v>1018</v>
      </c>
      <c r="N78" s="539" t="s">
        <v>1019</v>
      </c>
      <c r="O78" s="539" t="s">
        <v>338</v>
      </c>
      <c r="P78" s="539" t="s">
        <v>120</v>
      </c>
    </row>
    <row r="79" spans="1:17" ht="15" customHeight="1">
      <c r="A79" s="535" t="s">
        <v>70</v>
      </c>
      <c r="B79" s="545" t="s">
        <v>109</v>
      </c>
      <c r="C79" s="537">
        <f t="shared" si="6"/>
        <v>0</v>
      </c>
      <c r="D79" s="546" t="s">
        <v>284</v>
      </c>
      <c r="E79" s="539" t="s">
        <v>120</v>
      </c>
      <c r="F79" s="539" t="s">
        <v>120</v>
      </c>
      <c r="G79" s="542" t="s">
        <v>120</v>
      </c>
      <c r="H79" s="539" t="s">
        <v>120</v>
      </c>
      <c r="I79" s="542" t="s">
        <v>120</v>
      </c>
      <c r="J79" s="542" t="s">
        <v>120</v>
      </c>
      <c r="K79" s="542" t="s">
        <v>120</v>
      </c>
      <c r="L79" s="542" t="s">
        <v>120</v>
      </c>
      <c r="M79" s="544" t="s">
        <v>120</v>
      </c>
      <c r="N79" s="539" t="s">
        <v>120</v>
      </c>
      <c r="O79" s="539" t="s">
        <v>120</v>
      </c>
      <c r="P79" s="539" t="s">
        <v>120</v>
      </c>
    </row>
    <row r="80" spans="1:17" ht="15" customHeight="1">
      <c r="A80" s="535" t="s">
        <v>71</v>
      </c>
      <c r="B80" s="545" t="s">
        <v>109</v>
      </c>
      <c r="C80" s="537">
        <f t="shared" si="6"/>
        <v>0</v>
      </c>
      <c r="D80" s="545" t="s">
        <v>2525</v>
      </c>
      <c r="E80" s="539" t="s">
        <v>120</v>
      </c>
      <c r="F80" s="539" t="s">
        <v>120</v>
      </c>
      <c r="G80" s="542" t="s">
        <v>120</v>
      </c>
      <c r="H80" s="539" t="s">
        <v>120</v>
      </c>
      <c r="I80" s="542" t="s">
        <v>120</v>
      </c>
      <c r="J80" s="542" t="s">
        <v>120</v>
      </c>
      <c r="K80" s="542" t="s">
        <v>120</v>
      </c>
      <c r="L80" s="542" t="s">
        <v>120</v>
      </c>
      <c r="M80" s="544" t="s">
        <v>120</v>
      </c>
      <c r="N80" s="539" t="s">
        <v>120</v>
      </c>
      <c r="O80" s="539" t="s">
        <v>120</v>
      </c>
      <c r="P80" s="539" t="s">
        <v>2526</v>
      </c>
      <c r="Q80" s="155" t="s">
        <v>120</v>
      </c>
    </row>
    <row r="81" spans="1:17" ht="15" customHeight="1">
      <c r="A81" s="535" t="s">
        <v>72</v>
      </c>
      <c r="B81" s="545" t="s">
        <v>280</v>
      </c>
      <c r="C81" s="537">
        <f t="shared" si="6"/>
        <v>2</v>
      </c>
      <c r="D81" s="541" t="s">
        <v>2826</v>
      </c>
      <c r="E81" s="539" t="s">
        <v>625</v>
      </c>
      <c r="F81" s="539" t="s">
        <v>1023</v>
      </c>
      <c r="G81" s="543">
        <v>44278</v>
      </c>
      <c r="H81" s="539" t="s">
        <v>1021</v>
      </c>
      <c r="I81" s="543" t="s">
        <v>1022</v>
      </c>
      <c r="J81" s="543" t="s">
        <v>130</v>
      </c>
      <c r="K81" s="543" t="s">
        <v>649</v>
      </c>
      <c r="L81" s="543" t="s">
        <v>130</v>
      </c>
      <c r="M81" s="554" t="s">
        <v>2068</v>
      </c>
      <c r="N81" s="539" t="s">
        <v>2068</v>
      </c>
      <c r="O81" s="539" t="s">
        <v>130</v>
      </c>
      <c r="P81" s="539" t="s">
        <v>120</v>
      </c>
    </row>
    <row r="82" spans="1:17" ht="15" customHeight="1">
      <c r="A82" s="535" t="s">
        <v>74</v>
      </c>
      <c r="B82" s="545" t="s">
        <v>280</v>
      </c>
      <c r="C82" s="537">
        <f t="shared" si="6"/>
        <v>2</v>
      </c>
      <c r="D82" s="541" t="s">
        <v>2830</v>
      </c>
      <c r="E82" s="539" t="s">
        <v>625</v>
      </c>
      <c r="F82" s="539" t="s">
        <v>1026</v>
      </c>
      <c r="G82" s="543" t="s">
        <v>1027</v>
      </c>
      <c r="H82" s="539" t="s">
        <v>1025</v>
      </c>
      <c r="I82" s="543" t="s">
        <v>1024</v>
      </c>
      <c r="J82" s="543" t="s">
        <v>1028</v>
      </c>
      <c r="K82" s="543" t="s">
        <v>650</v>
      </c>
      <c r="L82" s="543" t="s">
        <v>130</v>
      </c>
      <c r="M82" s="544" t="s">
        <v>2069</v>
      </c>
      <c r="N82" s="539" t="s">
        <v>2069</v>
      </c>
      <c r="O82" s="539" t="s">
        <v>130</v>
      </c>
      <c r="P82" s="539" t="s">
        <v>120</v>
      </c>
    </row>
    <row r="83" spans="1:17" ht="15" customHeight="1">
      <c r="A83" s="535" t="s">
        <v>75</v>
      </c>
      <c r="B83" s="545" t="s">
        <v>280</v>
      </c>
      <c r="C83" s="537">
        <f t="shared" si="6"/>
        <v>2</v>
      </c>
      <c r="D83" s="546" t="s">
        <v>284</v>
      </c>
      <c r="E83" s="539" t="s">
        <v>625</v>
      </c>
      <c r="F83" s="540" t="s">
        <v>1029</v>
      </c>
      <c r="G83" s="564">
        <v>44281</v>
      </c>
      <c r="H83" s="565" t="s">
        <v>1029</v>
      </c>
      <c r="I83" s="543" t="s">
        <v>1030</v>
      </c>
      <c r="J83" s="543" t="s">
        <v>1031</v>
      </c>
      <c r="K83" s="543" t="s">
        <v>650</v>
      </c>
      <c r="L83" s="543">
        <v>44376</v>
      </c>
      <c r="M83" s="544" t="s">
        <v>1029</v>
      </c>
      <c r="N83" s="553" t="s">
        <v>1029</v>
      </c>
      <c r="O83" s="539" t="s">
        <v>338</v>
      </c>
      <c r="P83" s="539" t="s">
        <v>120</v>
      </c>
    </row>
    <row r="84" spans="1:17" ht="15" customHeight="1">
      <c r="A84" s="535" t="s">
        <v>537</v>
      </c>
      <c r="B84" s="545" t="s">
        <v>109</v>
      </c>
      <c r="C84" s="537">
        <f t="shared" si="6"/>
        <v>0</v>
      </c>
      <c r="D84" s="546" t="s">
        <v>284</v>
      </c>
      <c r="E84" s="539" t="s">
        <v>120</v>
      </c>
      <c r="F84" s="539" t="s">
        <v>120</v>
      </c>
      <c r="G84" s="542" t="s">
        <v>120</v>
      </c>
      <c r="H84" s="539" t="s">
        <v>120</v>
      </c>
      <c r="I84" s="542" t="s">
        <v>120</v>
      </c>
      <c r="J84" s="542" t="s">
        <v>120</v>
      </c>
      <c r="K84" s="542" t="s">
        <v>120</v>
      </c>
      <c r="L84" s="542" t="s">
        <v>120</v>
      </c>
      <c r="M84" s="544" t="s">
        <v>120</v>
      </c>
      <c r="N84" s="539" t="s">
        <v>120</v>
      </c>
      <c r="O84" s="539" t="s">
        <v>120</v>
      </c>
      <c r="P84" s="539" t="s">
        <v>120</v>
      </c>
    </row>
    <row r="85" spans="1:17" ht="15" customHeight="1">
      <c r="A85" s="535" t="s">
        <v>76</v>
      </c>
      <c r="B85" s="545" t="s">
        <v>280</v>
      </c>
      <c r="C85" s="537">
        <f t="shared" si="6"/>
        <v>2</v>
      </c>
      <c r="D85" s="538" t="s">
        <v>2833</v>
      </c>
      <c r="E85" s="539" t="s">
        <v>625</v>
      </c>
      <c r="F85" s="553" t="s">
        <v>2394</v>
      </c>
      <c r="G85" s="543">
        <v>44519</v>
      </c>
      <c r="H85" s="565" t="s">
        <v>1278</v>
      </c>
      <c r="I85" s="543" t="s">
        <v>2393</v>
      </c>
      <c r="J85" s="543" t="s">
        <v>2960</v>
      </c>
      <c r="K85" s="543" t="s">
        <v>130</v>
      </c>
      <c r="L85" s="543" t="s">
        <v>130</v>
      </c>
      <c r="M85" s="558" t="s">
        <v>2858</v>
      </c>
      <c r="N85" s="553" t="s">
        <v>2858</v>
      </c>
      <c r="O85" s="539" t="s">
        <v>130</v>
      </c>
      <c r="P85" s="539" t="s">
        <v>120</v>
      </c>
    </row>
    <row r="86" spans="1:17" ht="15" customHeight="1">
      <c r="A86" s="535" t="s">
        <v>412</v>
      </c>
      <c r="B86" s="536" t="s">
        <v>280</v>
      </c>
      <c r="C86" s="537">
        <f t="shared" si="6"/>
        <v>2</v>
      </c>
      <c r="D86" s="546" t="s">
        <v>2855</v>
      </c>
      <c r="E86" s="539" t="s">
        <v>625</v>
      </c>
      <c r="F86" s="539" t="s">
        <v>2395</v>
      </c>
      <c r="G86" s="542" t="s">
        <v>130</v>
      </c>
      <c r="H86" s="539" t="s">
        <v>2395</v>
      </c>
      <c r="I86" s="542" t="s">
        <v>2396</v>
      </c>
      <c r="J86" s="542" t="s">
        <v>695</v>
      </c>
      <c r="K86" s="542" t="s">
        <v>694</v>
      </c>
      <c r="L86" s="543" t="s">
        <v>130</v>
      </c>
      <c r="M86" s="544" t="s">
        <v>2852</v>
      </c>
      <c r="N86" s="539" t="s">
        <v>2852</v>
      </c>
      <c r="O86" s="539" t="s">
        <v>130</v>
      </c>
      <c r="P86" s="539" t="s">
        <v>120</v>
      </c>
    </row>
    <row r="87" spans="1:17" ht="15" customHeight="1">
      <c r="A87" s="535" t="s">
        <v>78</v>
      </c>
      <c r="B87" s="545" t="s">
        <v>109</v>
      </c>
      <c r="C87" s="537">
        <f t="shared" si="6"/>
        <v>0</v>
      </c>
      <c r="D87" s="546" t="s">
        <v>284</v>
      </c>
      <c r="E87" s="539" t="s">
        <v>120</v>
      </c>
      <c r="F87" s="539" t="s">
        <v>120</v>
      </c>
      <c r="G87" s="542" t="s">
        <v>120</v>
      </c>
      <c r="H87" s="539" t="s">
        <v>120</v>
      </c>
      <c r="I87" s="542" t="s">
        <v>120</v>
      </c>
      <c r="J87" s="542" t="s">
        <v>120</v>
      </c>
      <c r="K87" s="542" t="s">
        <v>120</v>
      </c>
      <c r="L87" s="542" t="s">
        <v>120</v>
      </c>
      <c r="M87" s="544" t="s">
        <v>120</v>
      </c>
      <c r="N87" s="539" t="s">
        <v>120</v>
      </c>
      <c r="O87" s="539" t="s">
        <v>120</v>
      </c>
      <c r="P87" s="539" t="s">
        <v>120</v>
      </c>
    </row>
    <row r="88" spans="1:17" ht="15" customHeight="1">
      <c r="A88" s="551" t="s">
        <v>79</v>
      </c>
      <c r="B88" s="529"/>
      <c r="C88" s="529"/>
      <c r="D88" s="530"/>
      <c r="E88" s="532"/>
      <c r="F88" s="532"/>
      <c r="G88" s="529"/>
      <c r="H88" s="532"/>
      <c r="I88" s="529"/>
      <c r="J88" s="529"/>
      <c r="K88" s="529"/>
      <c r="L88" s="529"/>
      <c r="M88" s="533"/>
      <c r="N88" s="532"/>
      <c r="O88" s="532"/>
      <c r="P88" s="532"/>
    </row>
    <row r="89" spans="1:17" ht="15" customHeight="1">
      <c r="A89" s="535" t="s">
        <v>69</v>
      </c>
      <c r="B89" s="545" t="s">
        <v>109</v>
      </c>
      <c r="C89" s="537">
        <f t="shared" ref="C89:C99" si="7">IF(B89=$B$4,2,IF(B89=$B$5,1,0))</f>
        <v>0</v>
      </c>
      <c r="D89" s="546" t="s">
        <v>284</v>
      </c>
      <c r="E89" s="539" t="s">
        <v>120</v>
      </c>
      <c r="F89" s="539" t="s">
        <v>120</v>
      </c>
      <c r="G89" s="542" t="s">
        <v>120</v>
      </c>
      <c r="H89" s="539" t="s">
        <v>120</v>
      </c>
      <c r="I89" s="542" t="s">
        <v>120</v>
      </c>
      <c r="J89" s="542" t="s">
        <v>120</v>
      </c>
      <c r="K89" s="542" t="s">
        <v>120</v>
      </c>
      <c r="L89" s="542" t="s">
        <v>120</v>
      </c>
      <c r="M89" s="544" t="s">
        <v>120</v>
      </c>
      <c r="N89" s="539" t="s">
        <v>120</v>
      </c>
      <c r="O89" s="539" t="s">
        <v>120</v>
      </c>
      <c r="P89" s="539" t="s">
        <v>120</v>
      </c>
    </row>
    <row r="90" spans="1:17" ht="15" customHeight="1">
      <c r="A90" s="535" t="s">
        <v>80</v>
      </c>
      <c r="B90" s="545" t="s">
        <v>109</v>
      </c>
      <c r="C90" s="537">
        <f t="shared" si="7"/>
        <v>0</v>
      </c>
      <c r="D90" s="546" t="s">
        <v>284</v>
      </c>
      <c r="E90" s="539" t="s">
        <v>120</v>
      </c>
      <c r="F90" s="539" t="s">
        <v>120</v>
      </c>
      <c r="G90" s="542" t="s">
        <v>120</v>
      </c>
      <c r="H90" s="539" t="s">
        <v>120</v>
      </c>
      <c r="I90" s="542" t="s">
        <v>120</v>
      </c>
      <c r="J90" s="542" t="s">
        <v>120</v>
      </c>
      <c r="K90" s="542" t="s">
        <v>120</v>
      </c>
      <c r="L90" s="542" t="s">
        <v>120</v>
      </c>
      <c r="M90" s="544" t="s">
        <v>120</v>
      </c>
      <c r="N90" s="539" t="s">
        <v>120</v>
      </c>
      <c r="O90" s="539" t="s">
        <v>120</v>
      </c>
      <c r="P90" s="539" t="s">
        <v>2860</v>
      </c>
      <c r="Q90" s="155" t="s">
        <v>120</v>
      </c>
    </row>
    <row r="91" spans="1:17" ht="15" customHeight="1">
      <c r="A91" s="535" t="s">
        <v>73</v>
      </c>
      <c r="B91" s="545" t="s">
        <v>109</v>
      </c>
      <c r="C91" s="537">
        <f t="shared" si="7"/>
        <v>0</v>
      </c>
      <c r="D91" s="546" t="s">
        <v>284</v>
      </c>
      <c r="E91" s="539" t="s">
        <v>120</v>
      </c>
      <c r="F91" s="539" t="s">
        <v>120</v>
      </c>
      <c r="G91" s="542" t="s">
        <v>120</v>
      </c>
      <c r="H91" s="539" t="s">
        <v>120</v>
      </c>
      <c r="I91" s="542" t="s">
        <v>120</v>
      </c>
      <c r="J91" s="542" t="s">
        <v>120</v>
      </c>
      <c r="K91" s="542" t="s">
        <v>120</v>
      </c>
      <c r="L91" s="542" t="s">
        <v>120</v>
      </c>
      <c r="M91" s="544" t="s">
        <v>120</v>
      </c>
      <c r="N91" s="539" t="s">
        <v>120</v>
      </c>
      <c r="O91" s="539" t="s">
        <v>120</v>
      </c>
      <c r="P91" s="539" t="s">
        <v>120</v>
      </c>
    </row>
    <row r="92" spans="1:17" ht="15" customHeight="1">
      <c r="A92" s="563" t="s">
        <v>81</v>
      </c>
      <c r="B92" s="545" t="s">
        <v>109</v>
      </c>
      <c r="C92" s="537">
        <f t="shared" si="7"/>
        <v>0</v>
      </c>
      <c r="D92" s="546" t="s">
        <v>284</v>
      </c>
      <c r="E92" s="539" t="s">
        <v>120</v>
      </c>
      <c r="F92" s="539" t="s">
        <v>120</v>
      </c>
      <c r="G92" s="542" t="s">
        <v>120</v>
      </c>
      <c r="H92" s="539" t="s">
        <v>120</v>
      </c>
      <c r="I92" s="542" t="s">
        <v>120</v>
      </c>
      <c r="J92" s="542" t="s">
        <v>120</v>
      </c>
      <c r="K92" s="542" t="s">
        <v>120</v>
      </c>
      <c r="L92" s="542" t="s">
        <v>120</v>
      </c>
      <c r="M92" s="544" t="s">
        <v>120</v>
      </c>
      <c r="N92" s="539" t="s">
        <v>120</v>
      </c>
      <c r="O92" s="539" t="s">
        <v>120</v>
      </c>
      <c r="P92" s="539" t="s">
        <v>120</v>
      </c>
    </row>
    <row r="93" spans="1:17" ht="15" customHeight="1">
      <c r="A93" s="535" t="s">
        <v>82</v>
      </c>
      <c r="B93" s="545" t="s">
        <v>280</v>
      </c>
      <c r="C93" s="537">
        <f t="shared" si="7"/>
        <v>2</v>
      </c>
      <c r="D93" s="545" t="s">
        <v>2856</v>
      </c>
      <c r="E93" s="539" t="s">
        <v>625</v>
      </c>
      <c r="F93" s="539" t="s">
        <v>2049</v>
      </c>
      <c r="G93" s="543">
        <v>44455</v>
      </c>
      <c r="H93" s="539" t="s">
        <v>2047</v>
      </c>
      <c r="I93" s="542" t="s">
        <v>2189</v>
      </c>
      <c r="J93" s="542" t="s">
        <v>2048</v>
      </c>
      <c r="K93" s="542" t="s">
        <v>2048</v>
      </c>
      <c r="L93" s="542" t="s">
        <v>130</v>
      </c>
      <c r="M93" s="544" t="s">
        <v>2388</v>
      </c>
      <c r="N93" s="539" t="s">
        <v>2047</v>
      </c>
      <c r="O93" s="539" t="s">
        <v>130</v>
      </c>
      <c r="P93" s="539" t="s">
        <v>120</v>
      </c>
    </row>
    <row r="94" spans="1:17" ht="15" customHeight="1">
      <c r="A94" s="535" t="s">
        <v>83</v>
      </c>
      <c r="B94" s="545" t="s">
        <v>280</v>
      </c>
      <c r="C94" s="537">
        <f t="shared" si="7"/>
        <v>2</v>
      </c>
      <c r="D94" s="541" t="s">
        <v>2402</v>
      </c>
      <c r="E94" s="539" t="s">
        <v>625</v>
      </c>
      <c r="F94" s="552" t="s">
        <v>2392</v>
      </c>
      <c r="G94" s="543">
        <v>44293</v>
      </c>
      <c r="H94" s="539" t="s">
        <v>1074</v>
      </c>
      <c r="I94" s="543" t="s">
        <v>1075</v>
      </c>
      <c r="J94" s="543" t="s">
        <v>1076</v>
      </c>
      <c r="K94" s="543" t="s">
        <v>1076</v>
      </c>
      <c r="L94" s="543">
        <v>44344</v>
      </c>
      <c r="M94" s="556" t="s">
        <v>1115</v>
      </c>
      <c r="N94" s="552" t="s">
        <v>651</v>
      </c>
      <c r="O94" s="557" t="s">
        <v>338</v>
      </c>
      <c r="P94" s="539" t="s">
        <v>120</v>
      </c>
    </row>
    <row r="95" spans="1:17" ht="15" customHeight="1">
      <c r="A95" s="535" t="s">
        <v>84</v>
      </c>
      <c r="B95" s="545" t="s">
        <v>280</v>
      </c>
      <c r="C95" s="537">
        <f t="shared" si="7"/>
        <v>2</v>
      </c>
      <c r="D95" s="546" t="s">
        <v>284</v>
      </c>
      <c r="E95" s="539" t="s">
        <v>625</v>
      </c>
      <c r="F95" s="539" t="s">
        <v>1067</v>
      </c>
      <c r="G95" s="543">
        <v>44274</v>
      </c>
      <c r="H95" s="539" t="s">
        <v>1066</v>
      </c>
      <c r="I95" s="543" t="s">
        <v>1068</v>
      </c>
      <c r="J95" s="543" t="s">
        <v>1069</v>
      </c>
      <c r="K95" s="543" t="s">
        <v>130</v>
      </c>
      <c r="L95" s="543">
        <v>44358</v>
      </c>
      <c r="M95" s="544" t="s">
        <v>1066</v>
      </c>
      <c r="N95" s="539" t="s">
        <v>1066</v>
      </c>
      <c r="O95" s="539" t="s">
        <v>130</v>
      </c>
      <c r="P95" s="539" t="s">
        <v>2952</v>
      </c>
      <c r="Q95" s="155" t="s">
        <v>120</v>
      </c>
    </row>
    <row r="96" spans="1:17" ht="15" customHeight="1">
      <c r="A96" s="535" t="s">
        <v>85</v>
      </c>
      <c r="B96" s="545" t="s">
        <v>109</v>
      </c>
      <c r="C96" s="537">
        <f t="shared" si="7"/>
        <v>0</v>
      </c>
      <c r="D96" s="546" t="s">
        <v>284</v>
      </c>
      <c r="E96" s="539" t="s">
        <v>120</v>
      </c>
      <c r="F96" s="539" t="s">
        <v>120</v>
      </c>
      <c r="G96" s="542" t="s">
        <v>120</v>
      </c>
      <c r="H96" s="539" t="s">
        <v>120</v>
      </c>
      <c r="I96" s="542" t="s">
        <v>120</v>
      </c>
      <c r="J96" s="542" t="s">
        <v>120</v>
      </c>
      <c r="K96" s="542" t="s">
        <v>120</v>
      </c>
      <c r="L96" s="542" t="s">
        <v>120</v>
      </c>
      <c r="M96" s="544" t="s">
        <v>120</v>
      </c>
      <c r="N96" s="539" t="s">
        <v>120</v>
      </c>
      <c r="O96" s="539" t="s">
        <v>120</v>
      </c>
      <c r="P96" s="539" t="s">
        <v>2859</v>
      </c>
      <c r="Q96" s="155" t="s">
        <v>120</v>
      </c>
    </row>
    <row r="97" spans="1:16" ht="15" customHeight="1">
      <c r="A97" s="535" t="s">
        <v>86</v>
      </c>
      <c r="B97" s="545" t="s">
        <v>280</v>
      </c>
      <c r="C97" s="537">
        <f t="shared" si="7"/>
        <v>2</v>
      </c>
      <c r="D97" s="546" t="s">
        <v>284</v>
      </c>
      <c r="E97" s="539" t="s">
        <v>625</v>
      </c>
      <c r="F97" s="539" t="s">
        <v>1070</v>
      </c>
      <c r="G97" s="543" t="s">
        <v>1071</v>
      </c>
      <c r="H97" s="539" t="s">
        <v>1070</v>
      </c>
      <c r="I97" s="543" t="s">
        <v>1072</v>
      </c>
      <c r="J97" s="543" t="s">
        <v>1073</v>
      </c>
      <c r="K97" s="543" t="s">
        <v>130</v>
      </c>
      <c r="L97" s="543" t="s">
        <v>130</v>
      </c>
      <c r="M97" s="548" t="s">
        <v>2067</v>
      </c>
      <c r="N97" s="540" t="s">
        <v>2067</v>
      </c>
      <c r="O97" s="539" t="s">
        <v>338</v>
      </c>
      <c r="P97" s="539" t="s">
        <v>120</v>
      </c>
    </row>
    <row r="98" spans="1:16" ht="15" customHeight="1">
      <c r="A98" s="535" t="s">
        <v>87</v>
      </c>
      <c r="B98" s="545" t="s">
        <v>109</v>
      </c>
      <c r="C98" s="537">
        <f t="shared" si="7"/>
        <v>0</v>
      </c>
      <c r="D98" s="546" t="s">
        <v>284</v>
      </c>
      <c r="E98" s="539" t="s">
        <v>120</v>
      </c>
      <c r="F98" s="539" t="s">
        <v>120</v>
      </c>
      <c r="G98" s="543" t="s">
        <v>120</v>
      </c>
      <c r="H98" s="539" t="s">
        <v>120</v>
      </c>
      <c r="I98" s="543" t="s">
        <v>120</v>
      </c>
      <c r="J98" s="543" t="s">
        <v>120</v>
      </c>
      <c r="K98" s="543" t="s">
        <v>120</v>
      </c>
      <c r="L98" s="543" t="s">
        <v>120</v>
      </c>
      <c r="M98" s="544" t="s">
        <v>120</v>
      </c>
      <c r="N98" s="539" t="s">
        <v>120</v>
      </c>
      <c r="O98" s="539" t="s">
        <v>120</v>
      </c>
      <c r="P98" s="539" t="s">
        <v>120</v>
      </c>
    </row>
    <row r="99" spans="1:16" ht="15" customHeight="1">
      <c r="A99" s="535" t="s">
        <v>88</v>
      </c>
      <c r="B99" s="545" t="s">
        <v>109</v>
      </c>
      <c r="C99" s="537">
        <f t="shared" si="7"/>
        <v>0</v>
      </c>
      <c r="D99" s="546" t="s">
        <v>284</v>
      </c>
      <c r="E99" s="539" t="s">
        <v>120</v>
      </c>
      <c r="F99" s="539" t="s">
        <v>120</v>
      </c>
      <c r="G99" s="543" t="s">
        <v>120</v>
      </c>
      <c r="H99" s="539" t="s">
        <v>120</v>
      </c>
      <c r="I99" s="543" t="s">
        <v>120</v>
      </c>
      <c r="J99" s="543" t="s">
        <v>120</v>
      </c>
      <c r="K99" s="543" t="s">
        <v>120</v>
      </c>
      <c r="L99" s="543" t="s">
        <v>120</v>
      </c>
      <c r="M99" s="544" t="s">
        <v>120</v>
      </c>
      <c r="N99" s="539" t="s">
        <v>120</v>
      </c>
      <c r="O99" s="539" t="s">
        <v>120</v>
      </c>
      <c r="P99" s="539" t="s">
        <v>120</v>
      </c>
    </row>
    <row r="102" spans="1:16" ht="15" customHeight="1">
      <c r="B102" s="37"/>
      <c r="C102" s="38"/>
      <c r="D102" s="38"/>
      <c r="E102" s="228"/>
      <c r="F102" s="228"/>
      <c r="G102" s="39"/>
      <c r="H102" s="228"/>
      <c r="I102" s="39"/>
      <c r="J102" s="39"/>
      <c r="K102" s="39"/>
      <c r="L102" s="39"/>
      <c r="M102" s="93"/>
      <c r="N102" s="228"/>
      <c r="O102" s="232"/>
      <c r="P102" s="228"/>
    </row>
  </sheetData>
  <mergeCells count="16">
    <mergeCell ref="P3:P6"/>
    <mergeCell ref="I4:I6"/>
    <mergeCell ref="J4:J6"/>
    <mergeCell ref="K4:K6"/>
    <mergeCell ref="L4:L6"/>
    <mergeCell ref="M4:M6"/>
    <mergeCell ref="A3:A6"/>
    <mergeCell ref="D3:D6"/>
    <mergeCell ref="E3:E6"/>
    <mergeCell ref="F3:O3"/>
    <mergeCell ref="C4:C6"/>
    <mergeCell ref="F4:F6"/>
    <mergeCell ref="G4:G6"/>
    <mergeCell ref="N4:N6"/>
    <mergeCell ref="O4:O6"/>
    <mergeCell ref="H4:H6"/>
  </mergeCells>
  <dataValidations count="1">
    <dataValidation type="list" allowBlank="1" showInputMessage="1" showErrorMessage="1" sqref="B4:B6" xr:uid="{250FF4F6-BD3E-474E-A8A3-21EDD78C8F1D}">
      <formula1>$B$4:$B$5</formula1>
    </dataValidation>
  </dataValidations>
  <hyperlinks>
    <hyperlink ref="F57" r:id="rId1" xr:uid="{00000000-0004-0000-0F00-000000000000}"/>
  </hyperlinks>
  <pageMargins left="0.45" right="0.45" top="0.75" bottom="0.75" header="0.3" footer="0.3"/>
  <pageSetup paperSize="9" scale="75" orientation="landscape" horizontalDpi="300" verticalDpi="0" r:id="rId2"/>
  <headerFooter>
    <oddFooter>&amp;C&amp;"Calibri,обычный"&amp;K000000&amp;A&amp;R&amp;"Calibri,обычный"&amp;K000000&amp;P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797A904-761A-6C4F-81C5-906BDD8BC788}">
          <x14:formula1>
            <xm:f>$B$4:$B$6</xm:f>
          </x14:formula1>
          <xm:sqref>IW89:IW99 SS89:SS99 ACO89:ACO99 AMK89:AMK99 AWG89:AWG99 BGC89:BGC99 BPY89:BPY99 BZU89:BZU99 CJQ89:CJQ99 CTM89:CTM99 DDI89:DDI99 DNE89:DNE99 DXA89:DXA99 EGW89:EGW99 EQS89:EQS99 FAO89:FAO99 FKK89:FKK99 FUG89:FUG99 GEC89:GEC99 GNY89:GNY99 GXU89:GXU99 HHQ89:HHQ99 HRM89:HRM99 IBI89:IBI99 ILE89:ILE99 IVA89:IVA99 JEW89:JEW99 JOS89:JOS99 JYO89:JYO99 KIK89:KIK99 KSG89:KSG99 LCC89:LCC99 LLY89:LLY99 LVU89:LVU99 MFQ89:MFQ99 MPM89:MPM99 MZI89:MZI99 NJE89:NJE99 NTA89:NTA99 OCW89:OCW99 OMS89:OMS99 OWO89:OWO99 PGK89:PGK99 PQG89:PQG99 QAC89:QAC99 QJY89:QJY99 QTU89:QTU99 RDQ89:RDQ99 RNM89:RNM99 RXI89:RXI99 SHE89:SHE99 SRA89:SRA99 TAW89:TAW99 TKS89:TKS99 TUO89:TUO99 UEK89:UEK99 UOG89:UOG99 UYC89:UYC99 VHY89:VHY99 VRU89:VRU99 WBQ89:WBQ99 WLM89:WLM99 WVI89:WVI99 IW65625:IW65635 SS65625:SS65635 ACO65625:ACO65635 AMK65625:AMK65635 AWG65625:AWG65635 BGC65625:BGC65635 BPY65625:BPY65635 BZU65625:BZU65635 CJQ65625:CJQ65635 CTM65625:CTM65635 DDI65625:DDI65635 DNE65625:DNE65635 DXA65625:DXA65635 EGW65625:EGW65635 EQS65625:EQS65635 FAO65625:FAO65635 FKK65625:FKK65635 FUG65625:FUG65635 GEC65625:GEC65635 GNY65625:GNY65635 GXU65625:GXU65635 HHQ65625:HHQ65635 HRM65625:HRM65635 IBI65625:IBI65635 ILE65625:ILE65635 IVA65625:IVA65635 JEW65625:JEW65635 JOS65625:JOS65635 JYO65625:JYO65635 KIK65625:KIK65635 KSG65625:KSG65635 LCC65625:LCC65635 LLY65625:LLY65635 LVU65625:LVU65635 MFQ65625:MFQ65635 MPM65625:MPM65635 MZI65625:MZI65635 NJE65625:NJE65635 NTA65625:NTA65635 OCW65625:OCW65635 OMS65625:OMS65635 OWO65625:OWO65635 PGK65625:PGK65635 PQG65625:PQG65635 QAC65625:QAC65635 QJY65625:QJY65635 QTU65625:QTU65635 RDQ65625:RDQ65635 RNM65625:RNM65635 RXI65625:RXI65635 SHE65625:SHE65635 SRA65625:SRA65635 TAW65625:TAW65635 TKS65625:TKS65635 TUO65625:TUO65635 UEK65625:UEK65635 UOG65625:UOG65635 UYC65625:UYC65635 VHY65625:VHY65635 VRU65625:VRU65635 WBQ65625:WBQ65635 WLM65625:WLM65635 WVI65625:WVI65635 IW131161:IW131171 SS131161:SS131171 ACO131161:ACO131171 AMK131161:AMK131171 AWG131161:AWG131171 BGC131161:BGC131171 BPY131161:BPY131171 BZU131161:BZU131171 CJQ131161:CJQ131171 CTM131161:CTM131171 DDI131161:DDI131171 DNE131161:DNE131171 DXA131161:DXA131171 EGW131161:EGW131171 EQS131161:EQS131171 FAO131161:FAO131171 FKK131161:FKK131171 FUG131161:FUG131171 GEC131161:GEC131171 GNY131161:GNY131171 GXU131161:GXU131171 HHQ131161:HHQ131171 HRM131161:HRM131171 IBI131161:IBI131171 ILE131161:ILE131171 IVA131161:IVA131171 JEW131161:JEW131171 JOS131161:JOS131171 JYO131161:JYO131171 KIK131161:KIK131171 KSG131161:KSG131171 LCC131161:LCC131171 LLY131161:LLY131171 LVU131161:LVU131171 MFQ131161:MFQ131171 MPM131161:MPM131171 MZI131161:MZI131171 NJE131161:NJE131171 NTA131161:NTA131171 OCW131161:OCW131171 OMS131161:OMS131171 OWO131161:OWO131171 PGK131161:PGK131171 PQG131161:PQG131171 QAC131161:QAC131171 QJY131161:QJY131171 QTU131161:QTU131171 RDQ131161:RDQ131171 RNM131161:RNM131171 RXI131161:RXI131171 SHE131161:SHE131171 SRA131161:SRA131171 TAW131161:TAW131171 TKS131161:TKS131171 TUO131161:TUO131171 UEK131161:UEK131171 UOG131161:UOG131171 UYC131161:UYC131171 VHY131161:VHY131171 VRU131161:VRU131171 WBQ131161:WBQ131171 WLM131161:WLM131171 WVI131161:WVI131171 IW196697:IW196707 SS196697:SS196707 ACO196697:ACO196707 AMK196697:AMK196707 AWG196697:AWG196707 BGC196697:BGC196707 BPY196697:BPY196707 BZU196697:BZU196707 CJQ196697:CJQ196707 CTM196697:CTM196707 DDI196697:DDI196707 DNE196697:DNE196707 DXA196697:DXA196707 EGW196697:EGW196707 EQS196697:EQS196707 FAO196697:FAO196707 FKK196697:FKK196707 FUG196697:FUG196707 GEC196697:GEC196707 GNY196697:GNY196707 GXU196697:GXU196707 HHQ196697:HHQ196707 HRM196697:HRM196707 IBI196697:IBI196707 ILE196697:ILE196707 IVA196697:IVA196707 JEW196697:JEW196707 JOS196697:JOS196707 JYO196697:JYO196707 KIK196697:KIK196707 KSG196697:KSG196707 LCC196697:LCC196707 LLY196697:LLY196707 LVU196697:LVU196707 MFQ196697:MFQ196707 MPM196697:MPM196707 MZI196697:MZI196707 NJE196697:NJE196707 NTA196697:NTA196707 OCW196697:OCW196707 OMS196697:OMS196707 OWO196697:OWO196707 PGK196697:PGK196707 PQG196697:PQG196707 QAC196697:QAC196707 QJY196697:QJY196707 QTU196697:QTU196707 RDQ196697:RDQ196707 RNM196697:RNM196707 RXI196697:RXI196707 SHE196697:SHE196707 SRA196697:SRA196707 TAW196697:TAW196707 TKS196697:TKS196707 TUO196697:TUO196707 UEK196697:UEK196707 UOG196697:UOG196707 UYC196697:UYC196707 VHY196697:VHY196707 VRU196697:VRU196707 WBQ196697:WBQ196707 WLM196697:WLM196707 WVI196697:WVI196707 IW262233:IW262243 SS262233:SS262243 ACO262233:ACO262243 AMK262233:AMK262243 AWG262233:AWG262243 BGC262233:BGC262243 BPY262233:BPY262243 BZU262233:BZU262243 CJQ262233:CJQ262243 CTM262233:CTM262243 DDI262233:DDI262243 DNE262233:DNE262243 DXA262233:DXA262243 EGW262233:EGW262243 EQS262233:EQS262243 FAO262233:FAO262243 FKK262233:FKK262243 FUG262233:FUG262243 GEC262233:GEC262243 GNY262233:GNY262243 GXU262233:GXU262243 HHQ262233:HHQ262243 HRM262233:HRM262243 IBI262233:IBI262243 ILE262233:ILE262243 IVA262233:IVA262243 JEW262233:JEW262243 JOS262233:JOS262243 JYO262233:JYO262243 KIK262233:KIK262243 KSG262233:KSG262243 LCC262233:LCC262243 LLY262233:LLY262243 LVU262233:LVU262243 MFQ262233:MFQ262243 MPM262233:MPM262243 MZI262233:MZI262243 NJE262233:NJE262243 NTA262233:NTA262243 OCW262233:OCW262243 OMS262233:OMS262243 OWO262233:OWO262243 PGK262233:PGK262243 PQG262233:PQG262243 QAC262233:QAC262243 QJY262233:QJY262243 QTU262233:QTU262243 RDQ262233:RDQ262243 RNM262233:RNM262243 RXI262233:RXI262243 SHE262233:SHE262243 SRA262233:SRA262243 TAW262233:TAW262243 TKS262233:TKS262243 TUO262233:TUO262243 UEK262233:UEK262243 UOG262233:UOG262243 UYC262233:UYC262243 VHY262233:VHY262243 VRU262233:VRU262243 WBQ262233:WBQ262243 WLM262233:WLM262243 WVI262233:WVI262243 IW327769:IW327779 SS327769:SS327779 ACO327769:ACO327779 AMK327769:AMK327779 AWG327769:AWG327779 BGC327769:BGC327779 BPY327769:BPY327779 BZU327769:BZU327779 CJQ327769:CJQ327779 CTM327769:CTM327779 DDI327769:DDI327779 DNE327769:DNE327779 DXA327769:DXA327779 EGW327769:EGW327779 EQS327769:EQS327779 FAO327769:FAO327779 FKK327769:FKK327779 FUG327769:FUG327779 GEC327769:GEC327779 GNY327769:GNY327779 GXU327769:GXU327779 HHQ327769:HHQ327779 HRM327769:HRM327779 IBI327769:IBI327779 ILE327769:ILE327779 IVA327769:IVA327779 JEW327769:JEW327779 JOS327769:JOS327779 JYO327769:JYO327779 KIK327769:KIK327779 KSG327769:KSG327779 LCC327769:LCC327779 LLY327769:LLY327779 LVU327769:LVU327779 MFQ327769:MFQ327779 MPM327769:MPM327779 MZI327769:MZI327779 NJE327769:NJE327779 NTA327769:NTA327779 OCW327769:OCW327779 OMS327769:OMS327779 OWO327769:OWO327779 PGK327769:PGK327779 PQG327769:PQG327779 QAC327769:QAC327779 QJY327769:QJY327779 QTU327769:QTU327779 RDQ327769:RDQ327779 RNM327769:RNM327779 RXI327769:RXI327779 SHE327769:SHE327779 SRA327769:SRA327779 TAW327769:TAW327779 TKS327769:TKS327779 TUO327769:TUO327779 UEK327769:UEK327779 UOG327769:UOG327779 UYC327769:UYC327779 VHY327769:VHY327779 VRU327769:VRU327779 WBQ327769:WBQ327779 WLM327769:WLM327779 WVI327769:WVI327779 IW393305:IW393315 SS393305:SS393315 ACO393305:ACO393315 AMK393305:AMK393315 AWG393305:AWG393315 BGC393305:BGC393315 BPY393305:BPY393315 BZU393305:BZU393315 CJQ393305:CJQ393315 CTM393305:CTM393315 DDI393305:DDI393315 DNE393305:DNE393315 DXA393305:DXA393315 EGW393305:EGW393315 EQS393305:EQS393315 FAO393305:FAO393315 FKK393305:FKK393315 FUG393305:FUG393315 GEC393305:GEC393315 GNY393305:GNY393315 GXU393305:GXU393315 HHQ393305:HHQ393315 HRM393305:HRM393315 IBI393305:IBI393315 ILE393305:ILE393315 IVA393305:IVA393315 JEW393305:JEW393315 JOS393305:JOS393315 JYO393305:JYO393315 KIK393305:KIK393315 KSG393305:KSG393315 LCC393305:LCC393315 LLY393305:LLY393315 LVU393305:LVU393315 MFQ393305:MFQ393315 MPM393305:MPM393315 MZI393305:MZI393315 NJE393305:NJE393315 NTA393305:NTA393315 OCW393305:OCW393315 OMS393305:OMS393315 OWO393305:OWO393315 PGK393305:PGK393315 PQG393305:PQG393315 QAC393305:QAC393315 QJY393305:QJY393315 QTU393305:QTU393315 RDQ393305:RDQ393315 RNM393305:RNM393315 RXI393305:RXI393315 SHE393305:SHE393315 SRA393305:SRA393315 TAW393305:TAW393315 TKS393305:TKS393315 TUO393305:TUO393315 UEK393305:UEK393315 UOG393305:UOG393315 UYC393305:UYC393315 VHY393305:VHY393315 VRU393305:VRU393315 WBQ393305:WBQ393315 WLM393305:WLM393315 WVI393305:WVI393315 IW458841:IW458851 SS458841:SS458851 ACO458841:ACO458851 AMK458841:AMK458851 AWG458841:AWG458851 BGC458841:BGC458851 BPY458841:BPY458851 BZU458841:BZU458851 CJQ458841:CJQ458851 CTM458841:CTM458851 DDI458841:DDI458851 DNE458841:DNE458851 DXA458841:DXA458851 EGW458841:EGW458851 EQS458841:EQS458851 FAO458841:FAO458851 FKK458841:FKK458851 FUG458841:FUG458851 GEC458841:GEC458851 GNY458841:GNY458851 GXU458841:GXU458851 HHQ458841:HHQ458851 HRM458841:HRM458851 IBI458841:IBI458851 ILE458841:ILE458851 IVA458841:IVA458851 JEW458841:JEW458851 JOS458841:JOS458851 JYO458841:JYO458851 KIK458841:KIK458851 KSG458841:KSG458851 LCC458841:LCC458851 LLY458841:LLY458851 LVU458841:LVU458851 MFQ458841:MFQ458851 MPM458841:MPM458851 MZI458841:MZI458851 NJE458841:NJE458851 NTA458841:NTA458851 OCW458841:OCW458851 OMS458841:OMS458851 OWO458841:OWO458851 PGK458841:PGK458851 PQG458841:PQG458851 QAC458841:QAC458851 QJY458841:QJY458851 QTU458841:QTU458851 RDQ458841:RDQ458851 RNM458841:RNM458851 RXI458841:RXI458851 SHE458841:SHE458851 SRA458841:SRA458851 TAW458841:TAW458851 TKS458841:TKS458851 TUO458841:TUO458851 UEK458841:UEK458851 UOG458841:UOG458851 UYC458841:UYC458851 VHY458841:VHY458851 VRU458841:VRU458851 WBQ458841:WBQ458851 WLM458841:WLM458851 WVI458841:WVI458851 IW524377:IW524387 SS524377:SS524387 ACO524377:ACO524387 AMK524377:AMK524387 AWG524377:AWG524387 BGC524377:BGC524387 BPY524377:BPY524387 BZU524377:BZU524387 CJQ524377:CJQ524387 CTM524377:CTM524387 DDI524377:DDI524387 DNE524377:DNE524387 DXA524377:DXA524387 EGW524377:EGW524387 EQS524377:EQS524387 FAO524377:FAO524387 FKK524377:FKK524387 FUG524377:FUG524387 GEC524377:GEC524387 GNY524377:GNY524387 GXU524377:GXU524387 HHQ524377:HHQ524387 HRM524377:HRM524387 IBI524377:IBI524387 ILE524377:ILE524387 IVA524377:IVA524387 JEW524377:JEW524387 JOS524377:JOS524387 JYO524377:JYO524387 KIK524377:KIK524387 KSG524377:KSG524387 LCC524377:LCC524387 LLY524377:LLY524387 LVU524377:LVU524387 MFQ524377:MFQ524387 MPM524377:MPM524387 MZI524377:MZI524387 NJE524377:NJE524387 NTA524377:NTA524387 OCW524377:OCW524387 OMS524377:OMS524387 OWO524377:OWO524387 PGK524377:PGK524387 PQG524377:PQG524387 QAC524377:QAC524387 QJY524377:QJY524387 QTU524377:QTU524387 RDQ524377:RDQ524387 RNM524377:RNM524387 RXI524377:RXI524387 SHE524377:SHE524387 SRA524377:SRA524387 TAW524377:TAW524387 TKS524377:TKS524387 TUO524377:TUO524387 UEK524377:UEK524387 UOG524377:UOG524387 UYC524377:UYC524387 VHY524377:VHY524387 VRU524377:VRU524387 WBQ524377:WBQ524387 WLM524377:WLM524387 WVI524377:WVI524387 IW589913:IW589923 SS589913:SS589923 ACO589913:ACO589923 AMK589913:AMK589923 AWG589913:AWG589923 BGC589913:BGC589923 BPY589913:BPY589923 BZU589913:BZU589923 CJQ589913:CJQ589923 CTM589913:CTM589923 DDI589913:DDI589923 DNE589913:DNE589923 DXA589913:DXA589923 EGW589913:EGW589923 EQS589913:EQS589923 FAO589913:FAO589923 FKK589913:FKK589923 FUG589913:FUG589923 GEC589913:GEC589923 GNY589913:GNY589923 GXU589913:GXU589923 HHQ589913:HHQ589923 HRM589913:HRM589923 IBI589913:IBI589923 ILE589913:ILE589923 IVA589913:IVA589923 JEW589913:JEW589923 JOS589913:JOS589923 JYO589913:JYO589923 KIK589913:KIK589923 KSG589913:KSG589923 LCC589913:LCC589923 LLY589913:LLY589923 LVU589913:LVU589923 MFQ589913:MFQ589923 MPM589913:MPM589923 MZI589913:MZI589923 NJE589913:NJE589923 NTA589913:NTA589923 OCW589913:OCW589923 OMS589913:OMS589923 OWO589913:OWO589923 PGK589913:PGK589923 PQG589913:PQG589923 QAC589913:QAC589923 QJY589913:QJY589923 QTU589913:QTU589923 RDQ589913:RDQ589923 RNM589913:RNM589923 RXI589913:RXI589923 SHE589913:SHE589923 SRA589913:SRA589923 TAW589913:TAW589923 TKS589913:TKS589923 TUO589913:TUO589923 UEK589913:UEK589923 UOG589913:UOG589923 UYC589913:UYC589923 VHY589913:VHY589923 VRU589913:VRU589923 WBQ589913:WBQ589923 WLM589913:WLM589923 WVI589913:WVI589923 IW655449:IW655459 SS655449:SS655459 ACO655449:ACO655459 AMK655449:AMK655459 AWG655449:AWG655459 BGC655449:BGC655459 BPY655449:BPY655459 BZU655449:BZU655459 CJQ655449:CJQ655459 CTM655449:CTM655459 DDI655449:DDI655459 DNE655449:DNE655459 DXA655449:DXA655459 EGW655449:EGW655459 EQS655449:EQS655459 FAO655449:FAO655459 FKK655449:FKK655459 FUG655449:FUG655459 GEC655449:GEC655459 GNY655449:GNY655459 GXU655449:GXU655459 HHQ655449:HHQ655459 HRM655449:HRM655459 IBI655449:IBI655459 ILE655449:ILE655459 IVA655449:IVA655459 JEW655449:JEW655459 JOS655449:JOS655459 JYO655449:JYO655459 KIK655449:KIK655459 KSG655449:KSG655459 LCC655449:LCC655459 LLY655449:LLY655459 LVU655449:LVU655459 MFQ655449:MFQ655459 MPM655449:MPM655459 MZI655449:MZI655459 NJE655449:NJE655459 NTA655449:NTA655459 OCW655449:OCW655459 OMS655449:OMS655459 OWO655449:OWO655459 PGK655449:PGK655459 PQG655449:PQG655459 QAC655449:QAC655459 QJY655449:QJY655459 QTU655449:QTU655459 RDQ655449:RDQ655459 RNM655449:RNM655459 RXI655449:RXI655459 SHE655449:SHE655459 SRA655449:SRA655459 TAW655449:TAW655459 TKS655449:TKS655459 TUO655449:TUO655459 UEK655449:UEK655459 UOG655449:UOG655459 UYC655449:UYC655459 VHY655449:VHY655459 VRU655449:VRU655459 WBQ655449:WBQ655459 WLM655449:WLM655459 WVI655449:WVI655459 IW720985:IW720995 SS720985:SS720995 ACO720985:ACO720995 AMK720985:AMK720995 AWG720985:AWG720995 BGC720985:BGC720995 BPY720985:BPY720995 BZU720985:BZU720995 CJQ720985:CJQ720995 CTM720985:CTM720995 DDI720985:DDI720995 DNE720985:DNE720995 DXA720985:DXA720995 EGW720985:EGW720995 EQS720985:EQS720995 FAO720985:FAO720995 FKK720985:FKK720995 FUG720985:FUG720995 GEC720985:GEC720995 GNY720985:GNY720995 GXU720985:GXU720995 HHQ720985:HHQ720995 HRM720985:HRM720995 IBI720985:IBI720995 ILE720985:ILE720995 IVA720985:IVA720995 JEW720985:JEW720995 JOS720985:JOS720995 JYO720985:JYO720995 KIK720985:KIK720995 KSG720985:KSG720995 LCC720985:LCC720995 LLY720985:LLY720995 LVU720985:LVU720995 MFQ720985:MFQ720995 MPM720985:MPM720995 MZI720985:MZI720995 NJE720985:NJE720995 NTA720985:NTA720995 OCW720985:OCW720995 OMS720985:OMS720995 OWO720985:OWO720995 PGK720985:PGK720995 PQG720985:PQG720995 QAC720985:QAC720995 QJY720985:QJY720995 QTU720985:QTU720995 RDQ720985:RDQ720995 RNM720985:RNM720995 RXI720985:RXI720995 SHE720985:SHE720995 SRA720985:SRA720995 TAW720985:TAW720995 TKS720985:TKS720995 TUO720985:TUO720995 UEK720985:UEK720995 UOG720985:UOG720995 UYC720985:UYC720995 VHY720985:VHY720995 VRU720985:VRU720995 WBQ720985:WBQ720995 WLM720985:WLM720995 WVI720985:WVI720995 IW786521:IW786531 SS786521:SS786531 ACO786521:ACO786531 AMK786521:AMK786531 AWG786521:AWG786531 BGC786521:BGC786531 BPY786521:BPY786531 BZU786521:BZU786531 CJQ786521:CJQ786531 CTM786521:CTM786531 DDI786521:DDI786531 DNE786521:DNE786531 DXA786521:DXA786531 EGW786521:EGW786531 EQS786521:EQS786531 FAO786521:FAO786531 FKK786521:FKK786531 FUG786521:FUG786531 GEC786521:GEC786531 GNY786521:GNY786531 GXU786521:GXU786531 HHQ786521:HHQ786531 HRM786521:HRM786531 IBI786521:IBI786531 ILE786521:ILE786531 IVA786521:IVA786531 JEW786521:JEW786531 JOS786521:JOS786531 JYO786521:JYO786531 KIK786521:KIK786531 KSG786521:KSG786531 LCC786521:LCC786531 LLY786521:LLY786531 LVU786521:LVU786531 MFQ786521:MFQ786531 MPM786521:MPM786531 MZI786521:MZI786531 NJE786521:NJE786531 NTA786521:NTA786531 OCW786521:OCW786531 OMS786521:OMS786531 OWO786521:OWO786531 PGK786521:PGK786531 PQG786521:PQG786531 QAC786521:QAC786531 QJY786521:QJY786531 QTU786521:QTU786531 RDQ786521:RDQ786531 RNM786521:RNM786531 RXI786521:RXI786531 SHE786521:SHE786531 SRA786521:SRA786531 TAW786521:TAW786531 TKS786521:TKS786531 TUO786521:TUO786531 UEK786521:UEK786531 UOG786521:UOG786531 UYC786521:UYC786531 VHY786521:VHY786531 VRU786521:VRU786531 WBQ786521:WBQ786531 WLM786521:WLM786531 WVI786521:WVI786531 IW852057:IW852067 SS852057:SS852067 ACO852057:ACO852067 AMK852057:AMK852067 AWG852057:AWG852067 BGC852057:BGC852067 BPY852057:BPY852067 BZU852057:BZU852067 CJQ852057:CJQ852067 CTM852057:CTM852067 DDI852057:DDI852067 DNE852057:DNE852067 DXA852057:DXA852067 EGW852057:EGW852067 EQS852057:EQS852067 FAO852057:FAO852067 FKK852057:FKK852067 FUG852057:FUG852067 GEC852057:GEC852067 GNY852057:GNY852067 GXU852057:GXU852067 HHQ852057:HHQ852067 HRM852057:HRM852067 IBI852057:IBI852067 ILE852057:ILE852067 IVA852057:IVA852067 JEW852057:JEW852067 JOS852057:JOS852067 JYO852057:JYO852067 KIK852057:KIK852067 KSG852057:KSG852067 LCC852057:LCC852067 LLY852057:LLY852067 LVU852057:LVU852067 MFQ852057:MFQ852067 MPM852057:MPM852067 MZI852057:MZI852067 NJE852057:NJE852067 NTA852057:NTA852067 OCW852057:OCW852067 OMS852057:OMS852067 OWO852057:OWO852067 PGK852057:PGK852067 PQG852057:PQG852067 QAC852057:QAC852067 QJY852057:QJY852067 QTU852057:QTU852067 RDQ852057:RDQ852067 RNM852057:RNM852067 RXI852057:RXI852067 SHE852057:SHE852067 SRA852057:SRA852067 TAW852057:TAW852067 TKS852057:TKS852067 TUO852057:TUO852067 UEK852057:UEK852067 UOG852057:UOG852067 UYC852057:UYC852067 VHY852057:VHY852067 VRU852057:VRU852067 WBQ852057:WBQ852067 WLM852057:WLM852067 WVI852057:WVI852067 IW917593:IW917603 SS917593:SS917603 ACO917593:ACO917603 AMK917593:AMK917603 AWG917593:AWG917603 BGC917593:BGC917603 BPY917593:BPY917603 BZU917593:BZU917603 CJQ917593:CJQ917603 CTM917593:CTM917603 DDI917593:DDI917603 DNE917593:DNE917603 DXA917593:DXA917603 EGW917593:EGW917603 EQS917593:EQS917603 FAO917593:FAO917603 FKK917593:FKK917603 FUG917593:FUG917603 GEC917593:GEC917603 GNY917593:GNY917603 GXU917593:GXU917603 HHQ917593:HHQ917603 HRM917593:HRM917603 IBI917593:IBI917603 ILE917593:ILE917603 IVA917593:IVA917603 JEW917593:JEW917603 JOS917593:JOS917603 JYO917593:JYO917603 KIK917593:KIK917603 KSG917593:KSG917603 LCC917593:LCC917603 LLY917593:LLY917603 LVU917593:LVU917603 MFQ917593:MFQ917603 MPM917593:MPM917603 MZI917593:MZI917603 NJE917593:NJE917603 NTA917593:NTA917603 OCW917593:OCW917603 OMS917593:OMS917603 OWO917593:OWO917603 PGK917593:PGK917603 PQG917593:PQG917603 QAC917593:QAC917603 QJY917593:QJY917603 QTU917593:QTU917603 RDQ917593:RDQ917603 RNM917593:RNM917603 RXI917593:RXI917603 SHE917593:SHE917603 SRA917593:SRA917603 TAW917593:TAW917603 TKS917593:TKS917603 TUO917593:TUO917603 UEK917593:UEK917603 UOG917593:UOG917603 UYC917593:UYC917603 VHY917593:VHY917603 VRU917593:VRU917603 WBQ917593:WBQ917603 WLM917593:WLM917603 WVI917593:WVI917603 IW983129:IW983139 SS983129:SS983139 ACO983129:ACO983139 AMK983129:AMK983139 AWG983129:AWG983139 BGC983129:BGC983139 BPY983129:BPY983139 BZU983129:BZU983139 CJQ983129:CJQ983139 CTM983129:CTM983139 DDI983129:DDI983139 DNE983129:DNE983139 DXA983129:DXA983139 EGW983129:EGW983139 EQS983129:EQS983139 FAO983129:FAO983139 FKK983129:FKK983139 FUG983129:FUG983139 GEC983129:GEC983139 GNY983129:GNY983139 GXU983129:GXU983139 HHQ983129:HHQ983139 HRM983129:HRM983139 IBI983129:IBI983139 ILE983129:ILE983139 IVA983129:IVA983139 JEW983129:JEW983139 JOS983129:JOS983139 JYO983129:JYO983139 KIK983129:KIK983139 KSG983129:KSG983139 LCC983129:LCC983139 LLY983129:LLY983139 LVU983129:LVU983139 MFQ983129:MFQ983139 MPM983129:MPM983139 MZI983129:MZI983139 NJE983129:NJE983139 NTA983129:NTA983139 OCW983129:OCW983139 OMS983129:OMS983139 OWO983129:OWO983139 PGK983129:PGK983139 PQG983129:PQG983139 QAC983129:QAC983139 QJY983129:QJY983139 QTU983129:QTU983139 RDQ983129:RDQ983139 RNM983129:RNM983139 RXI983129:RXI983139 SHE983129:SHE983139 SRA983129:SRA983139 TAW983129:TAW983139 TKS983129:TKS983139 TUO983129:TUO983139 UEK983129:UEK983139 UOG983129:UOG983139 UYC983129:UYC983139 VHY983129:VHY983139 VRU983129:VRU983139 WBQ983129:WBQ983139 WLM983129:WLM983139 WVI983129:WVI983139 IW27:IW37 SS27:SS37 ACO27:ACO37 AMK27:AMK37 AWG27:AWG37 BGC27:BGC37 BPY27:BPY37 BZU27:BZU37 CJQ27:CJQ37 CTM27:CTM37 DDI27:DDI37 DNE27:DNE37 DXA27:DXA37 EGW27:EGW37 EQS27:EQS37 FAO27:FAO37 FKK27:FKK37 FUG27:FUG37 GEC27:GEC37 GNY27:GNY37 GXU27:GXU37 HHQ27:HHQ37 HRM27:HRM37 IBI27:IBI37 ILE27:ILE37 IVA27:IVA37 JEW27:JEW37 JOS27:JOS37 JYO27:JYO37 KIK27:KIK37 KSG27:KSG37 LCC27:LCC37 LLY27:LLY37 LVU27:LVU37 MFQ27:MFQ37 MPM27:MPM37 MZI27:MZI37 NJE27:NJE37 NTA27:NTA37 OCW27:OCW37 OMS27:OMS37 OWO27:OWO37 PGK27:PGK37 PQG27:PQG37 QAC27:QAC37 QJY27:QJY37 QTU27:QTU37 RDQ27:RDQ37 RNM27:RNM37 RXI27:RXI37 SHE27:SHE37 SRA27:SRA37 TAW27:TAW37 TKS27:TKS37 TUO27:TUO37 UEK27:UEK37 UOG27:UOG37 UYC27:UYC37 VHY27:VHY37 VRU27:VRU37 WBQ27:WBQ37 WLM27:WLM37 WVI27:WVI37 IW65563:IW65573 SS65563:SS65573 ACO65563:ACO65573 AMK65563:AMK65573 AWG65563:AWG65573 BGC65563:BGC65573 BPY65563:BPY65573 BZU65563:BZU65573 CJQ65563:CJQ65573 CTM65563:CTM65573 DDI65563:DDI65573 DNE65563:DNE65573 DXA65563:DXA65573 EGW65563:EGW65573 EQS65563:EQS65573 FAO65563:FAO65573 FKK65563:FKK65573 FUG65563:FUG65573 GEC65563:GEC65573 GNY65563:GNY65573 GXU65563:GXU65573 HHQ65563:HHQ65573 HRM65563:HRM65573 IBI65563:IBI65573 ILE65563:ILE65573 IVA65563:IVA65573 JEW65563:JEW65573 JOS65563:JOS65573 JYO65563:JYO65573 KIK65563:KIK65573 KSG65563:KSG65573 LCC65563:LCC65573 LLY65563:LLY65573 LVU65563:LVU65573 MFQ65563:MFQ65573 MPM65563:MPM65573 MZI65563:MZI65573 NJE65563:NJE65573 NTA65563:NTA65573 OCW65563:OCW65573 OMS65563:OMS65573 OWO65563:OWO65573 PGK65563:PGK65573 PQG65563:PQG65573 QAC65563:QAC65573 QJY65563:QJY65573 QTU65563:QTU65573 RDQ65563:RDQ65573 RNM65563:RNM65573 RXI65563:RXI65573 SHE65563:SHE65573 SRA65563:SRA65573 TAW65563:TAW65573 TKS65563:TKS65573 TUO65563:TUO65573 UEK65563:UEK65573 UOG65563:UOG65573 UYC65563:UYC65573 VHY65563:VHY65573 VRU65563:VRU65573 WBQ65563:WBQ65573 WLM65563:WLM65573 WVI65563:WVI65573 IW131099:IW131109 SS131099:SS131109 ACO131099:ACO131109 AMK131099:AMK131109 AWG131099:AWG131109 BGC131099:BGC131109 BPY131099:BPY131109 BZU131099:BZU131109 CJQ131099:CJQ131109 CTM131099:CTM131109 DDI131099:DDI131109 DNE131099:DNE131109 DXA131099:DXA131109 EGW131099:EGW131109 EQS131099:EQS131109 FAO131099:FAO131109 FKK131099:FKK131109 FUG131099:FUG131109 GEC131099:GEC131109 GNY131099:GNY131109 GXU131099:GXU131109 HHQ131099:HHQ131109 HRM131099:HRM131109 IBI131099:IBI131109 ILE131099:ILE131109 IVA131099:IVA131109 JEW131099:JEW131109 JOS131099:JOS131109 JYO131099:JYO131109 KIK131099:KIK131109 KSG131099:KSG131109 LCC131099:LCC131109 LLY131099:LLY131109 LVU131099:LVU131109 MFQ131099:MFQ131109 MPM131099:MPM131109 MZI131099:MZI131109 NJE131099:NJE131109 NTA131099:NTA131109 OCW131099:OCW131109 OMS131099:OMS131109 OWO131099:OWO131109 PGK131099:PGK131109 PQG131099:PQG131109 QAC131099:QAC131109 QJY131099:QJY131109 QTU131099:QTU131109 RDQ131099:RDQ131109 RNM131099:RNM131109 RXI131099:RXI131109 SHE131099:SHE131109 SRA131099:SRA131109 TAW131099:TAW131109 TKS131099:TKS131109 TUO131099:TUO131109 UEK131099:UEK131109 UOG131099:UOG131109 UYC131099:UYC131109 VHY131099:VHY131109 VRU131099:VRU131109 WBQ131099:WBQ131109 WLM131099:WLM131109 WVI131099:WVI131109 IW196635:IW196645 SS196635:SS196645 ACO196635:ACO196645 AMK196635:AMK196645 AWG196635:AWG196645 BGC196635:BGC196645 BPY196635:BPY196645 BZU196635:BZU196645 CJQ196635:CJQ196645 CTM196635:CTM196645 DDI196635:DDI196645 DNE196635:DNE196645 DXA196635:DXA196645 EGW196635:EGW196645 EQS196635:EQS196645 FAO196635:FAO196645 FKK196635:FKK196645 FUG196635:FUG196645 GEC196635:GEC196645 GNY196635:GNY196645 GXU196635:GXU196645 HHQ196635:HHQ196645 HRM196635:HRM196645 IBI196635:IBI196645 ILE196635:ILE196645 IVA196635:IVA196645 JEW196635:JEW196645 JOS196635:JOS196645 JYO196635:JYO196645 KIK196635:KIK196645 KSG196635:KSG196645 LCC196635:LCC196645 LLY196635:LLY196645 LVU196635:LVU196645 MFQ196635:MFQ196645 MPM196635:MPM196645 MZI196635:MZI196645 NJE196635:NJE196645 NTA196635:NTA196645 OCW196635:OCW196645 OMS196635:OMS196645 OWO196635:OWO196645 PGK196635:PGK196645 PQG196635:PQG196645 QAC196635:QAC196645 QJY196635:QJY196645 QTU196635:QTU196645 RDQ196635:RDQ196645 RNM196635:RNM196645 RXI196635:RXI196645 SHE196635:SHE196645 SRA196635:SRA196645 TAW196635:TAW196645 TKS196635:TKS196645 TUO196635:TUO196645 UEK196635:UEK196645 UOG196635:UOG196645 UYC196635:UYC196645 VHY196635:VHY196645 VRU196635:VRU196645 WBQ196635:WBQ196645 WLM196635:WLM196645 WVI196635:WVI196645 IW262171:IW262181 SS262171:SS262181 ACO262171:ACO262181 AMK262171:AMK262181 AWG262171:AWG262181 BGC262171:BGC262181 BPY262171:BPY262181 BZU262171:BZU262181 CJQ262171:CJQ262181 CTM262171:CTM262181 DDI262171:DDI262181 DNE262171:DNE262181 DXA262171:DXA262181 EGW262171:EGW262181 EQS262171:EQS262181 FAO262171:FAO262181 FKK262171:FKK262181 FUG262171:FUG262181 GEC262171:GEC262181 GNY262171:GNY262181 GXU262171:GXU262181 HHQ262171:HHQ262181 HRM262171:HRM262181 IBI262171:IBI262181 ILE262171:ILE262181 IVA262171:IVA262181 JEW262171:JEW262181 JOS262171:JOS262181 JYO262171:JYO262181 KIK262171:KIK262181 KSG262171:KSG262181 LCC262171:LCC262181 LLY262171:LLY262181 LVU262171:LVU262181 MFQ262171:MFQ262181 MPM262171:MPM262181 MZI262171:MZI262181 NJE262171:NJE262181 NTA262171:NTA262181 OCW262171:OCW262181 OMS262171:OMS262181 OWO262171:OWO262181 PGK262171:PGK262181 PQG262171:PQG262181 QAC262171:QAC262181 QJY262171:QJY262181 QTU262171:QTU262181 RDQ262171:RDQ262181 RNM262171:RNM262181 RXI262171:RXI262181 SHE262171:SHE262181 SRA262171:SRA262181 TAW262171:TAW262181 TKS262171:TKS262181 TUO262171:TUO262181 UEK262171:UEK262181 UOG262171:UOG262181 UYC262171:UYC262181 VHY262171:VHY262181 VRU262171:VRU262181 WBQ262171:WBQ262181 WLM262171:WLM262181 WVI262171:WVI262181 IW327707:IW327717 SS327707:SS327717 ACO327707:ACO327717 AMK327707:AMK327717 AWG327707:AWG327717 BGC327707:BGC327717 BPY327707:BPY327717 BZU327707:BZU327717 CJQ327707:CJQ327717 CTM327707:CTM327717 DDI327707:DDI327717 DNE327707:DNE327717 DXA327707:DXA327717 EGW327707:EGW327717 EQS327707:EQS327717 FAO327707:FAO327717 FKK327707:FKK327717 FUG327707:FUG327717 GEC327707:GEC327717 GNY327707:GNY327717 GXU327707:GXU327717 HHQ327707:HHQ327717 HRM327707:HRM327717 IBI327707:IBI327717 ILE327707:ILE327717 IVA327707:IVA327717 JEW327707:JEW327717 JOS327707:JOS327717 JYO327707:JYO327717 KIK327707:KIK327717 KSG327707:KSG327717 LCC327707:LCC327717 LLY327707:LLY327717 LVU327707:LVU327717 MFQ327707:MFQ327717 MPM327707:MPM327717 MZI327707:MZI327717 NJE327707:NJE327717 NTA327707:NTA327717 OCW327707:OCW327717 OMS327707:OMS327717 OWO327707:OWO327717 PGK327707:PGK327717 PQG327707:PQG327717 QAC327707:QAC327717 QJY327707:QJY327717 QTU327707:QTU327717 RDQ327707:RDQ327717 RNM327707:RNM327717 RXI327707:RXI327717 SHE327707:SHE327717 SRA327707:SRA327717 TAW327707:TAW327717 TKS327707:TKS327717 TUO327707:TUO327717 UEK327707:UEK327717 UOG327707:UOG327717 UYC327707:UYC327717 VHY327707:VHY327717 VRU327707:VRU327717 WBQ327707:WBQ327717 WLM327707:WLM327717 WVI327707:WVI327717 IW393243:IW393253 SS393243:SS393253 ACO393243:ACO393253 AMK393243:AMK393253 AWG393243:AWG393253 BGC393243:BGC393253 BPY393243:BPY393253 BZU393243:BZU393253 CJQ393243:CJQ393253 CTM393243:CTM393253 DDI393243:DDI393253 DNE393243:DNE393253 DXA393243:DXA393253 EGW393243:EGW393253 EQS393243:EQS393253 FAO393243:FAO393253 FKK393243:FKK393253 FUG393243:FUG393253 GEC393243:GEC393253 GNY393243:GNY393253 GXU393243:GXU393253 HHQ393243:HHQ393253 HRM393243:HRM393253 IBI393243:IBI393253 ILE393243:ILE393253 IVA393243:IVA393253 JEW393243:JEW393253 JOS393243:JOS393253 JYO393243:JYO393253 KIK393243:KIK393253 KSG393243:KSG393253 LCC393243:LCC393253 LLY393243:LLY393253 LVU393243:LVU393253 MFQ393243:MFQ393253 MPM393243:MPM393253 MZI393243:MZI393253 NJE393243:NJE393253 NTA393243:NTA393253 OCW393243:OCW393253 OMS393243:OMS393253 OWO393243:OWO393253 PGK393243:PGK393253 PQG393243:PQG393253 QAC393243:QAC393253 QJY393243:QJY393253 QTU393243:QTU393253 RDQ393243:RDQ393253 RNM393243:RNM393253 RXI393243:RXI393253 SHE393243:SHE393253 SRA393243:SRA393253 TAW393243:TAW393253 TKS393243:TKS393253 TUO393243:TUO393253 UEK393243:UEK393253 UOG393243:UOG393253 UYC393243:UYC393253 VHY393243:VHY393253 VRU393243:VRU393253 WBQ393243:WBQ393253 WLM393243:WLM393253 WVI393243:WVI393253 IW458779:IW458789 SS458779:SS458789 ACO458779:ACO458789 AMK458779:AMK458789 AWG458779:AWG458789 BGC458779:BGC458789 BPY458779:BPY458789 BZU458779:BZU458789 CJQ458779:CJQ458789 CTM458779:CTM458789 DDI458779:DDI458789 DNE458779:DNE458789 DXA458779:DXA458789 EGW458779:EGW458789 EQS458779:EQS458789 FAO458779:FAO458789 FKK458779:FKK458789 FUG458779:FUG458789 GEC458779:GEC458789 GNY458779:GNY458789 GXU458779:GXU458789 HHQ458779:HHQ458789 HRM458779:HRM458789 IBI458779:IBI458789 ILE458779:ILE458789 IVA458779:IVA458789 JEW458779:JEW458789 JOS458779:JOS458789 JYO458779:JYO458789 KIK458779:KIK458789 KSG458779:KSG458789 LCC458779:LCC458789 LLY458779:LLY458789 LVU458779:LVU458789 MFQ458779:MFQ458789 MPM458779:MPM458789 MZI458779:MZI458789 NJE458779:NJE458789 NTA458779:NTA458789 OCW458779:OCW458789 OMS458779:OMS458789 OWO458779:OWO458789 PGK458779:PGK458789 PQG458779:PQG458789 QAC458779:QAC458789 QJY458779:QJY458789 QTU458779:QTU458789 RDQ458779:RDQ458789 RNM458779:RNM458789 RXI458779:RXI458789 SHE458779:SHE458789 SRA458779:SRA458789 TAW458779:TAW458789 TKS458779:TKS458789 TUO458779:TUO458789 UEK458779:UEK458789 UOG458779:UOG458789 UYC458779:UYC458789 VHY458779:VHY458789 VRU458779:VRU458789 WBQ458779:WBQ458789 WLM458779:WLM458789 WVI458779:WVI458789 IW524315:IW524325 SS524315:SS524325 ACO524315:ACO524325 AMK524315:AMK524325 AWG524315:AWG524325 BGC524315:BGC524325 BPY524315:BPY524325 BZU524315:BZU524325 CJQ524315:CJQ524325 CTM524315:CTM524325 DDI524315:DDI524325 DNE524315:DNE524325 DXA524315:DXA524325 EGW524315:EGW524325 EQS524315:EQS524325 FAO524315:FAO524325 FKK524315:FKK524325 FUG524315:FUG524325 GEC524315:GEC524325 GNY524315:GNY524325 GXU524315:GXU524325 HHQ524315:HHQ524325 HRM524315:HRM524325 IBI524315:IBI524325 ILE524315:ILE524325 IVA524315:IVA524325 JEW524315:JEW524325 JOS524315:JOS524325 JYO524315:JYO524325 KIK524315:KIK524325 KSG524315:KSG524325 LCC524315:LCC524325 LLY524315:LLY524325 LVU524315:LVU524325 MFQ524315:MFQ524325 MPM524315:MPM524325 MZI524315:MZI524325 NJE524315:NJE524325 NTA524315:NTA524325 OCW524315:OCW524325 OMS524315:OMS524325 OWO524315:OWO524325 PGK524315:PGK524325 PQG524315:PQG524325 QAC524315:QAC524325 QJY524315:QJY524325 QTU524315:QTU524325 RDQ524315:RDQ524325 RNM524315:RNM524325 RXI524315:RXI524325 SHE524315:SHE524325 SRA524315:SRA524325 TAW524315:TAW524325 TKS524315:TKS524325 TUO524315:TUO524325 UEK524315:UEK524325 UOG524315:UOG524325 UYC524315:UYC524325 VHY524315:VHY524325 VRU524315:VRU524325 WBQ524315:WBQ524325 WLM524315:WLM524325 WVI524315:WVI524325 IW589851:IW589861 SS589851:SS589861 ACO589851:ACO589861 AMK589851:AMK589861 AWG589851:AWG589861 BGC589851:BGC589861 BPY589851:BPY589861 BZU589851:BZU589861 CJQ589851:CJQ589861 CTM589851:CTM589861 DDI589851:DDI589861 DNE589851:DNE589861 DXA589851:DXA589861 EGW589851:EGW589861 EQS589851:EQS589861 FAO589851:FAO589861 FKK589851:FKK589861 FUG589851:FUG589861 GEC589851:GEC589861 GNY589851:GNY589861 GXU589851:GXU589861 HHQ589851:HHQ589861 HRM589851:HRM589861 IBI589851:IBI589861 ILE589851:ILE589861 IVA589851:IVA589861 JEW589851:JEW589861 JOS589851:JOS589861 JYO589851:JYO589861 KIK589851:KIK589861 KSG589851:KSG589861 LCC589851:LCC589861 LLY589851:LLY589861 LVU589851:LVU589861 MFQ589851:MFQ589861 MPM589851:MPM589861 MZI589851:MZI589861 NJE589851:NJE589861 NTA589851:NTA589861 OCW589851:OCW589861 OMS589851:OMS589861 OWO589851:OWO589861 PGK589851:PGK589861 PQG589851:PQG589861 QAC589851:QAC589861 QJY589851:QJY589861 QTU589851:QTU589861 RDQ589851:RDQ589861 RNM589851:RNM589861 RXI589851:RXI589861 SHE589851:SHE589861 SRA589851:SRA589861 TAW589851:TAW589861 TKS589851:TKS589861 TUO589851:TUO589861 UEK589851:UEK589861 UOG589851:UOG589861 UYC589851:UYC589861 VHY589851:VHY589861 VRU589851:VRU589861 WBQ589851:WBQ589861 WLM589851:WLM589861 WVI589851:WVI589861 IW655387:IW655397 SS655387:SS655397 ACO655387:ACO655397 AMK655387:AMK655397 AWG655387:AWG655397 BGC655387:BGC655397 BPY655387:BPY655397 BZU655387:BZU655397 CJQ655387:CJQ655397 CTM655387:CTM655397 DDI655387:DDI655397 DNE655387:DNE655397 DXA655387:DXA655397 EGW655387:EGW655397 EQS655387:EQS655397 FAO655387:FAO655397 FKK655387:FKK655397 FUG655387:FUG655397 GEC655387:GEC655397 GNY655387:GNY655397 GXU655387:GXU655397 HHQ655387:HHQ655397 HRM655387:HRM655397 IBI655387:IBI655397 ILE655387:ILE655397 IVA655387:IVA655397 JEW655387:JEW655397 JOS655387:JOS655397 JYO655387:JYO655397 KIK655387:KIK655397 KSG655387:KSG655397 LCC655387:LCC655397 LLY655387:LLY655397 LVU655387:LVU655397 MFQ655387:MFQ655397 MPM655387:MPM655397 MZI655387:MZI655397 NJE655387:NJE655397 NTA655387:NTA655397 OCW655387:OCW655397 OMS655387:OMS655397 OWO655387:OWO655397 PGK655387:PGK655397 PQG655387:PQG655397 QAC655387:QAC655397 QJY655387:QJY655397 QTU655387:QTU655397 RDQ655387:RDQ655397 RNM655387:RNM655397 RXI655387:RXI655397 SHE655387:SHE655397 SRA655387:SRA655397 TAW655387:TAW655397 TKS655387:TKS655397 TUO655387:TUO655397 UEK655387:UEK655397 UOG655387:UOG655397 UYC655387:UYC655397 VHY655387:VHY655397 VRU655387:VRU655397 WBQ655387:WBQ655397 WLM655387:WLM655397 WVI655387:WVI655397 IW720923:IW720933 SS720923:SS720933 ACO720923:ACO720933 AMK720923:AMK720933 AWG720923:AWG720933 BGC720923:BGC720933 BPY720923:BPY720933 BZU720923:BZU720933 CJQ720923:CJQ720933 CTM720923:CTM720933 DDI720923:DDI720933 DNE720923:DNE720933 DXA720923:DXA720933 EGW720923:EGW720933 EQS720923:EQS720933 FAO720923:FAO720933 FKK720923:FKK720933 FUG720923:FUG720933 GEC720923:GEC720933 GNY720923:GNY720933 GXU720923:GXU720933 HHQ720923:HHQ720933 HRM720923:HRM720933 IBI720923:IBI720933 ILE720923:ILE720933 IVA720923:IVA720933 JEW720923:JEW720933 JOS720923:JOS720933 JYO720923:JYO720933 KIK720923:KIK720933 KSG720923:KSG720933 LCC720923:LCC720933 LLY720923:LLY720933 LVU720923:LVU720933 MFQ720923:MFQ720933 MPM720923:MPM720933 MZI720923:MZI720933 NJE720923:NJE720933 NTA720923:NTA720933 OCW720923:OCW720933 OMS720923:OMS720933 OWO720923:OWO720933 PGK720923:PGK720933 PQG720923:PQG720933 QAC720923:QAC720933 QJY720923:QJY720933 QTU720923:QTU720933 RDQ720923:RDQ720933 RNM720923:RNM720933 RXI720923:RXI720933 SHE720923:SHE720933 SRA720923:SRA720933 TAW720923:TAW720933 TKS720923:TKS720933 TUO720923:TUO720933 UEK720923:UEK720933 UOG720923:UOG720933 UYC720923:UYC720933 VHY720923:VHY720933 VRU720923:VRU720933 WBQ720923:WBQ720933 WLM720923:WLM720933 WVI720923:WVI720933 IW786459:IW786469 SS786459:SS786469 ACO786459:ACO786469 AMK786459:AMK786469 AWG786459:AWG786469 BGC786459:BGC786469 BPY786459:BPY786469 BZU786459:BZU786469 CJQ786459:CJQ786469 CTM786459:CTM786469 DDI786459:DDI786469 DNE786459:DNE786469 DXA786459:DXA786469 EGW786459:EGW786469 EQS786459:EQS786469 FAO786459:FAO786469 FKK786459:FKK786469 FUG786459:FUG786469 GEC786459:GEC786469 GNY786459:GNY786469 GXU786459:GXU786469 HHQ786459:HHQ786469 HRM786459:HRM786469 IBI786459:IBI786469 ILE786459:ILE786469 IVA786459:IVA786469 JEW786459:JEW786469 JOS786459:JOS786469 JYO786459:JYO786469 KIK786459:KIK786469 KSG786459:KSG786469 LCC786459:LCC786469 LLY786459:LLY786469 LVU786459:LVU786469 MFQ786459:MFQ786469 MPM786459:MPM786469 MZI786459:MZI786469 NJE786459:NJE786469 NTA786459:NTA786469 OCW786459:OCW786469 OMS786459:OMS786469 OWO786459:OWO786469 PGK786459:PGK786469 PQG786459:PQG786469 QAC786459:QAC786469 QJY786459:QJY786469 QTU786459:QTU786469 RDQ786459:RDQ786469 RNM786459:RNM786469 RXI786459:RXI786469 SHE786459:SHE786469 SRA786459:SRA786469 TAW786459:TAW786469 TKS786459:TKS786469 TUO786459:TUO786469 UEK786459:UEK786469 UOG786459:UOG786469 UYC786459:UYC786469 VHY786459:VHY786469 VRU786459:VRU786469 WBQ786459:WBQ786469 WLM786459:WLM786469 WVI786459:WVI786469 IW851995:IW852005 SS851995:SS852005 ACO851995:ACO852005 AMK851995:AMK852005 AWG851995:AWG852005 BGC851995:BGC852005 BPY851995:BPY852005 BZU851995:BZU852005 CJQ851995:CJQ852005 CTM851995:CTM852005 DDI851995:DDI852005 DNE851995:DNE852005 DXA851995:DXA852005 EGW851995:EGW852005 EQS851995:EQS852005 FAO851995:FAO852005 FKK851995:FKK852005 FUG851995:FUG852005 GEC851995:GEC852005 GNY851995:GNY852005 GXU851995:GXU852005 HHQ851995:HHQ852005 HRM851995:HRM852005 IBI851995:IBI852005 ILE851995:ILE852005 IVA851995:IVA852005 JEW851995:JEW852005 JOS851995:JOS852005 JYO851995:JYO852005 KIK851995:KIK852005 KSG851995:KSG852005 LCC851995:LCC852005 LLY851995:LLY852005 LVU851995:LVU852005 MFQ851995:MFQ852005 MPM851995:MPM852005 MZI851995:MZI852005 NJE851995:NJE852005 NTA851995:NTA852005 OCW851995:OCW852005 OMS851995:OMS852005 OWO851995:OWO852005 PGK851995:PGK852005 PQG851995:PQG852005 QAC851995:QAC852005 QJY851995:QJY852005 QTU851995:QTU852005 RDQ851995:RDQ852005 RNM851995:RNM852005 RXI851995:RXI852005 SHE851995:SHE852005 SRA851995:SRA852005 TAW851995:TAW852005 TKS851995:TKS852005 TUO851995:TUO852005 UEK851995:UEK852005 UOG851995:UOG852005 UYC851995:UYC852005 VHY851995:VHY852005 VRU851995:VRU852005 WBQ851995:WBQ852005 WLM851995:WLM852005 WVI851995:WVI852005 IW917531:IW917541 SS917531:SS917541 ACO917531:ACO917541 AMK917531:AMK917541 AWG917531:AWG917541 BGC917531:BGC917541 BPY917531:BPY917541 BZU917531:BZU917541 CJQ917531:CJQ917541 CTM917531:CTM917541 DDI917531:DDI917541 DNE917531:DNE917541 DXA917531:DXA917541 EGW917531:EGW917541 EQS917531:EQS917541 FAO917531:FAO917541 FKK917531:FKK917541 FUG917531:FUG917541 GEC917531:GEC917541 GNY917531:GNY917541 GXU917531:GXU917541 HHQ917531:HHQ917541 HRM917531:HRM917541 IBI917531:IBI917541 ILE917531:ILE917541 IVA917531:IVA917541 JEW917531:JEW917541 JOS917531:JOS917541 JYO917531:JYO917541 KIK917531:KIK917541 KSG917531:KSG917541 LCC917531:LCC917541 LLY917531:LLY917541 LVU917531:LVU917541 MFQ917531:MFQ917541 MPM917531:MPM917541 MZI917531:MZI917541 NJE917531:NJE917541 NTA917531:NTA917541 OCW917531:OCW917541 OMS917531:OMS917541 OWO917531:OWO917541 PGK917531:PGK917541 PQG917531:PQG917541 QAC917531:QAC917541 QJY917531:QJY917541 QTU917531:QTU917541 RDQ917531:RDQ917541 RNM917531:RNM917541 RXI917531:RXI917541 SHE917531:SHE917541 SRA917531:SRA917541 TAW917531:TAW917541 TKS917531:TKS917541 TUO917531:TUO917541 UEK917531:UEK917541 UOG917531:UOG917541 UYC917531:UYC917541 VHY917531:VHY917541 VRU917531:VRU917541 WBQ917531:WBQ917541 WLM917531:WLM917541 WVI917531:WVI917541 IW983067:IW983077 SS983067:SS983077 ACO983067:ACO983077 AMK983067:AMK983077 AWG983067:AWG983077 BGC983067:BGC983077 BPY983067:BPY983077 BZU983067:BZU983077 CJQ983067:CJQ983077 CTM983067:CTM983077 DDI983067:DDI983077 DNE983067:DNE983077 DXA983067:DXA983077 EGW983067:EGW983077 EQS983067:EQS983077 FAO983067:FAO983077 FKK983067:FKK983077 FUG983067:FUG983077 GEC983067:GEC983077 GNY983067:GNY983077 GXU983067:GXU983077 HHQ983067:HHQ983077 HRM983067:HRM983077 IBI983067:IBI983077 ILE983067:ILE983077 IVA983067:IVA983077 JEW983067:JEW983077 JOS983067:JOS983077 JYO983067:JYO983077 KIK983067:KIK983077 KSG983067:KSG983077 LCC983067:LCC983077 LLY983067:LLY983077 LVU983067:LVU983077 MFQ983067:MFQ983077 MPM983067:MPM983077 MZI983067:MZI983077 NJE983067:NJE983077 NTA983067:NTA983077 OCW983067:OCW983077 OMS983067:OMS983077 OWO983067:OWO983077 PGK983067:PGK983077 PQG983067:PQG983077 QAC983067:QAC983077 QJY983067:QJY983077 QTU983067:QTU983077 RDQ983067:RDQ983077 RNM983067:RNM983077 RXI983067:RXI983077 SHE983067:SHE983077 SRA983067:SRA983077 TAW983067:TAW983077 TKS983067:TKS983077 TUO983067:TUO983077 UEK983067:UEK983077 UOG983067:UOG983077 UYC983067:UYC983077 VHY983067:VHY983077 VRU983067:VRU983077 WBQ983067:WBQ983077 WLM983067:WLM983077 WVI983067:WVI983077 IW8:IW25 SS8:SS25 ACO8:ACO25 AMK8:AMK25 AWG8:AWG25 BGC8:BGC25 BPY8:BPY25 BZU8:BZU25 CJQ8:CJQ25 CTM8:CTM25 DDI8:DDI25 DNE8:DNE25 DXA8:DXA25 EGW8:EGW25 EQS8:EQS25 FAO8:FAO25 FKK8:FKK25 FUG8:FUG25 GEC8:GEC25 GNY8:GNY25 GXU8:GXU25 HHQ8:HHQ25 HRM8:HRM25 IBI8:IBI25 ILE8:ILE25 IVA8:IVA25 JEW8:JEW25 JOS8:JOS25 JYO8:JYO25 KIK8:KIK25 KSG8:KSG25 LCC8:LCC25 LLY8:LLY25 LVU8:LVU25 MFQ8:MFQ25 MPM8:MPM25 MZI8:MZI25 NJE8:NJE25 NTA8:NTA25 OCW8:OCW25 OMS8:OMS25 OWO8:OWO25 PGK8:PGK25 PQG8:PQG25 QAC8:QAC25 QJY8:QJY25 QTU8:QTU25 RDQ8:RDQ25 RNM8:RNM25 RXI8:RXI25 SHE8:SHE25 SRA8:SRA25 TAW8:TAW25 TKS8:TKS25 TUO8:TUO25 UEK8:UEK25 UOG8:UOG25 UYC8:UYC25 VHY8:VHY25 VRU8:VRU25 WBQ8:WBQ25 WLM8:WLM25 WVI8:WVI25 IW65544:IW65561 SS65544:SS65561 ACO65544:ACO65561 AMK65544:AMK65561 AWG65544:AWG65561 BGC65544:BGC65561 BPY65544:BPY65561 BZU65544:BZU65561 CJQ65544:CJQ65561 CTM65544:CTM65561 DDI65544:DDI65561 DNE65544:DNE65561 DXA65544:DXA65561 EGW65544:EGW65561 EQS65544:EQS65561 FAO65544:FAO65561 FKK65544:FKK65561 FUG65544:FUG65561 GEC65544:GEC65561 GNY65544:GNY65561 GXU65544:GXU65561 HHQ65544:HHQ65561 HRM65544:HRM65561 IBI65544:IBI65561 ILE65544:ILE65561 IVA65544:IVA65561 JEW65544:JEW65561 JOS65544:JOS65561 JYO65544:JYO65561 KIK65544:KIK65561 KSG65544:KSG65561 LCC65544:LCC65561 LLY65544:LLY65561 LVU65544:LVU65561 MFQ65544:MFQ65561 MPM65544:MPM65561 MZI65544:MZI65561 NJE65544:NJE65561 NTA65544:NTA65561 OCW65544:OCW65561 OMS65544:OMS65561 OWO65544:OWO65561 PGK65544:PGK65561 PQG65544:PQG65561 QAC65544:QAC65561 QJY65544:QJY65561 QTU65544:QTU65561 RDQ65544:RDQ65561 RNM65544:RNM65561 RXI65544:RXI65561 SHE65544:SHE65561 SRA65544:SRA65561 TAW65544:TAW65561 TKS65544:TKS65561 TUO65544:TUO65561 UEK65544:UEK65561 UOG65544:UOG65561 UYC65544:UYC65561 VHY65544:VHY65561 VRU65544:VRU65561 WBQ65544:WBQ65561 WLM65544:WLM65561 WVI65544:WVI65561 IW131080:IW131097 SS131080:SS131097 ACO131080:ACO131097 AMK131080:AMK131097 AWG131080:AWG131097 BGC131080:BGC131097 BPY131080:BPY131097 BZU131080:BZU131097 CJQ131080:CJQ131097 CTM131080:CTM131097 DDI131080:DDI131097 DNE131080:DNE131097 DXA131080:DXA131097 EGW131080:EGW131097 EQS131080:EQS131097 FAO131080:FAO131097 FKK131080:FKK131097 FUG131080:FUG131097 GEC131080:GEC131097 GNY131080:GNY131097 GXU131080:GXU131097 HHQ131080:HHQ131097 HRM131080:HRM131097 IBI131080:IBI131097 ILE131080:ILE131097 IVA131080:IVA131097 JEW131080:JEW131097 JOS131080:JOS131097 JYO131080:JYO131097 KIK131080:KIK131097 KSG131080:KSG131097 LCC131080:LCC131097 LLY131080:LLY131097 LVU131080:LVU131097 MFQ131080:MFQ131097 MPM131080:MPM131097 MZI131080:MZI131097 NJE131080:NJE131097 NTA131080:NTA131097 OCW131080:OCW131097 OMS131080:OMS131097 OWO131080:OWO131097 PGK131080:PGK131097 PQG131080:PQG131097 QAC131080:QAC131097 QJY131080:QJY131097 QTU131080:QTU131097 RDQ131080:RDQ131097 RNM131080:RNM131097 RXI131080:RXI131097 SHE131080:SHE131097 SRA131080:SRA131097 TAW131080:TAW131097 TKS131080:TKS131097 TUO131080:TUO131097 UEK131080:UEK131097 UOG131080:UOG131097 UYC131080:UYC131097 VHY131080:VHY131097 VRU131080:VRU131097 WBQ131080:WBQ131097 WLM131080:WLM131097 WVI131080:WVI131097 IW196616:IW196633 SS196616:SS196633 ACO196616:ACO196633 AMK196616:AMK196633 AWG196616:AWG196633 BGC196616:BGC196633 BPY196616:BPY196633 BZU196616:BZU196633 CJQ196616:CJQ196633 CTM196616:CTM196633 DDI196616:DDI196633 DNE196616:DNE196633 DXA196616:DXA196633 EGW196616:EGW196633 EQS196616:EQS196633 FAO196616:FAO196633 FKK196616:FKK196633 FUG196616:FUG196633 GEC196616:GEC196633 GNY196616:GNY196633 GXU196616:GXU196633 HHQ196616:HHQ196633 HRM196616:HRM196633 IBI196616:IBI196633 ILE196616:ILE196633 IVA196616:IVA196633 JEW196616:JEW196633 JOS196616:JOS196633 JYO196616:JYO196633 KIK196616:KIK196633 KSG196616:KSG196633 LCC196616:LCC196633 LLY196616:LLY196633 LVU196616:LVU196633 MFQ196616:MFQ196633 MPM196616:MPM196633 MZI196616:MZI196633 NJE196616:NJE196633 NTA196616:NTA196633 OCW196616:OCW196633 OMS196616:OMS196633 OWO196616:OWO196633 PGK196616:PGK196633 PQG196616:PQG196633 QAC196616:QAC196633 QJY196616:QJY196633 QTU196616:QTU196633 RDQ196616:RDQ196633 RNM196616:RNM196633 RXI196616:RXI196633 SHE196616:SHE196633 SRA196616:SRA196633 TAW196616:TAW196633 TKS196616:TKS196633 TUO196616:TUO196633 UEK196616:UEK196633 UOG196616:UOG196633 UYC196616:UYC196633 VHY196616:VHY196633 VRU196616:VRU196633 WBQ196616:WBQ196633 WLM196616:WLM196633 WVI196616:WVI196633 IW262152:IW262169 SS262152:SS262169 ACO262152:ACO262169 AMK262152:AMK262169 AWG262152:AWG262169 BGC262152:BGC262169 BPY262152:BPY262169 BZU262152:BZU262169 CJQ262152:CJQ262169 CTM262152:CTM262169 DDI262152:DDI262169 DNE262152:DNE262169 DXA262152:DXA262169 EGW262152:EGW262169 EQS262152:EQS262169 FAO262152:FAO262169 FKK262152:FKK262169 FUG262152:FUG262169 GEC262152:GEC262169 GNY262152:GNY262169 GXU262152:GXU262169 HHQ262152:HHQ262169 HRM262152:HRM262169 IBI262152:IBI262169 ILE262152:ILE262169 IVA262152:IVA262169 JEW262152:JEW262169 JOS262152:JOS262169 JYO262152:JYO262169 KIK262152:KIK262169 KSG262152:KSG262169 LCC262152:LCC262169 LLY262152:LLY262169 LVU262152:LVU262169 MFQ262152:MFQ262169 MPM262152:MPM262169 MZI262152:MZI262169 NJE262152:NJE262169 NTA262152:NTA262169 OCW262152:OCW262169 OMS262152:OMS262169 OWO262152:OWO262169 PGK262152:PGK262169 PQG262152:PQG262169 QAC262152:QAC262169 QJY262152:QJY262169 QTU262152:QTU262169 RDQ262152:RDQ262169 RNM262152:RNM262169 RXI262152:RXI262169 SHE262152:SHE262169 SRA262152:SRA262169 TAW262152:TAW262169 TKS262152:TKS262169 TUO262152:TUO262169 UEK262152:UEK262169 UOG262152:UOG262169 UYC262152:UYC262169 VHY262152:VHY262169 VRU262152:VRU262169 WBQ262152:WBQ262169 WLM262152:WLM262169 WVI262152:WVI262169 IW327688:IW327705 SS327688:SS327705 ACO327688:ACO327705 AMK327688:AMK327705 AWG327688:AWG327705 BGC327688:BGC327705 BPY327688:BPY327705 BZU327688:BZU327705 CJQ327688:CJQ327705 CTM327688:CTM327705 DDI327688:DDI327705 DNE327688:DNE327705 DXA327688:DXA327705 EGW327688:EGW327705 EQS327688:EQS327705 FAO327688:FAO327705 FKK327688:FKK327705 FUG327688:FUG327705 GEC327688:GEC327705 GNY327688:GNY327705 GXU327688:GXU327705 HHQ327688:HHQ327705 HRM327688:HRM327705 IBI327688:IBI327705 ILE327688:ILE327705 IVA327688:IVA327705 JEW327688:JEW327705 JOS327688:JOS327705 JYO327688:JYO327705 KIK327688:KIK327705 KSG327688:KSG327705 LCC327688:LCC327705 LLY327688:LLY327705 LVU327688:LVU327705 MFQ327688:MFQ327705 MPM327688:MPM327705 MZI327688:MZI327705 NJE327688:NJE327705 NTA327688:NTA327705 OCW327688:OCW327705 OMS327688:OMS327705 OWO327688:OWO327705 PGK327688:PGK327705 PQG327688:PQG327705 QAC327688:QAC327705 QJY327688:QJY327705 QTU327688:QTU327705 RDQ327688:RDQ327705 RNM327688:RNM327705 RXI327688:RXI327705 SHE327688:SHE327705 SRA327688:SRA327705 TAW327688:TAW327705 TKS327688:TKS327705 TUO327688:TUO327705 UEK327688:UEK327705 UOG327688:UOG327705 UYC327688:UYC327705 VHY327688:VHY327705 VRU327688:VRU327705 WBQ327688:WBQ327705 WLM327688:WLM327705 WVI327688:WVI327705 IW393224:IW393241 SS393224:SS393241 ACO393224:ACO393241 AMK393224:AMK393241 AWG393224:AWG393241 BGC393224:BGC393241 BPY393224:BPY393241 BZU393224:BZU393241 CJQ393224:CJQ393241 CTM393224:CTM393241 DDI393224:DDI393241 DNE393224:DNE393241 DXA393224:DXA393241 EGW393224:EGW393241 EQS393224:EQS393241 FAO393224:FAO393241 FKK393224:FKK393241 FUG393224:FUG393241 GEC393224:GEC393241 GNY393224:GNY393241 GXU393224:GXU393241 HHQ393224:HHQ393241 HRM393224:HRM393241 IBI393224:IBI393241 ILE393224:ILE393241 IVA393224:IVA393241 JEW393224:JEW393241 JOS393224:JOS393241 JYO393224:JYO393241 KIK393224:KIK393241 KSG393224:KSG393241 LCC393224:LCC393241 LLY393224:LLY393241 LVU393224:LVU393241 MFQ393224:MFQ393241 MPM393224:MPM393241 MZI393224:MZI393241 NJE393224:NJE393241 NTA393224:NTA393241 OCW393224:OCW393241 OMS393224:OMS393241 OWO393224:OWO393241 PGK393224:PGK393241 PQG393224:PQG393241 QAC393224:QAC393241 QJY393224:QJY393241 QTU393224:QTU393241 RDQ393224:RDQ393241 RNM393224:RNM393241 RXI393224:RXI393241 SHE393224:SHE393241 SRA393224:SRA393241 TAW393224:TAW393241 TKS393224:TKS393241 TUO393224:TUO393241 UEK393224:UEK393241 UOG393224:UOG393241 UYC393224:UYC393241 VHY393224:VHY393241 VRU393224:VRU393241 WBQ393224:WBQ393241 WLM393224:WLM393241 WVI393224:WVI393241 IW458760:IW458777 SS458760:SS458777 ACO458760:ACO458777 AMK458760:AMK458777 AWG458760:AWG458777 BGC458760:BGC458777 BPY458760:BPY458777 BZU458760:BZU458777 CJQ458760:CJQ458777 CTM458760:CTM458777 DDI458760:DDI458777 DNE458760:DNE458777 DXA458760:DXA458777 EGW458760:EGW458777 EQS458760:EQS458777 FAO458760:FAO458777 FKK458760:FKK458777 FUG458760:FUG458777 GEC458760:GEC458777 GNY458760:GNY458777 GXU458760:GXU458777 HHQ458760:HHQ458777 HRM458760:HRM458777 IBI458760:IBI458777 ILE458760:ILE458777 IVA458760:IVA458777 JEW458760:JEW458777 JOS458760:JOS458777 JYO458760:JYO458777 KIK458760:KIK458777 KSG458760:KSG458777 LCC458760:LCC458777 LLY458760:LLY458777 LVU458760:LVU458777 MFQ458760:MFQ458777 MPM458760:MPM458777 MZI458760:MZI458777 NJE458760:NJE458777 NTA458760:NTA458777 OCW458760:OCW458777 OMS458760:OMS458777 OWO458760:OWO458777 PGK458760:PGK458777 PQG458760:PQG458777 QAC458760:QAC458777 QJY458760:QJY458777 QTU458760:QTU458777 RDQ458760:RDQ458777 RNM458760:RNM458777 RXI458760:RXI458777 SHE458760:SHE458777 SRA458760:SRA458777 TAW458760:TAW458777 TKS458760:TKS458777 TUO458760:TUO458777 UEK458760:UEK458777 UOG458760:UOG458777 UYC458760:UYC458777 VHY458760:VHY458777 VRU458760:VRU458777 WBQ458760:WBQ458777 WLM458760:WLM458777 WVI458760:WVI458777 IW524296:IW524313 SS524296:SS524313 ACO524296:ACO524313 AMK524296:AMK524313 AWG524296:AWG524313 BGC524296:BGC524313 BPY524296:BPY524313 BZU524296:BZU524313 CJQ524296:CJQ524313 CTM524296:CTM524313 DDI524296:DDI524313 DNE524296:DNE524313 DXA524296:DXA524313 EGW524296:EGW524313 EQS524296:EQS524313 FAO524296:FAO524313 FKK524296:FKK524313 FUG524296:FUG524313 GEC524296:GEC524313 GNY524296:GNY524313 GXU524296:GXU524313 HHQ524296:HHQ524313 HRM524296:HRM524313 IBI524296:IBI524313 ILE524296:ILE524313 IVA524296:IVA524313 JEW524296:JEW524313 JOS524296:JOS524313 JYO524296:JYO524313 KIK524296:KIK524313 KSG524296:KSG524313 LCC524296:LCC524313 LLY524296:LLY524313 LVU524296:LVU524313 MFQ524296:MFQ524313 MPM524296:MPM524313 MZI524296:MZI524313 NJE524296:NJE524313 NTA524296:NTA524313 OCW524296:OCW524313 OMS524296:OMS524313 OWO524296:OWO524313 PGK524296:PGK524313 PQG524296:PQG524313 QAC524296:QAC524313 QJY524296:QJY524313 QTU524296:QTU524313 RDQ524296:RDQ524313 RNM524296:RNM524313 RXI524296:RXI524313 SHE524296:SHE524313 SRA524296:SRA524313 TAW524296:TAW524313 TKS524296:TKS524313 TUO524296:TUO524313 UEK524296:UEK524313 UOG524296:UOG524313 UYC524296:UYC524313 VHY524296:VHY524313 VRU524296:VRU524313 WBQ524296:WBQ524313 WLM524296:WLM524313 WVI524296:WVI524313 IW589832:IW589849 SS589832:SS589849 ACO589832:ACO589849 AMK589832:AMK589849 AWG589832:AWG589849 BGC589832:BGC589849 BPY589832:BPY589849 BZU589832:BZU589849 CJQ589832:CJQ589849 CTM589832:CTM589849 DDI589832:DDI589849 DNE589832:DNE589849 DXA589832:DXA589849 EGW589832:EGW589849 EQS589832:EQS589849 FAO589832:FAO589849 FKK589832:FKK589849 FUG589832:FUG589849 GEC589832:GEC589849 GNY589832:GNY589849 GXU589832:GXU589849 HHQ589832:HHQ589849 HRM589832:HRM589849 IBI589832:IBI589849 ILE589832:ILE589849 IVA589832:IVA589849 JEW589832:JEW589849 JOS589832:JOS589849 JYO589832:JYO589849 KIK589832:KIK589849 KSG589832:KSG589849 LCC589832:LCC589849 LLY589832:LLY589849 LVU589832:LVU589849 MFQ589832:MFQ589849 MPM589832:MPM589849 MZI589832:MZI589849 NJE589832:NJE589849 NTA589832:NTA589849 OCW589832:OCW589849 OMS589832:OMS589849 OWO589832:OWO589849 PGK589832:PGK589849 PQG589832:PQG589849 QAC589832:QAC589849 QJY589832:QJY589849 QTU589832:QTU589849 RDQ589832:RDQ589849 RNM589832:RNM589849 RXI589832:RXI589849 SHE589832:SHE589849 SRA589832:SRA589849 TAW589832:TAW589849 TKS589832:TKS589849 TUO589832:TUO589849 UEK589832:UEK589849 UOG589832:UOG589849 UYC589832:UYC589849 VHY589832:VHY589849 VRU589832:VRU589849 WBQ589832:WBQ589849 WLM589832:WLM589849 WVI589832:WVI589849 IW655368:IW655385 SS655368:SS655385 ACO655368:ACO655385 AMK655368:AMK655385 AWG655368:AWG655385 BGC655368:BGC655385 BPY655368:BPY655385 BZU655368:BZU655385 CJQ655368:CJQ655385 CTM655368:CTM655385 DDI655368:DDI655385 DNE655368:DNE655385 DXA655368:DXA655385 EGW655368:EGW655385 EQS655368:EQS655385 FAO655368:FAO655385 FKK655368:FKK655385 FUG655368:FUG655385 GEC655368:GEC655385 GNY655368:GNY655385 GXU655368:GXU655385 HHQ655368:HHQ655385 HRM655368:HRM655385 IBI655368:IBI655385 ILE655368:ILE655385 IVA655368:IVA655385 JEW655368:JEW655385 JOS655368:JOS655385 JYO655368:JYO655385 KIK655368:KIK655385 KSG655368:KSG655385 LCC655368:LCC655385 LLY655368:LLY655385 LVU655368:LVU655385 MFQ655368:MFQ655385 MPM655368:MPM655385 MZI655368:MZI655385 NJE655368:NJE655385 NTA655368:NTA655385 OCW655368:OCW655385 OMS655368:OMS655385 OWO655368:OWO655385 PGK655368:PGK655385 PQG655368:PQG655385 QAC655368:QAC655385 QJY655368:QJY655385 QTU655368:QTU655385 RDQ655368:RDQ655385 RNM655368:RNM655385 RXI655368:RXI655385 SHE655368:SHE655385 SRA655368:SRA655385 TAW655368:TAW655385 TKS655368:TKS655385 TUO655368:TUO655385 UEK655368:UEK655385 UOG655368:UOG655385 UYC655368:UYC655385 VHY655368:VHY655385 VRU655368:VRU655385 WBQ655368:WBQ655385 WLM655368:WLM655385 WVI655368:WVI655385 IW720904:IW720921 SS720904:SS720921 ACO720904:ACO720921 AMK720904:AMK720921 AWG720904:AWG720921 BGC720904:BGC720921 BPY720904:BPY720921 BZU720904:BZU720921 CJQ720904:CJQ720921 CTM720904:CTM720921 DDI720904:DDI720921 DNE720904:DNE720921 DXA720904:DXA720921 EGW720904:EGW720921 EQS720904:EQS720921 FAO720904:FAO720921 FKK720904:FKK720921 FUG720904:FUG720921 GEC720904:GEC720921 GNY720904:GNY720921 GXU720904:GXU720921 HHQ720904:HHQ720921 HRM720904:HRM720921 IBI720904:IBI720921 ILE720904:ILE720921 IVA720904:IVA720921 JEW720904:JEW720921 JOS720904:JOS720921 JYO720904:JYO720921 KIK720904:KIK720921 KSG720904:KSG720921 LCC720904:LCC720921 LLY720904:LLY720921 LVU720904:LVU720921 MFQ720904:MFQ720921 MPM720904:MPM720921 MZI720904:MZI720921 NJE720904:NJE720921 NTA720904:NTA720921 OCW720904:OCW720921 OMS720904:OMS720921 OWO720904:OWO720921 PGK720904:PGK720921 PQG720904:PQG720921 QAC720904:QAC720921 QJY720904:QJY720921 QTU720904:QTU720921 RDQ720904:RDQ720921 RNM720904:RNM720921 RXI720904:RXI720921 SHE720904:SHE720921 SRA720904:SRA720921 TAW720904:TAW720921 TKS720904:TKS720921 TUO720904:TUO720921 UEK720904:UEK720921 UOG720904:UOG720921 UYC720904:UYC720921 VHY720904:VHY720921 VRU720904:VRU720921 WBQ720904:WBQ720921 WLM720904:WLM720921 WVI720904:WVI720921 IW786440:IW786457 SS786440:SS786457 ACO786440:ACO786457 AMK786440:AMK786457 AWG786440:AWG786457 BGC786440:BGC786457 BPY786440:BPY786457 BZU786440:BZU786457 CJQ786440:CJQ786457 CTM786440:CTM786457 DDI786440:DDI786457 DNE786440:DNE786457 DXA786440:DXA786457 EGW786440:EGW786457 EQS786440:EQS786457 FAO786440:FAO786457 FKK786440:FKK786457 FUG786440:FUG786457 GEC786440:GEC786457 GNY786440:GNY786457 GXU786440:GXU786457 HHQ786440:HHQ786457 HRM786440:HRM786457 IBI786440:IBI786457 ILE786440:ILE786457 IVA786440:IVA786457 JEW786440:JEW786457 JOS786440:JOS786457 JYO786440:JYO786457 KIK786440:KIK786457 KSG786440:KSG786457 LCC786440:LCC786457 LLY786440:LLY786457 LVU786440:LVU786457 MFQ786440:MFQ786457 MPM786440:MPM786457 MZI786440:MZI786457 NJE786440:NJE786457 NTA786440:NTA786457 OCW786440:OCW786457 OMS786440:OMS786457 OWO786440:OWO786457 PGK786440:PGK786457 PQG786440:PQG786457 QAC786440:QAC786457 QJY786440:QJY786457 QTU786440:QTU786457 RDQ786440:RDQ786457 RNM786440:RNM786457 RXI786440:RXI786457 SHE786440:SHE786457 SRA786440:SRA786457 TAW786440:TAW786457 TKS786440:TKS786457 TUO786440:TUO786457 UEK786440:UEK786457 UOG786440:UOG786457 UYC786440:UYC786457 VHY786440:VHY786457 VRU786440:VRU786457 WBQ786440:WBQ786457 WLM786440:WLM786457 WVI786440:WVI786457 IW851976:IW851993 SS851976:SS851993 ACO851976:ACO851993 AMK851976:AMK851993 AWG851976:AWG851993 BGC851976:BGC851993 BPY851976:BPY851993 BZU851976:BZU851993 CJQ851976:CJQ851993 CTM851976:CTM851993 DDI851976:DDI851993 DNE851976:DNE851993 DXA851976:DXA851993 EGW851976:EGW851993 EQS851976:EQS851993 FAO851976:FAO851993 FKK851976:FKK851993 FUG851976:FUG851993 GEC851976:GEC851993 GNY851976:GNY851993 GXU851976:GXU851993 HHQ851976:HHQ851993 HRM851976:HRM851993 IBI851976:IBI851993 ILE851976:ILE851993 IVA851976:IVA851993 JEW851976:JEW851993 JOS851976:JOS851993 JYO851976:JYO851993 KIK851976:KIK851993 KSG851976:KSG851993 LCC851976:LCC851993 LLY851976:LLY851993 LVU851976:LVU851993 MFQ851976:MFQ851993 MPM851976:MPM851993 MZI851976:MZI851993 NJE851976:NJE851993 NTA851976:NTA851993 OCW851976:OCW851993 OMS851976:OMS851993 OWO851976:OWO851993 PGK851976:PGK851993 PQG851976:PQG851993 QAC851976:QAC851993 QJY851976:QJY851993 QTU851976:QTU851993 RDQ851976:RDQ851993 RNM851976:RNM851993 RXI851976:RXI851993 SHE851976:SHE851993 SRA851976:SRA851993 TAW851976:TAW851993 TKS851976:TKS851993 TUO851976:TUO851993 UEK851976:UEK851993 UOG851976:UOG851993 UYC851976:UYC851993 VHY851976:VHY851993 VRU851976:VRU851993 WBQ851976:WBQ851993 WLM851976:WLM851993 WVI851976:WVI851993 IW917512:IW917529 SS917512:SS917529 ACO917512:ACO917529 AMK917512:AMK917529 AWG917512:AWG917529 BGC917512:BGC917529 BPY917512:BPY917529 BZU917512:BZU917529 CJQ917512:CJQ917529 CTM917512:CTM917529 DDI917512:DDI917529 DNE917512:DNE917529 DXA917512:DXA917529 EGW917512:EGW917529 EQS917512:EQS917529 FAO917512:FAO917529 FKK917512:FKK917529 FUG917512:FUG917529 GEC917512:GEC917529 GNY917512:GNY917529 GXU917512:GXU917529 HHQ917512:HHQ917529 HRM917512:HRM917529 IBI917512:IBI917529 ILE917512:ILE917529 IVA917512:IVA917529 JEW917512:JEW917529 JOS917512:JOS917529 JYO917512:JYO917529 KIK917512:KIK917529 KSG917512:KSG917529 LCC917512:LCC917529 LLY917512:LLY917529 LVU917512:LVU917529 MFQ917512:MFQ917529 MPM917512:MPM917529 MZI917512:MZI917529 NJE917512:NJE917529 NTA917512:NTA917529 OCW917512:OCW917529 OMS917512:OMS917529 OWO917512:OWO917529 PGK917512:PGK917529 PQG917512:PQG917529 QAC917512:QAC917529 QJY917512:QJY917529 QTU917512:QTU917529 RDQ917512:RDQ917529 RNM917512:RNM917529 RXI917512:RXI917529 SHE917512:SHE917529 SRA917512:SRA917529 TAW917512:TAW917529 TKS917512:TKS917529 TUO917512:TUO917529 UEK917512:UEK917529 UOG917512:UOG917529 UYC917512:UYC917529 VHY917512:VHY917529 VRU917512:VRU917529 WBQ917512:WBQ917529 WLM917512:WLM917529 WVI917512:WVI917529 IW983048:IW983065 SS983048:SS983065 ACO983048:ACO983065 AMK983048:AMK983065 AWG983048:AWG983065 BGC983048:BGC983065 BPY983048:BPY983065 BZU983048:BZU983065 CJQ983048:CJQ983065 CTM983048:CTM983065 DDI983048:DDI983065 DNE983048:DNE983065 DXA983048:DXA983065 EGW983048:EGW983065 EQS983048:EQS983065 FAO983048:FAO983065 FKK983048:FKK983065 FUG983048:FUG983065 GEC983048:GEC983065 GNY983048:GNY983065 GXU983048:GXU983065 HHQ983048:HHQ983065 HRM983048:HRM983065 IBI983048:IBI983065 ILE983048:ILE983065 IVA983048:IVA983065 JEW983048:JEW983065 JOS983048:JOS983065 JYO983048:JYO983065 KIK983048:KIK983065 KSG983048:KSG983065 LCC983048:LCC983065 LLY983048:LLY983065 LVU983048:LVU983065 MFQ983048:MFQ983065 MPM983048:MPM983065 MZI983048:MZI983065 NJE983048:NJE983065 NTA983048:NTA983065 OCW983048:OCW983065 OMS983048:OMS983065 OWO983048:OWO983065 PGK983048:PGK983065 PQG983048:PQG983065 QAC983048:QAC983065 QJY983048:QJY983065 QTU983048:QTU983065 RDQ983048:RDQ983065 RNM983048:RNM983065 RXI983048:RXI983065 SHE983048:SHE983065 SRA983048:SRA983065 TAW983048:TAW983065 TKS983048:TKS983065 TUO983048:TUO983065 UEK983048:UEK983065 UOG983048:UOG983065 UYC983048:UYC983065 VHY983048:VHY983065 VRU983048:VRU983065 WBQ983048:WBQ983065 WLM983048:WLM983065 WVI983048:WVI983065 IW39:IW46 SS39:SS46 ACO39:ACO46 AMK39:AMK46 AWG39:AWG46 BGC39:BGC46 BPY39:BPY46 BZU39:BZU46 CJQ39:CJQ46 CTM39:CTM46 DDI39:DDI46 DNE39:DNE46 DXA39:DXA46 EGW39:EGW46 EQS39:EQS46 FAO39:FAO46 FKK39:FKK46 FUG39:FUG46 GEC39:GEC46 GNY39:GNY46 GXU39:GXU46 HHQ39:HHQ46 HRM39:HRM46 IBI39:IBI46 ILE39:ILE46 IVA39:IVA46 JEW39:JEW46 JOS39:JOS46 JYO39:JYO46 KIK39:KIK46 KSG39:KSG46 LCC39:LCC46 LLY39:LLY46 LVU39:LVU46 MFQ39:MFQ46 MPM39:MPM46 MZI39:MZI46 NJE39:NJE46 NTA39:NTA46 OCW39:OCW46 OMS39:OMS46 OWO39:OWO46 PGK39:PGK46 PQG39:PQG46 QAC39:QAC46 QJY39:QJY46 QTU39:QTU46 RDQ39:RDQ46 RNM39:RNM46 RXI39:RXI46 SHE39:SHE46 SRA39:SRA46 TAW39:TAW46 TKS39:TKS46 TUO39:TUO46 UEK39:UEK46 UOG39:UOG46 UYC39:UYC46 VHY39:VHY46 VRU39:VRU46 WBQ39:WBQ46 WLM39:WLM46 WVI39:WVI46 IW65575:IW65582 SS65575:SS65582 ACO65575:ACO65582 AMK65575:AMK65582 AWG65575:AWG65582 BGC65575:BGC65582 BPY65575:BPY65582 BZU65575:BZU65582 CJQ65575:CJQ65582 CTM65575:CTM65582 DDI65575:DDI65582 DNE65575:DNE65582 DXA65575:DXA65582 EGW65575:EGW65582 EQS65575:EQS65582 FAO65575:FAO65582 FKK65575:FKK65582 FUG65575:FUG65582 GEC65575:GEC65582 GNY65575:GNY65582 GXU65575:GXU65582 HHQ65575:HHQ65582 HRM65575:HRM65582 IBI65575:IBI65582 ILE65575:ILE65582 IVA65575:IVA65582 JEW65575:JEW65582 JOS65575:JOS65582 JYO65575:JYO65582 KIK65575:KIK65582 KSG65575:KSG65582 LCC65575:LCC65582 LLY65575:LLY65582 LVU65575:LVU65582 MFQ65575:MFQ65582 MPM65575:MPM65582 MZI65575:MZI65582 NJE65575:NJE65582 NTA65575:NTA65582 OCW65575:OCW65582 OMS65575:OMS65582 OWO65575:OWO65582 PGK65575:PGK65582 PQG65575:PQG65582 QAC65575:QAC65582 QJY65575:QJY65582 QTU65575:QTU65582 RDQ65575:RDQ65582 RNM65575:RNM65582 RXI65575:RXI65582 SHE65575:SHE65582 SRA65575:SRA65582 TAW65575:TAW65582 TKS65575:TKS65582 TUO65575:TUO65582 UEK65575:UEK65582 UOG65575:UOG65582 UYC65575:UYC65582 VHY65575:VHY65582 VRU65575:VRU65582 WBQ65575:WBQ65582 WLM65575:WLM65582 WVI65575:WVI65582 IW131111:IW131118 SS131111:SS131118 ACO131111:ACO131118 AMK131111:AMK131118 AWG131111:AWG131118 BGC131111:BGC131118 BPY131111:BPY131118 BZU131111:BZU131118 CJQ131111:CJQ131118 CTM131111:CTM131118 DDI131111:DDI131118 DNE131111:DNE131118 DXA131111:DXA131118 EGW131111:EGW131118 EQS131111:EQS131118 FAO131111:FAO131118 FKK131111:FKK131118 FUG131111:FUG131118 GEC131111:GEC131118 GNY131111:GNY131118 GXU131111:GXU131118 HHQ131111:HHQ131118 HRM131111:HRM131118 IBI131111:IBI131118 ILE131111:ILE131118 IVA131111:IVA131118 JEW131111:JEW131118 JOS131111:JOS131118 JYO131111:JYO131118 KIK131111:KIK131118 KSG131111:KSG131118 LCC131111:LCC131118 LLY131111:LLY131118 LVU131111:LVU131118 MFQ131111:MFQ131118 MPM131111:MPM131118 MZI131111:MZI131118 NJE131111:NJE131118 NTA131111:NTA131118 OCW131111:OCW131118 OMS131111:OMS131118 OWO131111:OWO131118 PGK131111:PGK131118 PQG131111:PQG131118 QAC131111:QAC131118 QJY131111:QJY131118 QTU131111:QTU131118 RDQ131111:RDQ131118 RNM131111:RNM131118 RXI131111:RXI131118 SHE131111:SHE131118 SRA131111:SRA131118 TAW131111:TAW131118 TKS131111:TKS131118 TUO131111:TUO131118 UEK131111:UEK131118 UOG131111:UOG131118 UYC131111:UYC131118 VHY131111:VHY131118 VRU131111:VRU131118 WBQ131111:WBQ131118 WLM131111:WLM131118 WVI131111:WVI131118 IW196647:IW196654 SS196647:SS196654 ACO196647:ACO196654 AMK196647:AMK196654 AWG196647:AWG196654 BGC196647:BGC196654 BPY196647:BPY196654 BZU196647:BZU196654 CJQ196647:CJQ196654 CTM196647:CTM196654 DDI196647:DDI196654 DNE196647:DNE196654 DXA196647:DXA196654 EGW196647:EGW196654 EQS196647:EQS196654 FAO196647:FAO196654 FKK196647:FKK196654 FUG196647:FUG196654 GEC196647:GEC196654 GNY196647:GNY196654 GXU196647:GXU196654 HHQ196647:HHQ196654 HRM196647:HRM196654 IBI196647:IBI196654 ILE196647:ILE196654 IVA196647:IVA196654 JEW196647:JEW196654 JOS196647:JOS196654 JYO196647:JYO196654 KIK196647:KIK196654 KSG196647:KSG196654 LCC196647:LCC196654 LLY196647:LLY196654 LVU196647:LVU196654 MFQ196647:MFQ196654 MPM196647:MPM196654 MZI196647:MZI196654 NJE196647:NJE196654 NTA196647:NTA196654 OCW196647:OCW196654 OMS196647:OMS196654 OWO196647:OWO196654 PGK196647:PGK196654 PQG196647:PQG196654 QAC196647:QAC196654 QJY196647:QJY196654 QTU196647:QTU196654 RDQ196647:RDQ196654 RNM196647:RNM196654 RXI196647:RXI196654 SHE196647:SHE196654 SRA196647:SRA196654 TAW196647:TAW196654 TKS196647:TKS196654 TUO196647:TUO196654 UEK196647:UEK196654 UOG196647:UOG196654 UYC196647:UYC196654 VHY196647:VHY196654 VRU196647:VRU196654 WBQ196647:WBQ196654 WLM196647:WLM196654 WVI196647:WVI196654 IW262183:IW262190 SS262183:SS262190 ACO262183:ACO262190 AMK262183:AMK262190 AWG262183:AWG262190 BGC262183:BGC262190 BPY262183:BPY262190 BZU262183:BZU262190 CJQ262183:CJQ262190 CTM262183:CTM262190 DDI262183:DDI262190 DNE262183:DNE262190 DXA262183:DXA262190 EGW262183:EGW262190 EQS262183:EQS262190 FAO262183:FAO262190 FKK262183:FKK262190 FUG262183:FUG262190 GEC262183:GEC262190 GNY262183:GNY262190 GXU262183:GXU262190 HHQ262183:HHQ262190 HRM262183:HRM262190 IBI262183:IBI262190 ILE262183:ILE262190 IVA262183:IVA262190 JEW262183:JEW262190 JOS262183:JOS262190 JYO262183:JYO262190 KIK262183:KIK262190 KSG262183:KSG262190 LCC262183:LCC262190 LLY262183:LLY262190 LVU262183:LVU262190 MFQ262183:MFQ262190 MPM262183:MPM262190 MZI262183:MZI262190 NJE262183:NJE262190 NTA262183:NTA262190 OCW262183:OCW262190 OMS262183:OMS262190 OWO262183:OWO262190 PGK262183:PGK262190 PQG262183:PQG262190 QAC262183:QAC262190 QJY262183:QJY262190 QTU262183:QTU262190 RDQ262183:RDQ262190 RNM262183:RNM262190 RXI262183:RXI262190 SHE262183:SHE262190 SRA262183:SRA262190 TAW262183:TAW262190 TKS262183:TKS262190 TUO262183:TUO262190 UEK262183:UEK262190 UOG262183:UOG262190 UYC262183:UYC262190 VHY262183:VHY262190 VRU262183:VRU262190 WBQ262183:WBQ262190 WLM262183:WLM262190 WVI262183:WVI262190 IW327719:IW327726 SS327719:SS327726 ACO327719:ACO327726 AMK327719:AMK327726 AWG327719:AWG327726 BGC327719:BGC327726 BPY327719:BPY327726 BZU327719:BZU327726 CJQ327719:CJQ327726 CTM327719:CTM327726 DDI327719:DDI327726 DNE327719:DNE327726 DXA327719:DXA327726 EGW327719:EGW327726 EQS327719:EQS327726 FAO327719:FAO327726 FKK327719:FKK327726 FUG327719:FUG327726 GEC327719:GEC327726 GNY327719:GNY327726 GXU327719:GXU327726 HHQ327719:HHQ327726 HRM327719:HRM327726 IBI327719:IBI327726 ILE327719:ILE327726 IVA327719:IVA327726 JEW327719:JEW327726 JOS327719:JOS327726 JYO327719:JYO327726 KIK327719:KIK327726 KSG327719:KSG327726 LCC327719:LCC327726 LLY327719:LLY327726 LVU327719:LVU327726 MFQ327719:MFQ327726 MPM327719:MPM327726 MZI327719:MZI327726 NJE327719:NJE327726 NTA327719:NTA327726 OCW327719:OCW327726 OMS327719:OMS327726 OWO327719:OWO327726 PGK327719:PGK327726 PQG327719:PQG327726 QAC327719:QAC327726 QJY327719:QJY327726 QTU327719:QTU327726 RDQ327719:RDQ327726 RNM327719:RNM327726 RXI327719:RXI327726 SHE327719:SHE327726 SRA327719:SRA327726 TAW327719:TAW327726 TKS327719:TKS327726 TUO327719:TUO327726 UEK327719:UEK327726 UOG327719:UOG327726 UYC327719:UYC327726 VHY327719:VHY327726 VRU327719:VRU327726 WBQ327719:WBQ327726 WLM327719:WLM327726 WVI327719:WVI327726 IW393255:IW393262 SS393255:SS393262 ACO393255:ACO393262 AMK393255:AMK393262 AWG393255:AWG393262 BGC393255:BGC393262 BPY393255:BPY393262 BZU393255:BZU393262 CJQ393255:CJQ393262 CTM393255:CTM393262 DDI393255:DDI393262 DNE393255:DNE393262 DXA393255:DXA393262 EGW393255:EGW393262 EQS393255:EQS393262 FAO393255:FAO393262 FKK393255:FKK393262 FUG393255:FUG393262 GEC393255:GEC393262 GNY393255:GNY393262 GXU393255:GXU393262 HHQ393255:HHQ393262 HRM393255:HRM393262 IBI393255:IBI393262 ILE393255:ILE393262 IVA393255:IVA393262 JEW393255:JEW393262 JOS393255:JOS393262 JYO393255:JYO393262 KIK393255:KIK393262 KSG393255:KSG393262 LCC393255:LCC393262 LLY393255:LLY393262 LVU393255:LVU393262 MFQ393255:MFQ393262 MPM393255:MPM393262 MZI393255:MZI393262 NJE393255:NJE393262 NTA393255:NTA393262 OCW393255:OCW393262 OMS393255:OMS393262 OWO393255:OWO393262 PGK393255:PGK393262 PQG393255:PQG393262 QAC393255:QAC393262 QJY393255:QJY393262 QTU393255:QTU393262 RDQ393255:RDQ393262 RNM393255:RNM393262 RXI393255:RXI393262 SHE393255:SHE393262 SRA393255:SRA393262 TAW393255:TAW393262 TKS393255:TKS393262 TUO393255:TUO393262 UEK393255:UEK393262 UOG393255:UOG393262 UYC393255:UYC393262 VHY393255:VHY393262 VRU393255:VRU393262 WBQ393255:WBQ393262 WLM393255:WLM393262 WVI393255:WVI393262 IW458791:IW458798 SS458791:SS458798 ACO458791:ACO458798 AMK458791:AMK458798 AWG458791:AWG458798 BGC458791:BGC458798 BPY458791:BPY458798 BZU458791:BZU458798 CJQ458791:CJQ458798 CTM458791:CTM458798 DDI458791:DDI458798 DNE458791:DNE458798 DXA458791:DXA458798 EGW458791:EGW458798 EQS458791:EQS458798 FAO458791:FAO458798 FKK458791:FKK458798 FUG458791:FUG458798 GEC458791:GEC458798 GNY458791:GNY458798 GXU458791:GXU458798 HHQ458791:HHQ458798 HRM458791:HRM458798 IBI458791:IBI458798 ILE458791:ILE458798 IVA458791:IVA458798 JEW458791:JEW458798 JOS458791:JOS458798 JYO458791:JYO458798 KIK458791:KIK458798 KSG458791:KSG458798 LCC458791:LCC458798 LLY458791:LLY458798 LVU458791:LVU458798 MFQ458791:MFQ458798 MPM458791:MPM458798 MZI458791:MZI458798 NJE458791:NJE458798 NTA458791:NTA458798 OCW458791:OCW458798 OMS458791:OMS458798 OWO458791:OWO458798 PGK458791:PGK458798 PQG458791:PQG458798 QAC458791:QAC458798 QJY458791:QJY458798 QTU458791:QTU458798 RDQ458791:RDQ458798 RNM458791:RNM458798 RXI458791:RXI458798 SHE458791:SHE458798 SRA458791:SRA458798 TAW458791:TAW458798 TKS458791:TKS458798 TUO458791:TUO458798 UEK458791:UEK458798 UOG458791:UOG458798 UYC458791:UYC458798 VHY458791:VHY458798 VRU458791:VRU458798 WBQ458791:WBQ458798 WLM458791:WLM458798 WVI458791:WVI458798 IW524327:IW524334 SS524327:SS524334 ACO524327:ACO524334 AMK524327:AMK524334 AWG524327:AWG524334 BGC524327:BGC524334 BPY524327:BPY524334 BZU524327:BZU524334 CJQ524327:CJQ524334 CTM524327:CTM524334 DDI524327:DDI524334 DNE524327:DNE524334 DXA524327:DXA524334 EGW524327:EGW524334 EQS524327:EQS524334 FAO524327:FAO524334 FKK524327:FKK524334 FUG524327:FUG524334 GEC524327:GEC524334 GNY524327:GNY524334 GXU524327:GXU524334 HHQ524327:HHQ524334 HRM524327:HRM524334 IBI524327:IBI524334 ILE524327:ILE524334 IVA524327:IVA524334 JEW524327:JEW524334 JOS524327:JOS524334 JYO524327:JYO524334 KIK524327:KIK524334 KSG524327:KSG524334 LCC524327:LCC524334 LLY524327:LLY524334 LVU524327:LVU524334 MFQ524327:MFQ524334 MPM524327:MPM524334 MZI524327:MZI524334 NJE524327:NJE524334 NTA524327:NTA524334 OCW524327:OCW524334 OMS524327:OMS524334 OWO524327:OWO524334 PGK524327:PGK524334 PQG524327:PQG524334 QAC524327:QAC524334 QJY524327:QJY524334 QTU524327:QTU524334 RDQ524327:RDQ524334 RNM524327:RNM524334 RXI524327:RXI524334 SHE524327:SHE524334 SRA524327:SRA524334 TAW524327:TAW524334 TKS524327:TKS524334 TUO524327:TUO524334 UEK524327:UEK524334 UOG524327:UOG524334 UYC524327:UYC524334 VHY524327:VHY524334 VRU524327:VRU524334 WBQ524327:WBQ524334 WLM524327:WLM524334 WVI524327:WVI524334 IW589863:IW589870 SS589863:SS589870 ACO589863:ACO589870 AMK589863:AMK589870 AWG589863:AWG589870 BGC589863:BGC589870 BPY589863:BPY589870 BZU589863:BZU589870 CJQ589863:CJQ589870 CTM589863:CTM589870 DDI589863:DDI589870 DNE589863:DNE589870 DXA589863:DXA589870 EGW589863:EGW589870 EQS589863:EQS589870 FAO589863:FAO589870 FKK589863:FKK589870 FUG589863:FUG589870 GEC589863:GEC589870 GNY589863:GNY589870 GXU589863:GXU589870 HHQ589863:HHQ589870 HRM589863:HRM589870 IBI589863:IBI589870 ILE589863:ILE589870 IVA589863:IVA589870 JEW589863:JEW589870 JOS589863:JOS589870 JYO589863:JYO589870 KIK589863:KIK589870 KSG589863:KSG589870 LCC589863:LCC589870 LLY589863:LLY589870 LVU589863:LVU589870 MFQ589863:MFQ589870 MPM589863:MPM589870 MZI589863:MZI589870 NJE589863:NJE589870 NTA589863:NTA589870 OCW589863:OCW589870 OMS589863:OMS589870 OWO589863:OWO589870 PGK589863:PGK589870 PQG589863:PQG589870 QAC589863:QAC589870 QJY589863:QJY589870 QTU589863:QTU589870 RDQ589863:RDQ589870 RNM589863:RNM589870 RXI589863:RXI589870 SHE589863:SHE589870 SRA589863:SRA589870 TAW589863:TAW589870 TKS589863:TKS589870 TUO589863:TUO589870 UEK589863:UEK589870 UOG589863:UOG589870 UYC589863:UYC589870 VHY589863:VHY589870 VRU589863:VRU589870 WBQ589863:WBQ589870 WLM589863:WLM589870 WVI589863:WVI589870 IW655399:IW655406 SS655399:SS655406 ACO655399:ACO655406 AMK655399:AMK655406 AWG655399:AWG655406 BGC655399:BGC655406 BPY655399:BPY655406 BZU655399:BZU655406 CJQ655399:CJQ655406 CTM655399:CTM655406 DDI655399:DDI655406 DNE655399:DNE655406 DXA655399:DXA655406 EGW655399:EGW655406 EQS655399:EQS655406 FAO655399:FAO655406 FKK655399:FKK655406 FUG655399:FUG655406 GEC655399:GEC655406 GNY655399:GNY655406 GXU655399:GXU655406 HHQ655399:HHQ655406 HRM655399:HRM655406 IBI655399:IBI655406 ILE655399:ILE655406 IVA655399:IVA655406 JEW655399:JEW655406 JOS655399:JOS655406 JYO655399:JYO655406 KIK655399:KIK655406 KSG655399:KSG655406 LCC655399:LCC655406 LLY655399:LLY655406 LVU655399:LVU655406 MFQ655399:MFQ655406 MPM655399:MPM655406 MZI655399:MZI655406 NJE655399:NJE655406 NTA655399:NTA655406 OCW655399:OCW655406 OMS655399:OMS655406 OWO655399:OWO655406 PGK655399:PGK655406 PQG655399:PQG655406 QAC655399:QAC655406 QJY655399:QJY655406 QTU655399:QTU655406 RDQ655399:RDQ655406 RNM655399:RNM655406 RXI655399:RXI655406 SHE655399:SHE655406 SRA655399:SRA655406 TAW655399:TAW655406 TKS655399:TKS655406 TUO655399:TUO655406 UEK655399:UEK655406 UOG655399:UOG655406 UYC655399:UYC655406 VHY655399:VHY655406 VRU655399:VRU655406 WBQ655399:WBQ655406 WLM655399:WLM655406 WVI655399:WVI655406 IW720935:IW720942 SS720935:SS720942 ACO720935:ACO720942 AMK720935:AMK720942 AWG720935:AWG720942 BGC720935:BGC720942 BPY720935:BPY720942 BZU720935:BZU720942 CJQ720935:CJQ720942 CTM720935:CTM720942 DDI720935:DDI720942 DNE720935:DNE720942 DXA720935:DXA720942 EGW720935:EGW720942 EQS720935:EQS720942 FAO720935:FAO720942 FKK720935:FKK720942 FUG720935:FUG720942 GEC720935:GEC720942 GNY720935:GNY720942 GXU720935:GXU720942 HHQ720935:HHQ720942 HRM720935:HRM720942 IBI720935:IBI720942 ILE720935:ILE720942 IVA720935:IVA720942 JEW720935:JEW720942 JOS720935:JOS720942 JYO720935:JYO720942 KIK720935:KIK720942 KSG720935:KSG720942 LCC720935:LCC720942 LLY720935:LLY720942 LVU720935:LVU720942 MFQ720935:MFQ720942 MPM720935:MPM720942 MZI720935:MZI720942 NJE720935:NJE720942 NTA720935:NTA720942 OCW720935:OCW720942 OMS720935:OMS720942 OWO720935:OWO720942 PGK720935:PGK720942 PQG720935:PQG720942 QAC720935:QAC720942 QJY720935:QJY720942 QTU720935:QTU720942 RDQ720935:RDQ720942 RNM720935:RNM720942 RXI720935:RXI720942 SHE720935:SHE720942 SRA720935:SRA720942 TAW720935:TAW720942 TKS720935:TKS720942 TUO720935:TUO720942 UEK720935:UEK720942 UOG720935:UOG720942 UYC720935:UYC720942 VHY720935:VHY720942 VRU720935:VRU720942 WBQ720935:WBQ720942 WLM720935:WLM720942 WVI720935:WVI720942 IW786471:IW786478 SS786471:SS786478 ACO786471:ACO786478 AMK786471:AMK786478 AWG786471:AWG786478 BGC786471:BGC786478 BPY786471:BPY786478 BZU786471:BZU786478 CJQ786471:CJQ786478 CTM786471:CTM786478 DDI786471:DDI786478 DNE786471:DNE786478 DXA786471:DXA786478 EGW786471:EGW786478 EQS786471:EQS786478 FAO786471:FAO786478 FKK786471:FKK786478 FUG786471:FUG786478 GEC786471:GEC786478 GNY786471:GNY786478 GXU786471:GXU786478 HHQ786471:HHQ786478 HRM786471:HRM786478 IBI786471:IBI786478 ILE786471:ILE786478 IVA786471:IVA786478 JEW786471:JEW786478 JOS786471:JOS786478 JYO786471:JYO786478 KIK786471:KIK786478 KSG786471:KSG786478 LCC786471:LCC786478 LLY786471:LLY786478 LVU786471:LVU786478 MFQ786471:MFQ786478 MPM786471:MPM786478 MZI786471:MZI786478 NJE786471:NJE786478 NTA786471:NTA786478 OCW786471:OCW786478 OMS786471:OMS786478 OWO786471:OWO786478 PGK786471:PGK786478 PQG786471:PQG786478 QAC786471:QAC786478 QJY786471:QJY786478 QTU786471:QTU786478 RDQ786471:RDQ786478 RNM786471:RNM786478 RXI786471:RXI786478 SHE786471:SHE786478 SRA786471:SRA786478 TAW786471:TAW786478 TKS786471:TKS786478 TUO786471:TUO786478 UEK786471:UEK786478 UOG786471:UOG786478 UYC786471:UYC786478 VHY786471:VHY786478 VRU786471:VRU786478 WBQ786471:WBQ786478 WLM786471:WLM786478 WVI786471:WVI786478 IW852007:IW852014 SS852007:SS852014 ACO852007:ACO852014 AMK852007:AMK852014 AWG852007:AWG852014 BGC852007:BGC852014 BPY852007:BPY852014 BZU852007:BZU852014 CJQ852007:CJQ852014 CTM852007:CTM852014 DDI852007:DDI852014 DNE852007:DNE852014 DXA852007:DXA852014 EGW852007:EGW852014 EQS852007:EQS852014 FAO852007:FAO852014 FKK852007:FKK852014 FUG852007:FUG852014 GEC852007:GEC852014 GNY852007:GNY852014 GXU852007:GXU852014 HHQ852007:HHQ852014 HRM852007:HRM852014 IBI852007:IBI852014 ILE852007:ILE852014 IVA852007:IVA852014 JEW852007:JEW852014 JOS852007:JOS852014 JYO852007:JYO852014 KIK852007:KIK852014 KSG852007:KSG852014 LCC852007:LCC852014 LLY852007:LLY852014 LVU852007:LVU852014 MFQ852007:MFQ852014 MPM852007:MPM852014 MZI852007:MZI852014 NJE852007:NJE852014 NTA852007:NTA852014 OCW852007:OCW852014 OMS852007:OMS852014 OWO852007:OWO852014 PGK852007:PGK852014 PQG852007:PQG852014 QAC852007:QAC852014 QJY852007:QJY852014 QTU852007:QTU852014 RDQ852007:RDQ852014 RNM852007:RNM852014 RXI852007:RXI852014 SHE852007:SHE852014 SRA852007:SRA852014 TAW852007:TAW852014 TKS852007:TKS852014 TUO852007:TUO852014 UEK852007:UEK852014 UOG852007:UOG852014 UYC852007:UYC852014 VHY852007:VHY852014 VRU852007:VRU852014 WBQ852007:WBQ852014 WLM852007:WLM852014 WVI852007:WVI852014 IW917543:IW917550 SS917543:SS917550 ACO917543:ACO917550 AMK917543:AMK917550 AWG917543:AWG917550 BGC917543:BGC917550 BPY917543:BPY917550 BZU917543:BZU917550 CJQ917543:CJQ917550 CTM917543:CTM917550 DDI917543:DDI917550 DNE917543:DNE917550 DXA917543:DXA917550 EGW917543:EGW917550 EQS917543:EQS917550 FAO917543:FAO917550 FKK917543:FKK917550 FUG917543:FUG917550 GEC917543:GEC917550 GNY917543:GNY917550 GXU917543:GXU917550 HHQ917543:HHQ917550 HRM917543:HRM917550 IBI917543:IBI917550 ILE917543:ILE917550 IVA917543:IVA917550 JEW917543:JEW917550 JOS917543:JOS917550 JYO917543:JYO917550 KIK917543:KIK917550 KSG917543:KSG917550 LCC917543:LCC917550 LLY917543:LLY917550 LVU917543:LVU917550 MFQ917543:MFQ917550 MPM917543:MPM917550 MZI917543:MZI917550 NJE917543:NJE917550 NTA917543:NTA917550 OCW917543:OCW917550 OMS917543:OMS917550 OWO917543:OWO917550 PGK917543:PGK917550 PQG917543:PQG917550 QAC917543:QAC917550 QJY917543:QJY917550 QTU917543:QTU917550 RDQ917543:RDQ917550 RNM917543:RNM917550 RXI917543:RXI917550 SHE917543:SHE917550 SRA917543:SRA917550 TAW917543:TAW917550 TKS917543:TKS917550 TUO917543:TUO917550 UEK917543:UEK917550 UOG917543:UOG917550 UYC917543:UYC917550 VHY917543:VHY917550 VRU917543:VRU917550 WBQ917543:WBQ917550 WLM917543:WLM917550 WVI917543:WVI917550 IW983079:IW983086 SS983079:SS983086 ACO983079:ACO983086 AMK983079:AMK983086 AWG983079:AWG983086 BGC983079:BGC983086 BPY983079:BPY983086 BZU983079:BZU983086 CJQ983079:CJQ983086 CTM983079:CTM983086 DDI983079:DDI983086 DNE983079:DNE983086 DXA983079:DXA983086 EGW983079:EGW983086 EQS983079:EQS983086 FAO983079:FAO983086 FKK983079:FKK983086 FUG983079:FUG983086 GEC983079:GEC983086 GNY983079:GNY983086 GXU983079:GXU983086 HHQ983079:HHQ983086 HRM983079:HRM983086 IBI983079:IBI983086 ILE983079:ILE983086 IVA983079:IVA983086 JEW983079:JEW983086 JOS983079:JOS983086 JYO983079:JYO983086 KIK983079:KIK983086 KSG983079:KSG983086 LCC983079:LCC983086 LLY983079:LLY983086 LVU983079:LVU983086 MFQ983079:MFQ983086 MPM983079:MPM983086 MZI983079:MZI983086 NJE983079:NJE983086 NTA983079:NTA983086 OCW983079:OCW983086 OMS983079:OMS983086 OWO983079:OWO983086 PGK983079:PGK983086 PQG983079:PQG983086 QAC983079:QAC983086 QJY983079:QJY983086 QTU983079:QTU983086 RDQ983079:RDQ983086 RNM983079:RNM983086 RXI983079:RXI983086 SHE983079:SHE983086 SRA983079:SRA983086 TAW983079:TAW983086 TKS983079:TKS983086 TUO983079:TUO983086 UEK983079:UEK983086 UOG983079:UOG983086 UYC983079:UYC983086 VHY983079:VHY983086 VRU983079:VRU983086 WBQ983079:WBQ983086 WLM983079:WLM983086 WVI983079:WVI983086 IW48:IW54 SS48:SS54 ACO48:ACO54 AMK48:AMK54 AWG48:AWG54 BGC48:BGC54 BPY48:BPY54 BZU48:BZU54 CJQ48:CJQ54 CTM48:CTM54 DDI48:DDI54 DNE48:DNE54 DXA48:DXA54 EGW48:EGW54 EQS48:EQS54 FAO48:FAO54 FKK48:FKK54 FUG48:FUG54 GEC48:GEC54 GNY48:GNY54 GXU48:GXU54 HHQ48:HHQ54 HRM48:HRM54 IBI48:IBI54 ILE48:ILE54 IVA48:IVA54 JEW48:JEW54 JOS48:JOS54 JYO48:JYO54 KIK48:KIK54 KSG48:KSG54 LCC48:LCC54 LLY48:LLY54 LVU48:LVU54 MFQ48:MFQ54 MPM48:MPM54 MZI48:MZI54 NJE48:NJE54 NTA48:NTA54 OCW48:OCW54 OMS48:OMS54 OWO48:OWO54 PGK48:PGK54 PQG48:PQG54 QAC48:QAC54 QJY48:QJY54 QTU48:QTU54 RDQ48:RDQ54 RNM48:RNM54 RXI48:RXI54 SHE48:SHE54 SRA48:SRA54 TAW48:TAW54 TKS48:TKS54 TUO48:TUO54 UEK48:UEK54 UOG48:UOG54 UYC48:UYC54 VHY48:VHY54 VRU48:VRU54 WBQ48:WBQ54 WLM48:WLM54 WVI48:WVI54 IW65584:IW65590 SS65584:SS65590 ACO65584:ACO65590 AMK65584:AMK65590 AWG65584:AWG65590 BGC65584:BGC65590 BPY65584:BPY65590 BZU65584:BZU65590 CJQ65584:CJQ65590 CTM65584:CTM65590 DDI65584:DDI65590 DNE65584:DNE65590 DXA65584:DXA65590 EGW65584:EGW65590 EQS65584:EQS65590 FAO65584:FAO65590 FKK65584:FKK65590 FUG65584:FUG65590 GEC65584:GEC65590 GNY65584:GNY65590 GXU65584:GXU65590 HHQ65584:HHQ65590 HRM65584:HRM65590 IBI65584:IBI65590 ILE65584:ILE65590 IVA65584:IVA65590 JEW65584:JEW65590 JOS65584:JOS65590 JYO65584:JYO65590 KIK65584:KIK65590 KSG65584:KSG65590 LCC65584:LCC65590 LLY65584:LLY65590 LVU65584:LVU65590 MFQ65584:MFQ65590 MPM65584:MPM65590 MZI65584:MZI65590 NJE65584:NJE65590 NTA65584:NTA65590 OCW65584:OCW65590 OMS65584:OMS65590 OWO65584:OWO65590 PGK65584:PGK65590 PQG65584:PQG65590 QAC65584:QAC65590 QJY65584:QJY65590 QTU65584:QTU65590 RDQ65584:RDQ65590 RNM65584:RNM65590 RXI65584:RXI65590 SHE65584:SHE65590 SRA65584:SRA65590 TAW65584:TAW65590 TKS65584:TKS65590 TUO65584:TUO65590 UEK65584:UEK65590 UOG65584:UOG65590 UYC65584:UYC65590 VHY65584:VHY65590 VRU65584:VRU65590 WBQ65584:WBQ65590 WLM65584:WLM65590 WVI65584:WVI65590 IW131120:IW131126 SS131120:SS131126 ACO131120:ACO131126 AMK131120:AMK131126 AWG131120:AWG131126 BGC131120:BGC131126 BPY131120:BPY131126 BZU131120:BZU131126 CJQ131120:CJQ131126 CTM131120:CTM131126 DDI131120:DDI131126 DNE131120:DNE131126 DXA131120:DXA131126 EGW131120:EGW131126 EQS131120:EQS131126 FAO131120:FAO131126 FKK131120:FKK131126 FUG131120:FUG131126 GEC131120:GEC131126 GNY131120:GNY131126 GXU131120:GXU131126 HHQ131120:HHQ131126 HRM131120:HRM131126 IBI131120:IBI131126 ILE131120:ILE131126 IVA131120:IVA131126 JEW131120:JEW131126 JOS131120:JOS131126 JYO131120:JYO131126 KIK131120:KIK131126 KSG131120:KSG131126 LCC131120:LCC131126 LLY131120:LLY131126 LVU131120:LVU131126 MFQ131120:MFQ131126 MPM131120:MPM131126 MZI131120:MZI131126 NJE131120:NJE131126 NTA131120:NTA131126 OCW131120:OCW131126 OMS131120:OMS131126 OWO131120:OWO131126 PGK131120:PGK131126 PQG131120:PQG131126 QAC131120:QAC131126 QJY131120:QJY131126 QTU131120:QTU131126 RDQ131120:RDQ131126 RNM131120:RNM131126 RXI131120:RXI131126 SHE131120:SHE131126 SRA131120:SRA131126 TAW131120:TAW131126 TKS131120:TKS131126 TUO131120:TUO131126 UEK131120:UEK131126 UOG131120:UOG131126 UYC131120:UYC131126 VHY131120:VHY131126 VRU131120:VRU131126 WBQ131120:WBQ131126 WLM131120:WLM131126 WVI131120:WVI131126 IW196656:IW196662 SS196656:SS196662 ACO196656:ACO196662 AMK196656:AMK196662 AWG196656:AWG196662 BGC196656:BGC196662 BPY196656:BPY196662 BZU196656:BZU196662 CJQ196656:CJQ196662 CTM196656:CTM196662 DDI196656:DDI196662 DNE196656:DNE196662 DXA196656:DXA196662 EGW196656:EGW196662 EQS196656:EQS196662 FAO196656:FAO196662 FKK196656:FKK196662 FUG196656:FUG196662 GEC196656:GEC196662 GNY196656:GNY196662 GXU196656:GXU196662 HHQ196656:HHQ196662 HRM196656:HRM196662 IBI196656:IBI196662 ILE196656:ILE196662 IVA196656:IVA196662 JEW196656:JEW196662 JOS196656:JOS196662 JYO196656:JYO196662 KIK196656:KIK196662 KSG196656:KSG196662 LCC196656:LCC196662 LLY196656:LLY196662 LVU196656:LVU196662 MFQ196656:MFQ196662 MPM196656:MPM196662 MZI196656:MZI196662 NJE196656:NJE196662 NTA196656:NTA196662 OCW196656:OCW196662 OMS196656:OMS196662 OWO196656:OWO196662 PGK196656:PGK196662 PQG196656:PQG196662 QAC196656:QAC196662 QJY196656:QJY196662 QTU196656:QTU196662 RDQ196656:RDQ196662 RNM196656:RNM196662 RXI196656:RXI196662 SHE196656:SHE196662 SRA196656:SRA196662 TAW196656:TAW196662 TKS196656:TKS196662 TUO196656:TUO196662 UEK196656:UEK196662 UOG196656:UOG196662 UYC196656:UYC196662 VHY196656:VHY196662 VRU196656:VRU196662 WBQ196656:WBQ196662 WLM196656:WLM196662 WVI196656:WVI196662 IW262192:IW262198 SS262192:SS262198 ACO262192:ACO262198 AMK262192:AMK262198 AWG262192:AWG262198 BGC262192:BGC262198 BPY262192:BPY262198 BZU262192:BZU262198 CJQ262192:CJQ262198 CTM262192:CTM262198 DDI262192:DDI262198 DNE262192:DNE262198 DXA262192:DXA262198 EGW262192:EGW262198 EQS262192:EQS262198 FAO262192:FAO262198 FKK262192:FKK262198 FUG262192:FUG262198 GEC262192:GEC262198 GNY262192:GNY262198 GXU262192:GXU262198 HHQ262192:HHQ262198 HRM262192:HRM262198 IBI262192:IBI262198 ILE262192:ILE262198 IVA262192:IVA262198 JEW262192:JEW262198 JOS262192:JOS262198 JYO262192:JYO262198 KIK262192:KIK262198 KSG262192:KSG262198 LCC262192:LCC262198 LLY262192:LLY262198 LVU262192:LVU262198 MFQ262192:MFQ262198 MPM262192:MPM262198 MZI262192:MZI262198 NJE262192:NJE262198 NTA262192:NTA262198 OCW262192:OCW262198 OMS262192:OMS262198 OWO262192:OWO262198 PGK262192:PGK262198 PQG262192:PQG262198 QAC262192:QAC262198 QJY262192:QJY262198 QTU262192:QTU262198 RDQ262192:RDQ262198 RNM262192:RNM262198 RXI262192:RXI262198 SHE262192:SHE262198 SRA262192:SRA262198 TAW262192:TAW262198 TKS262192:TKS262198 TUO262192:TUO262198 UEK262192:UEK262198 UOG262192:UOG262198 UYC262192:UYC262198 VHY262192:VHY262198 VRU262192:VRU262198 WBQ262192:WBQ262198 WLM262192:WLM262198 WVI262192:WVI262198 IW327728:IW327734 SS327728:SS327734 ACO327728:ACO327734 AMK327728:AMK327734 AWG327728:AWG327734 BGC327728:BGC327734 BPY327728:BPY327734 BZU327728:BZU327734 CJQ327728:CJQ327734 CTM327728:CTM327734 DDI327728:DDI327734 DNE327728:DNE327734 DXA327728:DXA327734 EGW327728:EGW327734 EQS327728:EQS327734 FAO327728:FAO327734 FKK327728:FKK327734 FUG327728:FUG327734 GEC327728:GEC327734 GNY327728:GNY327734 GXU327728:GXU327734 HHQ327728:HHQ327734 HRM327728:HRM327734 IBI327728:IBI327734 ILE327728:ILE327734 IVA327728:IVA327734 JEW327728:JEW327734 JOS327728:JOS327734 JYO327728:JYO327734 KIK327728:KIK327734 KSG327728:KSG327734 LCC327728:LCC327734 LLY327728:LLY327734 LVU327728:LVU327734 MFQ327728:MFQ327734 MPM327728:MPM327734 MZI327728:MZI327734 NJE327728:NJE327734 NTA327728:NTA327734 OCW327728:OCW327734 OMS327728:OMS327734 OWO327728:OWO327734 PGK327728:PGK327734 PQG327728:PQG327734 QAC327728:QAC327734 QJY327728:QJY327734 QTU327728:QTU327734 RDQ327728:RDQ327734 RNM327728:RNM327734 RXI327728:RXI327734 SHE327728:SHE327734 SRA327728:SRA327734 TAW327728:TAW327734 TKS327728:TKS327734 TUO327728:TUO327734 UEK327728:UEK327734 UOG327728:UOG327734 UYC327728:UYC327734 VHY327728:VHY327734 VRU327728:VRU327734 WBQ327728:WBQ327734 WLM327728:WLM327734 WVI327728:WVI327734 IW393264:IW393270 SS393264:SS393270 ACO393264:ACO393270 AMK393264:AMK393270 AWG393264:AWG393270 BGC393264:BGC393270 BPY393264:BPY393270 BZU393264:BZU393270 CJQ393264:CJQ393270 CTM393264:CTM393270 DDI393264:DDI393270 DNE393264:DNE393270 DXA393264:DXA393270 EGW393264:EGW393270 EQS393264:EQS393270 FAO393264:FAO393270 FKK393264:FKK393270 FUG393264:FUG393270 GEC393264:GEC393270 GNY393264:GNY393270 GXU393264:GXU393270 HHQ393264:HHQ393270 HRM393264:HRM393270 IBI393264:IBI393270 ILE393264:ILE393270 IVA393264:IVA393270 JEW393264:JEW393270 JOS393264:JOS393270 JYO393264:JYO393270 KIK393264:KIK393270 KSG393264:KSG393270 LCC393264:LCC393270 LLY393264:LLY393270 LVU393264:LVU393270 MFQ393264:MFQ393270 MPM393264:MPM393270 MZI393264:MZI393270 NJE393264:NJE393270 NTA393264:NTA393270 OCW393264:OCW393270 OMS393264:OMS393270 OWO393264:OWO393270 PGK393264:PGK393270 PQG393264:PQG393270 QAC393264:QAC393270 QJY393264:QJY393270 QTU393264:QTU393270 RDQ393264:RDQ393270 RNM393264:RNM393270 RXI393264:RXI393270 SHE393264:SHE393270 SRA393264:SRA393270 TAW393264:TAW393270 TKS393264:TKS393270 TUO393264:TUO393270 UEK393264:UEK393270 UOG393264:UOG393270 UYC393264:UYC393270 VHY393264:VHY393270 VRU393264:VRU393270 WBQ393264:WBQ393270 WLM393264:WLM393270 WVI393264:WVI393270 IW458800:IW458806 SS458800:SS458806 ACO458800:ACO458806 AMK458800:AMK458806 AWG458800:AWG458806 BGC458800:BGC458806 BPY458800:BPY458806 BZU458800:BZU458806 CJQ458800:CJQ458806 CTM458800:CTM458806 DDI458800:DDI458806 DNE458800:DNE458806 DXA458800:DXA458806 EGW458800:EGW458806 EQS458800:EQS458806 FAO458800:FAO458806 FKK458800:FKK458806 FUG458800:FUG458806 GEC458800:GEC458806 GNY458800:GNY458806 GXU458800:GXU458806 HHQ458800:HHQ458806 HRM458800:HRM458806 IBI458800:IBI458806 ILE458800:ILE458806 IVA458800:IVA458806 JEW458800:JEW458806 JOS458800:JOS458806 JYO458800:JYO458806 KIK458800:KIK458806 KSG458800:KSG458806 LCC458800:LCC458806 LLY458800:LLY458806 LVU458800:LVU458806 MFQ458800:MFQ458806 MPM458800:MPM458806 MZI458800:MZI458806 NJE458800:NJE458806 NTA458800:NTA458806 OCW458800:OCW458806 OMS458800:OMS458806 OWO458800:OWO458806 PGK458800:PGK458806 PQG458800:PQG458806 QAC458800:QAC458806 QJY458800:QJY458806 QTU458800:QTU458806 RDQ458800:RDQ458806 RNM458800:RNM458806 RXI458800:RXI458806 SHE458800:SHE458806 SRA458800:SRA458806 TAW458800:TAW458806 TKS458800:TKS458806 TUO458800:TUO458806 UEK458800:UEK458806 UOG458800:UOG458806 UYC458800:UYC458806 VHY458800:VHY458806 VRU458800:VRU458806 WBQ458800:WBQ458806 WLM458800:WLM458806 WVI458800:WVI458806 IW524336:IW524342 SS524336:SS524342 ACO524336:ACO524342 AMK524336:AMK524342 AWG524336:AWG524342 BGC524336:BGC524342 BPY524336:BPY524342 BZU524336:BZU524342 CJQ524336:CJQ524342 CTM524336:CTM524342 DDI524336:DDI524342 DNE524336:DNE524342 DXA524336:DXA524342 EGW524336:EGW524342 EQS524336:EQS524342 FAO524336:FAO524342 FKK524336:FKK524342 FUG524336:FUG524342 GEC524336:GEC524342 GNY524336:GNY524342 GXU524336:GXU524342 HHQ524336:HHQ524342 HRM524336:HRM524342 IBI524336:IBI524342 ILE524336:ILE524342 IVA524336:IVA524342 JEW524336:JEW524342 JOS524336:JOS524342 JYO524336:JYO524342 KIK524336:KIK524342 KSG524336:KSG524342 LCC524336:LCC524342 LLY524336:LLY524342 LVU524336:LVU524342 MFQ524336:MFQ524342 MPM524336:MPM524342 MZI524336:MZI524342 NJE524336:NJE524342 NTA524336:NTA524342 OCW524336:OCW524342 OMS524336:OMS524342 OWO524336:OWO524342 PGK524336:PGK524342 PQG524336:PQG524342 QAC524336:QAC524342 QJY524336:QJY524342 QTU524336:QTU524342 RDQ524336:RDQ524342 RNM524336:RNM524342 RXI524336:RXI524342 SHE524336:SHE524342 SRA524336:SRA524342 TAW524336:TAW524342 TKS524336:TKS524342 TUO524336:TUO524342 UEK524336:UEK524342 UOG524336:UOG524342 UYC524336:UYC524342 VHY524336:VHY524342 VRU524336:VRU524342 WBQ524336:WBQ524342 WLM524336:WLM524342 WVI524336:WVI524342 IW589872:IW589878 SS589872:SS589878 ACO589872:ACO589878 AMK589872:AMK589878 AWG589872:AWG589878 BGC589872:BGC589878 BPY589872:BPY589878 BZU589872:BZU589878 CJQ589872:CJQ589878 CTM589872:CTM589878 DDI589872:DDI589878 DNE589872:DNE589878 DXA589872:DXA589878 EGW589872:EGW589878 EQS589872:EQS589878 FAO589872:FAO589878 FKK589872:FKK589878 FUG589872:FUG589878 GEC589872:GEC589878 GNY589872:GNY589878 GXU589872:GXU589878 HHQ589872:HHQ589878 HRM589872:HRM589878 IBI589872:IBI589878 ILE589872:ILE589878 IVA589872:IVA589878 JEW589872:JEW589878 JOS589872:JOS589878 JYO589872:JYO589878 KIK589872:KIK589878 KSG589872:KSG589878 LCC589872:LCC589878 LLY589872:LLY589878 LVU589872:LVU589878 MFQ589872:MFQ589878 MPM589872:MPM589878 MZI589872:MZI589878 NJE589872:NJE589878 NTA589872:NTA589878 OCW589872:OCW589878 OMS589872:OMS589878 OWO589872:OWO589878 PGK589872:PGK589878 PQG589872:PQG589878 QAC589872:QAC589878 QJY589872:QJY589878 QTU589872:QTU589878 RDQ589872:RDQ589878 RNM589872:RNM589878 RXI589872:RXI589878 SHE589872:SHE589878 SRA589872:SRA589878 TAW589872:TAW589878 TKS589872:TKS589878 TUO589872:TUO589878 UEK589872:UEK589878 UOG589872:UOG589878 UYC589872:UYC589878 VHY589872:VHY589878 VRU589872:VRU589878 WBQ589872:WBQ589878 WLM589872:WLM589878 WVI589872:WVI589878 IW655408:IW655414 SS655408:SS655414 ACO655408:ACO655414 AMK655408:AMK655414 AWG655408:AWG655414 BGC655408:BGC655414 BPY655408:BPY655414 BZU655408:BZU655414 CJQ655408:CJQ655414 CTM655408:CTM655414 DDI655408:DDI655414 DNE655408:DNE655414 DXA655408:DXA655414 EGW655408:EGW655414 EQS655408:EQS655414 FAO655408:FAO655414 FKK655408:FKK655414 FUG655408:FUG655414 GEC655408:GEC655414 GNY655408:GNY655414 GXU655408:GXU655414 HHQ655408:HHQ655414 HRM655408:HRM655414 IBI655408:IBI655414 ILE655408:ILE655414 IVA655408:IVA655414 JEW655408:JEW655414 JOS655408:JOS655414 JYO655408:JYO655414 KIK655408:KIK655414 KSG655408:KSG655414 LCC655408:LCC655414 LLY655408:LLY655414 LVU655408:LVU655414 MFQ655408:MFQ655414 MPM655408:MPM655414 MZI655408:MZI655414 NJE655408:NJE655414 NTA655408:NTA655414 OCW655408:OCW655414 OMS655408:OMS655414 OWO655408:OWO655414 PGK655408:PGK655414 PQG655408:PQG655414 QAC655408:QAC655414 QJY655408:QJY655414 QTU655408:QTU655414 RDQ655408:RDQ655414 RNM655408:RNM655414 RXI655408:RXI655414 SHE655408:SHE655414 SRA655408:SRA655414 TAW655408:TAW655414 TKS655408:TKS655414 TUO655408:TUO655414 UEK655408:UEK655414 UOG655408:UOG655414 UYC655408:UYC655414 VHY655408:VHY655414 VRU655408:VRU655414 WBQ655408:WBQ655414 WLM655408:WLM655414 WVI655408:WVI655414 IW720944:IW720950 SS720944:SS720950 ACO720944:ACO720950 AMK720944:AMK720950 AWG720944:AWG720950 BGC720944:BGC720950 BPY720944:BPY720950 BZU720944:BZU720950 CJQ720944:CJQ720950 CTM720944:CTM720950 DDI720944:DDI720950 DNE720944:DNE720950 DXA720944:DXA720950 EGW720944:EGW720950 EQS720944:EQS720950 FAO720944:FAO720950 FKK720944:FKK720950 FUG720944:FUG720950 GEC720944:GEC720950 GNY720944:GNY720950 GXU720944:GXU720950 HHQ720944:HHQ720950 HRM720944:HRM720950 IBI720944:IBI720950 ILE720944:ILE720950 IVA720944:IVA720950 JEW720944:JEW720950 JOS720944:JOS720950 JYO720944:JYO720950 KIK720944:KIK720950 KSG720944:KSG720950 LCC720944:LCC720950 LLY720944:LLY720950 LVU720944:LVU720950 MFQ720944:MFQ720950 MPM720944:MPM720950 MZI720944:MZI720950 NJE720944:NJE720950 NTA720944:NTA720950 OCW720944:OCW720950 OMS720944:OMS720950 OWO720944:OWO720950 PGK720944:PGK720950 PQG720944:PQG720950 QAC720944:QAC720950 QJY720944:QJY720950 QTU720944:QTU720950 RDQ720944:RDQ720950 RNM720944:RNM720950 RXI720944:RXI720950 SHE720944:SHE720950 SRA720944:SRA720950 TAW720944:TAW720950 TKS720944:TKS720950 TUO720944:TUO720950 UEK720944:UEK720950 UOG720944:UOG720950 UYC720944:UYC720950 VHY720944:VHY720950 VRU720944:VRU720950 WBQ720944:WBQ720950 WLM720944:WLM720950 WVI720944:WVI720950 IW786480:IW786486 SS786480:SS786486 ACO786480:ACO786486 AMK786480:AMK786486 AWG786480:AWG786486 BGC786480:BGC786486 BPY786480:BPY786486 BZU786480:BZU786486 CJQ786480:CJQ786486 CTM786480:CTM786486 DDI786480:DDI786486 DNE786480:DNE786486 DXA786480:DXA786486 EGW786480:EGW786486 EQS786480:EQS786486 FAO786480:FAO786486 FKK786480:FKK786486 FUG786480:FUG786486 GEC786480:GEC786486 GNY786480:GNY786486 GXU786480:GXU786486 HHQ786480:HHQ786486 HRM786480:HRM786486 IBI786480:IBI786486 ILE786480:ILE786486 IVA786480:IVA786486 JEW786480:JEW786486 JOS786480:JOS786486 JYO786480:JYO786486 KIK786480:KIK786486 KSG786480:KSG786486 LCC786480:LCC786486 LLY786480:LLY786486 LVU786480:LVU786486 MFQ786480:MFQ786486 MPM786480:MPM786486 MZI786480:MZI786486 NJE786480:NJE786486 NTA786480:NTA786486 OCW786480:OCW786486 OMS786480:OMS786486 OWO786480:OWO786486 PGK786480:PGK786486 PQG786480:PQG786486 QAC786480:QAC786486 QJY786480:QJY786486 QTU786480:QTU786486 RDQ786480:RDQ786486 RNM786480:RNM786486 RXI786480:RXI786486 SHE786480:SHE786486 SRA786480:SRA786486 TAW786480:TAW786486 TKS786480:TKS786486 TUO786480:TUO786486 UEK786480:UEK786486 UOG786480:UOG786486 UYC786480:UYC786486 VHY786480:VHY786486 VRU786480:VRU786486 WBQ786480:WBQ786486 WLM786480:WLM786486 WVI786480:WVI786486 IW852016:IW852022 SS852016:SS852022 ACO852016:ACO852022 AMK852016:AMK852022 AWG852016:AWG852022 BGC852016:BGC852022 BPY852016:BPY852022 BZU852016:BZU852022 CJQ852016:CJQ852022 CTM852016:CTM852022 DDI852016:DDI852022 DNE852016:DNE852022 DXA852016:DXA852022 EGW852016:EGW852022 EQS852016:EQS852022 FAO852016:FAO852022 FKK852016:FKK852022 FUG852016:FUG852022 GEC852016:GEC852022 GNY852016:GNY852022 GXU852016:GXU852022 HHQ852016:HHQ852022 HRM852016:HRM852022 IBI852016:IBI852022 ILE852016:ILE852022 IVA852016:IVA852022 JEW852016:JEW852022 JOS852016:JOS852022 JYO852016:JYO852022 KIK852016:KIK852022 KSG852016:KSG852022 LCC852016:LCC852022 LLY852016:LLY852022 LVU852016:LVU852022 MFQ852016:MFQ852022 MPM852016:MPM852022 MZI852016:MZI852022 NJE852016:NJE852022 NTA852016:NTA852022 OCW852016:OCW852022 OMS852016:OMS852022 OWO852016:OWO852022 PGK852016:PGK852022 PQG852016:PQG852022 QAC852016:QAC852022 QJY852016:QJY852022 QTU852016:QTU852022 RDQ852016:RDQ852022 RNM852016:RNM852022 RXI852016:RXI852022 SHE852016:SHE852022 SRA852016:SRA852022 TAW852016:TAW852022 TKS852016:TKS852022 TUO852016:TUO852022 UEK852016:UEK852022 UOG852016:UOG852022 UYC852016:UYC852022 VHY852016:VHY852022 VRU852016:VRU852022 WBQ852016:WBQ852022 WLM852016:WLM852022 WVI852016:WVI852022 IW917552:IW917558 SS917552:SS917558 ACO917552:ACO917558 AMK917552:AMK917558 AWG917552:AWG917558 BGC917552:BGC917558 BPY917552:BPY917558 BZU917552:BZU917558 CJQ917552:CJQ917558 CTM917552:CTM917558 DDI917552:DDI917558 DNE917552:DNE917558 DXA917552:DXA917558 EGW917552:EGW917558 EQS917552:EQS917558 FAO917552:FAO917558 FKK917552:FKK917558 FUG917552:FUG917558 GEC917552:GEC917558 GNY917552:GNY917558 GXU917552:GXU917558 HHQ917552:HHQ917558 HRM917552:HRM917558 IBI917552:IBI917558 ILE917552:ILE917558 IVA917552:IVA917558 JEW917552:JEW917558 JOS917552:JOS917558 JYO917552:JYO917558 KIK917552:KIK917558 KSG917552:KSG917558 LCC917552:LCC917558 LLY917552:LLY917558 LVU917552:LVU917558 MFQ917552:MFQ917558 MPM917552:MPM917558 MZI917552:MZI917558 NJE917552:NJE917558 NTA917552:NTA917558 OCW917552:OCW917558 OMS917552:OMS917558 OWO917552:OWO917558 PGK917552:PGK917558 PQG917552:PQG917558 QAC917552:QAC917558 QJY917552:QJY917558 QTU917552:QTU917558 RDQ917552:RDQ917558 RNM917552:RNM917558 RXI917552:RXI917558 SHE917552:SHE917558 SRA917552:SRA917558 TAW917552:TAW917558 TKS917552:TKS917558 TUO917552:TUO917558 UEK917552:UEK917558 UOG917552:UOG917558 UYC917552:UYC917558 VHY917552:VHY917558 VRU917552:VRU917558 WBQ917552:WBQ917558 WLM917552:WLM917558 WVI917552:WVI917558 IW983088:IW983094 SS983088:SS983094 ACO983088:ACO983094 AMK983088:AMK983094 AWG983088:AWG983094 BGC983088:BGC983094 BPY983088:BPY983094 BZU983088:BZU983094 CJQ983088:CJQ983094 CTM983088:CTM983094 DDI983088:DDI983094 DNE983088:DNE983094 DXA983088:DXA983094 EGW983088:EGW983094 EQS983088:EQS983094 FAO983088:FAO983094 FKK983088:FKK983094 FUG983088:FUG983094 GEC983088:GEC983094 GNY983088:GNY983094 GXU983088:GXU983094 HHQ983088:HHQ983094 HRM983088:HRM983094 IBI983088:IBI983094 ILE983088:ILE983094 IVA983088:IVA983094 JEW983088:JEW983094 JOS983088:JOS983094 JYO983088:JYO983094 KIK983088:KIK983094 KSG983088:KSG983094 LCC983088:LCC983094 LLY983088:LLY983094 LVU983088:LVU983094 MFQ983088:MFQ983094 MPM983088:MPM983094 MZI983088:MZI983094 NJE983088:NJE983094 NTA983088:NTA983094 OCW983088:OCW983094 OMS983088:OMS983094 OWO983088:OWO983094 PGK983088:PGK983094 PQG983088:PQG983094 QAC983088:QAC983094 QJY983088:QJY983094 QTU983088:QTU983094 RDQ983088:RDQ983094 RNM983088:RNM983094 RXI983088:RXI983094 SHE983088:SHE983094 SRA983088:SRA983094 TAW983088:TAW983094 TKS983088:TKS983094 TUO983088:TUO983094 UEK983088:UEK983094 UOG983088:UOG983094 UYC983088:UYC983094 VHY983088:VHY983094 VRU983088:VRU983094 WBQ983088:WBQ983094 WLM983088:WLM983094 WVI983088:WVI983094 IW56:IW69 SS56:SS69 ACO56:ACO69 AMK56:AMK69 AWG56:AWG69 BGC56:BGC69 BPY56:BPY69 BZU56:BZU69 CJQ56:CJQ69 CTM56:CTM69 DDI56:DDI69 DNE56:DNE69 DXA56:DXA69 EGW56:EGW69 EQS56:EQS69 FAO56:FAO69 FKK56:FKK69 FUG56:FUG69 GEC56:GEC69 GNY56:GNY69 GXU56:GXU69 HHQ56:HHQ69 HRM56:HRM69 IBI56:IBI69 ILE56:ILE69 IVA56:IVA69 JEW56:JEW69 JOS56:JOS69 JYO56:JYO69 KIK56:KIK69 KSG56:KSG69 LCC56:LCC69 LLY56:LLY69 LVU56:LVU69 MFQ56:MFQ69 MPM56:MPM69 MZI56:MZI69 NJE56:NJE69 NTA56:NTA69 OCW56:OCW69 OMS56:OMS69 OWO56:OWO69 PGK56:PGK69 PQG56:PQG69 QAC56:QAC69 QJY56:QJY69 QTU56:QTU69 RDQ56:RDQ69 RNM56:RNM69 RXI56:RXI69 SHE56:SHE69 SRA56:SRA69 TAW56:TAW69 TKS56:TKS69 TUO56:TUO69 UEK56:UEK69 UOG56:UOG69 UYC56:UYC69 VHY56:VHY69 VRU56:VRU69 WBQ56:WBQ69 WLM56:WLM69 WVI56:WVI69 IW65592:IW65605 SS65592:SS65605 ACO65592:ACO65605 AMK65592:AMK65605 AWG65592:AWG65605 BGC65592:BGC65605 BPY65592:BPY65605 BZU65592:BZU65605 CJQ65592:CJQ65605 CTM65592:CTM65605 DDI65592:DDI65605 DNE65592:DNE65605 DXA65592:DXA65605 EGW65592:EGW65605 EQS65592:EQS65605 FAO65592:FAO65605 FKK65592:FKK65605 FUG65592:FUG65605 GEC65592:GEC65605 GNY65592:GNY65605 GXU65592:GXU65605 HHQ65592:HHQ65605 HRM65592:HRM65605 IBI65592:IBI65605 ILE65592:ILE65605 IVA65592:IVA65605 JEW65592:JEW65605 JOS65592:JOS65605 JYO65592:JYO65605 KIK65592:KIK65605 KSG65592:KSG65605 LCC65592:LCC65605 LLY65592:LLY65605 LVU65592:LVU65605 MFQ65592:MFQ65605 MPM65592:MPM65605 MZI65592:MZI65605 NJE65592:NJE65605 NTA65592:NTA65605 OCW65592:OCW65605 OMS65592:OMS65605 OWO65592:OWO65605 PGK65592:PGK65605 PQG65592:PQG65605 QAC65592:QAC65605 QJY65592:QJY65605 QTU65592:QTU65605 RDQ65592:RDQ65605 RNM65592:RNM65605 RXI65592:RXI65605 SHE65592:SHE65605 SRA65592:SRA65605 TAW65592:TAW65605 TKS65592:TKS65605 TUO65592:TUO65605 UEK65592:UEK65605 UOG65592:UOG65605 UYC65592:UYC65605 VHY65592:VHY65605 VRU65592:VRU65605 WBQ65592:WBQ65605 WLM65592:WLM65605 WVI65592:WVI65605 IW131128:IW131141 SS131128:SS131141 ACO131128:ACO131141 AMK131128:AMK131141 AWG131128:AWG131141 BGC131128:BGC131141 BPY131128:BPY131141 BZU131128:BZU131141 CJQ131128:CJQ131141 CTM131128:CTM131141 DDI131128:DDI131141 DNE131128:DNE131141 DXA131128:DXA131141 EGW131128:EGW131141 EQS131128:EQS131141 FAO131128:FAO131141 FKK131128:FKK131141 FUG131128:FUG131141 GEC131128:GEC131141 GNY131128:GNY131141 GXU131128:GXU131141 HHQ131128:HHQ131141 HRM131128:HRM131141 IBI131128:IBI131141 ILE131128:ILE131141 IVA131128:IVA131141 JEW131128:JEW131141 JOS131128:JOS131141 JYO131128:JYO131141 KIK131128:KIK131141 KSG131128:KSG131141 LCC131128:LCC131141 LLY131128:LLY131141 LVU131128:LVU131141 MFQ131128:MFQ131141 MPM131128:MPM131141 MZI131128:MZI131141 NJE131128:NJE131141 NTA131128:NTA131141 OCW131128:OCW131141 OMS131128:OMS131141 OWO131128:OWO131141 PGK131128:PGK131141 PQG131128:PQG131141 QAC131128:QAC131141 QJY131128:QJY131141 QTU131128:QTU131141 RDQ131128:RDQ131141 RNM131128:RNM131141 RXI131128:RXI131141 SHE131128:SHE131141 SRA131128:SRA131141 TAW131128:TAW131141 TKS131128:TKS131141 TUO131128:TUO131141 UEK131128:UEK131141 UOG131128:UOG131141 UYC131128:UYC131141 VHY131128:VHY131141 VRU131128:VRU131141 WBQ131128:WBQ131141 WLM131128:WLM131141 WVI131128:WVI131141 IW196664:IW196677 SS196664:SS196677 ACO196664:ACO196677 AMK196664:AMK196677 AWG196664:AWG196677 BGC196664:BGC196677 BPY196664:BPY196677 BZU196664:BZU196677 CJQ196664:CJQ196677 CTM196664:CTM196677 DDI196664:DDI196677 DNE196664:DNE196677 DXA196664:DXA196677 EGW196664:EGW196677 EQS196664:EQS196677 FAO196664:FAO196677 FKK196664:FKK196677 FUG196664:FUG196677 GEC196664:GEC196677 GNY196664:GNY196677 GXU196664:GXU196677 HHQ196664:HHQ196677 HRM196664:HRM196677 IBI196664:IBI196677 ILE196664:ILE196677 IVA196664:IVA196677 JEW196664:JEW196677 JOS196664:JOS196677 JYO196664:JYO196677 KIK196664:KIK196677 KSG196664:KSG196677 LCC196664:LCC196677 LLY196664:LLY196677 LVU196664:LVU196677 MFQ196664:MFQ196677 MPM196664:MPM196677 MZI196664:MZI196677 NJE196664:NJE196677 NTA196664:NTA196677 OCW196664:OCW196677 OMS196664:OMS196677 OWO196664:OWO196677 PGK196664:PGK196677 PQG196664:PQG196677 QAC196664:QAC196677 QJY196664:QJY196677 QTU196664:QTU196677 RDQ196664:RDQ196677 RNM196664:RNM196677 RXI196664:RXI196677 SHE196664:SHE196677 SRA196664:SRA196677 TAW196664:TAW196677 TKS196664:TKS196677 TUO196664:TUO196677 UEK196664:UEK196677 UOG196664:UOG196677 UYC196664:UYC196677 VHY196664:VHY196677 VRU196664:VRU196677 WBQ196664:WBQ196677 WLM196664:WLM196677 WVI196664:WVI196677 IW262200:IW262213 SS262200:SS262213 ACO262200:ACO262213 AMK262200:AMK262213 AWG262200:AWG262213 BGC262200:BGC262213 BPY262200:BPY262213 BZU262200:BZU262213 CJQ262200:CJQ262213 CTM262200:CTM262213 DDI262200:DDI262213 DNE262200:DNE262213 DXA262200:DXA262213 EGW262200:EGW262213 EQS262200:EQS262213 FAO262200:FAO262213 FKK262200:FKK262213 FUG262200:FUG262213 GEC262200:GEC262213 GNY262200:GNY262213 GXU262200:GXU262213 HHQ262200:HHQ262213 HRM262200:HRM262213 IBI262200:IBI262213 ILE262200:ILE262213 IVA262200:IVA262213 JEW262200:JEW262213 JOS262200:JOS262213 JYO262200:JYO262213 KIK262200:KIK262213 KSG262200:KSG262213 LCC262200:LCC262213 LLY262200:LLY262213 LVU262200:LVU262213 MFQ262200:MFQ262213 MPM262200:MPM262213 MZI262200:MZI262213 NJE262200:NJE262213 NTA262200:NTA262213 OCW262200:OCW262213 OMS262200:OMS262213 OWO262200:OWO262213 PGK262200:PGK262213 PQG262200:PQG262213 QAC262200:QAC262213 QJY262200:QJY262213 QTU262200:QTU262213 RDQ262200:RDQ262213 RNM262200:RNM262213 RXI262200:RXI262213 SHE262200:SHE262213 SRA262200:SRA262213 TAW262200:TAW262213 TKS262200:TKS262213 TUO262200:TUO262213 UEK262200:UEK262213 UOG262200:UOG262213 UYC262200:UYC262213 VHY262200:VHY262213 VRU262200:VRU262213 WBQ262200:WBQ262213 WLM262200:WLM262213 WVI262200:WVI262213 IW327736:IW327749 SS327736:SS327749 ACO327736:ACO327749 AMK327736:AMK327749 AWG327736:AWG327749 BGC327736:BGC327749 BPY327736:BPY327749 BZU327736:BZU327749 CJQ327736:CJQ327749 CTM327736:CTM327749 DDI327736:DDI327749 DNE327736:DNE327749 DXA327736:DXA327749 EGW327736:EGW327749 EQS327736:EQS327749 FAO327736:FAO327749 FKK327736:FKK327749 FUG327736:FUG327749 GEC327736:GEC327749 GNY327736:GNY327749 GXU327736:GXU327749 HHQ327736:HHQ327749 HRM327736:HRM327749 IBI327736:IBI327749 ILE327736:ILE327749 IVA327736:IVA327749 JEW327736:JEW327749 JOS327736:JOS327749 JYO327736:JYO327749 KIK327736:KIK327749 KSG327736:KSG327749 LCC327736:LCC327749 LLY327736:LLY327749 LVU327736:LVU327749 MFQ327736:MFQ327749 MPM327736:MPM327749 MZI327736:MZI327749 NJE327736:NJE327749 NTA327736:NTA327749 OCW327736:OCW327749 OMS327736:OMS327749 OWO327736:OWO327749 PGK327736:PGK327749 PQG327736:PQG327749 QAC327736:QAC327749 QJY327736:QJY327749 QTU327736:QTU327749 RDQ327736:RDQ327749 RNM327736:RNM327749 RXI327736:RXI327749 SHE327736:SHE327749 SRA327736:SRA327749 TAW327736:TAW327749 TKS327736:TKS327749 TUO327736:TUO327749 UEK327736:UEK327749 UOG327736:UOG327749 UYC327736:UYC327749 VHY327736:VHY327749 VRU327736:VRU327749 WBQ327736:WBQ327749 WLM327736:WLM327749 WVI327736:WVI327749 IW393272:IW393285 SS393272:SS393285 ACO393272:ACO393285 AMK393272:AMK393285 AWG393272:AWG393285 BGC393272:BGC393285 BPY393272:BPY393285 BZU393272:BZU393285 CJQ393272:CJQ393285 CTM393272:CTM393285 DDI393272:DDI393285 DNE393272:DNE393285 DXA393272:DXA393285 EGW393272:EGW393285 EQS393272:EQS393285 FAO393272:FAO393285 FKK393272:FKK393285 FUG393272:FUG393285 GEC393272:GEC393285 GNY393272:GNY393285 GXU393272:GXU393285 HHQ393272:HHQ393285 HRM393272:HRM393285 IBI393272:IBI393285 ILE393272:ILE393285 IVA393272:IVA393285 JEW393272:JEW393285 JOS393272:JOS393285 JYO393272:JYO393285 KIK393272:KIK393285 KSG393272:KSG393285 LCC393272:LCC393285 LLY393272:LLY393285 LVU393272:LVU393285 MFQ393272:MFQ393285 MPM393272:MPM393285 MZI393272:MZI393285 NJE393272:NJE393285 NTA393272:NTA393285 OCW393272:OCW393285 OMS393272:OMS393285 OWO393272:OWO393285 PGK393272:PGK393285 PQG393272:PQG393285 QAC393272:QAC393285 QJY393272:QJY393285 QTU393272:QTU393285 RDQ393272:RDQ393285 RNM393272:RNM393285 RXI393272:RXI393285 SHE393272:SHE393285 SRA393272:SRA393285 TAW393272:TAW393285 TKS393272:TKS393285 TUO393272:TUO393285 UEK393272:UEK393285 UOG393272:UOG393285 UYC393272:UYC393285 VHY393272:VHY393285 VRU393272:VRU393285 WBQ393272:WBQ393285 WLM393272:WLM393285 WVI393272:WVI393285 IW458808:IW458821 SS458808:SS458821 ACO458808:ACO458821 AMK458808:AMK458821 AWG458808:AWG458821 BGC458808:BGC458821 BPY458808:BPY458821 BZU458808:BZU458821 CJQ458808:CJQ458821 CTM458808:CTM458821 DDI458808:DDI458821 DNE458808:DNE458821 DXA458808:DXA458821 EGW458808:EGW458821 EQS458808:EQS458821 FAO458808:FAO458821 FKK458808:FKK458821 FUG458808:FUG458821 GEC458808:GEC458821 GNY458808:GNY458821 GXU458808:GXU458821 HHQ458808:HHQ458821 HRM458808:HRM458821 IBI458808:IBI458821 ILE458808:ILE458821 IVA458808:IVA458821 JEW458808:JEW458821 JOS458808:JOS458821 JYO458808:JYO458821 KIK458808:KIK458821 KSG458808:KSG458821 LCC458808:LCC458821 LLY458808:LLY458821 LVU458808:LVU458821 MFQ458808:MFQ458821 MPM458808:MPM458821 MZI458808:MZI458821 NJE458808:NJE458821 NTA458808:NTA458821 OCW458808:OCW458821 OMS458808:OMS458821 OWO458808:OWO458821 PGK458808:PGK458821 PQG458808:PQG458821 QAC458808:QAC458821 QJY458808:QJY458821 QTU458808:QTU458821 RDQ458808:RDQ458821 RNM458808:RNM458821 RXI458808:RXI458821 SHE458808:SHE458821 SRA458808:SRA458821 TAW458808:TAW458821 TKS458808:TKS458821 TUO458808:TUO458821 UEK458808:UEK458821 UOG458808:UOG458821 UYC458808:UYC458821 VHY458808:VHY458821 VRU458808:VRU458821 WBQ458808:WBQ458821 WLM458808:WLM458821 WVI458808:WVI458821 IW524344:IW524357 SS524344:SS524357 ACO524344:ACO524357 AMK524344:AMK524357 AWG524344:AWG524357 BGC524344:BGC524357 BPY524344:BPY524357 BZU524344:BZU524357 CJQ524344:CJQ524357 CTM524344:CTM524357 DDI524344:DDI524357 DNE524344:DNE524357 DXA524344:DXA524357 EGW524344:EGW524357 EQS524344:EQS524357 FAO524344:FAO524357 FKK524344:FKK524357 FUG524344:FUG524357 GEC524344:GEC524357 GNY524344:GNY524357 GXU524344:GXU524357 HHQ524344:HHQ524357 HRM524344:HRM524357 IBI524344:IBI524357 ILE524344:ILE524357 IVA524344:IVA524357 JEW524344:JEW524357 JOS524344:JOS524357 JYO524344:JYO524357 KIK524344:KIK524357 KSG524344:KSG524357 LCC524344:LCC524357 LLY524344:LLY524357 LVU524344:LVU524357 MFQ524344:MFQ524357 MPM524344:MPM524357 MZI524344:MZI524357 NJE524344:NJE524357 NTA524344:NTA524357 OCW524344:OCW524357 OMS524344:OMS524357 OWO524344:OWO524357 PGK524344:PGK524357 PQG524344:PQG524357 QAC524344:QAC524357 QJY524344:QJY524357 QTU524344:QTU524357 RDQ524344:RDQ524357 RNM524344:RNM524357 RXI524344:RXI524357 SHE524344:SHE524357 SRA524344:SRA524357 TAW524344:TAW524357 TKS524344:TKS524357 TUO524344:TUO524357 UEK524344:UEK524357 UOG524344:UOG524357 UYC524344:UYC524357 VHY524344:VHY524357 VRU524344:VRU524357 WBQ524344:WBQ524357 WLM524344:WLM524357 WVI524344:WVI524357 IW589880:IW589893 SS589880:SS589893 ACO589880:ACO589893 AMK589880:AMK589893 AWG589880:AWG589893 BGC589880:BGC589893 BPY589880:BPY589893 BZU589880:BZU589893 CJQ589880:CJQ589893 CTM589880:CTM589893 DDI589880:DDI589893 DNE589880:DNE589893 DXA589880:DXA589893 EGW589880:EGW589893 EQS589880:EQS589893 FAO589880:FAO589893 FKK589880:FKK589893 FUG589880:FUG589893 GEC589880:GEC589893 GNY589880:GNY589893 GXU589880:GXU589893 HHQ589880:HHQ589893 HRM589880:HRM589893 IBI589880:IBI589893 ILE589880:ILE589893 IVA589880:IVA589893 JEW589880:JEW589893 JOS589880:JOS589893 JYO589880:JYO589893 KIK589880:KIK589893 KSG589880:KSG589893 LCC589880:LCC589893 LLY589880:LLY589893 LVU589880:LVU589893 MFQ589880:MFQ589893 MPM589880:MPM589893 MZI589880:MZI589893 NJE589880:NJE589893 NTA589880:NTA589893 OCW589880:OCW589893 OMS589880:OMS589893 OWO589880:OWO589893 PGK589880:PGK589893 PQG589880:PQG589893 QAC589880:QAC589893 QJY589880:QJY589893 QTU589880:QTU589893 RDQ589880:RDQ589893 RNM589880:RNM589893 RXI589880:RXI589893 SHE589880:SHE589893 SRA589880:SRA589893 TAW589880:TAW589893 TKS589880:TKS589893 TUO589880:TUO589893 UEK589880:UEK589893 UOG589880:UOG589893 UYC589880:UYC589893 VHY589880:VHY589893 VRU589880:VRU589893 WBQ589880:WBQ589893 WLM589880:WLM589893 WVI589880:WVI589893 IW655416:IW655429 SS655416:SS655429 ACO655416:ACO655429 AMK655416:AMK655429 AWG655416:AWG655429 BGC655416:BGC655429 BPY655416:BPY655429 BZU655416:BZU655429 CJQ655416:CJQ655429 CTM655416:CTM655429 DDI655416:DDI655429 DNE655416:DNE655429 DXA655416:DXA655429 EGW655416:EGW655429 EQS655416:EQS655429 FAO655416:FAO655429 FKK655416:FKK655429 FUG655416:FUG655429 GEC655416:GEC655429 GNY655416:GNY655429 GXU655416:GXU655429 HHQ655416:HHQ655429 HRM655416:HRM655429 IBI655416:IBI655429 ILE655416:ILE655429 IVA655416:IVA655429 JEW655416:JEW655429 JOS655416:JOS655429 JYO655416:JYO655429 KIK655416:KIK655429 KSG655416:KSG655429 LCC655416:LCC655429 LLY655416:LLY655429 LVU655416:LVU655429 MFQ655416:MFQ655429 MPM655416:MPM655429 MZI655416:MZI655429 NJE655416:NJE655429 NTA655416:NTA655429 OCW655416:OCW655429 OMS655416:OMS655429 OWO655416:OWO655429 PGK655416:PGK655429 PQG655416:PQG655429 QAC655416:QAC655429 QJY655416:QJY655429 QTU655416:QTU655429 RDQ655416:RDQ655429 RNM655416:RNM655429 RXI655416:RXI655429 SHE655416:SHE655429 SRA655416:SRA655429 TAW655416:TAW655429 TKS655416:TKS655429 TUO655416:TUO655429 UEK655416:UEK655429 UOG655416:UOG655429 UYC655416:UYC655429 VHY655416:VHY655429 VRU655416:VRU655429 WBQ655416:WBQ655429 WLM655416:WLM655429 WVI655416:WVI655429 IW720952:IW720965 SS720952:SS720965 ACO720952:ACO720965 AMK720952:AMK720965 AWG720952:AWG720965 BGC720952:BGC720965 BPY720952:BPY720965 BZU720952:BZU720965 CJQ720952:CJQ720965 CTM720952:CTM720965 DDI720952:DDI720965 DNE720952:DNE720965 DXA720952:DXA720965 EGW720952:EGW720965 EQS720952:EQS720965 FAO720952:FAO720965 FKK720952:FKK720965 FUG720952:FUG720965 GEC720952:GEC720965 GNY720952:GNY720965 GXU720952:GXU720965 HHQ720952:HHQ720965 HRM720952:HRM720965 IBI720952:IBI720965 ILE720952:ILE720965 IVA720952:IVA720965 JEW720952:JEW720965 JOS720952:JOS720965 JYO720952:JYO720965 KIK720952:KIK720965 KSG720952:KSG720965 LCC720952:LCC720965 LLY720952:LLY720965 LVU720952:LVU720965 MFQ720952:MFQ720965 MPM720952:MPM720965 MZI720952:MZI720965 NJE720952:NJE720965 NTA720952:NTA720965 OCW720952:OCW720965 OMS720952:OMS720965 OWO720952:OWO720965 PGK720952:PGK720965 PQG720952:PQG720965 QAC720952:QAC720965 QJY720952:QJY720965 QTU720952:QTU720965 RDQ720952:RDQ720965 RNM720952:RNM720965 RXI720952:RXI720965 SHE720952:SHE720965 SRA720952:SRA720965 TAW720952:TAW720965 TKS720952:TKS720965 TUO720952:TUO720965 UEK720952:UEK720965 UOG720952:UOG720965 UYC720952:UYC720965 VHY720952:VHY720965 VRU720952:VRU720965 WBQ720952:WBQ720965 WLM720952:WLM720965 WVI720952:WVI720965 IW786488:IW786501 SS786488:SS786501 ACO786488:ACO786501 AMK786488:AMK786501 AWG786488:AWG786501 BGC786488:BGC786501 BPY786488:BPY786501 BZU786488:BZU786501 CJQ786488:CJQ786501 CTM786488:CTM786501 DDI786488:DDI786501 DNE786488:DNE786501 DXA786488:DXA786501 EGW786488:EGW786501 EQS786488:EQS786501 FAO786488:FAO786501 FKK786488:FKK786501 FUG786488:FUG786501 GEC786488:GEC786501 GNY786488:GNY786501 GXU786488:GXU786501 HHQ786488:HHQ786501 HRM786488:HRM786501 IBI786488:IBI786501 ILE786488:ILE786501 IVA786488:IVA786501 JEW786488:JEW786501 JOS786488:JOS786501 JYO786488:JYO786501 KIK786488:KIK786501 KSG786488:KSG786501 LCC786488:LCC786501 LLY786488:LLY786501 LVU786488:LVU786501 MFQ786488:MFQ786501 MPM786488:MPM786501 MZI786488:MZI786501 NJE786488:NJE786501 NTA786488:NTA786501 OCW786488:OCW786501 OMS786488:OMS786501 OWO786488:OWO786501 PGK786488:PGK786501 PQG786488:PQG786501 QAC786488:QAC786501 QJY786488:QJY786501 QTU786488:QTU786501 RDQ786488:RDQ786501 RNM786488:RNM786501 RXI786488:RXI786501 SHE786488:SHE786501 SRA786488:SRA786501 TAW786488:TAW786501 TKS786488:TKS786501 TUO786488:TUO786501 UEK786488:UEK786501 UOG786488:UOG786501 UYC786488:UYC786501 VHY786488:VHY786501 VRU786488:VRU786501 WBQ786488:WBQ786501 WLM786488:WLM786501 WVI786488:WVI786501 IW852024:IW852037 SS852024:SS852037 ACO852024:ACO852037 AMK852024:AMK852037 AWG852024:AWG852037 BGC852024:BGC852037 BPY852024:BPY852037 BZU852024:BZU852037 CJQ852024:CJQ852037 CTM852024:CTM852037 DDI852024:DDI852037 DNE852024:DNE852037 DXA852024:DXA852037 EGW852024:EGW852037 EQS852024:EQS852037 FAO852024:FAO852037 FKK852024:FKK852037 FUG852024:FUG852037 GEC852024:GEC852037 GNY852024:GNY852037 GXU852024:GXU852037 HHQ852024:HHQ852037 HRM852024:HRM852037 IBI852024:IBI852037 ILE852024:ILE852037 IVA852024:IVA852037 JEW852024:JEW852037 JOS852024:JOS852037 JYO852024:JYO852037 KIK852024:KIK852037 KSG852024:KSG852037 LCC852024:LCC852037 LLY852024:LLY852037 LVU852024:LVU852037 MFQ852024:MFQ852037 MPM852024:MPM852037 MZI852024:MZI852037 NJE852024:NJE852037 NTA852024:NTA852037 OCW852024:OCW852037 OMS852024:OMS852037 OWO852024:OWO852037 PGK852024:PGK852037 PQG852024:PQG852037 QAC852024:QAC852037 QJY852024:QJY852037 QTU852024:QTU852037 RDQ852024:RDQ852037 RNM852024:RNM852037 RXI852024:RXI852037 SHE852024:SHE852037 SRA852024:SRA852037 TAW852024:TAW852037 TKS852024:TKS852037 TUO852024:TUO852037 UEK852024:UEK852037 UOG852024:UOG852037 UYC852024:UYC852037 VHY852024:VHY852037 VRU852024:VRU852037 WBQ852024:WBQ852037 WLM852024:WLM852037 WVI852024:WVI852037 IW917560:IW917573 SS917560:SS917573 ACO917560:ACO917573 AMK917560:AMK917573 AWG917560:AWG917573 BGC917560:BGC917573 BPY917560:BPY917573 BZU917560:BZU917573 CJQ917560:CJQ917573 CTM917560:CTM917573 DDI917560:DDI917573 DNE917560:DNE917573 DXA917560:DXA917573 EGW917560:EGW917573 EQS917560:EQS917573 FAO917560:FAO917573 FKK917560:FKK917573 FUG917560:FUG917573 GEC917560:GEC917573 GNY917560:GNY917573 GXU917560:GXU917573 HHQ917560:HHQ917573 HRM917560:HRM917573 IBI917560:IBI917573 ILE917560:ILE917573 IVA917560:IVA917573 JEW917560:JEW917573 JOS917560:JOS917573 JYO917560:JYO917573 KIK917560:KIK917573 KSG917560:KSG917573 LCC917560:LCC917573 LLY917560:LLY917573 LVU917560:LVU917573 MFQ917560:MFQ917573 MPM917560:MPM917573 MZI917560:MZI917573 NJE917560:NJE917573 NTA917560:NTA917573 OCW917560:OCW917573 OMS917560:OMS917573 OWO917560:OWO917573 PGK917560:PGK917573 PQG917560:PQG917573 QAC917560:QAC917573 QJY917560:QJY917573 QTU917560:QTU917573 RDQ917560:RDQ917573 RNM917560:RNM917573 RXI917560:RXI917573 SHE917560:SHE917573 SRA917560:SRA917573 TAW917560:TAW917573 TKS917560:TKS917573 TUO917560:TUO917573 UEK917560:UEK917573 UOG917560:UOG917573 UYC917560:UYC917573 VHY917560:VHY917573 VRU917560:VRU917573 WBQ917560:WBQ917573 WLM917560:WLM917573 WVI917560:WVI917573 IW983096:IW983109 SS983096:SS983109 ACO983096:ACO983109 AMK983096:AMK983109 AWG983096:AWG983109 BGC983096:BGC983109 BPY983096:BPY983109 BZU983096:BZU983109 CJQ983096:CJQ983109 CTM983096:CTM983109 DDI983096:DDI983109 DNE983096:DNE983109 DXA983096:DXA983109 EGW983096:EGW983109 EQS983096:EQS983109 FAO983096:FAO983109 FKK983096:FKK983109 FUG983096:FUG983109 GEC983096:GEC983109 GNY983096:GNY983109 GXU983096:GXU983109 HHQ983096:HHQ983109 HRM983096:HRM983109 IBI983096:IBI983109 ILE983096:ILE983109 IVA983096:IVA983109 JEW983096:JEW983109 JOS983096:JOS983109 JYO983096:JYO983109 KIK983096:KIK983109 KSG983096:KSG983109 LCC983096:LCC983109 LLY983096:LLY983109 LVU983096:LVU983109 MFQ983096:MFQ983109 MPM983096:MPM983109 MZI983096:MZI983109 NJE983096:NJE983109 NTA983096:NTA983109 OCW983096:OCW983109 OMS983096:OMS983109 OWO983096:OWO983109 PGK983096:PGK983109 PQG983096:PQG983109 QAC983096:QAC983109 QJY983096:QJY983109 QTU983096:QTU983109 RDQ983096:RDQ983109 RNM983096:RNM983109 RXI983096:RXI983109 SHE983096:SHE983109 SRA983096:SRA983109 TAW983096:TAW983109 TKS983096:TKS983109 TUO983096:TUO983109 UEK983096:UEK983109 UOG983096:UOG983109 UYC983096:UYC983109 VHY983096:VHY983109 VRU983096:VRU983109 WBQ983096:WBQ983109 WLM983096:WLM983109 WVI983096:WVI983109 IW78:IW87 SS78:SS87 ACO78:ACO87 AMK78:AMK87 AWG78:AWG87 BGC78:BGC87 BPY78:BPY87 BZU78:BZU87 CJQ78:CJQ87 CTM78:CTM87 DDI78:DDI87 DNE78:DNE87 DXA78:DXA87 EGW78:EGW87 EQS78:EQS87 FAO78:FAO87 FKK78:FKK87 FUG78:FUG87 GEC78:GEC87 GNY78:GNY87 GXU78:GXU87 HHQ78:HHQ87 HRM78:HRM87 IBI78:IBI87 ILE78:ILE87 IVA78:IVA87 JEW78:JEW87 JOS78:JOS87 JYO78:JYO87 KIK78:KIK87 KSG78:KSG87 LCC78:LCC87 LLY78:LLY87 LVU78:LVU87 MFQ78:MFQ87 MPM78:MPM87 MZI78:MZI87 NJE78:NJE87 NTA78:NTA87 OCW78:OCW87 OMS78:OMS87 OWO78:OWO87 PGK78:PGK87 PQG78:PQG87 QAC78:QAC87 QJY78:QJY87 QTU78:QTU87 RDQ78:RDQ87 RNM78:RNM87 RXI78:RXI87 SHE78:SHE87 SRA78:SRA87 TAW78:TAW87 TKS78:TKS87 TUO78:TUO87 UEK78:UEK87 UOG78:UOG87 UYC78:UYC87 VHY78:VHY87 VRU78:VRU87 WBQ78:WBQ87 WLM78:WLM87 WVI78:WVI87 IW65614:IW65623 SS65614:SS65623 ACO65614:ACO65623 AMK65614:AMK65623 AWG65614:AWG65623 BGC65614:BGC65623 BPY65614:BPY65623 BZU65614:BZU65623 CJQ65614:CJQ65623 CTM65614:CTM65623 DDI65614:DDI65623 DNE65614:DNE65623 DXA65614:DXA65623 EGW65614:EGW65623 EQS65614:EQS65623 FAO65614:FAO65623 FKK65614:FKK65623 FUG65614:FUG65623 GEC65614:GEC65623 GNY65614:GNY65623 GXU65614:GXU65623 HHQ65614:HHQ65623 HRM65614:HRM65623 IBI65614:IBI65623 ILE65614:ILE65623 IVA65614:IVA65623 JEW65614:JEW65623 JOS65614:JOS65623 JYO65614:JYO65623 KIK65614:KIK65623 KSG65614:KSG65623 LCC65614:LCC65623 LLY65614:LLY65623 LVU65614:LVU65623 MFQ65614:MFQ65623 MPM65614:MPM65623 MZI65614:MZI65623 NJE65614:NJE65623 NTA65614:NTA65623 OCW65614:OCW65623 OMS65614:OMS65623 OWO65614:OWO65623 PGK65614:PGK65623 PQG65614:PQG65623 QAC65614:QAC65623 QJY65614:QJY65623 QTU65614:QTU65623 RDQ65614:RDQ65623 RNM65614:RNM65623 RXI65614:RXI65623 SHE65614:SHE65623 SRA65614:SRA65623 TAW65614:TAW65623 TKS65614:TKS65623 TUO65614:TUO65623 UEK65614:UEK65623 UOG65614:UOG65623 UYC65614:UYC65623 VHY65614:VHY65623 VRU65614:VRU65623 WBQ65614:WBQ65623 WLM65614:WLM65623 WVI65614:WVI65623 IW131150:IW131159 SS131150:SS131159 ACO131150:ACO131159 AMK131150:AMK131159 AWG131150:AWG131159 BGC131150:BGC131159 BPY131150:BPY131159 BZU131150:BZU131159 CJQ131150:CJQ131159 CTM131150:CTM131159 DDI131150:DDI131159 DNE131150:DNE131159 DXA131150:DXA131159 EGW131150:EGW131159 EQS131150:EQS131159 FAO131150:FAO131159 FKK131150:FKK131159 FUG131150:FUG131159 GEC131150:GEC131159 GNY131150:GNY131159 GXU131150:GXU131159 HHQ131150:HHQ131159 HRM131150:HRM131159 IBI131150:IBI131159 ILE131150:ILE131159 IVA131150:IVA131159 JEW131150:JEW131159 JOS131150:JOS131159 JYO131150:JYO131159 KIK131150:KIK131159 KSG131150:KSG131159 LCC131150:LCC131159 LLY131150:LLY131159 LVU131150:LVU131159 MFQ131150:MFQ131159 MPM131150:MPM131159 MZI131150:MZI131159 NJE131150:NJE131159 NTA131150:NTA131159 OCW131150:OCW131159 OMS131150:OMS131159 OWO131150:OWO131159 PGK131150:PGK131159 PQG131150:PQG131159 QAC131150:QAC131159 QJY131150:QJY131159 QTU131150:QTU131159 RDQ131150:RDQ131159 RNM131150:RNM131159 RXI131150:RXI131159 SHE131150:SHE131159 SRA131150:SRA131159 TAW131150:TAW131159 TKS131150:TKS131159 TUO131150:TUO131159 UEK131150:UEK131159 UOG131150:UOG131159 UYC131150:UYC131159 VHY131150:VHY131159 VRU131150:VRU131159 WBQ131150:WBQ131159 WLM131150:WLM131159 WVI131150:WVI131159 IW196686:IW196695 SS196686:SS196695 ACO196686:ACO196695 AMK196686:AMK196695 AWG196686:AWG196695 BGC196686:BGC196695 BPY196686:BPY196695 BZU196686:BZU196695 CJQ196686:CJQ196695 CTM196686:CTM196695 DDI196686:DDI196695 DNE196686:DNE196695 DXA196686:DXA196695 EGW196686:EGW196695 EQS196686:EQS196695 FAO196686:FAO196695 FKK196686:FKK196695 FUG196686:FUG196695 GEC196686:GEC196695 GNY196686:GNY196695 GXU196686:GXU196695 HHQ196686:HHQ196695 HRM196686:HRM196695 IBI196686:IBI196695 ILE196686:ILE196695 IVA196686:IVA196695 JEW196686:JEW196695 JOS196686:JOS196695 JYO196686:JYO196695 KIK196686:KIK196695 KSG196686:KSG196695 LCC196686:LCC196695 LLY196686:LLY196695 LVU196686:LVU196695 MFQ196686:MFQ196695 MPM196686:MPM196695 MZI196686:MZI196695 NJE196686:NJE196695 NTA196686:NTA196695 OCW196686:OCW196695 OMS196686:OMS196695 OWO196686:OWO196695 PGK196686:PGK196695 PQG196686:PQG196695 QAC196686:QAC196695 QJY196686:QJY196695 QTU196686:QTU196695 RDQ196686:RDQ196695 RNM196686:RNM196695 RXI196686:RXI196695 SHE196686:SHE196695 SRA196686:SRA196695 TAW196686:TAW196695 TKS196686:TKS196695 TUO196686:TUO196695 UEK196686:UEK196695 UOG196686:UOG196695 UYC196686:UYC196695 VHY196686:VHY196695 VRU196686:VRU196695 WBQ196686:WBQ196695 WLM196686:WLM196695 WVI196686:WVI196695 IW262222:IW262231 SS262222:SS262231 ACO262222:ACO262231 AMK262222:AMK262231 AWG262222:AWG262231 BGC262222:BGC262231 BPY262222:BPY262231 BZU262222:BZU262231 CJQ262222:CJQ262231 CTM262222:CTM262231 DDI262222:DDI262231 DNE262222:DNE262231 DXA262222:DXA262231 EGW262222:EGW262231 EQS262222:EQS262231 FAO262222:FAO262231 FKK262222:FKK262231 FUG262222:FUG262231 GEC262222:GEC262231 GNY262222:GNY262231 GXU262222:GXU262231 HHQ262222:HHQ262231 HRM262222:HRM262231 IBI262222:IBI262231 ILE262222:ILE262231 IVA262222:IVA262231 JEW262222:JEW262231 JOS262222:JOS262231 JYO262222:JYO262231 KIK262222:KIK262231 KSG262222:KSG262231 LCC262222:LCC262231 LLY262222:LLY262231 LVU262222:LVU262231 MFQ262222:MFQ262231 MPM262222:MPM262231 MZI262222:MZI262231 NJE262222:NJE262231 NTA262222:NTA262231 OCW262222:OCW262231 OMS262222:OMS262231 OWO262222:OWO262231 PGK262222:PGK262231 PQG262222:PQG262231 QAC262222:QAC262231 QJY262222:QJY262231 QTU262222:QTU262231 RDQ262222:RDQ262231 RNM262222:RNM262231 RXI262222:RXI262231 SHE262222:SHE262231 SRA262222:SRA262231 TAW262222:TAW262231 TKS262222:TKS262231 TUO262222:TUO262231 UEK262222:UEK262231 UOG262222:UOG262231 UYC262222:UYC262231 VHY262222:VHY262231 VRU262222:VRU262231 WBQ262222:WBQ262231 WLM262222:WLM262231 WVI262222:WVI262231 IW327758:IW327767 SS327758:SS327767 ACO327758:ACO327767 AMK327758:AMK327767 AWG327758:AWG327767 BGC327758:BGC327767 BPY327758:BPY327767 BZU327758:BZU327767 CJQ327758:CJQ327767 CTM327758:CTM327767 DDI327758:DDI327767 DNE327758:DNE327767 DXA327758:DXA327767 EGW327758:EGW327767 EQS327758:EQS327767 FAO327758:FAO327767 FKK327758:FKK327767 FUG327758:FUG327767 GEC327758:GEC327767 GNY327758:GNY327767 GXU327758:GXU327767 HHQ327758:HHQ327767 HRM327758:HRM327767 IBI327758:IBI327767 ILE327758:ILE327767 IVA327758:IVA327767 JEW327758:JEW327767 JOS327758:JOS327767 JYO327758:JYO327767 KIK327758:KIK327767 KSG327758:KSG327767 LCC327758:LCC327767 LLY327758:LLY327767 LVU327758:LVU327767 MFQ327758:MFQ327767 MPM327758:MPM327767 MZI327758:MZI327767 NJE327758:NJE327767 NTA327758:NTA327767 OCW327758:OCW327767 OMS327758:OMS327767 OWO327758:OWO327767 PGK327758:PGK327767 PQG327758:PQG327767 QAC327758:QAC327767 QJY327758:QJY327767 QTU327758:QTU327767 RDQ327758:RDQ327767 RNM327758:RNM327767 RXI327758:RXI327767 SHE327758:SHE327767 SRA327758:SRA327767 TAW327758:TAW327767 TKS327758:TKS327767 TUO327758:TUO327767 UEK327758:UEK327767 UOG327758:UOG327767 UYC327758:UYC327767 VHY327758:VHY327767 VRU327758:VRU327767 WBQ327758:WBQ327767 WLM327758:WLM327767 WVI327758:WVI327767 IW393294:IW393303 SS393294:SS393303 ACO393294:ACO393303 AMK393294:AMK393303 AWG393294:AWG393303 BGC393294:BGC393303 BPY393294:BPY393303 BZU393294:BZU393303 CJQ393294:CJQ393303 CTM393294:CTM393303 DDI393294:DDI393303 DNE393294:DNE393303 DXA393294:DXA393303 EGW393294:EGW393303 EQS393294:EQS393303 FAO393294:FAO393303 FKK393294:FKK393303 FUG393294:FUG393303 GEC393294:GEC393303 GNY393294:GNY393303 GXU393294:GXU393303 HHQ393294:HHQ393303 HRM393294:HRM393303 IBI393294:IBI393303 ILE393294:ILE393303 IVA393294:IVA393303 JEW393294:JEW393303 JOS393294:JOS393303 JYO393294:JYO393303 KIK393294:KIK393303 KSG393294:KSG393303 LCC393294:LCC393303 LLY393294:LLY393303 LVU393294:LVU393303 MFQ393294:MFQ393303 MPM393294:MPM393303 MZI393294:MZI393303 NJE393294:NJE393303 NTA393294:NTA393303 OCW393294:OCW393303 OMS393294:OMS393303 OWO393294:OWO393303 PGK393294:PGK393303 PQG393294:PQG393303 QAC393294:QAC393303 QJY393294:QJY393303 QTU393294:QTU393303 RDQ393294:RDQ393303 RNM393294:RNM393303 RXI393294:RXI393303 SHE393294:SHE393303 SRA393294:SRA393303 TAW393294:TAW393303 TKS393294:TKS393303 TUO393294:TUO393303 UEK393294:UEK393303 UOG393294:UOG393303 UYC393294:UYC393303 VHY393294:VHY393303 VRU393294:VRU393303 WBQ393294:WBQ393303 WLM393294:WLM393303 WVI393294:WVI393303 IW458830:IW458839 SS458830:SS458839 ACO458830:ACO458839 AMK458830:AMK458839 AWG458830:AWG458839 BGC458830:BGC458839 BPY458830:BPY458839 BZU458830:BZU458839 CJQ458830:CJQ458839 CTM458830:CTM458839 DDI458830:DDI458839 DNE458830:DNE458839 DXA458830:DXA458839 EGW458830:EGW458839 EQS458830:EQS458839 FAO458830:FAO458839 FKK458830:FKK458839 FUG458830:FUG458839 GEC458830:GEC458839 GNY458830:GNY458839 GXU458830:GXU458839 HHQ458830:HHQ458839 HRM458830:HRM458839 IBI458830:IBI458839 ILE458830:ILE458839 IVA458830:IVA458839 JEW458830:JEW458839 JOS458830:JOS458839 JYO458830:JYO458839 KIK458830:KIK458839 KSG458830:KSG458839 LCC458830:LCC458839 LLY458830:LLY458839 LVU458830:LVU458839 MFQ458830:MFQ458839 MPM458830:MPM458839 MZI458830:MZI458839 NJE458830:NJE458839 NTA458830:NTA458839 OCW458830:OCW458839 OMS458830:OMS458839 OWO458830:OWO458839 PGK458830:PGK458839 PQG458830:PQG458839 QAC458830:QAC458839 QJY458830:QJY458839 QTU458830:QTU458839 RDQ458830:RDQ458839 RNM458830:RNM458839 RXI458830:RXI458839 SHE458830:SHE458839 SRA458830:SRA458839 TAW458830:TAW458839 TKS458830:TKS458839 TUO458830:TUO458839 UEK458830:UEK458839 UOG458830:UOG458839 UYC458830:UYC458839 VHY458830:VHY458839 VRU458830:VRU458839 WBQ458830:WBQ458839 WLM458830:WLM458839 WVI458830:WVI458839 IW524366:IW524375 SS524366:SS524375 ACO524366:ACO524375 AMK524366:AMK524375 AWG524366:AWG524375 BGC524366:BGC524375 BPY524366:BPY524375 BZU524366:BZU524375 CJQ524366:CJQ524375 CTM524366:CTM524375 DDI524366:DDI524375 DNE524366:DNE524375 DXA524366:DXA524375 EGW524366:EGW524375 EQS524366:EQS524375 FAO524366:FAO524375 FKK524366:FKK524375 FUG524366:FUG524375 GEC524366:GEC524375 GNY524366:GNY524375 GXU524366:GXU524375 HHQ524366:HHQ524375 HRM524366:HRM524375 IBI524366:IBI524375 ILE524366:ILE524375 IVA524366:IVA524375 JEW524366:JEW524375 JOS524366:JOS524375 JYO524366:JYO524375 KIK524366:KIK524375 KSG524366:KSG524375 LCC524366:LCC524375 LLY524366:LLY524375 LVU524366:LVU524375 MFQ524366:MFQ524375 MPM524366:MPM524375 MZI524366:MZI524375 NJE524366:NJE524375 NTA524366:NTA524375 OCW524366:OCW524375 OMS524366:OMS524375 OWO524366:OWO524375 PGK524366:PGK524375 PQG524366:PQG524375 QAC524366:QAC524375 QJY524366:QJY524375 QTU524366:QTU524375 RDQ524366:RDQ524375 RNM524366:RNM524375 RXI524366:RXI524375 SHE524366:SHE524375 SRA524366:SRA524375 TAW524366:TAW524375 TKS524366:TKS524375 TUO524366:TUO524375 UEK524366:UEK524375 UOG524366:UOG524375 UYC524366:UYC524375 VHY524366:VHY524375 VRU524366:VRU524375 WBQ524366:WBQ524375 WLM524366:WLM524375 WVI524366:WVI524375 IW589902:IW589911 SS589902:SS589911 ACO589902:ACO589911 AMK589902:AMK589911 AWG589902:AWG589911 BGC589902:BGC589911 BPY589902:BPY589911 BZU589902:BZU589911 CJQ589902:CJQ589911 CTM589902:CTM589911 DDI589902:DDI589911 DNE589902:DNE589911 DXA589902:DXA589911 EGW589902:EGW589911 EQS589902:EQS589911 FAO589902:FAO589911 FKK589902:FKK589911 FUG589902:FUG589911 GEC589902:GEC589911 GNY589902:GNY589911 GXU589902:GXU589911 HHQ589902:HHQ589911 HRM589902:HRM589911 IBI589902:IBI589911 ILE589902:ILE589911 IVA589902:IVA589911 JEW589902:JEW589911 JOS589902:JOS589911 JYO589902:JYO589911 KIK589902:KIK589911 KSG589902:KSG589911 LCC589902:LCC589911 LLY589902:LLY589911 LVU589902:LVU589911 MFQ589902:MFQ589911 MPM589902:MPM589911 MZI589902:MZI589911 NJE589902:NJE589911 NTA589902:NTA589911 OCW589902:OCW589911 OMS589902:OMS589911 OWO589902:OWO589911 PGK589902:PGK589911 PQG589902:PQG589911 QAC589902:QAC589911 QJY589902:QJY589911 QTU589902:QTU589911 RDQ589902:RDQ589911 RNM589902:RNM589911 RXI589902:RXI589911 SHE589902:SHE589911 SRA589902:SRA589911 TAW589902:TAW589911 TKS589902:TKS589911 TUO589902:TUO589911 UEK589902:UEK589911 UOG589902:UOG589911 UYC589902:UYC589911 VHY589902:VHY589911 VRU589902:VRU589911 WBQ589902:WBQ589911 WLM589902:WLM589911 WVI589902:WVI589911 IW655438:IW655447 SS655438:SS655447 ACO655438:ACO655447 AMK655438:AMK655447 AWG655438:AWG655447 BGC655438:BGC655447 BPY655438:BPY655447 BZU655438:BZU655447 CJQ655438:CJQ655447 CTM655438:CTM655447 DDI655438:DDI655447 DNE655438:DNE655447 DXA655438:DXA655447 EGW655438:EGW655447 EQS655438:EQS655447 FAO655438:FAO655447 FKK655438:FKK655447 FUG655438:FUG655447 GEC655438:GEC655447 GNY655438:GNY655447 GXU655438:GXU655447 HHQ655438:HHQ655447 HRM655438:HRM655447 IBI655438:IBI655447 ILE655438:ILE655447 IVA655438:IVA655447 JEW655438:JEW655447 JOS655438:JOS655447 JYO655438:JYO655447 KIK655438:KIK655447 KSG655438:KSG655447 LCC655438:LCC655447 LLY655438:LLY655447 LVU655438:LVU655447 MFQ655438:MFQ655447 MPM655438:MPM655447 MZI655438:MZI655447 NJE655438:NJE655447 NTA655438:NTA655447 OCW655438:OCW655447 OMS655438:OMS655447 OWO655438:OWO655447 PGK655438:PGK655447 PQG655438:PQG655447 QAC655438:QAC655447 QJY655438:QJY655447 QTU655438:QTU655447 RDQ655438:RDQ655447 RNM655438:RNM655447 RXI655438:RXI655447 SHE655438:SHE655447 SRA655438:SRA655447 TAW655438:TAW655447 TKS655438:TKS655447 TUO655438:TUO655447 UEK655438:UEK655447 UOG655438:UOG655447 UYC655438:UYC655447 VHY655438:VHY655447 VRU655438:VRU655447 WBQ655438:WBQ655447 WLM655438:WLM655447 WVI655438:WVI655447 IW720974:IW720983 SS720974:SS720983 ACO720974:ACO720983 AMK720974:AMK720983 AWG720974:AWG720983 BGC720974:BGC720983 BPY720974:BPY720983 BZU720974:BZU720983 CJQ720974:CJQ720983 CTM720974:CTM720983 DDI720974:DDI720983 DNE720974:DNE720983 DXA720974:DXA720983 EGW720974:EGW720983 EQS720974:EQS720983 FAO720974:FAO720983 FKK720974:FKK720983 FUG720974:FUG720983 GEC720974:GEC720983 GNY720974:GNY720983 GXU720974:GXU720983 HHQ720974:HHQ720983 HRM720974:HRM720983 IBI720974:IBI720983 ILE720974:ILE720983 IVA720974:IVA720983 JEW720974:JEW720983 JOS720974:JOS720983 JYO720974:JYO720983 KIK720974:KIK720983 KSG720974:KSG720983 LCC720974:LCC720983 LLY720974:LLY720983 LVU720974:LVU720983 MFQ720974:MFQ720983 MPM720974:MPM720983 MZI720974:MZI720983 NJE720974:NJE720983 NTA720974:NTA720983 OCW720974:OCW720983 OMS720974:OMS720983 OWO720974:OWO720983 PGK720974:PGK720983 PQG720974:PQG720983 QAC720974:QAC720983 QJY720974:QJY720983 QTU720974:QTU720983 RDQ720974:RDQ720983 RNM720974:RNM720983 RXI720974:RXI720983 SHE720974:SHE720983 SRA720974:SRA720983 TAW720974:TAW720983 TKS720974:TKS720983 TUO720974:TUO720983 UEK720974:UEK720983 UOG720974:UOG720983 UYC720974:UYC720983 VHY720974:VHY720983 VRU720974:VRU720983 WBQ720974:WBQ720983 WLM720974:WLM720983 WVI720974:WVI720983 IW786510:IW786519 SS786510:SS786519 ACO786510:ACO786519 AMK786510:AMK786519 AWG786510:AWG786519 BGC786510:BGC786519 BPY786510:BPY786519 BZU786510:BZU786519 CJQ786510:CJQ786519 CTM786510:CTM786519 DDI786510:DDI786519 DNE786510:DNE786519 DXA786510:DXA786519 EGW786510:EGW786519 EQS786510:EQS786519 FAO786510:FAO786519 FKK786510:FKK786519 FUG786510:FUG786519 GEC786510:GEC786519 GNY786510:GNY786519 GXU786510:GXU786519 HHQ786510:HHQ786519 HRM786510:HRM786519 IBI786510:IBI786519 ILE786510:ILE786519 IVA786510:IVA786519 JEW786510:JEW786519 JOS786510:JOS786519 JYO786510:JYO786519 KIK786510:KIK786519 KSG786510:KSG786519 LCC786510:LCC786519 LLY786510:LLY786519 LVU786510:LVU786519 MFQ786510:MFQ786519 MPM786510:MPM786519 MZI786510:MZI786519 NJE786510:NJE786519 NTA786510:NTA786519 OCW786510:OCW786519 OMS786510:OMS786519 OWO786510:OWO786519 PGK786510:PGK786519 PQG786510:PQG786519 QAC786510:QAC786519 QJY786510:QJY786519 QTU786510:QTU786519 RDQ786510:RDQ786519 RNM786510:RNM786519 RXI786510:RXI786519 SHE786510:SHE786519 SRA786510:SRA786519 TAW786510:TAW786519 TKS786510:TKS786519 TUO786510:TUO786519 UEK786510:UEK786519 UOG786510:UOG786519 UYC786510:UYC786519 VHY786510:VHY786519 VRU786510:VRU786519 WBQ786510:WBQ786519 WLM786510:WLM786519 WVI786510:WVI786519 IW852046:IW852055 SS852046:SS852055 ACO852046:ACO852055 AMK852046:AMK852055 AWG852046:AWG852055 BGC852046:BGC852055 BPY852046:BPY852055 BZU852046:BZU852055 CJQ852046:CJQ852055 CTM852046:CTM852055 DDI852046:DDI852055 DNE852046:DNE852055 DXA852046:DXA852055 EGW852046:EGW852055 EQS852046:EQS852055 FAO852046:FAO852055 FKK852046:FKK852055 FUG852046:FUG852055 GEC852046:GEC852055 GNY852046:GNY852055 GXU852046:GXU852055 HHQ852046:HHQ852055 HRM852046:HRM852055 IBI852046:IBI852055 ILE852046:ILE852055 IVA852046:IVA852055 JEW852046:JEW852055 JOS852046:JOS852055 JYO852046:JYO852055 KIK852046:KIK852055 KSG852046:KSG852055 LCC852046:LCC852055 LLY852046:LLY852055 LVU852046:LVU852055 MFQ852046:MFQ852055 MPM852046:MPM852055 MZI852046:MZI852055 NJE852046:NJE852055 NTA852046:NTA852055 OCW852046:OCW852055 OMS852046:OMS852055 OWO852046:OWO852055 PGK852046:PGK852055 PQG852046:PQG852055 QAC852046:QAC852055 QJY852046:QJY852055 QTU852046:QTU852055 RDQ852046:RDQ852055 RNM852046:RNM852055 RXI852046:RXI852055 SHE852046:SHE852055 SRA852046:SRA852055 TAW852046:TAW852055 TKS852046:TKS852055 TUO852046:TUO852055 UEK852046:UEK852055 UOG852046:UOG852055 UYC852046:UYC852055 VHY852046:VHY852055 VRU852046:VRU852055 WBQ852046:WBQ852055 WLM852046:WLM852055 WVI852046:WVI852055 IW917582:IW917591 SS917582:SS917591 ACO917582:ACO917591 AMK917582:AMK917591 AWG917582:AWG917591 BGC917582:BGC917591 BPY917582:BPY917591 BZU917582:BZU917591 CJQ917582:CJQ917591 CTM917582:CTM917591 DDI917582:DDI917591 DNE917582:DNE917591 DXA917582:DXA917591 EGW917582:EGW917591 EQS917582:EQS917591 FAO917582:FAO917591 FKK917582:FKK917591 FUG917582:FUG917591 GEC917582:GEC917591 GNY917582:GNY917591 GXU917582:GXU917591 HHQ917582:HHQ917591 HRM917582:HRM917591 IBI917582:IBI917591 ILE917582:ILE917591 IVA917582:IVA917591 JEW917582:JEW917591 JOS917582:JOS917591 JYO917582:JYO917591 KIK917582:KIK917591 KSG917582:KSG917591 LCC917582:LCC917591 LLY917582:LLY917591 LVU917582:LVU917591 MFQ917582:MFQ917591 MPM917582:MPM917591 MZI917582:MZI917591 NJE917582:NJE917591 NTA917582:NTA917591 OCW917582:OCW917591 OMS917582:OMS917591 OWO917582:OWO917591 PGK917582:PGK917591 PQG917582:PQG917591 QAC917582:QAC917591 QJY917582:QJY917591 QTU917582:QTU917591 RDQ917582:RDQ917591 RNM917582:RNM917591 RXI917582:RXI917591 SHE917582:SHE917591 SRA917582:SRA917591 TAW917582:TAW917591 TKS917582:TKS917591 TUO917582:TUO917591 UEK917582:UEK917591 UOG917582:UOG917591 UYC917582:UYC917591 VHY917582:VHY917591 VRU917582:VRU917591 WBQ917582:WBQ917591 WLM917582:WLM917591 WVI917582:WVI917591 IW983118:IW983127 SS983118:SS983127 ACO983118:ACO983127 AMK983118:AMK983127 AWG983118:AWG983127 BGC983118:BGC983127 BPY983118:BPY983127 BZU983118:BZU983127 CJQ983118:CJQ983127 CTM983118:CTM983127 DDI983118:DDI983127 DNE983118:DNE983127 DXA983118:DXA983127 EGW983118:EGW983127 EQS983118:EQS983127 FAO983118:FAO983127 FKK983118:FKK983127 FUG983118:FUG983127 GEC983118:GEC983127 GNY983118:GNY983127 GXU983118:GXU983127 HHQ983118:HHQ983127 HRM983118:HRM983127 IBI983118:IBI983127 ILE983118:ILE983127 IVA983118:IVA983127 JEW983118:JEW983127 JOS983118:JOS983127 JYO983118:JYO983127 KIK983118:KIK983127 KSG983118:KSG983127 LCC983118:LCC983127 LLY983118:LLY983127 LVU983118:LVU983127 MFQ983118:MFQ983127 MPM983118:MPM983127 MZI983118:MZI983127 NJE983118:NJE983127 NTA983118:NTA983127 OCW983118:OCW983127 OMS983118:OMS983127 OWO983118:OWO983127 PGK983118:PGK983127 PQG983118:PQG983127 QAC983118:QAC983127 QJY983118:QJY983127 QTU983118:QTU983127 RDQ983118:RDQ983127 RNM983118:RNM983127 RXI983118:RXI983127 SHE983118:SHE983127 SRA983118:SRA983127 TAW983118:TAW983127 TKS983118:TKS983127 TUO983118:TUO983127 UEK983118:UEK983127 UOG983118:UOG983127 UYC983118:UYC983127 VHY983118:VHY983127 VRU983118:VRU983127 WBQ983118:WBQ983127 WLM983118:WLM983127 WVI983118:WVI983127 IW71:IW76 SS71:SS76 ACO71:ACO76 AMK71:AMK76 AWG71:AWG76 BGC71:BGC76 BPY71:BPY76 BZU71:BZU76 CJQ71:CJQ76 CTM71:CTM76 DDI71:DDI76 DNE71:DNE76 DXA71:DXA76 EGW71:EGW76 EQS71:EQS76 FAO71:FAO76 FKK71:FKK76 FUG71:FUG76 GEC71:GEC76 GNY71:GNY76 GXU71:GXU76 HHQ71:HHQ76 HRM71:HRM76 IBI71:IBI76 ILE71:ILE76 IVA71:IVA76 JEW71:JEW76 JOS71:JOS76 JYO71:JYO76 KIK71:KIK76 KSG71:KSG76 LCC71:LCC76 LLY71:LLY76 LVU71:LVU76 MFQ71:MFQ76 MPM71:MPM76 MZI71:MZI76 NJE71:NJE76 NTA71:NTA76 OCW71:OCW76 OMS71:OMS76 OWO71:OWO76 PGK71:PGK76 PQG71:PQG76 QAC71:QAC76 QJY71:QJY76 QTU71:QTU76 RDQ71:RDQ76 RNM71:RNM76 RXI71:RXI76 SHE71:SHE76 SRA71:SRA76 TAW71:TAW76 TKS71:TKS76 TUO71:TUO76 UEK71:UEK76 UOG71:UOG76 UYC71:UYC76 VHY71:VHY76 VRU71:VRU76 WBQ71:WBQ76 WLM71:WLM76 WVI71:WVI76 IW65607:IW65612 SS65607:SS65612 ACO65607:ACO65612 AMK65607:AMK65612 AWG65607:AWG65612 BGC65607:BGC65612 BPY65607:BPY65612 BZU65607:BZU65612 CJQ65607:CJQ65612 CTM65607:CTM65612 DDI65607:DDI65612 DNE65607:DNE65612 DXA65607:DXA65612 EGW65607:EGW65612 EQS65607:EQS65612 FAO65607:FAO65612 FKK65607:FKK65612 FUG65607:FUG65612 GEC65607:GEC65612 GNY65607:GNY65612 GXU65607:GXU65612 HHQ65607:HHQ65612 HRM65607:HRM65612 IBI65607:IBI65612 ILE65607:ILE65612 IVA65607:IVA65612 JEW65607:JEW65612 JOS65607:JOS65612 JYO65607:JYO65612 KIK65607:KIK65612 KSG65607:KSG65612 LCC65607:LCC65612 LLY65607:LLY65612 LVU65607:LVU65612 MFQ65607:MFQ65612 MPM65607:MPM65612 MZI65607:MZI65612 NJE65607:NJE65612 NTA65607:NTA65612 OCW65607:OCW65612 OMS65607:OMS65612 OWO65607:OWO65612 PGK65607:PGK65612 PQG65607:PQG65612 QAC65607:QAC65612 QJY65607:QJY65612 QTU65607:QTU65612 RDQ65607:RDQ65612 RNM65607:RNM65612 RXI65607:RXI65612 SHE65607:SHE65612 SRA65607:SRA65612 TAW65607:TAW65612 TKS65607:TKS65612 TUO65607:TUO65612 UEK65607:UEK65612 UOG65607:UOG65612 UYC65607:UYC65612 VHY65607:VHY65612 VRU65607:VRU65612 WBQ65607:WBQ65612 WLM65607:WLM65612 WVI65607:WVI65612 IW131143:IW131148 SS131143:SS131148 ACO131143:ACO131148 AMK131143:AMK131148 AWG131143:AWG131148 BGC131143:BGC131148 BPY131143:BPY131148 BZU131143:BZU131148 CJQ131143:CJQ131148 CTM131143:CTM131148 DDI131143:DDI131148 DNE131143:DNE131148 DXA131143:DXA131148 EGW131143:EGW131148 EQS131143:EQS131148 FAO131143:FAO131148 FKK131143:FKK131148 FUG131143:FUG131148 GEC131143:GEC131148 GNY131143:GNY131148 GXU131143:GXU131148 HHQ131143:HHQ131148 HRM131143:HRM131148 IBI131143:IBI131148 ILE131143:ILE131148 IVA131143:IVA131148 JEW131143:JEW131148 JOS131143:JOS131148 JYO131143:JYO131148 KIK131143:KIK131148 KSG131143:KSG131148 LCC131143:LCC131148 LLY131143:LLY131148 LVU131143:LVU131148 MFQ131143:MFQ131148 MPM131143:MPM131148 MZI131143:MZI131148 NJE131143:NJE131148 NTA131143:NTA131148 OCW131143:OCW131148 OMS131143:OMS131148 OWO131143:OWO131148 PGK131143:PGK131148 PQG131143:PQG131148 QAC131143:QAC131148 QJY131143:QJY131148 QTU131143:QTU131148 RDQ131143:RDQ131148 RNM131143:RNM131148 RXI131143:RXI131148 SHE131143:SHE131148 SRA131143:SRA131148 TAW131143:TAW131148 TKS131143:TKS131148 TUO131143:TUO131148 UEK131143:UEK131148 UOG131143:UOG131148 UYC131143:UYC131148 VHY131143:VHY131148 VRU131143:VRU131148 WBQ131143:WBQ131148 WLM131143:WLM131148 WVI131143:WVI131148 IW196679:IW196684 SS196679:SS196684 ACO196679:ACO196684 AMK196679:AMK196684 AWG196679:AWG196684 BGC196679:BGC196684 BPY196679:BPY196684 BZU196679:BZU196684 CJQ196679:CJQ196684 CTM196679:CTM196684 DDI196679:DDI196684 DNE196679:DNE196684 DXA196679:DXA196684 EGW196679:EGW196684 EQS196679:EQS196684 FAO196679:FAO196684 FKK196679:FKK196684 FUG196679:FUG196684 GEC196679:GEC196684 GNY196679:GNY196684 GXU196679:GXU196684 HHQ196679:HHQ196684 HRM196679:HRM196684 IBI196679:IBI196684 ILE196679:ILE196684 IVA196679:IVA196684 JEW196679:JEW196684 JOS196679:JOS196684 JYO196679:JYO196684 KIK196679:KIK196684 KSG196679:KSG196684 LCC196679:LCC196684 LLY196679:LLY196684 LVU196679:LVU196684 MFQ196679:MFQ196684 MPM196679:MPM196684 MZI196679:MZI196684 NJE196679:NJE196684 NTA196679:NTA196684 OCW196679:OCW196684 OMS196679:OMS196684 OWO196679:OWO196684 PGK196679:PGK196684 PQG196679:PQG196684 QAC196679:QAC196684 QJY196679:QJY196684 QTU196679:QTU196684 RDQ196679:RDQ196684 RNM196679:RNM196684 RXI196679:RXI196684 SHE196679:SHE196684 SRA196679:SRA196684 TAW196679:TAW196684 TKS196679:TKS196684 TUO196679:TUO196684 UEK196679:UEK196684 UOG196679:UOG196684 UYC196679:UYC196684 VHY196679:VHY196684 VRU196679:VRU196684 WBQ196679:WBQ196684 WLM196679:WLM196684 WVI196679:WVI196684 IW262215:IW262220 SS262215:SS262220 ACO262215:ACO262220 AMK262215:AMK262220 AWG262215:AWG262220 BGC262215:BGC262220 BPY262215:BPY262220 BZU262215:BZU262220 CJQ262215:CJQ262220 CTM262215:CTM262220 DDI262215:DDI262220 DNE262215:DNE262220 DXA262215:DXA262220 EGW262215:EGW262220 EQS262215:EQS262220 FAO262215:FAO262220 FKK262215:FKK262220 FUG262215:FUG262220 GEC262215:GEC262220 GNY262215:GNY262220 GXU262215:GXU262220 HHQ262215:HHQ262220 HRM262215:HRM262220 IBI262215:IBI262220 ILE262215:ILE262220 IVA262215:IVA262220 JEW262215:JEW262220 JOS262215:JOS262220 JYO262215:JYO262220 KIK262215:KIK262220 KSG262215:KSG262220 LCC262215:LCC262220 LLY262215:LLY262220 LVU262215:LVU262220 MFQ262215:MFQ262220 MPM262215:MPM262220 MZI262215:MZI262220 NJE262215:NJE262220 NTA262215:NTA262220 OCW262215:OCW262220 OMS262215:OMS262220 OWO262215:OWO262220 PGK262215:PGK262220 PQG262215:PQG262220 QAC262215:QAC262220 QJY262215:QJY262220 QTU262215:QTU262220 RDQ262215:RDQ262220 RNM262215:RNM262220 RXI262215:RXI262220 SHE262215:SHE262220 SRA262215:SRA262220 TAW262215:TAW262220 TKS262215:TKS262220 TUO262215:TUO262220 UEK262215:UEK262220 UOG262215:UOG262220 UYC262215:UYC262220 VHY262215:VHY262220 VRU262215:VRU262220 WBQ262215:WBQ262220 WLM262215:WLM262220 WVI262215:WVI262220 IW327751:IW327756 SS327751:SS327756 ACO327751:ACO327756 AMK327751:AMK327756 AWG327751:AWG327756 BGC327751:BGC327756 BPY327751:BPY327756 BZU327751:BZU327756 CJQ327751:CJQ327756 CTM327751:CTM327756 DDI327751:DDI327756 DNE327751:DNE327756 DXA327751:DXA327756 EGW327751:EGW327756 EQS327751:EQS327756 FAO327751:FAO327756 FKK327751:FKK327756 FUG327751:FUG327756 GEC327751:GEC327756 GNY327751:GNY327756 GXU327751:GXU327756 HHQ327751:HHQ327756 HRM327751:HRM327756 IBI327751:IBI327756 ILE327751:ILE327756 IVA327751:IVA327756 JEW327751:JEW327756 JOS327751:JOS327756 JYO327751:JYO327756 KIK327751:KIK327756 KSG327751:KSG327756 LCC327751:LCC327756 LLY327751:LLY327756 LVU327751:LVU327756 MFQ327751:MFQ327756 MPM327751:MPM327756 MZI327751:MZI327756 NJE327751:NJE327756 NTA327751:NTA327756 OCW327751:OCW327756 OMS327751:OMS327756 OWO327751:OWO327756 PGK327751:PGK327756 PQG327751:PQG327756 QAC327751:QAC327756 QJY327751:QJY327756 QTU327751:QTU327756 RDQ327751:RDQ327756 RNM327751:RNM327756 RXI327751:RXI327756 SHE327751:SHE327756 SRA327751:SRA327756 TAW327751:TAW327756 TKS327751:TKS327756 TUO327751:TUO327756 UEK327751:UEK327756 UOG327751:UOG327756 UYC327751:UYC327756 VHY327751:VHY327756 VRU327751:VRU327756 WBQ327751:WBQ327756 WLM327751:WLM327756 WVI327751:WVI327756 IW393287:IW393292 SS393287:SS393292 ACO393287:ACO393292 AMK393287:AMK393292 AWG393287:AWG393292 BGC393287:BGC393292 BPY393287:BPY393292 BZU393287:BZU393292 CJQ393287:CJQ393292 CTM393287:CTM393292 DDI393287:DDI393292 DNE393287:DNE393292 DXA393287:DXA393292 EGW393287:EGW393292 EQS393287:EQS393292 FAO393287:FAO393292 FKK393287:FKK393292 FUG393287:FUG393292 GEC393287:GEC393292 GNY393287:GNY393292 GXU393287:GXU393292 HHQ393287:HHQ393292 HRM393287:HRM393292 IBI393287:IBI393292 ILE393287:ILE393292 IVA393287:IVA393292 JEW393287:JEW393292 JOS393287:JOS393292 JYO393287:JYO393292 KIK393287:KIK393292 KSG393287:KSG393292 LCC393287:LCC393292 LLY393287:LLY393292 LVU393287:LVU393292 MFQ393287:MFQ393292 MPM393287:MPM393292 MZI393287:MZI393292 NJE393287:NJE393292 NTA393287:NTA393292 OCW393287:OCW393292 OMS393287:OMS393292 OWO393287:OWO393292 PGK393287:PGK393292 PQG393287:PQG393292 QAC393287:QAC393292 QJY393287:QJY393292 QTU393287:QTU393292 RDQ393287:RDQ393292 RNM393287:RNM393292 RXI393287:RXI393292 SHE393287:SHE393292 SRA393287:SRA393292 TAW393287:TAW393292 TKS393287:TKS393292 TUO393287:TUO393292 UEK393287:UEK393292 UOG393287:UOG393292 UYC393287:UYC393292 VHY393287:VHY393292 VRU393287:VRU393292 WBQ393287:WBQ393292 WLM393287:WLM393292 WVI393287:WVI393292 IW458823:IW458828 SS458823:SS458828 ACO458823:ACO458828 AMK458823:AMK458828 AWG458823:AWG458828 BGC458823:BGC458828 BPY458823:BPY458828 BZU458823:BZU458828 CJQ458823:CJQ458828 CTM458823:CTM458828 DDI458823:DDI458828 DNE458823:DNE458828 DXA458823:DXA458828 EGW458823:EGW458828 EQS458823:EQS458828 FAO458823:FAO458828 FKK458823:FKK458828 FUG458823:FUG458828 GEC458823:GEC458828 GNY458823:GNY458828 GXU458823:GXU458828 HHQ458823:HHQ458828 HRM458823:HRM458828 IBI458823:IBI458828 ILE458823:ILE458828 IVA458823:IVA458828 JEW458823:JEW458828 JOS458823:JOS458828 JYO458823:JYO458828 KIK458823:KIK458828 KSG458823:KSG458828 LCC458823:LCC458828 LLY458823:LLY458828 LVU458823:LVU458828 MFQ458823:MFQ458828 MPM458823:MPM458828 MZI458823:MZI458828 NJE458823:NJE458828 NTA458823:NTA458828 OCW458823:OCW458828 OMS458823:OMS458828 OWO458823:OWO458828 PGK458823:PGK458828 PQG458823:PQG458828 QAC458823:QAC458828 QJY458823:QJY458828 QTU458823:QTU458828 RDQ458823:RDQ458828 RNM458823:RNM458828 RXI458823:RXI458828 SHE458823:SHE458828 SRA458823:SRA458828 TAW458823:TAW458828 TKS458823:TKS458828 TUO458823:TUO458828 UEK458823:UEK458828 UOG458823:UOG458828 UYC458823:UYC458828 VHY458823:VHY458828 VRU458823:VRU458828 WBQ458823:WBQ458828 WLM458823:WLM458828 WVI458823:WVI458828 IW524359:IW524364 SS524359:SS524364 ACO524359:ACO524364 AMK524359:AMK524364 AWG524359:AWG524364 BGC524359:BGC524364 BPY524359:BPY524364 BZU524359:BZU524364 CJQ524359:CJQ524364 CTM524359:CTM524364 DDI524359:DDI524364 DNE524359:DNE524364 DXA524359:DXA524364 EGW524359:EGW524364 EQS524359:EQS524364 FAO524359:FAO524364 FKK524359:FKK524364 FUG524359:FUG524364 GEC524359:GEC524364 GNY524359:GNY524364 GXU524359:GXU524364 HHQ524359:HHQ524364 HRM524359:HRM524364 IBI524359:IBI524364 ILE524359:ILE524364 IVA524359:IVA524364 JEW524359:JEW524364 JOS524359:JOS524364 JYO524359:JYO524364 KIK524359:KIK524364 KSG524359:KSG524364 LCC524359:LCC524364 LLY524359:LLY524364 LVU524359:LVU524364 MFQ524359:MFQ524364 MPM524359:MPM524364 MZI524359:MZI524364 NJE524359:NJE524364 NTA524359:NTA524364 OCW524359:OCW524364 OMS524359:OMS524364 OWO524359:OWO524364 PGK524359:PGK524364 PQG524359:PQG524364 QAC524359:QAC524364 QJY524359:QJY524364 QTU524359:QTU524364 RDQ524359:RDQ524364 RNM524359:RNM524364 RXI524359:RXI524364 SHE524359:SHE524364 SRA524359:SRA524364 TAW524359:TAW524364 TKS524359:TKS524364 TUO524359:TUO524364 UEK524359:UEK524364 UOG524359:UOG524364 UYC524359:UYC524364 VHY524359:VHY524364 VRU524359:VRU524364 WBQ524359:WBQ524364 WLM524359:WLM524364 WVI524359:WVI524364 IW589895:IW589900 SS589895:SS589900 ACO589895:ACO589900 AMK589895:AMK589900 AWG589895:AWG589900 BGC589895:BGC589900 BPY589895:BPY589900 BZU589895:BZU589900 CJQ589895:CJQ589900 CTM589895:CTM589900 DDI589895:DDI589900 DNE589895:DNE589900 DXA589895:DXA589900 EGW589895:EGW589900 EQS589895:EQS589900 FAO589895:FAO589900 FKK589895:FKK589900 FUG589895:FUG589900 GEC589895:GEC589900 GNY589895:GNY589900 GXU589895:GXU589900 HHQ589895:HHQ589900 HRM589895:HRM589900 IBI589895:IBI589900 ILE589895:ILE589900 IVA589895:IVA589900 JEW589895:JEW589900 JOS589895:JOS589900 JYO589895:JYO589900 KIK589895:KIK589900 KSG589895:KSG589900 LCC589895:LCC589900 LLY589895:LLY589900 LVU589895:LVU589900 MFQ589895:MFQ589900 MPM589895:MPM589900 MZI589895:MZI589900 NJE589895:NJE589900 NTA589895:NTA589900 OCW589895:OCW589900 OMS589895:OMS589900 OWO589895:OWO589900 PGK589895:PGK589900 PQG589895:PQG589900 QAC589895:QAC589900 QJY589895:QJY589900 QTU589895:QTU589900 RDQ589895:RDQ589900 RNM589895:RNM589900 RXI589895:RXI589900 SHE589895:SHE589900 SRA589895:SRA589900 TAW589895:TAW589900 TKS589895:TKS589900 TUO589895:TUO589900 UEK589895:UEK589900 UOG589895:UOG589900 UYC589895:UYC589900 VHY589895:VHY589900 VRU589895:VRU589900 WBQ589895:WBQ589900 WLM589895:WLM589900 WVI589895:WVI589900 IW655431:IW655436 SS655431:SS655436 ACO655431:ACO655436 AMK655431:AMK655436 AWG655431:AWG655436 BGC655431:BGC655436 BPY655431:BPY655436 BZU655431:BZU655436 CJQ655431:CJQ655436 CTM655431:CTM655436 DDI655431:DDI655436 DNE655431:DNE655436 DXA655431:DXA655436 EGW655431:EGW655436 EQS655431:EQS655436 FAO655431:FAO655436 FKK655431:FKK655436 FUG655431:FUG655436 GEC655431:GEC655436 GNY655431:GNY655436 GXU655431:GXU655436 HHQ655431:HHQ655436 HRM655431:HRM655436 IBI655431:IBI655436 ILE655431:ILE655436 IVA655431:IVA655436 JEW655431:JEW655436 JOS655431:JOS655436 JYO655431:JYO655436 KIK655431:KIK655436 KSG655431:KSG655436 LCC655431:LCC655436 LLY655431:LLY655436 LVU655431:LVU655436 MFQ655431:MFQ655436 MPM655431:MPM655436 MZI655431:MZI655436 NJE655431:NJE655436 NTA655431:NTA655436 OCW655431:OCW655436 OMS655431:OMS655436 OWO655431:OWO655436 PGK655431:PGK655436 PQG655431:PQG655436 QAC655431:QAC655436 QJY655431:QJY655436 QTU655431:QTU655436 RDQ655431:RDQ655436 RNM655431:RNM655436 RXI655431:RXI655436 SHE655431:SHE655436 SRA655431:SRA655436 TAW655431:TAW655436 TKS655431:TKS655436 TUO655431:TUO655436 UEK655431:UEK655436 UOG655431:UOG655436 UYC655431:UYC655436 VHY655431:VHY655436 VRU655431:VRU655436 WBQ655431:WBQ655436 WLM655431:WLM655436 WVI655431:WVI655436 IW720967:IW720972 SS720967:SS720972 ACO720967:ACO720972 AMK720967:AMK720972 AWG720967:AWG720972 BGC720967:BGC720972 BPY720967:BPY720972 BZU720967:BZU720972 CJQ720967:CJQ720972 CTM720967:CTM720972 DDI720967:DDI720972 DNE720967:DNE720972 DXA720967:DXA720972 EGW720967:EGW720972 EQS720967:EQS720972 FAO720967:FAO720972 FKK720967:FKK720972 FUG720967:FUG720972 GEC720967:GEC720972 GNY720967:GNY720972 GXU720967:GXU720972 HHQ720967:HHQ720972 HRM720967:HRM720972 IBI720967:IBI720972 ILE720967:ILE720972 IVA720967:IVA720972 JEW720967:JEW720972 JOS720967:JOS720972 JYO720967:JYO720972 KIK720967:KIK720972 KSG720967:KSG720972 LCC720967:LCC720972 LLY720967:LLY720972 LVU720967:LVU720972 MFQ720967:MFQ720972 MPM720967:MPM720972 MZI720967:MZI720972 NJE720967:NJE720972 NTA720967:NTA720972 OCW720967:OCW720972 OMS720967:OMS720972 OWO720967:OWO720972 PGK720967:PGK720972 PQG720967:PQG720972 QAC720967:QAC720972 QJY720967:QJY720972 QTU720967:QTU720972 RDQ720967:RDQ720972 RNM720967:RNM720972 RXI720967:RXI720972 SHE720967:SHE720972 SRA720967:SRA720972 TAW720967:TAW720972 TKS720967:TKS720972 TUO720967:TUO720972 UEK720967:UEK720972 UOG720967:UOG720972 UYC720967:UYC720972 VHY720967:VHY720972 VRU720967:VRU720972 WBQ720967:WBQ720972 WLM720967:WLM720972 WVI720967:WVI720972 IW786503:IW786508 SS786503:SS786508 ACO786503:ACO786508 AMK786503:AMK786508 AWG786503:AWG786508 BGC786503:BGC786508 BPY786503:BPY786508 BZU786503:BZU786508 CJQ786503:CJQ786508 CTM786503:CTM786508 DDI786503:DDI786508 DNE786503:DNE786508 DXA786503:DXA786508 EGW786503:EGW786508 EQS786503:EQS786508 FAO786503:FAO786508 FKK786503:FKK786508 FUG786503:FUG786508 GEC786503:GEC786508 GNY786503:GNY786508 GXU786503:GXU786508 HHQ786503:HHQ786508 HRM786503:HRM786508 IBI786503:IBI786508 ILE786503:ILE786508 IVA786503:IVA786508 JEW786503:JEW786508 JOS786503:JOS786508 JYO786503:JYO786508 KIK786503:KIK786508 KSG786503:KSG786508 LCC786503:LCC786508 LLY786503:LLY786508 LVU786503:LVU786508 MFQ786503:MFQ786508 MPM786503:MPM786508 MZI786503:MZI786508 NJE786503:NJE786508 NTA786503:NTA786508 OCW786503:OCW786508 OMS786503:OMS786508 OWO786503:OWO786508 PGK786503:PGK786508 PQG786503:PQG786508 QAC786503:QAC786508 QJY786503:QJY786508 QTU786503:QTU786508 RDQ786503:RDQ786508 RNM786503:RNM786508 RXI786503:RXI786508 SHE786503:SHE786508 SRA786503:SRA786508 TAW786503:TAW786508 TKS786503:TKS786508 TUO786503:TUO786508 UEK786503:UEK786508 UOG786503:UOG786508 UYC786503:UYC786508 VHY786503:VHY786508 VRU786503:VRU786508 WBQ786503:WBQ786508 WLM786503:WLM786508 WVI786503:WVI786508 IW852039:IW852044 SS852039:SS852044 ACO852039:ACO852044 AMK852039:AMK852044 AWG852039:AWG852044 BGC852039:BGC852044 BPY852039:BPY852044 BZU852039:BZU852044 CJQ852039:CJQ852044 CTM852039:CTM852044 DDI852039:DDI852044 DNE852039:DNE852044 DXA852039:DXA852044 EGW852039:EGW852044 EQS852039:EQS852044 FAO852039:FAO852044 FKK852039:FKK852044 FUG852039:FUG852044 GEC852039:GEC852044 GNY852039:GNY852044 GXU852039:GXU852044 HHQ852039:HHQ852044 HRM852039:HRM852044 IBI852039:IBI852044 ILE852039:ILE852044 IVA852039:IVA852044 JEW852039:JEW852044 JOS852039:JOS852044 JYO852039:JYO852044 KIK852039:KIK852044 KSG852039:KSG852044 LCC852039:LCC852044 LLY852039:LLY852044 LVU852039:LVU852044 MFQ852039:MFQ852044 MPM852039:MPM852044 MZI852039:MZI852044 NJE852039:NJE852044 NTA852039:NTA852044 OCW852039:OCW852044 OMS852039:OMS852044 OWO852039:OWO852044 PGK852039:PGK852044 PQG852039:PQG852044 QAC852039:QAC852044 QJY852039:QJY852044 QTU852039:QTU852044 RDQ852039:RDQ852044 RNM852039:RNM852044 RXI852039:RXI852044 SHE852039:SHE852044 SRA852039:SRA852044 TAW852039:TAW852044 TKS852039:TKS852044 TUO852039:TUO852044 UEK852039:UEK852044 UOG852039:UOG852044 UYC852039:UYC852044 VHY852039:VHY852044 VRU852039:VRU852044 WBQ852039:WBQ852044 WLM852039:WLM852044 WVI852039:WVI852044 IW917575:IW917580 SS917575:SS917580 ACO917575:ACO917580 AMK917575:AMK917580 AWG917575:AWG917580 BGC917575:BGC917580 BPY917575:BPY917580 BZU917575:BZU917580 CJQ917575:CJQ917580 CTM917575:CTM917580 DDI917575:DDI917580 DNE917575:DNE917580 DXA917575:DXA917580 EGW917575:EGW917580 EQS917575:EQS917580 FAO917575:FAO917580 FKK917575:FKK917580 FUG917575:FUG917580 GEC917575:GEC917580 GNY917575:GNY917580 GXU917575:GXU917580 HHQ917575:HHQ917580 HRM917575:HRM917580 IBI917575:IBI917580 ILE917575:ILE917580 IVA917575:IVA917580 JEW917575:JEW917580 JOS917575:JOS917580 JYO917575:JYO917580 KIK917575:KIK917580 KSG917575:KSG917580 LCC917575:LCC917580 LLY917575:LLY917580 LVU917575:LVU917580 MFQ917575:MFQ917580 MPM917575:MPM917580 MZI917575:MZI917580 NJE917575:NJE917580 NTA917575:NTA917580 OCW917575:OCW917580 OMS917575:OMS917580 OWO917575:OWO917580 PGK917575:PGK917580 PQG917575:PQG917580 QAC917575:QAC917580 QJY917575:QJY917580 QTU917575:QTU917580 RDQ917575:RDQ917580 RNM917575:RNM917580 RXI917575:RXI917580 SHE917575:SHE917580 SRA917575:SRA917580 TAW917575:TAW917580 TKS917575:TKS917580 TUO917575:TUO917580 UEK917575:UEK917580 UOG917575:UOG917580 UYC917575:UYC917580 VHY917575:VHY917580 VRU917575:VRU917580 WBQ917575:WBQ917580 WLM917575:WLM917580 WVI917575:WVI917580 IW983111:IW983116 SS983111:SS983116 ACO983111:ACO983116 AMK983111:AMK983116 AWG983111:AWG983116 BGC983111:BGC983116 BPY983111:BPY983116 BZU983111:BZU983116 CJQ983111:CJQ983116 CTM983111:CTM983116 DDI983111:DDI983116 DNE983111:DNE983116 DXA983111:DXA983116 EGW983111:EGW983116 EQS983111:EQS983116 FAO983111:FAO983116 FKK983111:FKK983116 FUG983111:FUG983116 GEC983111:GEC983116 GNY983111:GNY983116 GXU983111:GXU983116 HHQ983111:HHQ983116 HRM983111:HRM983116 IBI983111:IBI983116 ILE983111:ILE983116 IVA983111:IVA983116 JEW983111:JEW983116 JOS983111:JOS983116 JYO983111:JYO983116 KIK983111:KIK983116 KSG983111:KSG983116 LCC983111:LCC983116 LLY983111:LLY983116 LVU983111:LVU983116 MFQ983111:MFQ983116 MPM983111:MPM983116 MZI983111:MZI983116 NJE983111:NJE983116 NTA983111:NTA983116 OCW983111:OCW983116 OMS983111:OMS983116 OWO983111:OWO983116 PGK983111:PGK983116 PQG983111:PQG983116 QAC983111:QAC983116 QJY983111:QJY983116 QTU983111:QTU983116 RDQ983111:RDQ983116 RNM983111:RNM983116 RXI983111:RXI983116 SHE983111:SHE983116 SRA983111:SRA983116 TAW983111:TAW983116 TKS983111:TKS983116 TUO983111:TUO983116 UEK983111:UEK983116 UOG983111:UOG983116 UYC983111:UYC983116 VHY983111:VHY983116 VRU983111:VRU983116 WBQ983111:WBQ983116 WLM983111:WLM983116 WVI983111:WVI983116 B983111:B983116 B917575:B917580 B852039:B852044 B786503:B786508 B720967:B720972 B655431:B655436 B589895:B589900 B524359:B524364 B458823:B458828 B393287:B393292 B327751:B327756 B262215:B262220 B196679:B196684 B131143:B131148 B65607:B65612 B71:B76 B983118:B983127 B917582:B917591 B852046:B852055 B786510:B786519 B720974:B720983 B655438:B655447 B589902:B589911 B524366:B524375 B458830:B458839 B393294:B393303 B327758:B327767 B262222:B262231 B196686:B196695 B131150:B131159 B65614:B65623 B78:B87 B983096:B983109 B917560:B917573 B852024:B852037 B786488:B786501 B720952:B720965 B655416:B655429 B589880:B589893 B524344:B524357 B458808:B458821 B393272:B393285 B327736:B327749 B262200:B262213 B196664:B196677 B131128:B131141 B65592:B65605 B56:B69 B983088:B983094 B917552:B917558 B852016:B852022 B786480:B786486 B720944:B720950 B655408:B655414 B589872:B589878 B524336:B524342 B458800:B458806 B393264:B393270 B327728:B327734 B262192:B262198 B196656:B196662 B131120:B131126 B65584:B65590 B48:B54 B983079:B983086 B917543:B917550 B852007:B852014 B786471:B786478 B720935:B720942 B655399:B655406 B589863:B589870 B524327:B524334 B458791:B458798 B393255:B393262 B327719:B327726 B262183:B262190 B196647:B196654 B131111:B131118 B65575:B65582 B39:B46 B983048:B983065 B917512:B917529 B851976:B851993 B786440:B786457 B720904:B720921 B655368:B655385 B589832:B589849 B524296:B524313 B458760:B458777 B393224:B393241 B327688:B327705 B262152:B262169 B196616:B196633 B131080:B131097 B65544:B65561 B8:B25 B983067:B983077 B917531:B917541 B851995:B852005 B786459:B786469 B720923:B720933 B655387:B655397 B589851:B589861 B524315:B524325 B458779:B458789 B393243:B393253 B327707:B327717 B262171:B262181 B196635:B196645 B131099:B131109 B65563:B65573 B27:B37 B983129:B983139 B917593:B917603 B852057:B852067 B786521:B786531 B720985:B720995 B655449:B655459 B589913:B589923 B524377:B524387 B458841:B458851 B393305:B393315 B327769:B327779 B262233:B262243 B196697:B196707 B131161:B131171 B65625:B65635 B89:B99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0"/>
  <sheetViews>
    <sheetView tabSelected="1" workbookViewId="0">
      <pane ySplit="6" topLeftCell="A63" activePane="bottomLeft" state="frozen"/>
      <selection pane="bottomLeft" activeCell="A3" sqref="A3"/>
    </sheetView>
  </sheetViews>
  <sheetFormatPr baseColWidth="10" defaultColWidth="9.1640625" defaultRowHeight="15"/>
  <cols>
    <col min="1" max="1" width="24.5" style="49" customWidth="1"/>
    <col min="2" max="2" width="12.5" style="49" customWidth="1"/>
    <col min="3" max="3" width="9.5" style="49" customWidth="1"/>
    <col min="4" max="4" width="13.33203125" style="49" customWidth="1"/>
    <col min="5" max="5" width="15.5" style="49" customWidth="1"/>
    <col min="6" max="6" width="14.5" style="49" customWidth="1"/>
    <col min="7" max="7" width="13" style="49" customWidth="1"/>
    <col min="8" max="8" width="14.5" style="49" customWidth="1"/>
    <col min="9" max="10" width="13.5" style="49" customWidth="1"/>
    <col min="11" max="11" width="12.5" style="49" customWidth="1"/>
    <col min="12" max="12" width="16.83203125" style="49" customWidth="1"/>
    <col min="13" max="14" width="15.5" style="49" customWidth="1"/>
    <col min="15" max="15" width="23.83203125" style="49" customWidth="1"/>
    <col min="16" max="16" width="17.1640625" style="49" customWidth="1"/>
    <col min="17" max="16384" width="9.1640625" style="49"/>
  </cols>
  <sheetData>
    <row r="1" spans="1:16" s="52" customFormat="1" ht="20" customHeight="1">
      <c r="A1" s="50" t="s">
        <v>1586</v>
      </c>
      <c r="B1" s="51"/>
      <c r="C1" s="51"/>
      <c r="D1" s="51"/>
      <c r="E1" s="51"/>
      <c r="F1" s="97"/>
      <c r="G1" s="97"/>
      <c r="H1" s="97"/>
      <c r="I1" s="97"/>
      <c r="J1" s="97"/>
      <c r="K1" s="97"/>
      <c r="L1" s="97"/>
      <c r="M1" s="97"/>
      <c r="N1" s="97"/>
      <c r="O1" s="97"/>
      <c r="P1" s="97"/>
    </row>
    <row r="2" spans="1:16" ht="15" customHeight="1">
      <c r="A2" s="53" t="s">
        <v>2953</v>
      </c>
      <c r="B2" s="54"/>
      <c r="C2" s="55"/>
      <c r="D2" s="55"/>
      <c r="E2" s="56"/>
      <c r="F2" s="96"/>
      <c r="G2" s="96"/>
      <c r="H2" s="96"/>
      <c r="I2" s="96"/>
      <c r="J2" s="96"/>
      <c r="K2" s="96"/>
      <c r="L2" s="96"/>
      <c r="M2" s="96"/>
      <c r="N2" s="96"/>
      <c r="O2" s="96"/>
      <c r="P2" s="96"/>
    </row>
    <row r="3" spans="1:16" ht="159" customHeight="1">
      <c r="A3" s="57" t="s">
        <v>113</v>
      </c>
      <c r="B3" s="179" t="s">
        <v>115</v>
      </c>
      <c r="C3" s="252" t="s">
        <v>116</v>
      </c>
      <c r="D3" s="180" t="s">
        <v>1587</v>
      </c>
      <c r="E3" s="180" t="s">
        <v>1588</v>
      </c>
      <c r="F3" s="180" t="s">
        <v>1589</v>
      </c>
      <c r="G3" s="180" t="s">
        <v>1590</v>
      </c>
      <c r="H3" s="180" t="s">
        <v>1591</v>
      </c>
      <c r="I3" s="180" t="s">
        <v>1592</v>
      </c>
      <c r="J3" s="180" t="s">
        <v>1593</v>
      </c>
      <c r="K3" s="180" t="s">
        <v>1594</v>
      </c>
      <c r="L3" s="253" t="s">
        <v>1595</v>
      </c>
      <c r="M3" s="253" t="s">
        <v>1596</v>
      </c>
      <c r="N3" s="253" t="s">
        <v>1597</v>
      </c>
      <c r="O3" s="251" t="s">
        <v>1598</v>
      </c>
      <c r="P3" s="180" t="s">
        <v>1599</v>
      </c>
    </row>
    <row r="4" spans="1:16" ht="16" customHeight="1">
      <c r="A4" s="58" t="s">
        <v>89</v>
      </c>
      <c r="B4" s="59" t="s">
        <v>114</v>
      </c>
      <c r="C4" s="59" t="s">
        <v>90</v>
      </c>
      <c r="D4" s="60" t="s">
        <v>90</v>
      </c>
      <c r="E4" s="61" t="s">
        <v>90</v>
      </c>
      <c r="F4" s="61" t="s">
        <v>90</v>
      </c>
      <c r="G4" s="61" t="s">
        <v>90</v>
      </c>
      <c r="H4" s="61" t="s">
        <v>90</v>
      </c>
      <c r="I4" s="60" t="s">
        <v>90</v>
      </c>
      <c r="J4" s="60" t="s">
        <v>90</v>
      </c>
      <c r="K4" s="60" t="s">
        <v>90</v>
      </c>
      <c r="L4" s="60" t="s">
        <v>90</v>
      </c>
      <c r="M4" s="60" t="s">
        <v>90</v>
      </c>
      <c r="N4" s="60" t="s">
        <v>90</v>
      </c>
      <c r="O4" s="60" t="s">
        <v>90</v>
      </c>
      <c r="P4" s="61" t="s">
        <v>90</v>
      </c>
    </row>
    <row r="5" spans="1:16" s="65" customFormat="1" ht="15" customHeight="1">
      <c r="A5" s="62" t="s">
        <v>99</v>
      </c>
      <c r="B5" s="63"/>
      <c r="C5" s="64">
        <f>SUM(D5:P5)</f>
        <v>21</v>
      </c>
      <c r="D5" s="95">
        <v>1</v>
      </c>
      <c r="E5" s="91">
        <v>2</v>
      </c>
      <c r="F5" s="91">
        <v>2</v>
      </c>
      <c r="G5" s="91">
        <v>1</v>
      </c>
      <c r="H5" s="91">
        <v>1</v>
      </c>
      <c r="I5" s="91">
        <v>2</v>
      </c>
      <c r="J5" s="91">
        <v>2</v>
      </c>
      <c r="K5" s="91">
        <v>1</v>
      </c>
      <c r="L5" s="91">
        <v>1</v>
      </c>
      <c r="M5" s="91">
        <v>2</v>
      </c>
      <c r="N5" s="91">
        <v>2</v>
      </c>
      <c r="O5" s="91">
        <v>2</v>
      </c>
      <c r="P5" s="91">
        <v>2</v>
      </c>
    </row>
    <row r="6" spans="1:16" ht="16" customHeight="1">
      <c r="A6" s="66" t="s">
        <v>0</v>
      </c>
      <c r="B6" s="67"/>
      <c r="C6" s="5"/>
      <c r="D6" s="5"/>
      <c r="E6" s="6"/>
      <c r="F6" s="6"/>
      <c r="G6" s="6"/>
      <c r="H6" s="6"/>
      <c r="I6" s="6"/>
      <c r="J6" s="6"/>
      <c r="K6" s="6"/>
      <c r="L6" s="6"/>
      <c r="M6" s="6"/>
      <c r="N6" s="6"/>
      <c r="O6" s="6"/>
      <c r="P6" s="6"/>
    </row>
    <row r="7" spans="1:16" ht="16" customHeight="1">
      <c r="A7" s="68" t="s">
        <v>1</v>
      </c>
      <c r="B7" s="69">
        <f t="shared" ref="B7:B24" si="0">C7/$C$5*100</f>
        <v>38.095238095238095</v>
      </c>
      <c r="C7" s="69">
        <f t="shared" ref="C7:C24" si="1">SUM(D7:P7)</f>
        <v>8</v>
      </c>
      <c r="D7" s="7">
        <f>'6.1'!E7</f>
        <v>1</v>
      </c>
      <c r="E7" s="42">
        <f>'6.2'!C8</f>
        <v>0</v>
      </c>
      <c r="F7" s="71">
        <f>'6.3'!C8</f>
        <v>0</v>
      </c>
      <c r="G7" s="7">
        <f>'6.4'!E7</f>
        <v>1</v>
      </c>
      <c r="H7" s="7">
        <f>'6.5'!E7</f>
        <v>0</v>
      </c>
      <c r="I7" s="42">
        <f>'6.6'!C8</f>
        <v>0</v>
      </c>
      <c r="J7" s="42">
        <f>'6.7'!C8</f>
        <v>0</v>
      </c>
      <c r="K7" s="42">
        <f>'6.8'!C7</f>
        <v>1</v>
      </c>
      <c r="L7" s="7">
        <f>'6.9'!E7</f>
        <v>1</v>
      </c>
      <c r="M7" s="71">
        <f>'6.10'!C8</f>
        <v>0</v>
      </c>
      <c r="N7" s="71">
        <f>'6.11'!C8</f>
        <v>0</v>
      </c>
      <c r="O7" s="71">
        <f>'6.12'!C8</f>
        <v>2</v>
      </c>
      <c r="P7" s="71">
        <f>'6.13'!C8</f>
        <v>2</v>
      </c>
    </row>
    <row r="8" spans="1:16" ht="16" customHeight="1">
      <c r="A8" s="68" t="s">
        <v>2</v>
      </c>
      <c r="B8" s="69">
        <f t="shared" si="0"/>
        <v>28.571428571428569</v>
      </c>
      <c r="C8" s="69">
        <f t="shared" si="1"/>
        <v>6</v>
      </c>
      <c r="D8" s="7">
        <f>'6.1'!E8</f>
        <v>0</v>
      </c>
      <c r="E8" s="42">
        <f>'6.2'!C9</f>
        <v>0</v>
      </c>
      <c r="F8" s="71">
        <f>'6.3'!C9</f>
        <v>0</v>
      </c>
      <c r="G8" s="7">
        <f>'6.4'!E8</f>
        <v>1</v>
      </c>
      <c r="H8" s="7">
        <f>'6.5'!E8</f>
        <v>1</v>
      </c>
      <c r="I8" s="42">
        <f>'6.6'!C9</f>
        <v>0</v>
      </c>
      <c r="J8" s="42">
        <f>'6.7'!C9</f>
        <v>0</v>
      </c>
      <c r="K8" s="42">
        <f>'6.8'!C8</f>
        <v>1</v>
      </c>
      <c r="L8" s="7">
        <f>'6.9'!E8</f>
        <v>1</v>
      </c>
      <c r="M8" s="71">
        <f>'6.10'!C9</f>
        <v>0</v>
      </c>
      <c r="N8" s="71">
        <f>'6.11'!C9</f>
        <v>0</v>
      </c>
      <c r="O8" s="71">
        <f>'6.12'!C9</f>
        <v>2</v>
      </c>
      <c r="P8" s="71">
        <f>'6.13'!C9</f>
        <v>0</v>
      </c>
    </row>
    <row r="9" spans="1:16" ht="16" customHeight="1">
      <c r="A9" s="68" t="s">
        <v>3</v>
      </c>
      <c r="B9" s="69">
        <f t="shared" si="0"/>
        <v>23.809523809523807</v>
      </c>
      <c r="C9" s="69">
        <f t="shared" si="1"/>
        <v>5</v>
      </c>
      <c r="D9" s="7">
        <f>'6.1'!E11</f>
        <v>1</v>
      </c>
      <c r="E9" s="42">
        <f>'6.2'!C10</f>
        <v>0</v>
      </c>
      <c r="F9" s="71">
        <f>'6.3'!C10</f>
        <v>0</v>
      </c>
      <c r="G9" s="7">
        <f>'6.4'!E9</f>
        <v>1</v>
      </c>
      <c r="H9" s="7">
        <f>'6.5'!E9</f>
        <v>0</v>
      </c>
      <c r="I9" s="42">
        <f>'6.6'!C10</f>
        <v>0</v>
      </c>
      <c r="J9" s="42">
        <f>'6.7'!C10</f>
        <v>0</v>
      </c>
      <c r="K9" s="42">
        <f>'6.8'!C10</f>
        <v>1</v>
      </c>
      <c r="L9" s="7">
        <f>'6.9'!E9</f>
        <v>0</v>
      </c>
      <c r="M9" s="71">
        <f>'6.10'!C10</f>
        <v>0</v>
      </c>
      <c r="N9" s="71">
        <f>'6.11'!C10</f>
        <v>0</v>
      </c>
      <c r="O9" s="71">
        <f>'6.12'!C10</f>
        <v>2</v>
      </c>
      <c r="P9" s="71">
        <f>'6.13'!C10</f>
        <v>0</v>
      </c>
    </row>
    <row r="10" spans="1:16" ht="16" customHeight="1">
      <c r="A10" s="68" t="s">
        <v>4</v>
      </c>
      <c r="B10" s="69">
        <f t="shared" si="0"/>
        <v>19.047619047619047</v>
      </c>
      <c r="C10" s="69">
        <f t="shared" si="1"/>
        <v>4</v>
      </c>
      <c r="D10" s="7">
        <f>'6.1'!E12</f>
        <v>0</v>
      </c>
      <c r="E10" s="42">
        <f>'6.2'!C11</f>
        <v>0</v>
      </c>
      <c r="F10" s="71">
        <f>'6.3'!C11</f>
        <v>0</v>
      </c>
      <c r="G10" s="7">
        <f>'6.4'!E10</f>
        <v>1</v>
      </c>
      <c r="H10" s="7">
        <f>'6.5'!E10</f>
        <v>1</v>
      </c>
      <c r="I10" s="42">
        <f>'6.6'!C11</f>
        <v>0</v>
      </c>
      <c r="J10" s="42">
        <f>'6.7'!C11</f>
        <v>0</v>
      </c>
      <c r="K10" s="42">
        <f>'6.8'!C11</f>
        <v>1</v>
      </c>
      <c r="L10" s="7">
        <f>'6.9'!E10</f>
        <v>1</v>
      </c>
      <c r="M10" s="71">
        <f>'6.10'!C11</f>
        <v>0</v>
      </c>
      <c r="N10" s="71">
        <f>'6.11'!C11</f>
        <v>0</v>
      </c>
      <c r="O10" s="71">
        <f>'6.12'!C11</f>
        <v>0</v>
      </c>
      <c r="P10" s="71">
        <f>'6.13'!C11</f>
        <v>0</v>
      </c>
    </row>
    <row r="11" spans="1:16" ht="16" customHeight="1">
      <c r="A11" s="68" t="s">
        <v>5</v>
      </c>
      <c r="B11" s="69">
        <f t="shared" si="0"/>
        <v>33.333333333333329</v>
      </c>
      <c r="C11" s="69">
        <f t="shared" si="1"/>
        <v>7</v>
      </c>
      <c r="D11" s="7">
        <f>'6.1'!E13</f>
        <v>1</v>
      </c>
      <c r="E11" s="42">
        <f>'6.2'!C12</f>
        <v>0</v>
      </c>
      <c r="F11" s="71">
        <f>'6.3'!C12</f>
        <v>0</v>
      </c>
      <c r="G11" s="7">
        <f>'6.4'!E11</f>
        <v>1</v>
      </c>
      <c r="H11" s="7">
        <f>'6.5'!E11</f>
        <v>1</v>
      </c>
      <c r="I11" s="42">
        <f>'6.6'!C12</f>
        <v>0</v>
      </c>
      <c r="J11" s="42">
        <f>'6.7'!C12</f>
        <v>0</v>
      </c>
      <c r="K11" s="42">
        <f>'6.8'!C12</f>
        <v>1</v>
      </c>
      <c r="L11" s="7">
        <f>'6.9'!E11</f>
        <v>1</v>
      </c>
      <c r="M11" s="71">
        <f>'6.10'!C12</f>
        <v>2</v>
      </c>
      <c r="N11" s="71">
        <f>'6.11'!C12</f>
        <v>0</v>
      </c>
      <c r="O11" s="71">
        <f>'6.12'!C12</f>
        <v>0</v>
      </c>
      <c r="P11" s="71">
        <f>'6.13'!C12</f>
        <v>0</v>
      </c>
    </row>
    <row r="12" spans="1:16" ht="16" customHeight="1">
      <c r="A12" s="68" t="s">
        <v>6</v>
      </c>
      <c r="B12" s="69">
        <f t="shared" si="0"/>
        <v>30.952380952380953</v>
      </c>
      <c r="C12" s="69">
        <f t="shared" si="1"/>
        <v>6.5</v>
      </c>
      <c r="D12" s="7">
        <f>'6.1'!E14</f>
        <v>1</v>
      </c>
      <c r="E12" s="42">
        <f>'6.2'!C13</f>
        <v>0</v>
      </c>
      <c r="F12" s="71">
        <f>'6.3'!C13</f>
        <v>0</v>
      </c>
      <c r="G12" s="7">
        <f>'6.4'!E12</f>
        <v>1</v>
      </c>
      <c r="H12" s="7">
        <f>'6.5'!E12</f>
        <v>1</v>
      </c>
      <c r="I12" s="42">
        <f>'6.6'!C13</f>
        <v>0</v>
      </c>
      <c r="J12" s="42">
        <f>'6.7'!C13</f>
        <v>0</v>
      </c>
      <c r="K12" s="42">
        <f>'6.8'!C13</f>
        <v>1</v>
      </c>
      <c r="L12" s="7">
        <f>'6.9'!E12</f>
        <v>0.5</v>
      </c>
      <c r="M12" s="71">
        <f>'6.10'!C15</f>
        <v>0</v>
      </c>
      <c r="N12" s="71">
        <f>'6.11'!C13</f>
        <v>0</v>
      </c>
      <c r="O12" s="71">
        <f>'6.12'!C13</f>
        <v>2</v>
      </c>
      <c r="P12" s="71">
        <f>'6.13'!C13</f>
        <v>0</v>
      </c>
    </row>
    <row r="13" spans="1:16" ht="16" customHeight="1">
      <c r="A13" s="68" t="s">
        <v>7</v>
      </c>
      <c r="B13" s="69">
        <f t="shared" si="0"/>
        <v>23.809523809523807</v>
      </c>
      <c r="C13" s="69">
        <f t="shared" si="1"/>
        <v>5</v>
      </c>
      <c r="D13" s="7">
        <f>'6.1'!E15</f>
        <v>1</v>
      </c>
      <c r="E13" s="42">
        <f>'6.2'!C14</f>
        <v>0</v>
      </c>
      <c r="F13" s="71">
        <f>'6.3'!C14</f>
        <v>0</v>
      </c>
      <c r="G13" s="7">
        <f>'6.4'!E13</f>
        <v>1</v>
      </c>
      <c r="H13" s="7">
        <f>'6.5'!E13</f>
        <v>1</v>
      </c>
      <c r="I13" s="42">
        <f>'6.6'!C14</f>
        <v>0</v>
      </c>
      <c r="J13" s="42">
        <f>'6.7'!C14</f>
        <v>0</v>
      </c>
      <c r="K13" s="42">
        <f>'6.8'!C14</f>
        <v>1</v>
      </c>
      <c r="L13" s="7">
        <f>'6.9'!E13</f>
        <v>1</v>
      </c>
      <c r="M13" s="71">
        <f>'6.10'!C16</f>
        <v>0</v>
      </c>
      <c r="N13" s="71">
        <f>'6.11'!C14</f>
        <v>0</v>
      </c>
      <c r="O13" s="71">
        <f>'6.12'!C14</f>
        <v>0</v>
      </c>
      <c r="P13" s="71">
        <f>'6.13'!C14</f>
        <v>0</v>
      </c>
    </row>
    <row r="14" spans="1:16" s="72" customFormat="1" ht="16" customHeight="1">
      <c r="A14" s="68" t="s">
        <v>8</v>
      </c>
      <c r="B14" s="69">
        <f t="shared" si="0"/>
        <v>61.904761904761905</v>
      </c>
      <c r="C14" s="69">
        <f t="shared" si="1"/>
        <v>13</v>
      </c>
      <c r="D14" s="7">
        <f>'6.1'!E16</f>
        <v>1</v>
      </c>
      <c r="E14" s="42">
        <f>'6.2'!C15</f>
        <v>2</v>
      </c>
      <c r="F14" s="71">
        <f>'6.3'!C15</f>
        <v>0</v>
      </c>
      <c r="G14" s="7">
        <f>'6.4'!E14</f>
        <v>1</v>
      </c>
      <c r="H14" s="7">
        <f>'6.5'!E14</f>
        <v>1</v>
      </c>
      <c r="I14" s="42">
        <f>'6.6'!C15</f>
        <v>2</v>
      </c>
      <c r="J14" s="42">
        <f>'6.7'!C15</f>
        <v>0</v>
      </c>
      <c r="K14" s="42">
        <f>'6.8'!C15</f>
        <v>1</v>
      </c>
      <c r="L14" s="7">
        <f>'6.9'!E14</f>
        <v>1</v>
      </c>
      <c r="M14" s="71">
        <f>'6.10'!C17</f>
        <v>2</v>
      </c>
      <c r="N14" s="71">
        <f>'6.11'!C15</f>
        <v>0</v>
      </c>
      <c r="O14" s="71">
        <f>'6.12'!C15</f>
        <v>0</v>
      </c>
      <c r="P14" s="71">
        <f>'6.13'!C15</f>
        <v>2</v>
      </c>
    </row>
    <row r="15" spans="1:16" ht="16" customHeight="1">
      <c r="A15" s="68" t="s">
        <v>9</v>
      </c>
      <c r="B15" s="69">
        <f t="shared" si="0"/>
        <v>33.333333333333329</v>
      </c>
      <c r="C15" s="69">
        <f t="shared" si="1"/>
        <v>7</v>
      </c>
      <c r="D15" s="7">
        <f>'6.1'!E17</f>
        <v>1</v>
      </c>
      <c r="E15" s="42">
        <f>'6.2'!C17</f>
        <v>0</v>
      </c>
      <c r="F15" s="71">
        <f>'6.3'!C16</f>
        <v>0</v>
      </c>
      <c r="G15" s="7">
        <f>'6.4'!E15</f>
        <v>1</v>
      </c>
      <c r="H15" s="7">
        <f>'6.5'!E15</f>
        <v>1</v>
      </c>
      <c r="I15" s="42">
        <f>'6.6'!C17</f>
        <v>0</v>
      </c>
      <c r="J15" s="42">
        <f>'6.7'!C16</f>
        <v>0</v>
      </c>
      <c r="K15" s="42">
        <f>'6.8'!C16</f>
        <v>1</v>
      </c>
      <c r="L15" s="7">
        <f>'6.9'!E15</f>
        <v>1</v>
      </c>
      <c r="M15" s="71">
        <f>'6.10'!C20</f>
        <v>1</v>
      </c>
      <c r="N15" s="71">
        <f>'6.11'!C16</f>
        <v>1</v>
      </c>
      <c r="O15" s="71">
        <f>'6.12'!C16</f>
        <v>0</v>
      </c>
      <c r="P15" s="71">
        <f>'6.13'!C16</f>
        <v>0</v>
      </c>
    </row>
    <row r="16" spans="1:16" ht="16" customHeight="1">
      <c r="A16" s="68" t="s">
        <v>10</v>
      </c>
      <c r="B16" s="69">
        <f t="shared" si="0"/>
        <v>47.619047619047613</v>
      </c>
      <c r="C16" s="69">
        <f t="shared" si="1"/>
        <v>10</v>
      </c>
      <c r="D16" s="7">
        <f>'6.1'!E18</f>
        <v>1</v>
      </c>
      <c r="E16" s="42">
        <f>'6.2'!C18</f>
        <v>0</v>
      </c>
      <c r="F16" s="71">
        <f>'6.3'!C17</f>
        <v>1</v>
      </c>
      <c r="G16" s="7">
        <f>'6.4'!E16</f>
        <v>1</v>
      </c>
      <c r="H16" s="7">
        <f>'6.5'!E16</f>
        <v>1</v>
      </c>
      <c r="I16" s="42">
        <f>'6.6'!C18</f>
        <v>1</v>
      </c>
      <c r="J16" s="42">
        <f>'6.7'!C17</f>
        <v>0</v>
      </c>
      <c r="K16" s="42">
        <f>'6.8'!C17</f>
        <v>1</v>
      </c>
      <c r="L16" s="7">
        <f>'6.9'!E16</f>
        <v>1</v>
      </c>
      <c r="M16" s="71">
        <f>'6.10'!C21</f>
        <v>1</v>
      </c>
      <c r="N16" s="71">
        <f>'6.11'!C17</f>
        <v>0</v>
      </c>
      <c r="O16" s="71">
        <f>'6.12'!C17</f>
        <v>0</v>
      </c>
      <c r="P16" s="71">
        <f>'6.13'!C17</f>
        <v>2</v>
      </c>
    </row>
    <row r="17" spans="1:16" ht="16" customHeight="1">
      <c r="A17" s="68" t="s">
        <v>11</v>
      </c>
      <c r="B17" s="69">
        <f t="shared" si="0"/>
        <v>28.571428571428569</v>
      </c>
      <c r="C17" s="69">
        <f t="shared" si="1"/>
        <v>6</v>
      </c>
      <c r="D17" s="7">
        <f>'6.1'!E19</f>
        <v>1</v>
      </c>
      <c r="E17" s="42">
        <f>'6.2'!C19</f>
        <v>1</v>
      </c>
      <c r="F17" s="71">
        <f>'6.3'!C18</f>
        <v>0</v>
      </c>
      <c r="G17" s="7">
        <f>'6.4'!E17</f>
        <v>1</v>
      </c>
      <c r="H17" s="7">
        <f>'6.5'!E17</f>
        <v>0</v>
      </c>
      <c r="I17" s="42">
        <f>'6.6'!C19</f>
        <v>2</v>
      </c>
      <c r="J17" s="42">
        <f>'6.7'!C18</f>
        <v>0</v>
      </c>
      <c r="K17" s="42">
        <f>'6.8'!C18</f>
        <v>1</v>
      </c>
      <c r="L17" s="7">
        <f>'6.9'!E17</f>
        <v>0</v>
      </c>
      <c r="M17" s="71">
        <f>'6.10'!C22</f>
        <v>0</v>
      </c>
      <c r="N17" s="71">
        <f>'6.11'!C18</f>
        <v>0</v>
      </c>
      <c r="O17" s="71">
        <f>'6.12'!C18</f>
        <v>0</v>
      </c>
      <c r="P17" s="71">
        <f>'6.13'!C18</f>
        <v>0</v>
      </c>
    </row>
    <row r="18" spans="1:16" s="72" customFormat="1" ht="16" customHeight="1">
      <c r="A18" s="68" t="s">
        <v>12</v>
      </c>
      <c r="B18" s="69">
        <f t="shared" si="0"/>
        <v>28.571428571428569</v>
      </c>
      <c r="C18" s="69">
        <f t="shared" si="1"/>
        <v>6</v>
      </c>
      <c r="D18" s="7">
        <f>'6.1'!E22</f>
        <v>1</v>
      </c>
      <c r="E18" s="42">
        <f>'6.2'!C20</f>
        <v>0</v>
      </c>
      <c r="F18" s="71">
        <f>'6.3'!C19</f>
        <v>0</v>
      </c>
      <c r="G18" s="7">
        <f>'6.4'!E19</f>
        <v>1</v>
      </c>
      <c r="H18" s="7">
        <f>'6.5'!E18</f>
        <v>1</v>
      </c>
      <c r="I18" s="42">
        <f>'6.6'!C21</f>
        <v>0</v>
      </c>
      <c r="J18" s="42">
        <f>'6.7'!C19</f>
        <v>0</v>
      </c>
      <c r="K18" s="42">
        <f>'6.8'!C20</f>
        <v>1</v>
      </c>
      <c r="L18" s="7">
        <f>'6.9'!E18</f>
        <v>0</v>
      </c>
      <c r="M18" s="71">
        <f>'6.10'!C23</f>
        <v>0</v>
      </c>
      <c r="N18" s="71">
        <f>'6.11'!C19</f>
        <v>0</v>
      </c>
      <c r="O18" s="71">
        <f>'6.12'!C19</f>
        <v>2</v>
      </c>
      <c r="P18" s="71">
        <f>'6.13'!C19</f>
        <v>0</v>
      </c>
    </row>
    <row r="19" spans="1:16" ht="16" customHeight="1">
      <c r="A19" s="68" t="s">
        <v>13</v>
      </c>
      <c r="B19" s="69">
        <f t="shared" si="0"/>
        <v>4.7619047619047619</v>
      </c>
      <c r="C19" s="69">
        <f t="shared" si="1"/>
        <v>1</v>
      </c>
      <c r="D19" s="7">
        <f>'6.1'!E25</f>
        <v>1</v>
      </c>
      <c r="E19" s="42">
        <f>'6.2'!C21</f>
        <v>0</v>
      </c>
      <c r="F19" s="71">
        <f>'6.3'!C20</f>
        <v>0</v>
      </c>
      <c r="G19" s="7">
        <f>'6.4'!E22</f>
        <v>0</v>
      </c>
      <c r="H19" s="7">
        <f>'6.5'!E19</f>
        <v>0</v>
      </c>
      <c r="I19" s="42">
        <f>'6.6'!C22</f>
        <v>0</v>
      </c>
      <c r="J19" s="42">
        <f>'6.7'!C20</f>
        <v>0</v>
      </c>
      <c r="K19" s="42">
        <f>'6.8'!C23</f>
        <v>0</v>
      </c>
      <c r="L19" s="7">
        <f>'6.9'!E19</f>
        <v>0</v>
      </c>
      <c r="M19" s="71">
        <f>'6.10'!C24</f>
        <v>0</v>
      </c>
      <c r="N19" s="71">
        <f>'6.11'!C20</f>
        <v>0</v>
      </c>
      <c r="O19" s="71">
        <f>'6.12'!C20</f>
        <v>0</v>
      </c>
      <c r="P19" s="71">
        <f>'6.13'!C20</f>
        <v>0</v>
      </c>
    </row>
    <row r="20" spans="1:16" ht="16" customHeight="1">
      <c r="A20" s="68" t="s">
        <v>14</v>
      </c>
      <c r="B20" s="69">
        <f t="shared" si="0"/>
        <v>33.333333333333329</v>
      </c>
      <c r="C20" s="69">
        <f t="shared" si="1"/>
        <v>7</v>
      </c>
      <c r="D20" s="7">
        <f>'6.1'!E26</f>
        <v>1</v>
      </c>
      <c r="E20" s="42">
        <f>'6.2'!C22</f>
        <v>0</v>
      </c>
      <c r="F20" s="71">
        <f>'6.3'!C21</f>
        <v>0</v>
      </c>
      <c r="G20" s="7">
        <f>'6.4'!E23</f>
        <v>1</v>
      </c>
      <c r="H20" s="7">
        <f>'6.5'!E20</f>
        <v>1</v>
      </c>
      <c r="I20" s="42">
        <f>'6.6'!C23</f>
        <v>0</v>
      </c>
      <c r="J20" s="42">
        <f>'6.7'!C21</f>
        <v>0</v>
      </c>
      <c r="K20" s="42">
        <f>'6.8'!C24</f>
        <v>1</v>
      </c>
      <c r="L20" s="7">
        <f>'6.9'!E20</f>
        <v>1</v>
      </c>
      <c r="M20" s="71">
        <f>'6.10'!C25</f>
        <v>0</v>
      </c>
      <c r="N20" s="71">
        <f>'6.11'!C21</f>
        <v>0</v>
      </c>
      <c r="O20" s="71">
        <f>'6.12'!C21</f>
        <v>2</v>
      </c>
      <c r="P20" s="71">
        <f>'6.13'!C21</f>
        <v>0</v>
      </c>
    </row>
    <row r="21" spans="1:16" ht="16" customHeight="1">
      <c r="A21" s="68" t="s">
        <v>15</v>
      </c>
      <c r="B21" s="69">
        <f t="shared" si="0"/>
        <v>33.333333333333329</v>
      </c>
      <c r="C21" s="69">
        <f t="shared" si="1"/>
        <v>7</v>
      </c>
      <c r="D21" s="7">
        <f>'6.1'!E27</f>
        <v>1</v>
      </c>
      <c r="E21" s="42">
        <f>'6.2'!C23</f>
        <v>0</v>
      </c>
      <c r="F21" s="71">
        <f>'6.3'!C22</f>
        <v>0</v>
      </c>
      <c r="G21" s="7">
        <f>'6.4'!E24</f>
        <v>1</v>
      </c>
      <c r="H21" s="7">
        <f>'6.5'!E21</f>
        <v>1</v>
      </c>
      <c r="I21" s="42">
        <f>'6.6'!C24</f>
        <v>0</v>
      </c>
      <c r="J21" s="42">
        <f>'6.7'!C22</f>
        <v>0</v>
      </c>
      <c r="K21" s="42">
        <f>'6.8'!C25</f>
        <v>1</v>
      </c>
      <c r="L21" s="7">
        <f>'6.9'!E21</f>
        <v>1</v>
      </c>
      <c r="M21" s="71">
        <f>'6.10'!C26</f>
        <v>0</v>
      </c>
      <c r="N21" s="71">
        <f>'6.11'!C22</f>
        <v>0</v>
      </c>
      <c r="O21" s="71">
        <f>'6.12'!C22</f>
        <v>2</v>
      </c>
      <c r="P21" s="71">
        <f>'6.13'!C22</f>
        <v>0</v>
      </c>
    </row>
    <row r="22" spans="1:16" ht="16" customHeight="1">
      <c r="A22" s="68" t="s">
        <v>16</v>
      </c>
      <c r="B22" s="69">
        <f t="shared" si="0"/>
        <v>33.333333333333329</v>
      </c>
      <c r="C22" s="69">
        <f t="shared" si="1"/>
        <v>7</v>
      </c>
      <c r="D22" s="7">
        <f>'6.1'!E29</f>
        <v>1</v>
      </c>
      <c r="E22" s="42">
        <f>'6.2'!C24</f>
        <v>0</v>
      </c>
      <c r="F22" s="71">
        <f>'6.3'!C23</f>
        <v>0</v>
      </c>
      <c r="G22" s="7">
        <f>'6.4'!E27</f>
        <v>1</v>
      </c>
      <c r="H22" s="7">
        <f>'6.5'!E22</f>
        <v>1</v>
      </c>
      <c r="I22" s="42">
        <f>'6.6'!C25</f>
        <v>0</v>
      </c>
      <c r="J22" s="42">
        <f>'6.7'!C23</f>
        <v>0</v>
      </c>
      <c r="K22" s="42">
        <f>'6.8'!C27</f>
        <v>1</v>
      </c>
      <c r="L22" s="7">
        <f>'6.9'!E22</f>
        <v>1</v>
      </c>
      <c r="M22" s="71">
        <f>'6.10'!C27</f>
        <v>0</v>
      </c>
      <c r="N22" s="71">
        <f>'6.11'!C23</f>
        <v>0</v>
      </c>
      <c r="O22" s="71">
        <f>'6.12'!C23</f>
        <v>2</v>
      </c>
      <c r="P22" s="71">
        <f>'6.13'!C23</f>
        <v>0</v>
      </c>
    </row>
    <row r="23" spans="1:16" ht="16" customHeight="1">
      <c r="A23" s="68" t="s">
        <v>17</v>
      </c>
      <c r="B23" s="69">
        <f t="shared" si="0"/>
        <v>66.666666666666657</v>
      </c>
      <c r="C23" s="69">
        <f t="shared" si="1"/>
        <v>14</v>
      </c>
      <c r="D23" s="7">
        <f>'6.1'!E31</f>
        <v>1</v>
      </c>
      <c r="E23" s="42">
        <f>'6.2'!C25</f>
        <v>0</v>
      </c>
      <c r="F23" s="71">
        <f>'6.3'!C24</f>
        <v>1</v>
      </c>
      <c r="G23" s="7">
        <f>'6.4'!E28</f>
        <v>1</v>
      </c>
      <c r="H23" s="7">
        <f>'6.5'!E23</f>
        <v>1</v>
      </c>
      <c r="I23" s="42">
        <f>'6.6'!C26</f>
        <v>2</v>
      </c>
      <c r="J23" s="42">
        <f>'6.7'!C24</f>
        <v>0</v>
      </c>
      <c r="K23" s="42">
        <f>'6.8'!C28</f>
        <v>1</v>
      </c>
      <c r="L23" s="7">
        <f>'6.9'!E23</f>
        <v>1</v>
      </c>
      <c r="M23" s="71">
        <f>'6.10'!C28</f>
        <v>2</v>
      </c>
      <c r="N23" s="71">
        <f>'6.11'!C24</f>
        <v>0</v>
      </c>
      <c r="O23" s="71">
        <f>'6.12'!C24</f>
        <v>2</v>
      </c>
      <c r="P23" s="71">
        <f>'6.13'!C24</f>
        <v>2</v>
      </c>
    </row>
    <row r="24" spans="1:16" ht="16" customHeight="1">
      <c r="A24" s="68" t="s">
        <v>533</v>
      </c>
      <c r="B24" s="69">
        <f t="shared" si="0"/>
        <v>42.857142857142854</v>
      </c>
      <c r="C24" s="69">
        <f t="shared" si="1"/>
        <v>9</v>
      </c>
      <c r="D24" s="7">
        <f>'6.1'!E33</f>
        <v>1</v>
      </c>
      <c r="E24" s="42">
        <f>'6.2'!C26</f>
        <v>0</v>
      </c>
      <c r="F24" s="71">
        <f>'6.3'!C25</f>
        <v>0</v>
      </c>
      <c r="G24" s="7">
        <f>'6.4'!E30</f>
        <v>0</v>
      </c>
      <c r="H24" s="7">
        <f>'6.5'!E24</f>
        <v>0</v>
      </c>
      <c r="I24" s="42">
        <f>'6.6'!C32</f>
        <v>0</v>
      </c>
      <c r="J24" s="42">
        <f>'6.7'!C25</f>
        <v>0</v>
      </c>
      <c r="K24" s="42">
        <f>'6.8'!C30</f>
        <v>1</v>
      </c>
      <c r="L24" s="7">
        <f>'6.9'!E24</f>
        <v>1</v>
      </c>
      <c r="M24" s="71">
        <f>'6.10'!C33</f>
        <v>2</v>
      </c>
      <c r="N24" s="71">
        <f>'6.11'!C25</f>
        <v>0</v>
      </c>
      <c r="O24" s="71">
        <f>'6.12'!C25</f>
        <v>2</v>
      </c>
      <c r="P24" s="71">
        <f>'6.13'!C25</f>
        <v>2</v>
      </c>
    </row>
    <row r="25" spans="1:16" ht="16" customHeight="1">
      <c r="A25" s="66" t="s">
        <v>19</v>
      </c>
      <c r="B25" s="8"/>
      <c r="C25" s="8"/>
      <c r="D25" s="9"/>
      <c r="E25" s="43"/>
      <c r="F25" s="10"/>
      <c r="G25" s="10"/>
      <c r="H25" s="10"/>
      <c r="I25" s="10"/>
      <c r="J25" s="10"/>
      <c r="K25" s="10"/>
      <c r="L25" s="10"/>
      <c r="M25" s="10"/>
      <c r="N25" s="10"/>
      <c r="O25" s="10"/>
      <c r="P25" s="41"/>
    </row>
    <row r="26" spans="1:16" s="72" customFormat="1" ht="16" customHeight="1">
      <c r="A26" s="68" t="s">
        <v>20</v>
      </c>
      <c r="B26" s="69">
        <f t="shared" ref="B26:B36" si="2">C26/$C$5*100</f>
        <v>47.619047619047613</v>
      </c>
      <c r="C26" s="69">
        <f t="shared" ref="C26:C36" si="3">SUM(D26:P26)</f>
        <v>10</v>
      </c>
      <c r="D26" s="70">
        <f>'6.1'!E36</f>
        <v>1</v>
      </c>
      <c r="E26" s="42">
        <f>'6.2'!C28</f>
        <v>0</v>
      </c>
      <c r="F26" s="71">
        <f>'6.3'!C27</f>
        <v>0</v>
      </c>
      <c r="G26" s="7">
        <f>'6.4'!E32</f>
        <v>1</v>
      </c>
      <c r="H26" s="7">
        <f>'6.5'!E26</f>
        <v>1</v>
      </c>
      <c r="I26" s="42">
        <f>'6.6'!C34</f>
        <v>0</v>
      </c>
      <c r="J26" s="42">
        <f>'6.7'!C27</f>
        <v>0</v>
      </c>
      <c r="K26" s="42">
        <f>'6.8'!C33</f>
        <v>1</v>
      </c>
      <c r="L26" s="7">
        <f>'6.9'!E26</f>
        <v>0</v>
      </c>
      <c r="M26" s="71">
        <f>'6.10'!C42</f>
        <v>2</v>
      </c>
      <c r="N26" s="71">
        <f>'6.11'!C27</f>
        <v>0</v>
      </c>
      <c r="O26" s="71">
        <f>'6.12'!C27</f>
        <v>2</v>
      </c>
      <c r="P26" s="71">
        <f>'6.13'!C27</f>
        <v>2</v>
      </c>
    </row>
    <row r="27" spans="1:16" ht="16" customHeight="1">
      <c r="A27" s="68" t="s">
        <v>21</v>
      </c>
      <c r="B27" s="69">
        <f t="shared" si="2"/>
        <v>61.904761904761905</v>
      </c>
      <c r="C27" s="69">
        <f t="shared" si="3"/>
        <v>13</v>
      </c>
      <c r="D27" s="70">
        <f>'6.1'!E37</f>
        <v>1</v>
      </c>
      <c r="E27" s="42">
        <f>'6.2'!C29</f>
        <v>0</v>
      </c>
      <c r="F27" s="71">
        <f>'6.3'!C28</f>
        <v>0</v>
      </c>
      <c r="G27" s="7">
        <f>'6.4'!E34</f>
        <v>1</v>
      </c>
      <c r="H27" s="7">
        <f>'6.5'!E27</f>
        <v>1</v>
      </c>
      <c r="I27" s="42">
        <f>'6.6'!C35</f>
        <v>2</v>
      </c>
      <c r="J27" s="42">
        <f>'6.7'!C28</f>
        <v>0</v>
      </c>
      <c r="K27" s="42">
        <f>'6.8'!C35</f>
        <v>1</v>
      </c>
      <c r="L27" s="7">
        <f>'6.9'!E27</f>
        <v>1</v>
      </c>
      <c r="M27" s="71">
        <f>'6.10'!C44</f>
        <v>1</v>
      </c>
      <c r="N27" s="71">
        <f>'6.11'!C28</f>
        <v>1</v>
      </c>
      <c r="O27" s="71">
        <f>'6.12'!C28</f>
        <v>2</v>
      </c>
      <c r="P27" s="71">
        <f>'6.13'!C28</f>
        <v>2</v>
      </c>
    </row>
    <row r="28" spans="1:16" ht="16" customHeight="1">
      <c r="A28" s="68" t="s">
        <v>22</v>
      </c>
      <c r="B28" s="69">
        <f t="shared" si="2"/>
        <v>28.571428571428569</v>
      </c>
      <c r="C28" s="69">
        <f t="shared" si="3"/>
        <v>6</v>
      </c>
      <c r="D28" s="70">
        <f>'6.1'!E38</f>
        <v>1</v>
      </c>
      <c r="E28" s="42">
        <f>'6.2'!C30</f>
        <v>0</v>
      </c>
      <c r="F28" s="71">
        <f>'6.3'!C29</f>
        <v>0</v>
      </c>
      <c r="G28" s="7">
        <f>'6.4'!E35</f>
        <v>1</v>
      </c>
      <c r="H28" s="7">
        <f>'6.5'!E28</f>
        <v>1</v>
      </c>
      <c r="I28" s="42">
        <f>'6.6'!C38</f>
        <v>0</v>
      </c>
      <c r="J28" s="42">
        <f>'6.7'!C29</f>
        <v>0</v>
      </c>
      <c r="K28" s="42">
        <f>'6.8'!C36</f>
        <v>1</v>
      </c>
      <c r="L28" s="7">
        <f>'6.9'!E28</f>
        <v>1</v>
      </c>
      <c r="M28" s="71">
        <f>'6.10'!C45</f>
        <v>1</v>
      </c>
      <c r="N28" s="71">
        <f>'6.11'!C29</f>
        <v>0</v>
      </c>
      <c r="O28" s="71">
        <f>'6.12'!C29</f>
        <v>0</v>
      </c>
      <c r="P28" s="71">
        <f>'6.13'!C29</f>
        <v>0</v>
      </c>
    </row>
    <row r="29" spans="1:16" ht="16" customHeight="1">
      <c r="A29" s="68" t="s">
        <v>23</v>
      </c>
      <c r="B29" s="69">
        <f t="shared" si="2"/>
        <v>71.428571428571431</v>
      </c>
      <c r="C29" s="69">
        <f t="shared" si="3"/>
        <v>15</v>
      </c>
      <c r="D29" s="70">
        <f>'6.1'!E39</f>
        <v>1</v>
      </c>
      <c r="E29" s="42">
        <f>'6.2'!C31</f>
        <v>2</v>
      </c>
      <c r="F29" s="71">
        <f>'6.3'!C30</f>
        <v>0</v>
      </c>
      <c r="G29" s="7">
        <f>'6.4'!E36</f>
        <v>1</v>
      </c>
      <c r="H29" s="7">
        <f>'6.5'!E29</f>
        <v>1</v>
      </c>
      <c r="I29" s="42">
        <f>'6.6'!C39</f>
        <v>2</v>
      </c>
      <c r="J29" s="42">
        <f>'6.7'!C30</f>
        <v>0</v>
      </c>
      <c r="K29" s="42">
        <f>'6.8'!C37</f>
        <v>1</v>
      </c>
      <c r="L29" s="7">
        <f>'6.9'!E29</f>
        <v>1</v>
      </c>
      <c r="M29" s="71">
        <f>'6.10'!C46</f>
        <v>2</v>
      </c>
      <c r="N29" s="71">
        <f>'6.11'!C30</f>
        <v>0</v>
      </c>
      <c r="O29" s="71">
        <f>'6.12'!C30</f>
        <v>2</v>
      </c>
      <c r="P29" s="71">
        <f>'6.13'!C30</f>
        <v>2</v>
      </c>
    </row>
    <row r="30" spans="1:16" ht="16" customHeight="1">
      <c r="A30" s="68" t="s">
        <v>24</v>
      </c>
      <c r="B30" s="69">
        <f t="shared" si="2"/>
        <v>76.19047619047619</v>
      </c>
      <c r="C30" s="69">
        <f t="shared" si="3"/>
        <v>16</v>
      </c>
      <c r="D30" s="70">
        <f>'6.1'!E40</f>
        <v>1</v>
      </c>
      <c r="E30" s="42">
        <f>'6.2'!C33</f>
        <v>0</v>
      </c>
      <c r="F30" s="71">
        <f>'6.3'!C31</f>
        <v>1</v>
      </c>
      <c r="G30" s="7">
        <f>'6.4'!E38</f>
        <v>1</v>
      </c>
      <c r="H30" s="7">
        <f>'6.5'!E30</f>
        <v>1</v>
      </c>
      <c r="I30" s="42">
        <f>'6.6'!C44</f>
        <v>2</v>
      </c>
      <c r="J30" s="42">
        <f>'6.7'!C31</f>
        <v>2</v>
      </c>
      <c r="K30" s="42">
        <f>'6.8'!C38</f>
        <v>1</v>
      </c>
      <c r="L30" s="7">
        <f>'6.9'!E30</f>
        <v>1</v>
      </c>
      <c r="M30" s="71">
        <f>'6.10'!C53</f>
        <v>2</v>
      </c>
      <c r="N30" s="71">
        <f>'6.11'!C31</f>
        <v>2</v>
      </c>
      <c r="O30" s="71">
        <f>'6.12'!C31</f>
        <v>2</v>
      </c>
      <c r="P30" s="71">
        <f>'6.13'!C31</f>
        <v>0</v>
      </c>
    </row>
    <row r="31" spans="1:16" ht="16" customHeight="1">
      <c r="A31" s="68" t="s">
        <v>25</v>
      </c>
      <c r="B31" s="69">
        <f t="shared" si="2"/>
        <v>42.857142857142854</v>
      </c>
      <c r="C31" s="69">
        <f t="shared" si="3"/>
        <v>9</v>
      </c>
      <c r="D31" s="70">
        <f>'6.1'!E41</f>
        <v>1</v>
      </c>
      <c r="E31" s="42">
        <f>'6.2'!C34</f>
        <v>0</v>
      </c>
      <c r="F31" s="71">
        <f>'6.3'!C32</f>
        <v>0</v>
      </c>
      <c r="G31" s="7">
        <f>'6.4'!E39</f>
        <v>1</v>
      </c>
      <c r="H31" s="7">
        <f>'6.5'!E31</f>
        <v>1</v>
      </c>
      <c r="I31" s="42">
        <f>'6.6'!C46</f>
        <v>2</v>
      </c>
      <c r="J31" s="42">
        <f>'6.7'!C33</f>
        <v>0</v>
      </c>
      <c r="K31" s="42">
        <f>'6.8'!C39</f>
        <v>1</v>
      </c>
      <c r="L31" s="7">
        <f>'6.9'!E31</f>
        <v>1</v>
      </c>
      <c r="M31" s="71">
        <f>'6.10'!C55</f>
        <v>0</v>
      </c>
      <c r="N31" s="71">
        <f>'6.11'!C36</f>
        <v>0</v>
      </c>
      <c r="O31" s="71">
        <f>'6.12'!C32</f>
        <v>0</v>
      </c>
      <c r="P31" s="71">
        <f>'6.13'!C32</f>
        <v>2</v>
      </c>
    </row>
    <row r="32" spans="1:16" s="72" customFormat="1" ht="16" customHeight="1">
      <c r="A32" s="68" t="s">
        <v>26</v>
      </c>
      <c r="B32" s="69">
        <f t="shared" si="2"/>
        <v>42.857142857142854</v>
      </c>
      <c r="C32" s="69">
        <f t="shared" si="3"/>
        <v>9</v>
      </c>
      <c r="D32" s="70">
        <f>'6.1'!E43</f>
        <v>1</v>
      </c>
      <c r="E32" s="42">
        <f>'6.2'!C35</f>
        <v>0</v>
      </c>
      <c r="F32" s="71">
        <f>'6.3'!C33</f>
        <v>0</v>
      </c>
      <c r="G32" s="7">
        <f>'6.4'!E41</f>
        <v>1</v>
      </c>
      <c r="H32" s="7">
        <f>'6.5'!E32</f>
        <v>1</v>
      </c>
      <c r="I32" s="42">
        <f>'6.6'!C49</f>
        <v>0</v>
      </c>
      <c r="J32" s="42">
        <f>'6.7'!C34</f>
        <v>0</v>
      </c>
      <c r="K32" s="42">
        <f>'6.8'!C41</f>
        <v>1</v>
      </c>
      <c r="L32" s="7">
        <f>'6.9'!E32</f>
        <v>1</v>
      </c>
      <c r="M32" s="71">
        <f>'6.10'!C56</f>
        <v>0</v>
      </c>
      <c r="N32" s="71">
        <f>'6.11'!C37</f>
        <v>0</v>
      </c>
      <c r="O32" s="71">
        <f>'6.12'!C33</f>
        <v>2</v>
      </c>
      <c r="P32" s="71">
        <f>'6.13'!C33</f>
        <v>2</v>
      </c>
    </row>
    <row r="33" spans="1:16" s="72" customFormat="1" ht="16" customHeight="1">
      <c r="A33" s="68" t="s">
        <v>27</v>
      </c>
      <c r="B33" s="69">
        <f t="shared" si="2"/>
        <v>23.809523809523807</v>
      </c>
      <c r="C33" s="69">
        <f t="shared" si="3"/>
        <v>5</v>
      </c>
      <c r="D33" s="70">
        <f>'6.1'!E45</f>
        <v>0</v>
      </c>
      <c r="E33" s="42">
        <f>'6.2'!C36</f>
        <v>0</v>
      </c>
      <c r="F33" s="71">
        <f>'6.3'!C34</f>
        <v>0</v>
      </c>
      <c r="G33" s="7">
        <f>'6.4'!E43</f>
        <v>1</v>
      </c>
      <c r="H33" s="7">
        <f>'6.5'!E33</f>
        <v>1</v>
      </c>
      <c r="I33" s="42">
        <f>'6.6'!C50</f>
        <v>0</v>
      </c>
      <c r="J33" s="42">
        <f>'6.7'!C35</f>
        <v>0</v>
      </c>
      <c r="K33" s="42">
        <f>'6.8'!C43</f>
        <v>1</v>
      </c>
      <c r="L33" s="7">
        <f>'6.9'!E33</f>
        <v>1</v>
      </c>
      <c r="M33" s="71">
        <f>'6.10'!C57</f>
        <v>1</v>
      </c>
      <c r="N33" s="71">
        <f>'6.11'!C38</f>
        <v>0</v>
      </c>
      <c r="O33" s="71">
        <f>'6.12'!C34</f>
        <v>0</v>
      </c>
      <c r="P33" s="71">
        <f>'6.13'!C34</f>
        <v>0</v>
      </c>
    </row>
    <row r="34" spans="1:16" ht="16" customHeight="1">
      <c r="A34" s="68" t="s">
        <v>28</v>
      </c>
      <c r="B34" s="69">
        <f t="shared" si="2"/>
        <v>4.7619047619047619</v>
      </c>
      <c r="C34" s="69">
        <f t="shared" si="3"/>
        <v>1</v>
      </c>
      <c r="D34" s="70">
        <f>'6.1'!E48</f>
        <v>0</v>
      </c>
      <c r="E34" s="42">
        <f>'6.2'!C37</f>
        <v>0</v>
      </c>
      <c r="F34" s="71">
        <f>'6.3'!C35</f>
        <v>0</v>
      </c>
      <c r="G34" s="7">
        <f>'6.4'!E45</f>
        <v>1</v>
      </c>
      <c r="H34" s="7">
        <f>'6.5'!E34</f>
        <v>0</v>
      </c>
      <c r="I34" s="42">
        <f>'6.6'!C51</f>
        <v>0</v>
      </c>
      <c r="J34" s="42">
        <f>'6.7'!C36</f>
        <v>0</v>
      </c>
      <c r="K34" s="42">
        <f>'6.8'!C45</f>
        <v>0</v>
      </c>
      <c r="L34" s="7">
        <f>'6.9'!E34</f>
        <v>0</v>
      </c>
      <c r="M34" s="71">
        <f>'6.10'!C58</f>
        <v>0</v>
      </c>
      <c r="N34" s="71">
        <f>'6.11'!C39</f>
        <v>0</v>
      </c>
      <c r="O34" s="71">
        <f>'6.12'!C35</f>
        <v>0</v>
      </c>
      <c r="P34" s="71">
        <f>'6.13'!C35</f>
        <v>0</v>
      </c>
    </row>
    <row r="35" spans="1:16" ht="16" customHeight="1">
      <c r="A35" s="68" t="s">
        <v>534</v>
      </c>
      <c r="B35" s="69">
        <f t="shared" si="2"/>
        <v>57.142857142857139</v>
      </c>
      <c r="C35" s="69">
        <f t="shared" si="3"/>
        <v>12</v>
      </c>
      <c r="D35" s="70">
        <f>'6.1'!E50</f>
        <v>1</v>
      </c>
      <c r="E35" s="42">
        <f>'6.2'!C38</f>
        <v>0</v>
      </c>
      <c r="F35" s="71">
        <f>'6.3'!C36</f>
        <v>0</v>
      </c>
      <c r="G35" s="7">
        <f>'6.4'!E47</f>
        <v>1</v>
      </c>
      <c r="H35" s="7">
        <f>'6.5'!E35</f>
        <v>0</v>
      </c>
      <c r="I35" s="42">
        <f>'6.6'!C52</f>
        <v>0</v>
      </c>
      <c r="J35" s="42">
        <f>'6.7'!C37</f>
        <v>0</v>
      </c>
      <c r="K35" s="42">
        <f>'6.8'!C47</f>
        <v>1</v>
      </c>
      <c r="L35" s="7">
        <f>'6.9'!E35</f>
        <v>1</v>
      </c>
      <c r="M35" s="71">
        <f>'6.10'!C59</f>
        <v>2</v>
      </c>
      <c r="N35" s="71">
        <f>'6.11'!C40</f>
        <v>2</v>
      </c>
      <c r="O35" s="71">
        <f>'6.12'!C36</f>
        <v>2</v>
      </c>
      <c r="P35" s="71">
        <f>'6.13'!C36</f>
        <v>2</v>
      </c>
    </row>
    <row r="36" spans="1:16" ht="16" customHeight="1">
      <c r="A36" s="68" t="s">
        <v>30</v>
      </c>
      <c r="B36" s="69">
        <f t="shared" si="2"/>
        <v>47.619047619047613</v>
      </c>
      <c r="C36" s="69">
        <f t="shared" si="3"/>
        <v>10</v>
      </c>
      <c r="D36" s="70">
        <f>'6.1'!E52</f>
        <v>1</v>
      </c>
      <c r="E36" s="42">
        <f>'6.2'!C39</f>
        <v>0</v>
      </c>
      <c r="F36" s="71">
        <f>'6.3'!C37</f>
        <v>0</v>
      </c>
      <c r="G36" s="7">
        <f>'6.4'!E49</f>
        <v>1</v>
      </c>
      <c r="H36" s="7">
        <f>'6.5'!E36</f>
        <v>1</v>
      </c>
      <c r="I36" s="42">
        <f>'6.6'!C53</f>
        <v>1</v>
      </c>
      <c r="J36" s="42">
        <f>'6.7'!C38</f>
        <v>0</v>
      </c>
      <c r="K36" s="42">
        <f>'6.8'!C51</f>
        <v>1</v>
      </c>
      <c r="L36" s="7">
        <f>'6.9'!E36</f>
        <v>0</v>
      </c>
      <c r="M36" s="71">
        <f>'6.10'!C65</f>
        <v>1</v>
      </c>
      <c r="N36" s="71">
        <f>'6.11'!C42</f>
        <v>0</v>
      </c>
      <c r="O36" s="71">
        <f>'6.12'!C37</f>
        <v>2</v>
      </c>
      <c r="P36" s="71">
        <f>'6.13'!C37</f>
        <v>2</v>
      </c>
    </row>
    <row r="37" spans="1:16" ht="16" customHeight="1">
      <c r="A37" s="66" t="s">
        <v>31</v>
      </c>
      <c r="B37" s="8"/>
      <c r="C37" s="8"/>
      <c r="D37" s="9"/>
      <c r="E37" s="43"/>
      <c r="F37" s="10"/>
      <c r="G37" s="10"/>
      <c r="H37" s="10"/>
      <c r="I37" s="10"/>
      <c r="J37" s="10"/>
      <c r="K37" s="10"/>
      <c r="L37" s="10"/>
      <c r="M37" s="10"/>
      <c r="N37" s="10"/>
      <c r="O37" s="10"/>
      <c r="P37" s="41"/>
    </row>
    <row r="38" spans="1:16" ht="16" customHeight="1">
      <c r="A38" s="68" t="s">
        <v>32</v>
      </c>
      <c r="B38" s="69">
        <f t="shared" ref="B38:B45" si="4">C38/$C$5*100</f>
        <v>90.476190476190482</v>
      </c>
      <c r="C38" s="69">
        <f t="shared" ref="C38:C45" si="5">SUM(D38:P38)</f>
        <v>19</v>
      </c>
      <c r="D38" s="70">
        <f>'6.1'!E54</f>
        <v>1</v>
      </c>
      <c r="E38" s="42">
        <f>'6.2'!C41</f>
        <v>2</v>
      </c>
      <c r="F38" s="71">
        <f>'6.3'!C39</f>
        <v>2</v>
      </c>
      <c r="G38" s="7">
        <f>'6.4'!E51</f>
        <v>1</v>
      </c>
      <c r="H38" s="7">
        <f>'6.5'!E38</f>
        <v>1</v>
      </c>
      <c r="I38" s="42">
        <f>'6.6'!C55</f>
        <v>2</v>
      </c>
      <c r="J38" s="42">
        <f>'6.7'!C40</f>
        <v>2</v>
      </c>
      <c r="K38" s="42">
        <f>'6.8'!C53</f>
        <v>1</v>
      </c>
      <c r="L38" s="7">
        <f>'6.9'!E38</f>
        <v>1</v>
      </c>
      <c r="M38" s="71">
        <f>'6.10'!C67</f>
        <v>2</v>
      </c>
      <c r="N38" s="71">
        <f>'6.11'!C44</f>
        <v>2</v>
      </c>
      <c r="O38" s="71">
        <f>'6.12'!C39</f>
        <v>2</v>
      </c>
      <c r="P38" s="71">
        <f>'6.13'!C39</f>
        <v>0</v>
      </c>
    </row>
    <row r="39" spans="1:16" ht="16" customHeight="1">
      <c r="A39" s="68" t="s">
        <v>33</v>
      </c>
      <c r="B39" s="69">
        <f t="shared" si="4"/>
        <v>26.190476190476193</v>
      </c>
      <c r="C39" s="69">
        <f t="shared" si="5"/>
        <v>5.5</v>
      </c>
      <c r="D39" s="70">
        <f>'6.1'!E55</f>
        <v>1</v>
      </c>
      <c r="E39" s="42">
        <f>'6.2'!C43</f>
        <v>0</v>
      </c>
      <c r="F39" s="71">
        <f>'6.3'!C41</f>
        <v>0</v>
      </c>
      <c r="G39" s="7">
        <f>'6.4'!E52</f>
        <v>1</v>
      </c>
      <c r="H39" s="7">
        <f>'6.5'!E39</f>
        <v>0</v>
      </c>
      <c r="I39" s="42">
        <f>'6.6'!C57</f>
        <v>0</v>
      </c>
      <c r="J39" s="42">
        <f>'6.7'!C42</f>
        <v>0</v>
      </c>
      <c r="K39" s="42">
        <f>'6.8'!C54</f>
        <v>1</v>
      </c>
      <c r="L39" s="7">
        <f>'6.9'!E39</f>
        <v>0.5</v>
      </c>
      <c r="M39" s="71">
        <f>'6.10'!C69</f>
        <v>0</v>
      </c>
      <c r="N39" s="71">
        <f>'6.11'!C46</f>
        <v>0</v>
      </c>
      <c r="O39" s="71">
        <f>'6.12'!C40</f>
        <v>2</v>
      </c>
      <c r="P39" s="71">
        <f>'6.13'!C40</f>
        <v>0</v>
      </c>
    </row>
    <row r="40" spans="1:16" ht="16" customHeight="1">
      <c r="A40" s="68" t="s">
        <v>94</v>
      </c>
      <c r="B40" s="69">
        <f t="shared" si="4"/>
        <v>57.142857142857139</v>
      </c>
      <c r="C40" s="69">
        <f t="shared" si="5"/>
        <v>12</v>
      </c>
      <c r="D40" s="70">
        <f>'6.1'!E56</f>
        <v>1</v>
      </c>
      <c r="E40" s="42">
        <f>'6.2'!C44</f>
        <v>0</v>
      </c>
      <c r="F40" s="71">
        <f>'6.3'!C42</f>
        <v>0</v>
      </c>
      <c r="G40" s="7">
        <f>'6.4'!E53</f>
        <v>1</v>
      </c>
      <c r="H40" s="7">
        <f>'6.5'!E40</f>
        <v>1</v>
      </c>
      <c r="I40" s="42">
        <f>'6.6'!C58</f>
        <v>2</v>
      </c>
      <c r="J40" s="42">
        <f>'6.7'!C43</f>
        <v>1</v>
      </c>
      <c r="K40" s="42">
        <f>'6.8'!C55</f>
        <v>1</v>
      </c>
      <c r="L40" s="7">
        <f>'6.9'!E40</f>
        <v>1</v>
      </c>
      <c r="M40" s="71">
        <f>'6.10'!C70</f>
        <v>0</v>
      </c>
      <c r="N40" s="71">
        <f>'6.11'!C47</f>
        <v>0</v>
      </c>
      <c r="O40" s="71">
        <f>'6.12'!C41</f>
        <v>2</v>
      </c>
      <c r="P40" s="71">
        <f>'6.13'!C41</f>
        <v>2</v>
      </c>
    </row>
    <row r="41" spans="1:16" s="72" customFormat="1" ht="16" customHeight="1">
      <c r="A41" s="68" t="s">
        <v>34</v>
      </c>
      <c r="B41" s="69">
        <f t="shared" si="4"/>
        <v>71.428571428571431</v>
      </c>
      <c r="C41" s="69">
        <f t="shared" si="5"/>
        <v>15</v>
      </c>
      <c r="D41" s="70">
        <f>'6.1'!E58</f>
        <v>1</v>
      </c>
      <c r="E41" s="42">
        <f>'6.2'!C45</f>
        <v>1</v>
      </c>
      <c r="F41" s="71">
        <f>'6.3'!C43</f>
        <v>1</v>
      </c>
      <c r="G41" s="7">
        <f>'6.4'!E55</f>
        <v>1</v>
      </c>
      <c r="H41" s="7">
        <f>'6.5'!E41</f>
        <v>1</v>
      </c>
      <c r="I41" s="42">
        <f>'6.6'!C60</f>
        <v>2</v>
      </c>
      <c r="J41" s="42">
        <f>'6.7'!C44</f>
        <v>0</v>
      </c>
      <c r="K41" s="42">
        <f>'6.8'!C58</f>
        <v>1</v>
      </c>
      <c r="L41" s="7">
        <f>'6.9'!E41</f>
        <v>1</v>
      </c>
      <c r="M41" s="71">
        <f>'6.10'!C71</f>
        <v>1</v>
      </c>
      <c r="N41" s="71">
        <f>'6.11'!C48</f>
        <v>1</v>
      </c>
      <c r="O41" s="71">
        <f>'6.12'!C42</f>
        <v>2</v>
      </c>
      <c r="P41" s="71">
        <f>'6.13'!C42</f>
        <v>2</v>
      </c>
    </row>
    <row r="42" spans="1:16" ht="16" customHeight="1">
      <c r="A42" s="68" t="s">
        <v>35</v>
      </c>
      <c r="B42" s="69">
        <f t="shared" si="4"/>
        <v>23.809523809523807</v>
      </c>
      <c r="C42" s="69">
        <f t="shared" si="5"/>
        <v>5</v>
      </c>
      <c r="D42" s="70">
        <f>'6.1'!E60</f>
        <v>0.5</v>
      </c>
      <c r="E42" s="42">
        <f>'6.2'!C46</f>
        <v>0</v>
      </c>
      <c r="F42" s="71">
        <f>'6.3'!C44</f>
        <v>0</v>
      </c>
      <c r="G42" s="7">
        <f>'6.4'!E59</f>
        <v>1</v>
      </c>
      <c r="H42" s="7">
        <f>'6.5'!E42</f>
        <v>0</v>
      </c>
      <c r="I42" s="42">
        <f>'6.6'!C62</f>
        <v>0</v>
      </c>
      <c r="J42" s="42">
        <f>'6.7'!C45</f>
        <v>0</v>
      </c>
      <c r="K42" s="42">
        <f>'6.8'!C60</f>
        <v>1</v>
      </c>
      <c r="L42" s="7">
        <f>'6.9'!E42</f>
        <v>0.5</v>
      </c>
      <c r="M42" s="71">
        <f>'6.10'!C72</f>
        <v>0</v>
      </c>
      <c r="N42" s="71">
        <f>'6.11'!C49</f>
        <v>0</v>
      </c>
      <c r="O42" s="71">
        <f>'6.12'!C43</f>
        <v>0</v>
      </c>
      <c r="P42" s="71">
        <f>'6.13'!C43</f>
        <v>2</v>
      </c>
    </row>
    <row r="43" spans="1:16" ht="16" customHeight="1">
      <c r="A43" s="68" t="s">
        <v>36</v>
      </c>
      <c r="B43" s="69">
        <f t="shared" si="4"/>
        <v>19.047619047619047</v>
      </c>
      <c r="C43" s="69">
        <f t="shared" si="5"/>
        <v>4</v>
      </c>
      <c r="D43" s="70">
        <f>'6.1'!E61</f>
        <v>1</v>
      </c>
      <c r="E43" s="42">
        <f>'6.2'!C47</f>
        <v>0</v>
      </c>
      <c r="F43" s="71">
        <f>'6.3'!C45</f>
        <v>0</v>
      </c>
      <c r="G43" s="7">
        <f>'6.4'!E60</f>
        <v>1</v>
      </c>
      <c r="H43" s="7">
        <f>'6.5'!E43</f>
        <v>1</v>
      </c>
      <c r="I43" s="42">
        <f>'6.6'!C63</f>
        <v>0</v>
      </c>
      <c r="J43" s="42">
        <f>'6.7'!C46</f>
        <v>0</v>
      </c>
      <c r="K43" s="42">
        <f>'6.8'!C61</f>
        <v>1</v>
      </c>
      <c r="L43" s="7">
        <f>'6.9'!E43</f>
        <v>0</v>
      </c>
      <c r="M43" s="71">
        <f>'6.10'!C73</f>
        <v>0</v>
      </c>
      <c r="N43" s="71">
        <f>'6.11'!C50</f>
        <v>0</v>
      </c>
      <c r="O43" s="71">
        <f>'6.12'!C44</f>
        <v>0</v>
      </c>
      <c r="P43" s="71">
        <f>'6.13'!C44</f>
        <v>0</v>
      </c>
    </row>
    <row r="44" spans="1:16" ht="16" customHeight="1">
      <c r="A44" s="68" t="s">
        <v>37</v>
      </c>
      <c r="B44" s="69">
        <f t="shared" si="4"/>
        <v>42.857142857142854</v>
      </c>
      <c r="C44" s="69">
        <f t="shared" si="5"/>
        <v>9</v>
      </c>
      <c r="D44" s="70">
        <f>'6.1'!E64</f>
        <v>1</v>
      </c>
      <c r="E44" s="42">
        <f>'6.2'!C48</f>
        <v>0</v>
      </c>
      <c r="F44" s="71">
        <f>'6.3'!C46</f>
        <v>0</v>
      </c>
      <c r="G44" s="7">
        <f>'6.4'!E62</f>
        <v>1</v>
      </c>
      <c r="H44" s="7">
        <f>'6.5'!E44</f>
        <v>1</v>
      </c>
      <c r="I44" s="42">
        <f>'6.6'!C64</f>
        <v>2</v>
      </c>
      <c r="J44" s="42">
        <f>'6.7'!C47</f>
        <v>0</v>
      </c>
      <c r="K44" s="42">
        <f>'6.8'!C63</f>
        <v>1</v>
      </c>
      <c r="L44" s="7">
        <f>'6.9'!E44</f>
        <v>1</v>
      </c>
      <c r="M44" s="71">
        <f>'6.10'!C74</f>
        <v>0</v>
      </c>
      <c r="N44" s="71">
        <f>'6.11'!C51</f>
        <v>0</v>
      </c>
      <c r="O44" s="71">
        <f>'6.12'!C45</f>
        <v>2</v>
      </c>
      <c r="P44" s="71">
        <f>'6.13'!C45</f>
        <v>0</v>
      </c>
    </row>
    <row r="45" spans="1:16" ht="16" customHeight="1">
      <c r="A45" s="68" t="s">
        <v>535</v>
      </c>
      <c r="B45" s="69">
        <f t="shared" si="4"/>
        <v>47.619047619047613</v>
      </c>
      <c r="C45" s="69">
        <f t="shared" si="5"/>
        <v>10</v>
      </c>
      <c r="D45" s="70">
        <f>'6.1'!E67</f>
        <v>1</v>
      </c>
      <c r="E45" s="42">
        <f>'6.2'!C49</f>
        <v>0</v>
      </c>
      <c r="F45" s="71">
        <f>'6.3'!C47</f>
        <v>0</v>
      </c>
      <c r="G45" s="7">
        <f>'6.4'!E63</f>
        <v>1</v>
      </c>
      <c r="H45" s="7">
        <f>'6.5'!E45</f>
        <v>1</v>
      </c>
      <c r="I45" s="42">
        <f>'6.6'!C67</f>
        <v>2</v>
      </c>
      <c r="J45" s="42">
        <f>'6.7'!C48</f>
        <v>1</v>
      </c>
      <c r="K45" s="42">
        <f>'6.8'!C65</f>
        <v>1</v>
      </c>
      <c r="L45" s="7">
        <f>'6.9'!E45</f>
        <v>1</v>
      </c>
      <c r="M45" s="71">
        <f>'6.10'!C75</f>
        <v>0</v>
      </c>
      <c r="N45" s="71">
        <f>'6.11'!C52</f>
        <v>0</v>
      </c>
      <c r="O45" s="71">
        <f>'6.12'!C46</f>
        <v>2</v>
      </c>
      <c r="P45" s="71">
        <f>'6.13'!C46</f>
        <v>0</v>
      </c>
    </row>
    <row r="46" spans="1:16" ht="16" customHeight="1">
      <c r="A46" s="66" t="s">
        <v>38</v>
      </c>
      <c r="B46" s="8"/>
      <c r="C46" s="8"/>
      <c r="D46" s="9"/>
      <c r="E46" s="43"/>
      <c r="F46" s="10"/>
      <c r="G46" s="10"/>
      <c r="H46" s="10"/>
      <c r="I46" s="10"/>
      <c r="J46" s="10"/>
      <c r="K46" s="10"/>
      <c r="L46" s="10"/>
      <c r="M46" s="10"/>
      <c r="N46" s="10"/>
      <c r="O46" s="10"/>
      <c r="P46" s="41"/>
    </row>
    <row r="47" spans="1:16" ht="16" customHeight="1">
      <c r="A47" s="68" t="s">
        <v>39</v>
      </c>
      <c r="B47" s="69">
        <f t="shared" ref="B47:B53" si="6">C47/$C$5*100</f>
        <v>14.285714285714285</v>
      </c>
      <c r="C47" s="69">
        <f t="shared" ref="C47:C53" si="7">SUM(D47:P47)</f>
        <v>3</v>
      </c>
      <c r="D47" s="70">
        <f>'6.1'!E69</f>
        <v>1</v>
      </c>
      <c r="E47" s="42">
        <f>'6.2'!C51</f>
        <v>0</v>
      </c>
      <c r="F47" s="71">
        <f>'6.3'!C49</f>
        <v>0</v>
      </c>
      <c r="G47" s="7">
        <f>'6.4'!E65</f>
        <v>0</v>
      </c>
      <c r="H47" s="7">
        <f>'6.5'!E47</f>
        <v>0</v>
      </c>
      <c r="I47" s="42">
        <f>'6.6'!C72</f>
        <v>0</v>
      </c>
      <c r="J47" s="42">
        <f>'6.7'!C50</f>
        <v>0</v>
      </c>
      <c r="K47" s="42">
        <f>'6.8'!C68</f>
        <v>0</v>
      </c>
      <c r="L47" s="7">
        <f>'6.9'!E47</f>
        <v>0</v>
      </c>
      <c r="M47" s="71">
        <f>'6.10'!C77</f>
        <v>0</v>
      </c>
      <c r="N47" s="71">
        <f>'6.11'!C54</f>
        <v>0</v>
      </c>
      <c r="O47" s="71">
        <f>'6.12'!C48</f>
        <v>2</v>
      </c>
      <c r="P47" s="71">
        <f>'6.13'!C48</f>
        <v>0</v>
      </c>
    </row>
    <row r="48" spans="1:16" ht="16" customHeight="1">
      <c r="A48" s="68" t="s">
        <v>40</v>
      </c>
      <c r="B48" s="69">
        <f t="shared" si="6"/>
        <v>9.5238095238095237</v>
      </c>
      <c r="C48" s="69">
        <f t="shared" si="7"/>
        <v>2</v>
      </c>
      <c r="D48" s="70">
        <f>'6.1'!E71</f>
        <v>1</v>
      </c>
      <c r="E48" s="42">
        <f>'6.2'!C52</f>
        <v>0</v>
      </c>
      <c r="F48" s="71">
        <f>'6.3'!C50</f>
        <v>0</v>
      </c>
      <c r="G48" s="7">
        <f>'6.4'!E67</f>
        <v>1</v>
      </c>
      <c r="H48" s="7">
        <f>'6.5'!E48</f>
        <v>0</v>
      </c>
      <c r="I48" s="42">
        <f>'6.6'!C73</f>
        <v>0</v>
      </c>
      <c r="J48" s="42">
        <f>'6.7'!C51</f>
        <v>0</v>
      </c>
      <c r="K48" s="42">
        <f>'6.8'!C70</f>
        <v>0</v>
      </c>
      <c r="L48" s="7">
        <f>'6.9'!E48</f>
        <v>0</v>
      </c>
      <c r="M48" s="71">
        <f>'6.10'!C78</f>
        <v>0</v>
      </c>
      <c r="N48" s="71">
        <f>'6.11'!C55</f>
        <v>0</v>
      </c>
      <c r="O48" s="71">
        <f>'6.12'!C49</f>
        <v>0</v>
      </c>
      <c r="P48" s="71">
        <f>'6.13'!C49</f>
        <v>0</v>
      </c>
    </row>
    <row r="49" spans="1:16" ht="16" customHeight="1">
      <c r="A49" s="68" t="s">
        <v>41</v>
      </c>
      <c r="B49" s="69">
        <f t="shared" si="6"/>
        <v>33.333333333333329</v>
      </c>
      <c r="C49" s="69">
        <f t="shared" si="7"/>
        <v>7</v>
      </c>
      <c r="D49" s="70">
        <f>'6.1'!E72</f>
        <v>1</v>
      </c>
      <c r="E49" s="42">
        <f>'6.2'!C53</f>
        <v>0</v>
      </c>
      <c r="F49" s="71">
        <f>'6.3'!C51</f>
        <v>0</v>
      </c>
      <c r="G49" s="7">
        <f>'6.4'!E68</f>
        <v>1</v>
      </c>
      <c r="H49" s="7">
        <f>'6.5'!E49</f>
        <v>1</v>
      </c>
      <c r="I49" s="42">
        <f>'6.6'!C74</f>
        <v>0</v>
      </c>
      <c r="J49" s="42">
        <f>'6.7'!C52</f>
        <v>0</v>
      </c>
      <c r="K49" s="42">
        <f>'6.8'!C71</f>
        <v>1</v>
      </c>
      <c r="L49" s="7">
        <f>'6.9'!E49</f>
        <v>1</v>
      </c>
      <c r="M49" s="71">
        <f>'6.10'!C79</f>
        <v>0</v>
      </c>
      <c r="N49" s="71">
        <f>'6.11'!C56</f>
        <v>0</v>
      </c>
      <c r="O49" s="71">
        <f>'6.12'!C50</f>
        <v>0</v>
      </c>
      <c r="P49" s="71">
        <f>'6.13'!C50</f>
        <v>2</v>
      </c>
    </row>
    <row r="50" spans="1:16" ht="16" customHeight="1">
      <c r="A50" s="68" t="s">
        <v>42</v>
      </c>
      <c r="B50" s="69">
        <f t="shared" si="6"/>
        <v>14.285714285714285</v>
      </c>
      <c r="C50" s="69">
        <f t="shared" si="7"/>
        <v>3</v>
      </c>
      <c r="D50" s="70">
        <f>'6.1'!E73</f>
        <v>1</v>
      </c>
      <c r="E50" s="42">
        <f>'6.2'!C54</f>
        <v>0</v>
      </c>
      <c r="F50" s="71">
        <f>'6.3'!C52</f>
        <v>0</v>
      </c>
      <c r="G50" s="7">
        <f>'6.4'!E69</f>
        <v>0</v>
      </c>
      <c r="H50" s="7">
        <f>'6.5'!E50</f>
        <v>0</v>
      </c>
      <c r="I50" s="42">
        <f>'6.6'!C75</f>
        <v>0</v>
      </c>
      <c r="J50" s="42">
        <f>'6.7'!C53</f>
        <v>0</v>
      </c>
      <c r="K50" s="42">
        <f>'6.8'!C72</f>
        <v>0</v>
      </c>
      <c r="L50" s="7">
        <f>'6.9'!E50</f>
        <v>0</v>
      </c>
      <c r="M50" s="71">
        <f>'6.10'!C80</f>
        <v>0</v>
      </c>
      <c r="N50" s="71">
        <f>'6.11'!C57</f>
        <v>0</v>
      </c>
      <c r="O50" s="71">
        <f>'6.12'!C51</f>
        <v>2</v>
      </c>
      <c r="P50" s="71">
        <f>'6.13'!C51</f>
        <v>0</v>
      </c>
    </row>
    <row r="51" spans="1:16" ht="16" customHeight="1">
      <c r="A51" s="68" t="s">
        <v>91</v>
      </c>
      <c r="B51" s="69">
        <f t="shared" si="6"/>
        <v>9.5238095238095237</v>
      </c>
      <c r="C51" s="69">
        <f t="shared" si="7"/>
        <v>2</v>
      </c>
      <c r="D51" s="70">
        <f>'6.1'!E74</f>
        <v>0</v>
      </c>
      <c r="E51" s="42">
        <f>'6.2'!C55</f>
        <v>0</v>
      </c>
      <c r="F51" s="71">
        <f>'6.3'!C53</f>
        <v>0</v>
      </c>
      <c r="G51" s="7">
        <f>'6.4'!E70</f>
        <v>0</v>
      </c>
      <c r="H51" s="7">
        <f>'6.5'!E51</f>
        <v>0</v>
      </c>
      <c r="I51" s="42">
        <f>'6.6'!C76</f>
        <v>0</v>
      </c>
      <c r="J51" s="42">
        <f>'6.7'!C54</f>
        <v>0</v>
      </c>
      <c r="K51" s="42">
        <f>'6.8'!C73</f>
        <v>0</v>
      </c>
      <c r="L51" s="7">
        <f>'6.9'!E51</f>
        <v>0</v>
      </c>
      <c r="M51" s="71">
        <f>'6.10'!C81</f>
        <v>0</v>
      </c>
      <c r="N51" s="71">
        <f>'6.11'!C58</f>
        <v>0</v>
      </c>
      <c r="O51" s="71">
        <f>'6.12'!C52</f>
        <v>2</v>
      </c>
      <c r="P51" s="71">
        <f>'6.13'!C52</f>
        <v>0</v>
      </c>
    </row>
    <row r="52" spans="1:16" ht="16" customHeight="1">
      <c r="A52" s="68" t="s">
        <v>43</v>
      </c>
      <c r="B52" s="69">
        <f t="shared" si="6"/>
        <v>0</v>
      </c>
      <c r="C52" s="69">
        <f t="shared" si="7"/>
        <v>0</v>
      </c>
      <c r="D52" s="70">
        <f>'6.1'!E75</f>
        <v>0</v>
      </c>
      <c r="E52" s="42">
        <f>'6.2'!C56</f>
        <v>0</v>
      </c>
      <c r="F52" s="71">
        <f>'6.3'!C54</f>
        <v>0</v>
      </c>
      <c r="G52" s="7">
        <f>'6.4'!E71</f>
        <v>0</v>
      </c>
      <c r="H52" s="7">
        <f>'6.5'!E52</f>
        <v>0</v>
      </c>
      <c r="I52" s="42">
        <f>'6.6'!C77</f>
        <v>0</v>
      </c>
      <c r="J52" s="42">
        <f>'6.7'!C55</f>
        <v>0</v>
      </c>
      <c r="K52" s="42">
        <f>'6.8'!C74</f>
        <v>0</v>
      </c>
      <c r="L52" s="7">
        <f>'6.9'!E52</f>
        <v>0</v>
      </c>
      <c r="M52" s="71">
        <f>'6.10'!C82</f>
        <v>0</v>
      </c>
      <c r="N52" s="71">
        <f>'6.11'!C59</f>
        <v>0</v>
      </c>
      <c r="O52" s="71">
        <f>'6.12'!C53</f>
        <v>0</v>
      </c>
      <c r="P52" s="71">
        <f>'6.13'!C53</f>
        <v>0</v>
      </c>
    </row>
    <row r="53" spans="1:16" ht="16" customHeight="1">
      <c r="A53" s="68" t="s">
        <v>44</v>
      </c>
      <c r="B53" s="69">
        <f t="shared" si="6"/>
        <v>95.238095238095227</v>
      </c>
      <c r="C53" s="69">
        <f t="shared" si="7"/>
        <v>20</v>
      </c>
      <c r="D53" s="70">
        <f>'6.1'!E77</f>
        <v>1</v>
      </c>
      <c r="E53" s="42">
        <f>'6.2'!C57</f>
        <v>1</v>
      </c>
      <c r="F53" s="71">
        <f>'6.3'!C55</f>
        <v>2</v>
      </c>
      <c r="G53" s="7">
        <f>'6.4'!E74</f>
        <v>1</v>
      </c>
      <c r="H53" s="7">
        <f>'6.5'!E53</f>
        <v>1</v>
      </c>
      <c r="I53" s="42">
        <f>'6.6'!C78</f>
        <v>2</v>
      </c>
      <c r="J53" s="42">
        <f>'6.7'!C56</f>
        <v>2</v>
      </c>
      <c r="K53" s="42">
        <f>'6.8'!C77</f>
        <v>1</v>
      </c>
      <c r="L53" s="7">
        <f>'6.9'!E53</f>
        <v>1</v>
      </c>
      <c r="M53" s="71">
        <f>'6.10'!C83</f>
        <v>2</v>
      </c>
      <c r="N53" s="71">
        <f>'6.11'!C60</f>
        <v>2</v>
      </c>
      <c r="O53" s="71">
        <f>'6.12'!C54</f>
        <v>2</v>
      </c>
      <c r="P53" s="71">
        <f>'6.13'!C54</f>
        <v>2</v>
      </c>
    </row>
    <row r="54" spans="1:16" ht="16" customHeight="1">
      <c r="A54" s="66" t="s">
        <v>45</v>
      </c>
      <c r="B54" s="8"/>
      <c r="C54" s="8"/>
      <c r="D54" s="9"/>
      <c r="E54" s="43"/>
      <c r="F54" s="10"/>
      <c r="G54" s="10"/>
      <c r="H54" s="10"/>
      <c r="I54" s="10"/>
      <c r="J54" s="10"/>
      <c r="K54" s="10"/>
      <c r="L54" s="10"/>
      <c r="M54" s="10"/>
      <c r="N54" s="10"/>
      <c r="O54" s="10"/>
      <c r="P54" s="41"/>
    </row>
    <row r="55" spans="1:16" ht="16" customHeight="1">
      <c r="A55" s="68" t="s">
        <v>46</v>
      </c>
      <c r="B55" s="69">
        <f t="shared" ref="B55:B68" si="8">C55/$C$5*100</f>
        <v>76.19047619047619</v>
      </c>
      <c r="C55" s="69">
        <f t="shared" ref="C55:C68" si="9">SUM(D55:P55)</f>
        <v>16</v>
      </c>
      <c r="D55" s="70">
        <f>'6.1'!E79</f>
        <v>1</v>
      </c>
      <c r="E55" s="42">
        <f>'6.2'!C59</f>
        <v>1</v>
      </c>
      <c r="F55" s="71">
        <f>'6.3'!C58</f>
        <v>0</v>
      </c>
      <c r="G55" s="7">
        <f>'6.4'!E76</f>
        <v>1</v>
      </c>
      <c r="H55" s="7">
        <f>'6.5'!E55</f>
        <v>1</v>
      </c>
      <c r="I55" s="42">
        <f>'6.6'!C81</f>
        <v>2</v>
      </c>
      <c r="J55" s="42">
        <f>'6.7'!C60</f>
        <v>0</v>
      </c>
      <c r="K55" s="42">
        <f>'6.8'!C79</f>
        <v>1</v>
      </c>
      <c r="L55" s="7">
        <f>'6.9'!E55</f>
        <v>1</v>
      </c>
      <c r="M55" s="71">
        <f>'6.10'!C87</f>
        <v>2</v>
      </c>
      <c r="N55" s="71">
        <f>'6.11'!C65</f>
        <v>2</v>
      </c>
      <c r="O55" s="71">
        <f>'6.12'!C56</f>
        <v>2</v>
      </c>
      <c r="P55" s="71">
        <f>'6.13'!C56</f>
        <v>2</v>
      </c>
    </row>
    <row r="56" spans="1:16" s="72" customFormat="1" ht="16" customHeight="1">
      <c r="A56" s="68" t="s">
        <v>47</v>
      </c>
      <c r="B56" s="69">
        <f t="shared" si="8"/>
        <v>11.904761904761903</v>
      </c>
      <c r="C56" s="69">
        <f t="shared" si="9"/>
        <v>2.5</v>
      </c>
      <c r="D56" s="70">
        <f>'6.1'!E80</f>
        <v>0.5</v>
      </c>
      <c r="E56" s="42">
        <f>'6.2'!C60</f>
        <v>0</v>
      </c>
      <c r="F56" s="71">
        <f>'6.3'!C59</f>
        <v>0</v>
      </c>
      <c r="G56" s="7">
        <f>'6.4'!E77</f>
        <v>1</v>
      </c>
      <c r="H56" s="7">
        <f>'6.5'!E56</f>
        <v>0</v>
      </c>
      <c r="I56" s="42">
        <f>'6.6'!C85</f>
        <v>0</v>
      </c>
      <c r="J56" s="42">
        <f>'6.7'!C61</f>
        <v>0</v>
      </c>
      <c r="K56" s="42">
        <f>'6.8'!C80</f>
        <v>1</v>
      </c>
      <c r="L56" s="7">
        <f>'6.9'!E56</f>
        <v>0</v>
      </c>
      <c r="M56" s="71">
        <f>'6.10'!C94</f>
        <v>0</v>
      </c>
      <c r="N56" s="71">
        <f>'6.11'!C67</f>
        <v>0</v>
      </c>
      <c r="O56" s="71">
        <f>'6.12'!C57</f>
        <v>0</v>
      </c>
      <c r="P56" s="71">
        <f>'6.13'!C57</f>
        <v>0</v>
      </c>
    </row>
    <row r="57" spans="1:16" ht="16" customHeight="1">
      <c r="A57" s="68" t="s">
        <v>48</v>
      </c>
      <c r="B57" s="69">
        <f t="shared" si="8"/>
        <v>9.5238095238095237</v>
      </c>
      <c r="C57" s="69">
        <f t="shared" si="9"/>
        <v>2</v>
      </c>
      <c r="D57" s="70">
        <f>'6.1'!E81</f>
        <v>1</v>
      </c>
      <c r="E57" s="42">
        <f>'6.2'!C61</f>
        <v>0</v>
      </c>
      <c r="F57" s="71">
        <f>'6.3'!C60</f>
        <v>0</v>
      </c>
      <c r="G57" s="7">
        <f>'6.4'!E78</f>
        <v>1</v>
      </c>
      <c r="H57" s="7">
        <f>'6.5'!E57</f>
        <v>0</v>
      </c>
      <c r="I57" s="42">
        <f>'6.6'!C86</f>
        <v>0</v>
      </c>
      <c r="J57" s="42">
        <f>'6.7'!C62</f>
        <v>0</v>
      </c>
      <c r="K57" s="42">
        <f>'6.8'!C81</f>
        <v>0</v>
      </c>
      <c r="L57" s="7">
        <f>'6.9'!E57</f>
        <v>0</v>
      </c>
      <c r="M57" s="71">
        <f>'6.10'!C95</f>
        <v>0</v>
      </c>
      <c r="N57" s="71">
        <f>'6.11'!C68</f>
        <v>0</v>
      </c>
      <c r="O57" s="71">
        <f>'6.12'!C58</f>
        <v>0</v>
      </c>
      <c r="P57" s="71">
        <f>'6.13'!C58</f>
        <v>0</v>
      </c>
    </row>
    <row r="58" spans="1:16" ht="16" customHeight="1">
      <c r="A58" s="68" t="s">
        <v>49</v>
      </c>
      <c r="B58" s="69">
        <f t="shared" si="8"/>
        <v>14.285714285714285</v>
      </c>
      <c r="C58" s="69">
        <f t="shared" si="9"/>
        <v>3</v>
      </c>
      <c r="D58" s="70">
        <f>'6.1'!E82</f>
        <v>1</v>
      </c>
      <c r="E58" s="42">
        <f>'6.2'!C62</f>
        <v>0</v>
      </c>
      <c r="F58" s="71">
        <f>'6.3'!C61</f>
        <v>0</v>
      </c>
      <c r="G58" s="7">
        <f>'6.4'!E79</f>
        <v>1</v>
      </c>
      <c r="H58" s="7">
        <f>'6.5'!E58</f>
        <v>0</v>
      </c>
      <c r="I58" s="42">
        <f>'6.6'!C87</f>
        <v>0</v>
      </c>
      <c r="J58" s="42">
        <f>'6.7'!C63</f>
        <v>0</v>
      </c>
      <c r="K58" s="42">
        <f>'6.8'!C82</f>
        <v>1</v>
      </c>
      <c r="L58" s="7">
        <f>'6.9'!E58</f>
        <v>0</v>
      </c>
      <c r="M58" s="71">
        <f>'6.10'!C96</f>
        <v>0</v>
      </c>
      <c r="N58" s="71">
        <f>'6.11'!C69</f>
        <v>0</v>
      </c>
      <c r="O58" s="71">
        <f>'6.12'!C59</f>
        <v>0</v>
      </c>
      <c r="P58" s="71">
        <f>'6.13'!C59</f>
        <v>0</v>
      </c>
    </row>
    <row r="59" spans="1:16" ht="16" customHeight="1">
      <c r="A59" s="68" t="s">
        <v>50</v>
      </c>
      <c r="B59" s="69">
        <f t="shared" si="8"/>
        <v>71.428571428571431</v>
      </c>
      <c r="C59" s="69">
        <f t="shared" si="9"/>
        <v>15</v>
      </c>
      <c r="D59" s="70">
        <f>'6.1'!E83</f>
        <v>1</v>
      </c>
      <c r="E59" s="42">
        <f>'6.2'!C63</f>
        <v>2</v>
      </c>
      <c r="F59" s="71">
        <f>'6.3'!C62</f>
        <v>0</v>
      </c>
      <c r="G59" s="7">
        <f>'6.4'!E80</f>
        <v>1</v>
      </c>
      <c r="H59" s="7">
        <f>'6.5'!E59</f>
        <v>1</v>
      </c>
      <c r="I59" s="42">
        <f>'6.6'!C88</f>
        <v>2</v>
      </c>
      <c r="J59" s="42">
        <f>'6.7'!C64</f>
        <v>0</v>
      </c>
      <c r="K59" s="42">
        <f>'6.8'!C83</f>
        <v>1</v>
      </c>
      <c r="L59" s="7">
        <f>'6.9'!E59</f>
        <v>1</v>
      </c>
      <c r="M59" s="71">
        <f>'6.10'!C97</f>
        <v>2</v>
      </c>
      <c r="N59" s="71">
        <f>'6.11'!C70</f>
        <v>0</v>
      </c>
      <c r="O59" s="71">
        <f>'6.12'!C60</f>
        <v>2</v>
      </c>
      <c r="P59" s="71">
        <f>'6.13'!C60</f>
        <v>2</v>
      </c>
    </row>
    <row r="60" spans="1:16" ht="16" customHeight="1">
      <c r="A60" s="68" t="s">
        <v>51</v>
      </c>
      <c r="B60" s="69">
        <f t="shared" si="8"/>
        <v>66.666666666666657</v>
      </c>
      <c r="C60" s="69">
        <f t="shared" si="9"/>
        <v>14</v>
      </c>
      <c r="D60" s="70">
        <f>'6.1'!E84</f>
        <v>1</v>
      </c>
      <c r="E60" s="42">
        <f>'6.2'!C65</f>
        <v>0</v>
      </c>
      <c r="F60" s="71">
        <f>'6.3'!C63</f>
        <v>1</v>
      </c>
      <c r="G60" s="7">
        <f>'6.4'!E81</f>
        <v>1</v>
      </c>
      <c r="H60" s="7">
        <f>'6.5'!E60</f>
        <v>1</v>
      </c>
      <c r="I60" s="42">
        <f>'6.6'!C91</f>
        <v>1</v>
      </c>
      <c r="J60" s="42">
        <f>'6.7'!C65</f>
        <v>1</v>
      </c>
      <c r="K60" s="42">
        <f>'6.8'!C84</f>
        <v>1</v>
      </c>
      <c r="L60" s="7">
        <f>'6.9'!E60</f>
        <v>1</v>
      </c>
      <c r="M60" s="71">
        <f>'6.10'!C101</f>
        <v>2</v>
      </c>
      <c r="N60" s="71">
        <f>'6.11'!C71</f>
        <v>0</v>
      </c>
      <c r="O60" s="71">
        <f>'6.12'!C61</f>
        <v>2</v>
      </c>
      <c r="P60" s="71">
        <f>'6.13'!C61</f>
        <v>2</v>
      </c>
    </row>
    <row r="61" spans="1:16" ht="16" customHeight="1">
      <c r="A61" s="68" t="s">
        <v>52</v>
      </c>
      <c r="B61" s="69">
        <f t="shared" si="8"/>
        <v>14.285714285714285</v>
      </c>
      <c r="C61" s="69">
        <f t="shared" si="9"/>
        <v>3</v>
      </c>
      <c r="D61" s="70">
        <f>'6.1'!E85</f>
        <v>0</v>
      </c>
      <c r="E61" s="42">
        <f>'6.2'!C66</f>
        <v>0</v>
      </c>
      <c r="F61" s="71">
        <f>'6.3'!C64</f>
        <v>0</v>
      </c>
      <c r="G61" s="7">
        <f>'6.4'!E82</f>
        <v>0</v>
      </c>
      <c r="H61" s="7">
        <f>'6.5'!E61</f>
        <v>0</v>
      </c>
      <c r="I61" s="42">
        <f>'6.6'!C92</f>
        <v>0</v>
      </c>
      <c r="J61" s="42">
        <f>'6.7'!C66</f>
        <v>0</v>
      </c>
      <c r="K61" s="42">
        <f>'6.8'!C85</f>
        <v>1</v>
      </c>
      <c r="L61" s="7">
        <f>'6.9'!E61</f>
        <v>0</v>
      </c>
      <c r="M61" s="71">
        <f>'6.10'!C103</f>
        <v>0</v>
      </c>
      <c r="N61" s="71">
        <f>'6.11'!C72</f>
        <v>0</v>
      </c>
      <c r="O61" s="71">
        <f>'6.12'!C62</f>
        <v>2</v>
      </c>
      <c r="P61" s="71">
        <f>'6.13'!C62</f>
        <v>0</v>
      </c>
    </row>
    <row r="62" spans="1:16" ht="16" customHeight="1">
      <c r="A62" s="68" t="s">
        <v>53</v>
      </c>
      <c r="B62" s="69">
        <f t="shared" si="8"/>
        <v>21.428571428571427</v>
      </c>
      <c r="C62" s="69">
        <f t="shared" si="9"/>
        <v>4.5</v>
      </c>
      <c r="D62" s="70">
        <f>'6.1'!E87</f>
        <v>1</v>
      </c>
      <c r="E62" s="42">
        <f>'6.2'!C67</f>
        <v>0</v>
      </c>
      <c r="F62" s="71">
        <f>'6.3'!C65</f>
        <v>0</v>
      </c>
      <c r="G62" s="7">
        <f>'6.4'!E84</f>
        <v>1</v>
      </c>
      <c r="H62" s="7">
        <f>'6.5'!E62</f>
        <v>1</v>
      </c>
      <c r="I62" s="42">
        <f>'6.6'!C93</f>
        <v>0</v>
      </c>
      <c r="J62" s="42">
        <f>'6.7'!C67</f>
        <v>0</v>
      </c>
      <c r="K62" s="42">
        <f>'6.8'!C87</f>
        <v>1</v>
      </c>
      <c r="L62" s="7">
        <f>'6.9'!E62</f>
        <v>0.5</v>
      </c>
      <c r="M62" s="71">
        <f>'6.10'!C104</f>
        <v>0</v>
      </c>
      <c r="N62" s="71">
        <f>'6.11'!C73</f>
        <v>0</v>
      </c>
      <c r="O62" s="71">
        <f>'6.12'!C63</f>
        <v>0</v>
      </c>
      <c r="P62" s="71">
        <f>'6.13'!C63</f>
        <v>0</v>
      </c>
    </row>
    <row r="63" spans="1:16" ht="16" customHeight="1">
      <c r="A63" s="68" t="s">
        <v>54</v>
      </c>
      <c r="B63" s="69">
        <f t="shared" si="8"/>
        <v>33.333333333333329</v>
      </c>
      <c r="C63" s="69">
        <f t="shared" si="9"/>
        <v>7</v>
      </c>
      <c r="D63" s="70">
        <f>'6.1'!E88</f>
        <v>1</v>
      </c>
      <c r="E63" s="42">
        <f>'6.2'!C68</f>
        <v>0</v>
      </c>
      <c r="F63" s="71">
        <f>'6.3'!C66</f>
        <v>0</v>
      </c>
      <c r="G63" s="7">
        <f>'6.4'!E85</f>
        <v>1</v>
      </c>
      <c r="H63" s="7">
        <f>'6.5'!E63</f>
        <v>1</v>
      </c>
      <c r="I63" s="42">
        <f>'6.6'!C94</f>
        <v>0</v>
      </c>
      <c r="J63" s="42">
        <f>'6.7'!C68</f>
        <v>0</v>
      </c>
      <c r="K63" s="42">
        <f>'6.8'!C88</f>
        <v>1</v>
      </c>
      <c r="L63" s="7">
        <f>'6.9'!E63</f>
        <v>1</v>
      </c>
      <c r="M63" s="71">
        <f>'6.10'!C105</f>
        <v>0</v>
      </c>
      <c r="N63" s="71">
        <f>'6.11'!C74</f>
        <v>0</v>
      </c>
      <c r="O63" s="71">
        <f>'6.12'!C64</f>
        <v>2</v>
      </c>
      <c r="P63" s="71">
        <f>'6.13'!C64</f>
        <v>0</v>
      </c>
    </row>
    <row r="64" spans="1:16" ht="16" customHeight="1">
      <c r="A64" s="68" t="s">
        <v>55</v>
      </c>
      <c r="B64" s="69">
        <f t="shared" si="8"/>
        <v>66.666666666666657</v>
      </c>
      <c r="C64" s="69">
        <f t="shared" si="9"/>
        <v>14</v>
      </c>
      <c r="D64" s="70">
        <f>'6.1'!E91</f>
        <v>1</v>
      </c>
      <c r="E64" s="42">
        <f>'6.2'!C69</f>
        <v>1</v>
      </c>
      <c r="F64" s="71">
        <f>'6.3'!C67</f>
        <v>0</v>
      </c>
      <c r="G64" s="7">
        <f>'6.4'!E87</f>
        <v>1</v>
      </c>
      <c r="H64" s="7">
        <f>'6.5'!E64</f>
        <v>1</v>
      </c>
      <c r="I64" s="42">
        <f>'6.6'!C95</f>
        <v>2</v>
      </c>
      <c r="J64" s="42">
        <f>'6.7'!C69</f>
        <v>0</v>
      </c>
      <c r="K64" s="42">
        <f>'6.8'!C91</f>
        <v>1</v>
      </c>
      <c r="L64" s="7">
        <f>'6.9'!E64</f>
        <v>1</v>
      </c>
      <c r="M64" s="71">
        <f>'6.10'!C106</f>
        <v>2</v>
      </c>
      <c r="N64" s="71">
        <f>'6.11'!C75</f>
        <v>0</v>
      </c>
      <c r="O64" s="71">
        <f>'6.12'!C65</f>
        <v>2</v>
      </c>
      <c r="P64" s="71">
        <f>'6.13'!C65</f>
        <v>2</v>
      </c>
    </row>
    <row r="65" spans="1:16" ht="16" customHeight="1">
      <c r="A65" s="68" t="s">
        <v>56</v>
      </c>
      <c r="B65" s="69">
        <f t="shared" si="8"/>
        <v>14.285714285714285</v>
      </c>
      <c r="C65" s="69">
        <f t="shared" si="9"/>
        <v>3</v>
      </c>
      <c r="D65" s="70">
        <f>'6.1'!E93</f>
        <v>1</v>
      </c>
      <c r="E65" s="42">
        <f>'6.2'!C70</f>
        <v>0</v>
      </c>
      <c r="F65" s="71">
        <f>'6.3'!C68</f>
        <v>0</v>
      </c>
      <c r="G65" s="7">
        <f>'6.4'!E90</f>
        <v>1</v>
      </c>
      <c r="H65" s="7">
        <f>'6.5'!E65</f>
        <v>1</v>
      </c>
      <c r="I65" s="42">
        <f>'6.6'!C97</f>
        <v>0</v>
      </c>
      <c r="J65" s="42">
        <f>'6.7'!C70</f>
        <v>0</v>
      </c>
      <c r="K65" s="42">
        <f>'6.8'!C94</f>
        <v>0</v>
      </c>
      <c r="L65" s="7">
        <f>'6.9'!E65</f>
        <v>0</v>
      </c>
      <c r="M65" s="71">
        <f>'6.10'!C109</f>
        <v>0</v>
      </c>
      <c r="N65" s="71">
        <f>'6.11'!C76</f>
        <v>0</v>
      </c>
      <c r="O65" s="71">
        <f>'6.12'!C66</f>
        <v>0</v>
      </c>
      <c r="P65" s="71">
        <f>'6.13'!C66</f>
        <v>0</v>
      </c>
    </row>
    <row r="66" spans="1:16" ht="16" customHeight="1">
      <c r="A66" s="68" t="s">
        <v>57</v>
      </c>
      <c r="B66" s="69">
        <f t="shared" si="8"/>
        <v>19.047619047619047</v>
      </c>
      <c r="C66" s="69">
        <f t="shared" si="9"/>
        <v>4</v>
      </c>
      <c r="D66" s="70">
        <f>'6.1'!E94</f>
        <v>1</v>
      </c>
      <c r="E66" s="42">
        <f>'6.2'!C71</f>
        <v>0</v>
      </c>
      <c r="F66" s="71">
        <f>'6.3'!C69</f>
        <v>0</v>
      </c>
      <c r="G66" s="7">
        <f>'6.4'!E91</f>
        <v>1</v>
      </c>
      <c r="H66" s="7">
        <f>'6.5'!E66</f>
        <v>0</v>
      </c>
      <c r="I66" s="42">
        <f>'6.6'!C98</f>
        <v>0</v>
      </c>
      <c r="J66" s="42">
        <f>'6.7'!C71</f>
        <v>0</v>
      </c>
      <c r="K66" s="42">
        <f>'6.8'!C95</f>
        <v>0</v>
      </c>
      <c r="L66" s="7">
        <f>'6.9'!E66</f>
        <v>0</v>
      </c>
      <c r="M66" s="71">
        <f>'6.10'!C110</f>
        <v>0</v>
      </c>
      <c r="N66" s="71">
        <f>'6.11'!C77</f>
        <v>0</v>
      </c>
      <c r="O66" s="71">
        <f>'6.12'!C67</f>
        <v>2</v>
      </c>
      <c r="P66" s="71">
        <f>'6.13'!C67</f>
        <v>0</v>
      </c>
    </row>
    <row r="67" spans="1:16" ht="16" customHeight="1">
      <c r="A67" s="68" t="s">
        <v>58</v>
      </c>
      <c r="B67" s="69">
        <f t="shared" si="8"/>
        <v>61.904761904761905</v>
      </c>
      <c r="C67" s="69">
        <f t="shared" si="9"/>
        <v>13</v>
      </c>
      <c r="D67" s="70">
        <f>'6.1'!E95</f>
        <v>1</v>
      </c>
      <c r="E67" s="42">
        <f>'6.2'!C72</f>
        <v>2</v>
      </c>
      <c r="F67" s="71">
        <f>'6.3'!C70</f>
        <v>1</v>
      </c>
      <c r="G67" s="7">
        <f>'6.4'!E92</f>
        <v>1</v>
      </c>
      <c r="H67" s="7">
        <f>'6.5'!E67</f>
        <v>1</v>
      </c>
      <c r="I67" s="42">
        <f>'6.6'!C99</f>
        <v>0</v>
      </c>
      <c r="J67" s="42">
        <f>'6.7'!C72</f>
        <v>0</v>
      </c>
      <c r="K67" s="42">
        <f>'6.8'!C96</f>
        <v>1</v>
      </c>
      <c r="L67" s="7">
        <f>'6.9'!E67</f>
        <v>1</v>
      </c>
      <c r="M67" s="71">
        <f>'6.10'!C111</f>
        <v>1</v>
      </c>
      <c r="N67" s="71">
        <f>'6.11'!C78</f>
        <v>0</v>
      </c>
      <c r="O67" s="71">
        <f>'6.12'!C68</f>
        <v>2</v>
      </c>
      <c r="P67" s="71">
        <f>'6.13'!C68</f>
        <v>2</v>
      </c>
    </row>
    <row r="68" spans="1:16" ht="16" customHeight="1">
      <c r="A68" s="68" t="s">
        <v>59</v>
      </c>
      <c r="B68" s="69">
        <f t="shared" si="8"/>
        <v>40.476190476190474</v>
      </c>
      <c r="C68" s="69">
        <f t="shared" si="9"/>
        <v>8.5</v>
      </c>
      <c r="D68" s="70">
        <f>'6.1'!E97</f>
        <v>1</v>
      </c>
      <c r="E68" s="42">
        <f>'6.2'!C75</f>
        <v>0</v>
      </c>
      <c r="F68" s="71">
        <f>'6.3'!C71</f>
        <v>0</v>
      </c>
      <c r="G68" s="7">
        <f>'6.4'!E93</f>
        <v>1</v>
      </c>
      <c r="H68" s="7">
        <f>'6.5'!E68</f>
        <v>1</v>
      </c>
      <c r="I68" s="42">
        <f>'6.6'!C100</f>
        <v>0</v>
      </c>
      <c r="J68" s="42">
        <f>'6.7'!C73</f>
        <v>0</v>
      </c>
      <c r="K68" s="42">
        <f>'6.8'!C97</f>
        <v>1</v>
      </c>
      <c r="L68" s="7">
        <f>'6.9'!E68</f>
        <v>0.5</v>
      </c>
      <c r="M68" s="71">
        <f>'6.10'!C112</f>
        <v>0</v>
      </c>
      <c r="N68" s="71">
        <f>'6.11'!C79</f>
        <v>0</v>
      </c>
      <c r="O68" s="71">
        <f>'6.12'!C69</f>
        <v>2</v>
      </c>
      <c r="P68" s="71">
        <f>'6.13'!C69</f>
        <v>2</v>
      </c>
    </row>
    <row r="69" spans="1:16" ht="16" customHeight="1">
      <c r="A69" s="66" t="s">
        <v>60</v>
      </c>
      <c r="B69" s="8"/>
      <c r="C69" s="8"/>
      <c r="D69" s="9"/>
      <c r="E69" s="43"/>
      <c r="F69" s="10"/>
      <c r="G69" s="10"/>
      <c r="H69" s="10"/>
      <c r="I69" s="10"/>
      <c r="J69" s="10"/>
      <c r="K69" s="10"/>
      <c r="L69" s="10"/>
      <c r="M69" s="10"/>
      <c r="N69" s="10"/>
      <c r="O69" s="10"/>
      <c r="P69" s="41"/>
    </row>
    <row r="70" spans="1:16" ht="16" customHeight="1">
      <c r="A70" s="68" t="s">
        <v>61</v>
      </c>
      <c r="B70" s="69">
        <f t="shared" ref="B70:B75" si="10">C70/$C$5*100</f>
        <v>14.285714285714285</v>
      </c>
      <c r="C70" s="69">
        <f t="shared" ref="C70:C75" si="11">SUM(D70:P70)</f>
        <v>3</v>
      </c>
      <c r="D70" s="70">
        <f>'6.1'!E100</f>
        <v>1</v>
      </c>
      <c r="E70" s="42">
        <f>'6.2'!C77</f>
        <v>0</v>
      </c>
      <c r="F70" s="71">
        <f>'6.3'!C73</f>
        <v>0</v>
      </c>
      <c r="G70" s="7">
        <f>'6.4'!E96</f>
        <v>1</v>
      </c>
      <c r="H70" s="7">
        <f>'6.5'!E70</f>
        <v>0</v>
      </c>
      <c r="I70" s="42">
        <f>'6.6'!C102</f>
        <v>0</v>
      </c>
      <c r="J70" s="42">
        <f>'6.7'!C75</f>
        <v>0</v>
      </c>
      <c r="K70" s="42">
        <f>'6.8'!C100</f>
        <v>1</v>
      </c>
      <c r="L70" s="7">
        <f>'6.9'!E70</f>
        <v>0</v>
      </c>
      <c r="M70" s="71">
        <f>'6.10'!C114</f>
        <v>0</v>
      </c>
      <c r="N70" s="71">
        <f>'6.11'!C81</f>
        <v>0</v>
      </c>
      <c r="O70" s="71">
        <f>'6.12'!C71</f>
        <v>0</v>
      </c>
      <c r="P70" s="71">
        <f>'6.13'!C71</f>
        <v>0</v>
      </c>
    </row>
    <row r="71" spans="1:16" ht="16" customHeight="1">
      <c r="A71" s="68" t="s">
        <v>62</v>
      </c>
      <c r="B71" s="69">
        <f t="shared" si="10"/>
        <v>38.095238095238095</v>
      </c>
      <c r="C71" s="69">
        <f t="shared" si="11"/>
        <v>8</v>
      </c>
      <c r="D71" s="70">
        <f>'6.1'!E101</f>
        <v>1</v>
      </c>
      <c r="E71" s="42">
        <f>'6.2'!C78</f>
        <v>0</v>
      </c>
      <c r="F71" s="71">
        <f>'6.3'!C74</f>
        <v>0</v>
      </c>
      <c r="G71" s="7">
        <f>'6.4'!E97</f>
        <v>1</v>
      </c>
      <c r="H71" s="7">
        <f>'6.5'!E71</f>
        <v>0</v>
      </c>
      <c r="I71" s="42">
        <f>'6.6'!C103</f>
        <v>2</v>
      </c>
      <c r="J71" s="42">
        <f>'6.7'!C76</f>
        <v>0</v>
      </c>
      <c r="K71" s="42">
        <f>'6.8'!C101</f>
        <v>0</v>
      </c>
      <c r="L71" s="7">
        <f>'6.9'!E71</f>
        <v>0</v>
      </c>
      <c r="M71" s="71">
        <f>'6.10'!C115</f>
        <v>0</v>
      </c>
      <c r="N71" s="71">
        <f>'6.11'!C82</f>
        <v>0</v>
      </c>
      <c r="O71" s="71">
        <f>'6.12'!C72</f>
        <v>2</v>
      </c>
      <c r="P71" s="71">
        <f>'6.13'!C72</f>
        <v>2</v>
      </c>
    </row>
    <row r="72" spans="1:16" ht="16" customHeight="1">
      <c r="A72" s="68" t="s">
        <v>63</v>
      </c>
      <c r="B72" s="69">
        <f t="shared" si="10"/>
        <v>33.333333333333329</v>
      </c>
      <c r="C72" s="69">
        <f t="shared" si="11"/>
        <v>7</v>
      </c>
      <c r="D72" s="70">
        <f>'6.1'!E102</f>
        <v>1</v>
      </c>
      <c r="E72" s="42">
        <f>'6.2'!C79</f>
        <v>0</v>
      </c>
      <c r="F72" s="71">
        <f>'6.3'!C75</f>
        <v>0</v>
      </c>
      <c r="G72" s="7">
        <f>'6.4'!E98</f>
        <v>1</v>
      </c>
      <c r="H72" s="7">
        <f>'6.5'!E72</f>
        <v>1</v>
      </c>
      <c r="I72" s="42">
        <f>'6.6'!C105</f>
        <v>0</v>
      </c>
      <c r="J72" s="42">
        <f>'6.7'!C77</f>
        <v>0</v>
      </c>
      <c r="K72" s="42">
        <f>'6.8'!C103</f>
        <v>1</v>
      </c>
      <c r="L72" s="7">
        <f>'6.9'!E72</f>
        <v>1</v>
      </c>
      <c r="M72" s="71">
        <f>'6.10'!C116</f>
        <v>0</v>
      </c>
      <c r="N72" s="71">
        <f>'6.11'!C83</f>
        <v>0</v>
      </c>
      <c r="O72" s="71">
        <f>'6.12'!C73</f>
        <v>2</v>
      </c>
      <c r="P72" s="71">
        <f>'6.13'!C73</f>
        <v>0</v>
      </c>
    </row>
    <row r="73" spans="1:16" ht="16" customHeight="1">
      <c r="A73" s="68" t="s">
        <v>64</v>
      </c>
      <c r="B73" s="69">
        <f t="shared" si="10"/>
        <v>38.095238095238095</v>
      </c>
      <c r="C73" s="69">
        <f t="shared" si="11"/>
        <v>8</v>
      </c>
      <c r="D73" s="70">
        <f>'6.1'!E103</f>
        <v>1</v>
      </c>
      <c r="E73" s="42">
        <f>'6.2'!C80</f>
        <v>1</v>
      </c>
      <c r="F73" s="71">
        <f>'6.3'!C76</f>
        <v>0</v>
      </c>
      <c r="G73" s="7">
        <f>'6.4'!E99</f>
        <v>1</v>
      </c>
      <c r="H73" s="7">
        <f>'6.5'!E73</f>
        <v>0</v>
      </c>
      <c r="I73" s="42">
        <f>'6.6'!C106</f>
        <v>1</v>
      </c>
      <c r="J73" s="42">
        <f>'6.7'!C78</f>
        <v>0</v>
      </c>
      <c r="K73" s="42">
        <f>'6.8'!C104</f>
        <v>1</v>
      </c>
      <c r="L73" s="7">
        <f>'6.9'!E73</f>
        <v>1</v>
      </c>
      <c r="M73" s="71">
        <f>'6.10'!C117</f>
        <v>2</v>
      </c>
      <c r="N73" s="71">
        <f>'6.11'!C84</f>
        <v>0</v>
      </c>
      <c r="O73" s="71">
        <f>'6.12'!C74</f>
        <v>0</v>
      </c>
      <c r="P73" s="71">
        <f>'6.13'!C74</f>
        <v>0</v>
      </c>
    </row>
    <row r="74" spans="1:16" ht="16" customHeight="1">
      <c r="A74" s="68" t="s">
        <v>65</v>
      </c>
      <c r="B74" s="69">
        <f t="shared" si="10"/>
        <v>80.952380952380949</v>
      </c>
      <c r="C74" s="69">
        <f t="shared" si="11"/>
        <v>17</v>
      </c>
      <c r="D74" s="70">
        <f>'6.1'!E105</f>
        <v>1</v>
      </c>
      <c r="E74" s="42">
        <f>'6.2'!C81</f>
        <v>1</v>
      </c>
      <c r="F74" s="71">
        <f>'6.3'!C77</f>
        <v>0</v>
      </c>
      <c r="G74" s="7">
        <f>'6.4'!E101</f>
        <v>1</v>
      </c>
      <c r="H74" s="7">
        <f>'6.5'!E74</f>
        <v>1</v>
      </c>
      <c r="I74" s="42">
        <f>'6.6'!C107</f>
        <v>2</v>
      </c>
      <c r="J74" s="42">
        <f>'6.7'!C79</f>
        <v>2</v>
      </c>
      <c r="K74" s="42">
        <f>'6.8'!C106</f>
        <v>1</v>
      </c>
      <c r="L74" s="7">
        <f>'6.9'!E74</f>
        <v>1</v>
      </c>
      <c r="M74" s="71">
        <f>'6.10'!C119</f>
        <v>2</v>
      </c>
      <c r="N74" s="71">
        <f>'6.11'!C85</f>
        <v>1</v>
      </c>
      <c r="O74" s="71">
        <f>'6.12'!C75</f>
        <v>2</v>
      </c>
      <c r="P74" s="71">
        <f>'6.13'!C75</f>
        <v>2</v>
      </c>
    </row>
    <row r="75" spans="1:16" ht="16" customHeight="1">
      <c r="A75" s="68" t="s">
        <v>66</v>
      </c>
      <c r="B75" s="69">
        <f t="shared" si="10"/>
        <v>23.809523809523807</v>
      </c>
      <c r="C75" s="69">
        <f t="shared" si="11"/>
        <v>5</v>
      </c>
      <c r="D75" s="70">
        <f>'6.1'!E106</f>
        <v>1</v>
      </c>
      <c r="E75" s="42">
        <f>'6.2'!C82</f>
        <v>0</v>
      </c>
      <c r="F75" s="71">
        <f>'6.3'!C78</f>
        <v>0</v>
      </c>
      <c r="G75" s="7">
        <f>'6.4'!E102</f>
        <v>1</v>
      </c>
      <c r="H75" s="7">
        <f>'6.5'!E75</f>
        <v>0</v>
      </c>
      <c r="I75" s="42">
        <f>'6.6'!C109</f>
        <v>0</v>
      </c>
      <c r="J75" s="42">
        <f>'6.7'!C81</f>
        <v>0</v>
      </c>
      <c r="K75" s="42">
        <f>'6.8'!C107</f>
        <v>1</v>
      </c>
      <c r="L75" s="7">
        <f>'6.9'!E75</f>
        <v>0</v>
      </c>
      <c r="M75" s="71">
        <f>'6.10'!C122</f>
        <v>0</v>
      </c>
      <c r="N75" s="71">
        <f>'6.11'!C86</f>
        <v>0</v>
      </c>
      <c r="O75" s="71">
        <f>'6.12'!C76</f>
        <v>2</v>
      </c>
      <c r="P75" s="71">
        <f>'6.13'!C76</f>
        <v>0</v>
      </c>
    </row>
    <row r="76" spans="1:16" ht="16" customHeight="1">
      <c r="A76" s="66" t="s">
        <v>67</v>
      </c>
      <c r="B76" s="8"/>
      <c r="C76" s="8"/>
      <c r="D76" s="9"/>
      <c r="E76" s="43"/>
      <c r="F76" s="10"/>
      <c r="G76" s="10"/>
      <c r="H76" s="10"/>
      <c r="I76" s="10"/>
      <c r="J76" s="10"/>
      <c r="K76" s="10"/>
      <c r="L76" s="10"/>
      <c r="M76" s="10"/>
      <c r="N76" s="10"/>
      <c r="O76" s="10"/>
      <c r="P76" s="41"/>
    </row>
    <row r="77" spans="1:16" ht="16" customHeight="1">
      <c r="A77" s="68" t="s">
        <v>68</v>
      </c>
      <c r="B77" s="69">
        <f t="shared" ref="B77:B86" si="12">C77/$C$5*100</f>
        <v>71.428571428571431</v>
      </c>
      <c r="C77" s="69">
        <f t="shared" ref="C77:C86" si="13">SUM(D77:P77)</f>
        <v>15</v>
      </c>
      <c r="D77" s="70">
        <f>'6.1'!E109</f>
        <v>1</v>
      </c>
      <c r="E77" s="42">
        <f>'6.2'!C84</f>
        <v>1</v>
      </c>
      <c r="F77" s="71">
        <f>'6.3'!C80</f>
        <v>1</v>
      </c>
      <c r="G77" s="7">
        <f>'6.4'!E104</f>
        <v>1</v>
      </c>
      <c r="H77" s="7">
        <f>'6.5'!E77</f>
        <v>1</v>
      </c>
      <c r="I77" s="42">
        <f>'6.6'!C111</f>
        <v>1</v>
      </c>
      <c r="J77" s="42">
        <f>'6.7'!C83</f>
        <v>1</v>
      </c>
      <c r="K77" s="42">
        <f>'6.8'!C110</f>
        <v>1</v>
      </c>
      <c r="L77" s="7">
        <f>'6.9'!E77</f>
        <v>1</v>
      </c>
      <c r="M77" s="71">
        <f>'6.10'!C124</f>
        <v>1</v>
      </c>
      <c r="N77" s="71">
        <f>'6.11'!C88</f>
        <v>1</v>
      </c>
      <c r="O77" s="71">
        <f>'6.12'!C78</f>
        <v>2</v>
      </c>
      <c r="P77" s="71">
        <f>'6.13'!C78</f>
        <v>2</v>
      </c>
    </row>
    <row r="78" spans="1:16" ht="16" customHeight="1">
      <c r="A78" s="68" t="s">
        <v>70</v>
      </c>
      <c r="B78" s="69">
        <f t="shared" si="12"/>
        <v>14.285714285714285</v>
      </c>
      <c r="C78" s="69">
        <f t="shared" si="13"/>
        <v>3</v>
      </c>
      <c r="D78" s="70">
        <f>'6.1'!E110</f>
        <v>0</v>
      </c>
      <c r="E78" s="42">
        <f>'6.2'!C85</f>
        <v>0</v>
      </c>
      <c r="F78" s="71">
        <f>'6.3'!C81</f>
        <v>0</v>
      </c>
      <c r="G78" s="7">
        <f>'6.4'!E105</f>
        <v>1</v>
      </c>
      <c r="H78" s="7">
        <f>'6.5'!E78</f>
        <v>0</v>
      </c>
      <c r="I78" s="42">
        <f>'6.6'!C112</f>
        <v>0</v>
      </c>
      <c r="J78" s="42">
        <f>'6.7'!C84</f>
        <v>0</v>
      </c>
      <c r="K78" s="42">
        <f>'6.8'!C111</f>
        <v>1</v>
      </c>
      <c r="L78" s="7">
        <f>'6.9'!E78</f>
        <v>1</v>
      </c>
      <c r="M78" s="71">
        <f>'6.10'!C125</f>
        <v>0</v>
      </c>
      <c r="N78" s="71">
        <f>'6.11'!C89</f>
        <v>0</v>
      </c>
      <c r="O78" s="71">
        <f>'6.12'!C79</f>
        <v>0</v>
      </c>
      <c r="P78" s="71">
        <f>'6.13'!C79</f>
        <v>0</v>
      </c>
    </row>
    <row r="79" spans="1:16" ht="16" customHeight="1">
      <c r="A79" s="68" t="s">
        <v>71</v>
      </c>
      <c r="B79" s="69">
        <f t="shared" si="12"/>
        <v>33.333333333333329</v>
      </c>
      <c r="C79" s="69">
        <f t="shared" si="13"/>
        <v>7</v>
      </c>
      <c r="D79" s="70">
        <f>'6.1'!E111</f>
        <v>1</v>
      </c>
      <c r="E79" s="42">
        <f>'6.2'!C86</f>
        <v>0</v>
      </c>
      <c r="F79" s="71">
        <f>'6.3'!C82</f>
        <v>0</v>
      </c>
      <c r="G79" s="7">
        <f>'6.4'!E106</f>
        <v>1</v>
      </c>
      <c r="H79" s="7">
        <f>'6.5'!E79</f>
        <v>1</v>
      </c>
      <c r="I79" s="42">
        <f>'6.6'!C113</f>
        <v>1</v>
      </c>
      <c r="J79" s="42">
        <f>'6.7'!C85</f>
        <v>0</v>
      </c>
      <c r="K79" s="42">
        <f>'6.8'!C112</f>
        <v>1</v>
      </c>
      <c r="L79" s="7">
        <f>'6.9'!E79</f>
        <v>1</v>
      </c>
      <c r="M79" s="71">
        <f>'6.10'!C126</f>
        <v>1</v>
      </c>
      <c r="N79" s="71">
        <f>'6.11'!C90</f>
        <v>0</v>
      </c>
      <c r="O79" s="71">
        <f>'6.12'!C80</f>
        <v>0</v>
      </c>
      <c r="P79" s="71">
        <f>'6.13'!C80</f>
        <v>0</v>
      </c>
    </row>
    <row r="80" spans="1:16" ht="16" customHeight="1">
      <c r="A80" s="68" t="s">
        <v>72</v>
      </c>
      <c r="B80" s="69">
        <f t="shared" si="12"/>
        <v>66.666666666666657</v>
      </c>
      <c r="C80" s="69">
        <f t="shared" si="13"/>
        <v>14</v>
      </c>
      <c r="D80" s="70">
        <f>'6.1'!E112</f>
        <v>1</v>
      </c>
      <c r="E80" s="42">
        <f>'6.2'!C87</f>
        <v>1</v>
      </c>
      <c r="F80" s="71">
        <f>'6.3'!C83</f>
        <v>1</v>
      </c>
      <c r="G80" s="7">
        <f>'6.4'!E107</f>
        <v>1</v>
      </c>
      <c r="H80" s="7">
        <f>'6.5'!E80</f>
        <v>1</v>
      </c>
      <c r="I80" s="42">
        <f>'6.6'!C114</f>
        <v>0</v>
      </c>
      <c r="J80" s="42">
        <f>'6.7'!C86</f>
        <v>2</v>
      </c>
      <c r="K80" s="42">
        <f>'6.8'!C113</f>
        <v>1</v>
      </c>
      <c r="L80" s="7">
        <f>'6.9'!E80</f>
        <v>1</v>
      </c>
      <c r="M80" s="71">
        <f>'6.10'!C127</f>
        <v>2</v>
      </c>
      <c r="N80" s="71">
        <f>'6.11'!C91</f>
        <v>1</v>
      </c>
      <c r="O80" s="71">
        <f>'6.12'!C81</f>
        <v>0</v>
      </c>
      <c r="P80" s="71">
        <f>'6.13'!C81</f>
        <v>2</v>
      </c>
    </row>
    <row r="81" spans="1:16" ht="16" customHeight="1">
      <c r="A81" s="68" t="s">
        <v>74</v>
      </c>
      <c r="B81" s="69">
        <f t="shared" si="12"/>
        <v>80.952380952380949</v>
      </c>
      <c r="C81" s="69">
        <f t="shared" si="13"/>
        <v>17</v>
      </c>
      <c r="D81" s="70">
        <f>'6.1'!E114</f>
        <v>1</v>
      </c>
      <c r="E81" s="42">
        <f>'6.2'!C88</f>
        <v>0</v>
      </c>
      <c r="F81" s="71">
        <f>'6.3'!C84</f>
        <v>0</v>
      </c>
      <c r="G81" s="7">
        <f>'6.4'!E108</f>
        <v>1</v>
      </c>
      <c r="H81" s="7">
        <f>'6.5'!E81</f>
        <v>1</v>
      </c>
      <c r="I81" s="42">
        <f>'6.6'!C115</f>
        <v>2</v>
      </c>
      <c r="J81" s="42">
        <f>'6.7'!C88</f>
        <v>2</v>
      </c>
      <c r="K81" s="42">
        <f>'6.8'!C115</f>
        <v>1</v>
      </c>
      <c r="L81" s="7">
        <f>'6.9'!E81</f>
        <v>1</v>
      </c>
      <c r="M81" s="71">
        <f>'6.10'!C130</f>
        <v>2</v>
      </c>
      <c r="N81" s="71">
        <f>'6.11'!C92</f>
        <v>2</v>
      </c>
      <c r="O81" s="71">
        <f>'6.12'!C82</f>
        <v>2</v>
      </c>
      <c r="P81" s="71">
        <f>'6.13'!C82</f>
        <v>2</v>
      </c>
    </row>
    <row r="82" spans="1:16" ht="16" customHeight="1">
      <c r="A82" s="68" t="s">
        <v>75</v>
      </c>
      <c r="B82" s="69">
        <f t="shared" si="12"/>
        <v>52.380952380952387</v>
      </c>
      <c r="C82" s="69">
        <f t="shared" si="13"/>
        <v>11</v>
      </c>
      <c r="D82" s="70">
        <f>'6.1'!E116</f>
        <v>1</v>
      </c>
      <c r="E82" s="42">
        <f>'6.2'!C89</f>
        <v>0</v>
      </c>
      <c r="F82" s="71">
        <f>'6.3'!C85</f>
        <v>0</v>
      </c>
      <c r="G82" s="7">
        <f>'6.4'!E109</f>
        <v>1</v>
      </c>
      <c r="H82" s="7">
        <f>'6.5'!E82</f>
        <v>1</v>
      </c>
      <c r="I82" s="42">
        <f>'6.6'!C118</f>
        <v>2</v>
      </c>
      <c r="J82" s="42">
        <f>'6.7'!C90</f>
        <v>0</v>
      </c>
      <c r="K82" s="42">
        <f>'6.8'!C117</f>
        <v>1</v>
      </c>
      <c r="L82" s="7">
        <f>'6.9'!E82</f>
        <v>1</v>
      </c>
      <c r="M82" s="71">
        <f>'6.10'!C135</f>
        <v>0</v>
      </c>
      <c r="N82" s="71">
        <f>'6.11'!C94</f>
        <v>0</v>
      </c>
      <c r="O82" s="71">
        <f>'6.12'!C83</f>
        <v>2</v>
      </c>
      <c r="P82" s="71">
        <f>'6.13'!C83</f>
        <v>2</v>
      </c>
    </row>
    <row r="83" spans="1:16" ht="16" customHeight="1">
      <c r="A83" s="68" t="s">
        <v>537</v>
      </c>
      <c r="B83" s="69">
        <f t="shared" si="12"/>
        <v>33.333333333333329</v>
      </c>
      <c r="C83" s="69">
        <f t="shared" si="13"/>
        <v>7</v>
      </c>
      <c r="D83" s="70">
        <f>'6.1'!E118</f>
        <v>1</v>
      </c>
      <c r="E83" s="42">
        <f>'6.2'!C90</f>
        <v>0</v>
      </c>
      <c r="F83" s="71">
        <f>'6.3'!C86</f>
        <v>0</v>
      </c>
      <c r="G83" s="7">
        <f>'6.4'!E111</f>
        <v>1</v>
      </c>
      <c r="H83" s="7">
        <f>'6.5'!E83</f>
        <v>1</v>
      </c>
      <c r="I83" s="42">
        <f>'6.6'!C121</f>
        <v>0</v>
      </c>
      <c r="J83" s="42">
        <f>'6.7'!C91</f>
        <v>0</v>
      </c>
      <c r="K83" s="42">
        <f>'6.8'!C120</f>
        <v>1</v>
      </c>
      <c r="L83" s="7">
        <f>'6.9'!E83</f>
        <v>1</v>
      </c>
      <c r="M83" s="71">
        <f>'6.10'!C136</f>
        <v>0</v>
      </c>
      <c r="N83" s="71">
        <f>'6.11'!C95</f>
        <v>0</v>
      </c>
      <c r="O83" s="71">
        <f>'6.12'!C84</f>
        <v>2</v>
      </c>
      <c r="P83" s="71">
        <f>'6.13'!C84</f>
        <v>0</v>
      </c>
    </row>
    <row r="84" spans="1:16" ht="16" customHeight="1">
      <c r="A84" s="68" t="s">
        <v>76</v>
      </c>
      <c r="B84" s="69">
        <f t="shared" si="12"/>
        <v>57.142857142857139</v>
      </c>
      <c r="C84" s="69">
        <f t="shared" si="13"/>
        <v>12</v>
      </c>
      <c r="D84" s="70">
        <f>'6.1'!E119</f>
        <v>1</v>
      </c>
      <c r="E84" s="42">
        <f>'6.2'!C91</f>
        <v>0</v>
      </c>
      <c r="F84" s="71">
        <f>'6.3'!C87</f>
        <v>0</v>
      </c>
      <c r="G84" s="7">
        <f>'6.4'!E112</f>
        <v>1</v>
      </c>
      <c r="H84" s="7">
        <f>'6.5'!E84</f>
        <v>0</v>
      </c>
      <c r="I84" s="42">
        <f>'6.6'!C122</f>
        <v>2</v>
      </c>
      <c r="J84" s="42">
        <f>'6.7'!C92</f>
        <v>0</v>
      </c>
      <c r="K84" s="42">
        <f>'6.8'!C121</f>
        <v>1</v>
      </c>
      <c r="L84" s="7">
        <f>'6.9'!E84</f>
        <v>1</v>
      </c>
      <c r="M84" s="71">
        <f>'6.10'!C137</f>
        <v>2</v>
      </c>
      <c r="N84" s="71">
        <f>'6.11'!C96</f>
        <v>0</v>
      </c>
      <c r="O84" s="71">
        <f>'6.12'!C85</f>
        <v>2</v>
      </c>
      <c r="P84" s="71">
        <f>'6.13'!C85</f>
        <v>2</v>
      </c>
    </row>
    <row r="85" spans="1:16" ht="16" customHeight="1">
      <c r="A85" s="68" t="s">
        <v>77</v>
      </c>
      <c r="B85" s="69">
        <f t="shared" si="12"/>
        <v>71.428571428571431</v>
      </c>
      <c r="C85" s="69">
        <f t="shared" si="13"/>
        <v>15</v>
      </c>
      <c r="D85" s="70">
        <f>'6.1'!E122</f>
        <v>1</v>
      </c>
      <c r="E85" s="42">
        <f>'6.2'!C92</f>
        <v>1</v>
      </c>
      <c r="F85" s="71">
        <f>'6.3'!C88</f>
        <v>0</v>
      </c>
      <c r="G85" s="7">
        <f>'6.4'!E115</f>
        <v>1</v>
      </c>
      <c r="H85" s="7">
        <f>'6.5'!E85</f>
        <v>1</v>
      </c>
      <c r="I85" s="42">
        <f>'6.6'!C124</f>
        <v>2</v>
      </c>
      <c r="J85" s="42">
        <f>'6.7'!C93</f>
        <v>0</v>
      </c>
      <c r="K85" s="42">
        <f>'6.8'!C124</f>
        <v>1</v>
      </c>
      <c r="L85" s="7">
        <f>'6.9'!E85</f>
        <v>1</v>
      </c>
      <c r="M85" s="71">
        <f>'6.10'!C139</f>
        <v>2</v>
      </c>
      <c r="N85" s="71">
        <f>'6.11'!C97</f>
        <v>1</v>
      </c>
      <c r="O85" s="71">
        <f>'6.12'!C86</f>
        <v>2</v>
      </c>
      <c r="P85" s="71">
        <f>'6.13'!C86</f>
        <v>2</v>
      </c>
    </row>
    <row r="86" spans="1:16" ht="16" customHeight="1">
      <c r="A86" s="68" t="s">
        <v>78</v>
      </c>
      <c r="B86" s="69">
        <f t="shared" si="12"/>
        <v>38.095238095238095</v>
      </c>
      <c r="C86" s="69">
        <f t="shared" si="13"/>
        <v>8</v>
      </c>
      <c r="D86" s="70">
        <f>'6.1'!E125</f>
        <v>1</v>
      </c>
      <c r="E86" s="42">
        <f>'6.2'!C93</f>
        <v>0</v>
      </c>
      <c r="F86" s="71">
        <f>'6.3'!C89</f>
        <v>0</v>
      </c>
      <c r="G86" s="7">
        <f>'6.4'!E118</f>
        <v>1</v>
      </c>
      <c r="H86" s="7">
        <f>'6.5'!E86</f>
        <v>0</v>
      </c>
      <c r="I86" s="42">
        <f>'6.6'!C126</f>
        <v>2</v>
      </c>
      <c r="J86" s="42">
        <f>'6.7'!C94</f>
        <v>0</v>
      </c>
      <c r="K86" s="42">
        <f>'6.8'!C127</f>
        <v>1</v>
      </c>
      <c r="L86" s="7">
        <f>'6.9'!E86</f>
        <v>0</v>
      </c>
      <c r="M86" s="71">
        <f>'6.10'!C141</f>
        <v>2</v>
      </c>
      <c r="N86" s="71">
        <f>'6.11'!C98</f>
        <v>1</v>
      </c>
      <c r="O86" s="71">
        <f>'6.12'!C87</f>
        <v>0</v>
      </c>
      <c r="P86" s="71">
        <f>'6.13'!C87</f>
        <v>0</v>
      </c>
    </row>
    <row r="87" spans="1:16" ht="16" customHeight="1">
      <c r="A87" s="66" t="s">
        <v>79</v>
      </c>
      <c r="B87" s="8"/>
      <c r="C87" s="8"/>
      <c r="D87" s="9"/>
      <c r="E87" s="43"/>
      <c r="F87" s="10"/>
      <c r="G87" s="10"/>
      <c r="H87" s="10"/>
      <c r="I87" s="10"/>
      <c r="J87" s="10"/>
      <c r="K87" s="10"/>
      <c r="L87" s="10"/>
      <c r="M87" s="10"/>
      <c r="N87" s="10"/>
      <c r="O87" s="153"/>
      <c r="P87" s="41"/>
    </row>
    <row r="88" spans="1:16" ht="16" customHeight="1">
      <c r="A88" s="68" t="s">
        <v>69</v>
      </c>
      <c r="B88" s="69">
        <f t="shared" ref="B88:B98" si="14">C88/$C$5*100</f>
        <v>38.095238095238095</v>
      </c>
      <c r="C88" s="69">
        <f t="shared" ref="C88:C98" si="15">SUM(D88:P88)</f>
        <v>8</v>
      </c>
      <c r="D88" s="70">
        <f>'6.1'!E127</f>
        <v>1</v>
      </c>
      <c r="E88" s="42">
        <f>'6.2'!C95</f>
        <v>0</v>
      </c>
      <c r="F88" s="71">
        <f>'6.3'!C91</f>
        <v>0</v>
      </c>
      <c r="G88" s="7">
        <f>'6.4'!E120</f>
        <v>1</v>
      </c>
      <c r="H88" s="7">
        <f>'6.5'!E88</f>
        <v>0</v>
      </c>
      <c r="I88" s="42">
        <f>'6.6'!C129</f>
        <v>1</v>
      </c>
      <c r="J88" s="42">
        <f>'6.7'!C96</f>
        <v>0</v>
      </c>
      <c r="K88" s="42">
        <f>'6.8'!C129</f>
        <v>1</v>
      </c>
      <c r="L88" s="7">
        <f>'6.9'!E88</f>
        <v>1</v>
      </c>
      <c r="M88" s="71">
        <f>'6.10'!C148</f>
        <v>1</v>
      </c>
      <c r="N88" s="71">
        <f>'6.11'!C100</f>
        <v>0</v>
      </c>
      <c r="O88" s="71">
        <f>'6.12'!C89</f>
        <v>2</v>
      </c>
      <c r="P88" s="71">
        <f>'6.13'!C89</f>
        <v>0</v>
      </c>
    </row>
    <row r="89" spans="1:16" ht="16" customHeight="1">
      <c r="A89" s="68" t="s">
        <v>80</v>
      </c>
      <c r="B89" s="69">
        <f t="shared" si="14"/>
        <v>42.857142857142854</v>
      </c>
      <c r="C89" s="69">
        <f t="shared" si="15"/>
        <v>9</v>
      </c>
      <c r="D89" s="70">
        <f>'6.1'!E128</f>
        <v>1</v>
      </c>
      <c r="E89" s="42">
        <f>'6.2'!C96</f>
        <v>0</v>
      </c>
      <c r="F89" s="71">
        <f>'6.3'!C92</f>
        <v>0</v>
      </c>
      <c r="G89" s="7">
        <f>'6.4'!E124</f>
        <v>1</v>
      </c>
      <c r="H89" s="7">
        <f>'6.5'!E89</f>
        <v>1</v>
      </c>
      <c r="I89" s="42">
        <f>'6.6'!C130</f>
        <v>2</v>
      </c>
      <c r="J89" s="42">
        <f>'6.7'!C97</f>
        <v>0</v>
      </c>
      <c r="K89" s="42">
        <f>'6.8'!C131</f>
        <v>1</v>
      </c>
      <c r="L89" s="7">
        <f>'6.9'!E89</f>
        <v>0</v>
      </c>
      <c r="M89" s="71">
        <f>'6.10'!C149</f>
        <v>2</v>
      </c>
      <c r="N89" s="71">
        <f>'6.11'!C101</f>
        <v>1</v>
      </c>
      <c r="O89" s="71">
        <f>'6.12'!C90</f>
        <v>0</v>
      </c>
      <c r="P89" s="71">
        <f>'6.13'!C90</f>
        <v>0</v>
      </c>
    </row>
    <row r="90" spans="1:16" ht="16" customHeight="1">
      <c r="A90" s="68" t="s">
        <v>73</v>
      </c>
      <c r="B90" s="69">
        <f t="shared" si="14"/>
        <v>52.380952380952387</v>
      </c>
      <c r="C90" s="69">
        <f t="shared" si="15"/>
        <v>11</v>
      </c>
      <c r="D90" s="70">
        <f>'6.1'!E131</f>
        <v>1</v>
      </c>
      <c r="E90" s="42">
        <f>'6.2'!C97</f>
        <v>0</v>
      </c>
      <c r="F90" s="71">
        <f>'6.3'!C93</f>
        <v>2</v>
      </c>
      <c r="G90" s="7">
        <f>'6.4'!E126</f>
        <v>1</v>
      </c>
      <c r="H90" s="7">
        <f>'6.5'!E90</f>
        <v>1</v>
      </c>
      <c r="I90" s="42">
        <f>'6.6'!C132</f>
        <v>1</v>
      </c>
      <c r="J90" s="42">
        <f>'6.7'!C98</f>
        <v>0</v>
      </c>
      <c r="K90" s="42">
        <f>'6.8'!C133</f>
        <v>1</v>
      </c>
      <c r="L90" s="7">
        <f>'6.9'!E90</f>
        <v>1</v>
      </c>
      <c r="M90" s="71">
        <f>'6.10'!C151</f>
        <v>1</v>
      </c>
      <c r="N90" s="71">
        <f>'6.11'!C102</f>
        <v>0</v>
      </c>
      <c r="O90" s="71">
        <f>'6.12'!C91</f>
        <v>2</v>
      </c>
      <c r="P90" s="71">
        <f>'6.13'!C91</f>
        <v>0</v>
      </c>
    </row>
    <row r="91" spans="1:16" ht="16" customHeight="1">
      <c r="A91" s="68" t="s">
        <v>81</v>
      </c>
      <c r="B91" s="69">
        <f t="shared" si="14"/>
        <v>19.047619047619047</v>
      </c>
      <c r="C91" s="69">
        <f t="shared" si="15"/>
        <v>4</v>
      </c>
      <c r="D91" s="70">
        <f>'6.1'!E134</f>
        <v>1</v>
      </c>
      <c r="E91" s="42">
        <f>'6.2'!C98</f>
        <v>0</v>
      </c>
      <c r="F91" s="71">
        <f>'6.3'!C95</f>
        <v>0</v>
      </c>
      <c r="G91" s="7">
        <f>'6.4'!E128</f>
        <v>1</v>
      </c>
      <c r="H91" s="7">
        <f>'6.5'!E91</f>
        <v>0</v>
      </c>
      <c r="I91" s="42">
        <f>'6.6'!C133</f>
        <v>0</v>
      </c>
      <c r="J91" s="42">
        <f>'6.7'!C99</f>
        <v>0</v>
      </c>
      <c r="K91" s="42">
        <f>'6.8'!C135</f>
        <v>0</v>
      </c>
      <c r="L91" s="7">
        <f>'6.9'!E91</f>
        <v>0</v>
      </c>
      <c r="M91" s="71">
        <f>'6.10'!C152</f>
        <v>0</v>
      </c>
      <c r="N91" s="71">
        <f>'6.11'!C103</f>
        <v>0</v>
      </c>
      <c r="O91" s="71">
        <f>'6.12'!C92</f>
        <v>2</v>
      </c>
      <c r="P91" s="71">
        <f>'6.13'!C92</f>
        <v>0</v>
      </c>
    </row>
    <row r="92" spans="1:16" ht="16" customHeight="1">
      <c r="A92" s="68" t="s">
        <v>82</v>
      </c>
      <c r="B92" s="69">
        <f t="shared" si="14"/>
        <v>76.19047619047619</v>
      </c>
      <c r="C92" s="69">
        <f t="shared" si="15"/>
        <v>16</v>
      </c>
      <c r="D92" s="70">
        <f>'6.1'!E137</f>
        <v>1</v>
      </c>
      <c r="E92" s="42">
        <f>'6.2'!C99</f>
        <v>0</v>
      </c>
      <c r="F92" s="71">
        <f>'6.3'!C96</f>
        <v>1</v>
      </c>
      <c r="G92" s="7">
        <f>'6.4'!E131</f>
        <v>1</v>
      </c>
      <c r="H92" s="7">
        <f>'6.5'!E92</f>
        <v>1</v>
      </c>
      <c r="I92" s="42">
        <f>'6.6'!C134</f>
        <v>2</v>
      </c>
      <c r="J92" s="42">
        <f>'6.7'!C100</f>
        <v>1</v>
      </c>
      <c r="K92" s="42">
        <f>'6.8'!C138</f>
        <v>1</v>
      </c>
      <c r="L92" s="7">
        <f>'6.9'!E92</f>
        <v>1</v>
      </c>
      <c r="M92" s="71">
        <f>'6.10'!C153</f>
        <v>2</v>
      </c>
      <c r="N92" s="71">
        <f>'6.11'!C104</f>
        <v>1</v>
      </c>
      <c r="O92" s="71">
        <f>'6.12'!C93</f>
        <v>2</v>
      </c>
      <c r="P92" s="71">
        <f>'6.13'!C93</f>
        <v>2</v>
      </c>
    </row>
    <row r="93" spans="1:16" ht="16" customHeight="1">
      <c r="A93" s="68" t="s">
        <v>83</v>
      </c>
      <c r="B93" s="69">
        <f t="shared" si="14"/>
        <v>66.666666666666657</v>
      </c>
      <c r="C93" s="69">
        <f t="shared" si="15"/>
        <v>14</v>
      </c>
      <c r="D93" s="70">
        <f>'6.1'!E138</f>
        <v>1</v>
      </c>
      <c r="E93" s="42">
        <f>'6.2'!C100</f>
        <v>0</v>
      </c>
      <c r="F93" s="71">
        <f>'6.3'!C97</f>
        <v>0</v>
      </c>
      <c r="G93" s="7">
        <f>'6.4'!E133</f>
        <v>1</v>
      </c>
      <c r="H93" s="7">
        <f>'6.5'!E93</f>
        <v>1</v>
      </c>
      <c r="I93" s="42">
        <f>'6.6'!C136</f>
        <v>2</v>
      </c>
      <c r="J93" s="42">
        <f>'6.7'!C101</f>
        <v>0</v>
      </c>
      <c r="K93" s="42">
        <f>'6.8'!C139</f>
        <v>1</v>
      </c>
      <c r="L93" s="7">
        <f>'6.9'!E93</f>
        <v>1</v>
      </c>
      <c r="M93" s="71">
        <f>'6.10'!C155</f>
        <v>2</v>
      </c>
      <c r="N93" s="71">
        <f>'6.11'!C105</f>
        <v>1</v>
      </c>
      <c r="O93" s="71">
        <f>'6.12'!C94</f>
        <v>2</v>
      </c>
      <c r="P93" s="71">
        <f>'6.13'!C94</f>
        <v>2</v>
      </c>
    </row>
    <row r="94" spans="1:16" ht="16" customHeight="1">
      <c r="A94" s="68" t="s">
        <v>84</v>
      </c>
      <c r="B94" s="69">
        <f t="shared" si="14"/>
        <v>61.904761904761905</v>
      </c>
      <c r="C94" s="69">
        <f t="shared" si="15"/>
        <v>13</v>
      </c>
      <c r="D94" s="70">
        <f>'6.1'!E140</f>
        <v>1</v>
      </c>
      <c r="E94" s="42">
        <f>'6.2'!C101</f>
        <v>0</v>
      </c>
      <c r="F94" s="71">
        <f>'6.3'!C98</f>
        <v>0</v>
      </c>
      <c r="G94" s="7">
        <f>'6.4'!E134</f>
        <v>1</v>
      </c>
      <c r="H94" s="7">
        <f>'6.5'!E94</f>
        <v>1</v>
      </c>
      <c r="I94" s="42">
        <f>'6.6'!C138</f>
        <v>2</v>
      </c>
      <c r="J94" s="42">
        <f>'6.7'!C102</f>
        <v>0</v>
      </c>
      <c r="K94" s="42">
        <f>'6.8'!C140</f>
        <v>1</v>
      </c>
      <c r="L94" s="7">
        <f>'6.9'!E94</f>
        <v>1</v>
      </c>
      <c r="M94" s="71">
        <f>'6.10'!C157</f>
        <v>2</v>
      </c>
      <c r="N94" s="71">
        <f>'6.11'!C106</f>
        <v>0</v>
      </c>
      <c r="O94" s="71">
        <f>'6.12'!C95</f>
        <v>2</v>
      </c>
      <c r="P94" s="71">
        <f>'6.13'!C95</f>
        <v>2</v>
      </c>
    </row>
    <row r="95" spans="1:16" ht="16" customHeight="1">
      <c r="A95" s="68" t="s">
        <v>85</v>
      </c>
      <c r="B95" s="69">
        <f t="shared" si="14"/>
        <v>33.333333333333329</v>
      </c>
      <c r="C95" s="69">
        <f t="shared" si="15"/>
        <v>7</v>
      </c>
      <c r="D95" s="70">
        <f>'6.1'!E141</f>
        <v>1</v>
      </c>
      <c r="E95" s="42">
        <f>'6.2'!C102</f>
        <v>0</v>
      </c>
      <c r="F95" s="71">
        <f>'6.3'!C99</f>
        <v>0</v>
      </c>
      <c r="G95" s="7">
        <f>'6.4'!E136</f>
        <v>1</v>
      </c>
      <c r="H95" s="7">
        <f>'6.5'!E95</f>
        <v>1</v>
      </c>
      <c r="I95" s="42">
        <f>'6.6'!C141</f>
        <v>0</v>
      </c>
      <c r="J95" s="42">
        <f>'6.7'!C103</f>
        <v>0</v>
      </c>
      <c r="K95" s="42">
        <f>'6.8'!C142</f>
        <v>1</v>
      </c>
      <c r="L95" s="7">
        <f>'6.9'!E95</f>
        <v>1</v>
      </c>
      <c r="M95" s="71">
        <f>'6.10'!C159</f>
        <v>0</v>
      </c>
      <c r="N95" s="71">
        <f>'6.11'!C107</f>
        <v>0</v>
      </c>
      <c r="O95" s="71">
        <f>'6.12'!C96</f>
        <v>2</v>
      </c>
      <c r="P95" s="71">
        <f>'6.13'!C96</f>
        <v>0</v>
      </c>
    </row>
    <row r="96" spans="1:16" ht="16" customHeight="1">
      <c r="A96" s="68" t="s">
        <v>86</v>
      </c>
      <c r="B96" s="69">
        <f t="shared" si="14"/>
        <v>95.238095238095227</v>
      </c>
      <c r="C96" s="69">
        <f t="shared" si="15"/>
        <v>20</v>
      </c>
      <c r="D96" s="70">
        <f>'6.1'!E144</f>
        <v>1</v>
      </c>
      <c r="E96" s="42">
        <f>'6.2'!C103</f>
        <v>2</v>
      </c>
      <c r="F96" s="71">
        <f>'6.3'!C100</f>
        <v>2</v>
      </c>
      <c r="G96" s="7">
        <f>'6.4'!E138</f>
        <v>1</v>
      </c>
      <c r="H96" s="7">
        <f>'6.5'!E96</f>
        <v>1</v>
      </c>
      <c r="I96" s="42">
        <f>'6.6'!C142</f>
        <v>2</v>
      </c>
      <c r="J96" s="42">
        <f>'6.7'!C104</f>
        <v>1</v>
      </c>
      <c r="K96" s="42">
        <f>'6.8'!C143</f>
        <v>1</v>
      </c>
      <c r="L96" s="7">
        <f>'6.9'!E96</f>
        <v>1</v>
      </c>
      <c r="M96" s="71">
        <f>'6.10'!C160</f>
        <v>2</v>
      </c>
      <c r="N96" s="71">
        <f>'6.11'!C108</f>
        <v>2</v>
      </c>
      <c r="O96" s="71">
        <f>'6.12'!C97</f>
        <v>2</v>
      </c>
      <c r="P96" s="71">
        <f>'6.13'!C97</f>
        <v>2</v>
      </c>
    </row>
    <row r="97" spans="1:16" ht="16" customHeight="1">
      <c r="A97" s="68" t="s">
        <v>87</v>
      </c>
      <c r="B97" s="69">
        <f t="shared" si="14"/>
        <v>0</v>
      </c>
      <c r="C97" s="69">
        <f t="shared" si="15"/>
        <v>0</v>
      </c>
      <c r="D97" s="70">
        <f>'6.1'!E145</f>
        <v>0</v>
      </c>
      <c r="E97" s="42">
        <f>'6.2'!C105</f>
        <v>0</v>
      </c>
      <c r="F97" s="71">
        <f>'6.3'!C102</f>
        <v>0</v>
      </c>
      <c r="G97" s="7">
        <f>'6.4'!E141</f>
        <v>0</v>
      </c>
      <c r="H97" s="7">
        <f>'6.5'!E97</f>
        <v>0</v>
      </c>
      <c r="I97" s="42">
        <f>'6.6'!C144</f>
        <v>0</v>
      </c>
      <c r="J97" s="42">
        <f>'6.7'!C105</f>
        <v>0</v>
      </c>
      <c r="K97" s="42">
        <f>'6.8'!C147</f>
        <v>0</v>
      </c>
      <c r="L97" s="7">
        <f>'6.9'!E97</f>
        <v>0</v>
      </c>
      <c r="M97" s="71">
        <f>'6.10'!C162</f>
        <v>0</v>
      </c>
      <c r="N97" s="71">
        <f>'6.11'!C110</f>
        <v>0</v>
      </c>
      <c r="O97" s="71">
        <f>'6.12'!C98</f>
        <v>0</v>
      </c>
      <c r="P97" s="71">
        <f>'6.13'!C98</f>
        <v>0</v>
      </c>
    </row>
    <row r="98" spans="1:16" ht="16" customHeight="1">
      <c r="A98" s="68" t="s">
        <v>88</v>
      </c>
      <c r="B98" s="69">
        <f t="shared" si="14"/>
        <v>9.5238095238095237</v>
      </c>
      <c r="C98" s="69">
        <f t="shared" si="15"/>
        <v>2</v>
      </c>
      <c r="D98" s="70">
        <f>'6.1'!E146</f>
        <v>1</v>
      </c>
      <c r="E98" s="42">
        <f>'6.2'!C106</f>
        <v>0</v>
      </c>
      <c r="F98" s="71">
        <f>'6.3'!C103</f>
        <v>0</v>
      </c>
      <c r="G98" s="7">
        <f>'6.4'!E142</f>
        <v>1</v>
      </c>
      <c r="H98" s="7">
        <f>'6.5'!E98</f>
        <v>0</v>
      </c>
      <c r="I98" s="42">
        <f>'6.6'!C145</f>
        <v>0</v>
      </c>
      <c r="J98" s="42">
        <f>'6.7'!C106</f>
        <v>0</v>
      </c>
      <c r="K98" s="42">
        <f>'6.8'!C148</f>
        <v>0</v>
      </c>
      <c r="L98" s="7">
        <f>'6.9'!E98</f>
        <v>0</v>
      </c>
      <c r="M98" s="71">
        <f>'6.10'!C163</f>
        <v>0</v>
      </c>
      <c r="N98" s="71">
        <f>'6.11'!C111</f>
        <v>0</v>
      </c>
      <c r="O98" s="71">
        <f>'6.12'!C99</f>
        <v>0</v>
      </c>
      <c r="P98" s="71">
        <f>'6.13'!C99</f>
        <v>0</v>
      </c>
    </row>
    <row r="99" spans="1:16">
      <c r="A99" s="46"/>
      <c r="C99" s="1"/>
    </row>
    <row r="100" spans="1:16">
      <c r="C100" s="11"/>
    </row>
  </sheetData>
  <pageMargins left="0.45" right="0.45" top="0.75" bottom="0.75" header="0.3" footer="0.3"/>
  <pageSetup paperSize="9" scale="75" orientation="landscape" horizontalDpi="300" verticalDpi="0" copies="0" r:id="rId1"/>
  <headerFooter>
    <oddFooter>&amp;C&amp;"Calibri,обычный"&amp;K000000&amp;A&amp;R&amp;"Calibri,обычный"&amp;K000000&amp;P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3"/>
  <sheetViews>
    <sheetView zoomScaleNormal="100" workbookViewId="0">
      <selection sqref="A1:E1"/>
    </sheetView>
  </sheetViews>
  <sheetFormatPr baseColWidth="10" defaultColWidth="9.1640625" defaultRowHeight="15"/>
  <cols>
    <col min="1" max="1" width="4.83203125" style="18" customWidth="1"/>
    <col min="2" max="2" width="122.5" style="250" customWidth="1"/>
    <col min="3" max="5" width="6.83203125" style="49" customWidth="1"/>
    <col min="6" max="16384" width="9.1640625" style="49"/>
  </cols>
  <sheetData>
    <row r="1" spans="1:5" ht="23" customHeight="1">
      <c r="A1" s="572" t="s">
        <v>1834</v>
      </c>
      <c r="B1" s="572"/>
      <c r="C1" s="572"/>
      <c r="D1" s="572"/>
      <c r="E1" s="572"/>
    </row>
    <row r="2" spans="1:5" ht="29.25" customHeight="1">
      <c r="A2" s="573" t="s">
        <v>92</v>
      </c>
      <c r="B2" s="575" t="s">
        <v>93</v>
      </c>
      <c r="C2" s="577" t="s">
        <v>97</v>
      </c>
      <c r="D2" s="577" t="s">
        <v>98</v>
      </c>
      <c r="E2" s="579"/>
    </row>
    <row r="3" spans="1:5" ht="20.25" customHeight="1">
      <c r="A3" s="574"/>
      <c r="B3" s="576"/>
      <c r="C3" s="578"/>
      <c r="D3" s="166" t="s">
        <v>111</v>
      </c>
      <c r="E3" s="167" t="s">
        <v>112</v>
      </c>
    </row>
    <row r="4" spans="1:5">
      <c r="A4" s="566">
        <v>6</v>
      </c>
      <c r="B4" s="244" t="s">
        <v>283</v>
      </c>
      <c r="C4" s="567">
        <v>21</v>
      </c>
      <c r="D4" s="570"/>
      <c r="E4" s="571"/>
    </row>
    <row r="5" spans="1:5" ht="30">
      <c r="A5" s="566"/>
      <c r="B5" s="242" t="s">
        <v>272</v>
      </c>
      <c r="C5" s="567"/>
      <c r="D5" s="570"/>
      <c r="E5" s="571"/>
    </row>
    <row r="6" spans="1:5" ht="30" customHeight="1">
      <c r="A6" s="566" t="s">
        <v>100</v>
      </c>
      <c r="B6" s="244" t="s">
        <v>1835</v>
      </c>
      <c r="C6" s="570"/>
      <c r="D6" s="567"/>
      <c r="E6" s="568"/>
    </row>
    <row r="7" spans="1:5" ht="73.5" customHeight="1">
      <c r="A7" s="566"/>
      <c r="B7" s="242" t="s">
        <v>1836</v>
      </c>
      <c r="C7" s="570"/>
      <c r="D7" s="567"/>
      <c r="E7" s="568"/>
    </row>
    <row r="8" spans="1:5">
      <c r="A8" s="566"/>
      <c r="B8" s="245" t="s">
        <v>654</v>
      </c>
      <c r="C8" s="168">
        <v>1</v>
      </c>
      <c r="D8" s="171">
        <v>0.5</v>
      </c>
      <c r="E8" s="170"/>
    </row>
    <row r="9" spans="1:5">
      <c r="A9" s="566"/>
      <c r="B9" s="245" t="s">
        <v>656</v>
      </c>
      <c r="C9" s="168">
        <v>0</v>
      </c>
      <c r="D9" s="169"/>
      <c r="E9" s="170"/>
    </row>
    <row r="10" spans="1:5" ht="30">
      <c r="A10" s="566" t="s">
        <v>101</v>
      </c>
      <c r="B10" s="246" t="s">
        <v>700</v>
      </c>
      <c r="C10" s="570"/>
      <c r="D10" s="567"/>
      <c r="E10" s="568"/>
    </row>
    <row r="11" spans="1:5">
      <c r="A11" s="566"/>
      <c r="B11" s="243" t="s">
        <v>701</v>
      </c>
      <c r="C11" s="570"/>
      <c r="D11" s="567"/>
      <c r="E11" s="568"/>
    </row>
    <row r="12" spans="1:5" ht="30">
      <c r="A12" s="566"/>
      <c r="B12" s="243" t="s">
        <v>702</v>
      </c>
      <c r="C12" s="570"/>
      <c r="D12" s="567"/>
      <c r="E12" s="568"/>
    </row>
    <row r="13" spans="1:5">
      <c r="A13" s="566"/>
      <c r="B13" s="243" t="s">
        <v>703</v>
      </c>
      <c r="C13" s="570"/>
      <c r="D13" s="567"/>
      <c r="E13" s="568"/>
    </row>
    <row r="14" spans="1:5">
      <c r="A14" s="566"/>
      <c r="B14" s="243" t="s">
        <v>704</v>
      </c>
      <c r="C14" s="570"/>
      <c r="D14" s="567"/>
      <c r="E14" s="568"/>
    </row>
    <row r="15" spans="1:5" ht="30">
      <c r="A15" s="566"/>
      <c r="B15" s="243" t="s">
        <v>705</v>
      </c>
      <c r="C15" s="570"/>
      <c r="D15" s="567"/>
      <c r="E15" s="568"/>
    </row>
    <row r="16" spans="1:5" ht="58" customHeight="1">
      <c r="A16" s="566"/>
      <c r="B16" s="243" t="s">
        <v>706</v>
      </c>
      <c r="C16" s="570"/>
      <c r="D16" s="567"/>
      <c r="E16" s="568"/>
    </row>
    <row r="17" spans="1:5" ht="44.5" customHeight="1">
      <c r="A17" s="566"/>
      <c r="B17" s="243" t="s">
        <v>1837</v>
      </c>
      <c r="C17" s="570"/>
      <c r="D17" s="567"/>
      <c r="E17" s="568"/>
    </row>
    <row r="18" spans="1:5">
      <c r="A18" s="566"/>
      <c r="B18" s="245" t="s">
        <v>707</v>
      </c>
      <c r="C18" s="168">
        <v>2</v>
      </c>
      <c r="D18" s="169"/>
      <c r="E18" s="170"/>
    </row>
    <row r="19" spans="1:5">
      <c r="A19" s="566"/>
      <c r="B19" s="245" t="s">
        <v>708</v>
      </c>
      <c r="C19" s="168">
        <v>1</v>
      </c>
      <c r="D19" s="169"/>
      <c r="E19" s="170"/>
    </row>
    <row r="20" spans="1:5">
      <c r="A20" s="566"/>
      <c r="B20" s="245" t="s">
        <v>117</v>
      </c>
      <c r="C20" s="168">
        <v>0</v>
      </c>
      <c r="D20" s="169"/>
      <c r="E20" s="170"/>
    </row>
    <row r="21" spans="1:5" ht="28.5" customHeight="1">
      <c r="A21" s="566" t="s">
        <v>103</v>
      </c>
      <c r="B21" s="246" t="s">
        <v>715</v>
      </c>
      <c r="C21" s="567"/>
      <c r="D21" s="567"/>
      <c r="E21" s="568"/>
    </row>
    <row r="22" spans="1:5" ht="14" customHeight="1">
      <c r="A22" s="566"/>
      <c r="B22" s="243" t="s">
        <v>716</v>
      </c>
      <c r="C22" s="567"/>
      <c r="D22" s="567"/>
      <c r="E22" s="568"/>
    </row>
    <row r="23" spans="1:5" ht="15" customHeight="1">
      <c r="A23" s="566"/>
      <c r="B23" s="243" t="s">
        <v>717</v>
      </c>
      <c r="C23" s="567"/>
      <c r="D23" s="567"/>
      <c r="E23" s="568"/>
    </row>
    <row r="24" spans="1:5" ht="29.5" customHeight="1">
      <c r="A24" s="566"/>
      <c r="B24" s="242" t="s">
        <v>718</v>
      </c>
      <c r="C24" s="567"/>
      <c r="D24" s="567"/>
      <c r="E24" s="568"/>
    </row>
    <row r="25" spans="1:5" ht="14.5" customHeight="1">
      <c r="A25" s="566"/>
      <c r="B25" s="247" t="s">
        <v>719</v>
      </c>
      <c r="C25" s="567"/>
      <c r="D25" s="567"/>
      <c r="E25" s="568"/>
    </row>
    <row r="26" spans="1:5" ht="30">
      <c r="A26" s="566"/>
      <c r="B26" s="243" t="s">
        <v>720</v>
      </c>
      <c r="C26" s="567"/>
      <c r="D26" s="567"/>
      <c r="E26" s="568"/>
    </row>
    <row r="27" spans="1:5" ht="72" customHeight="1">
      <c r="A27" s="566"/>
      <c r="B27" s="243" t="s">
        <v>1838</v>
      </c>
      <c r="C27" s="567"/>
      <c r="D27" s="567"/>
      <c r="E27" s="568"/>
    </row>
    <row r="28" spans="1:5">
      <c r="A28" s="566"/>
      <c r="B28" s="245" t="s">
        <v>721</v>
      </c>
      <c r="C28" s="168">
        <v>2</v>
      </c>
      <c r="D28" s="168"/>
      <c r="E28" s="170"/>
    </row>
    <row r="29" spans="1:5">
      <c r="A29" s="566"/>
      <c r="B29" s="245" t="s">
        <v>722</v>
      </c>
      <c r="C29" s="168">
        <v>1</v>
      </c>
      <c r="D29" s="168"/>
      <c r="E29" s="170"/>
    </row>
    <row r="30" spans="1:5">
      <c r="A30" s="566"/>
      <c r="B30" s="245" t="s">
        <v>723</v>
      </c>
      <c r="C30" s="168">
        <v>0</v>
      </c>
      <c r="D30" s="169"/>
      <c r="E30" s="170"/>
    </row>
    <row r="31" spans="1:5">
      <c r="A31" s="566" t="s">
        <v>104</v>
      </c>
      <c r="B31" s="246" t="s">
        <v>851</v>
      </c>
      <c r="C31" s="567"/>
      <c r="D31" s="567"/>
      <c r="E31" s="568"/>
    </row>
    <row r="32" spans="1:5" ht="72.5" customHeight="1">
      <c r="A32" s="566"/>
      <c r="B32" s="243" t="s">
        <v>852</v>
      </c>
      <c r="C32" s="567"/>
      <c r="D32" s="567"/>
      <c r="E32" s="568"/>
    </row>
    <row r="33" spans="1:5">
      <c r="A33" s="566"/>
      <c r="B33" s="245" t="s">
        <v>654</v>
      </c>
      <c r="C33" s="168">
        <v>1</v>
      </c>
      <c r="D33" s="168">
        <v>0.5</v>
      </c>
      <c r="E33" s="170"/>
    </row>
    <row r="34" spans="1:5">
      <c r="A34" s="566"/>
      <c r="B34" s="245" t="s">
        <v>656</v>
      </c>
      <c r="C34" s="168">
        <v>0</v>
      </c>
      <c r="D34" s="169"/>
      <c r="E34" s="170"/>
    </row>
    <row r="35" spans="1:5" ht="30">
      <c r="A35" s="566" t="s">
        <v>105</v>
      </c>
      <c r="B35" s="246" t="s">
        <v>853</v>
      </c>
      <c r="C35" s="567"/>
      <c r="D35" s="567"/>
      <c r="E35" s="568"/>
    </row>
    <row r="36" spans="1:5" ht="58" customHeight="1">
      <c r="A36" s="566"/>
      <c r="B36" s="243" t="s">
        <v>854</v>
      </c>
      <c r="C36" s="567"/>
      <c r="D36" s="567"/>
      <c r="E36" s="568"/>
    </row>
    <row r="37" spans="1:5" ht="44" customHeight="1">
      <c r="A37" s="566"/>
      <c r="B37" s="243" t="s">
        <v>855</v>
      </c>
      <c r="C37" s="567"/>
      <c r="D37" s="567"/>
      <c r="E37" s="568"/>
    </row>
    <row r="38" spans="1:5" ht="30">
      <c r="A38" s="566"/>
      <c r="B38" s="243" t="s">
        <v>856</v>
      </c>
      <c r="C38" s="567"/>
      <c r="D38" s="567"/>
      <c r="E38" s="568"/>
    </row>
    <row r="39" spans="1:5">
      <c r="A39" s="566"/>
      <c r="B39" s="245" t="s">
        <v>119</v>
      </c>
      <c r="C39" s="168">
        <v>1</v>
      </c>
      <c r="D39" s="168">
        <v>0.5</v>
      </c>
      <c r="E39" s="170"/>
    </row>
    <row r="40" spans="1:5">
      <c r="A40" s="566"/>
      <c r="B40" s="245" t="s">
        <v>118</v>
      </c>
      <c r="C40" s="168">
        <v>0</v>
      </c>
      <c r="D40" s="169"/>
      <c r="E40" s="170"/>
    </row>
    <row r="41" spans="1:5" ht="16" customHeight="1">
      <c r="A41" s="566" t="s">
        <v>106</v>
      </c>
      <c r="B41" s="246" t="s">
        <v>864</v>
      </c>
      <c r="C41" s="569"/>
      <c r="D41" s="567"/>
      <c r="E41" s="568"/>
    </row>
    <row r="42" spans="1:5">
      <c r="A42" s="566"/>
      <c r="B42" s="243" t="s">
        <v>701</v>
      </c>
      <c r="C42" s="569"/>
      <c r="D42" s="567"/>
      <c r="E42" s="568"/>
    </row>
    <row r="43" spans="1:5">
      <c r="A43" s="566"/>
      <c r="B43" s="243" t="s">
        <v>865</v>
      </c>
      <c r="C43" s="569"/>
      <c r="D43" s="567"/>
      <c r="E43" s="568"/>
    </row>
    <row r="44" spans="1:5">
      <c r="A44" s="566"/>
      <c r="B44" s="243" t="s">
        <v>703</v>
      </c>
      <c r="C44" s="569"/>
      <c r="D44" s="567"/>
      <c r="E44" s="568"/>
    </row>
    <row r="45" spans="1:5">
      <c r="A45" s="566"/>
      <c r="B45" s="243" t="s">
        <v>704</v>
      </c>
      <c r="C45" s="569"/>
      <c r="D45" s="567"/>
      <c r="E45" s="568"/>
    </row>
    <row r="46" spans="1:5">
      <c r="A46" s="566"/>
      <c r="B46" s="243" t="s">
        <v>866</v>
      </c>
      <c r="C46" s="569"/>
      <c r="D46" s="567"/>
      <c r="E46" s="568"/>
    </row>
    <row r="47" spans="1:5" ht="58" customHeight="1">
      <c r="A47" s="566"/>
      <c r="B47" s="248" t="s">
        <v>706</v>
      </c>
      <c r="C47" s="569"/>
      <c r="D47" s="567"/>
      <c r="E47" s="568"/>
    </row>
    <row r="48" spans="1:5" ht="45">
      <c r="A48" s="566"/>
      <c r="B48" s="248" t="s">
        <v>867</v>
      </c>
      <c r="C48" s="569"/>
      <c r="D48" s="567"/>
      <c r="E48" s="568"/>
    </row>
    <row r="49" spans="1:5">
      <c r="A49" s="566"/>
      <c r="B49" s="245" t="s">
        <v>707</v>
      </c>
      <c r="C49" s="168">
        <v>2</v>
      </c>
      <c r="D49" s="169"/>
      <c r="E49" s="170"/>
    </row>
    <row r="50" spans="1:5">
      <c r="A50" s="566"/>
      <c r="B50" s="245" t="s">
        <v>708</v>
      </c>
      <c r="C50" s="168">
        <v>1</v>
      </c>
      <c r="D50" s="169"/>
      <c r="E50" s="170"/>
    </row>
    <row r="51" spans="1:5">
      <c r="A51" s="566"/>
      <c r="B51" s="245" t="s">
        <v>117</v>
      </c>
      <c r="C51" s="168">
        <v>0</v>
      </c>
      <c r="D51" s="169"/>
      <c r="E51" s="170"/>
    </row>
    <row r="52" spans="1:5" ht="30">
      <c r="A52" s="566" t="s">
        <v>108</v>
      </c>
      <c r="B52" s="246" t="s">
        <v>869</v>
      </c>
      <c r="C52" s="567"/>
      <c r="D52" s="567"/>
      <c r="E52" s="568"/>
    </row>
    <row r="53" spans="1:5">
      <c r="A53" s="566"/>
      <c r="B53" s="243" t="s">
        <v>716</v>
      </c>
      <c r="C53" s="567"/>
      <c r="D53" s="567"/>
      <c r="E53" s="568"/>
    </row>
    <row r="54" spans="1:5">
      <c r="A54" s="566"/>
      <c r="B54" s="243" t="s">
        <v>870</v>
      </c>
      <c r="C54" s="567"/>
      <c r="D54" s="567"/>
      <c r="E54" s="568"/>
    </row>
    <row r="55" spans="1:5">
      <c r="A55" s="566"/>
      <c r="B55" s="243" t="s">
        <v>871</v>
      </c>
      <c r="C55" s="567"/>
      <c r="D55" s="567"/>
      <c r="E55" s="568"/>
    </row>
    <row r="56" spans="1:5">
      <c r="A56" s="566"/>
      <c r="B56" s="243" t="s">
        <v>719</v>
      </c>
      <c r="C56" s="567"/>
      <c r="D56" s="567"/>
      <c r="E56" s="568"/>
    </row>
    <row r="57" spans="1:5" ht="14.5" customHeight="1">
      <c r="A57" s="566"/>
      <c r="B57" s="243" t="s">
        <v>872</v>
      </c>
      <c r="C57" s="567"/>
      <c r="D57" s="567"/>
      <c r="E57" s="568"/>
    </row>
    <row r="58" spans="1:5" ht="71.5" customHeight="1">
      <c r="A58" s="566"/>
      <c r="B58" s="248" t="s">
        <v>873</v>
      </c>
      <c r="C58" s="567"/>
      <c r="D58" s="567"/>
      <c r="E58" s="568"/>
    </row>
    <row r="59" spans="1:5">
      <c r="A59" s="566"/>
      <c r="B59" s="245" t="s">
        <v>721</v>
      </c>
      <c r="C59" s="168">
        <v>2</v>
      </c>
      <c r="D59" s="168"/>
      <c r="E59" s="170"/>
    </row>
    <row r="60" spans="1:5">
      <c r="A60" s="566"/>
      <c r="B60" s="245" t="s">
        <v>722</v>
      </c>
      <c r="C60" s="168">
        <v>1</v>
      </c>
      <c r="D60" s="168"/>
      <c r="E60" s="170"/>
    </row>
    <row r="61" spans="1:5">
      <c r="A61" s="566"/>
      <c r="B61" s="245" t="s">
        <v>723</v>
      </c>
      <c r="C61" s="168">
        <v>0</v>
      </c>
      <c r="D61" s="169"/>
      <c r="E61" s="170"/>
    </row>
    <row r="62" spans="1:5" ht="30">
      <c r="A62" s="566" t="s">
        <v>878</v>
      </c>
      <c r="B62" s="246" t="s">
        <v>879</v>
      </c>
      <c r="C62" s="567"/>
      <c r="D62" s="567"/>
      <c r="E62" s="568"/>
    </row>
    <row r="63" spans="1:5" ht="58" customHeight="1">
      <c r="A63" s="566"/>
      <c r="B63" s="248" t="s">
        <v>880</v>
      </c>
      <c r="C63" s="567"/>
      <c r="D63" s="567"/>
      <c r="E63" s="568"/>
    </row>
    <row r="64" spans="1:5">
      <c r="A64" s="566"/>
      <c r="B64" s="245" t="s">
        <v>654</v>
      </c>
      <c r="C64" s="168">
        <v>1</v>
      </c>
      <c r="D64" s="168"/>
      <c r="E64" s="170"/>
    </row>
    <row r="65" spans="1:5">
      <c r="A65" s="566"/>
      <c r="B65" s="245" t="s">
        <v>656</v>
      </c>
      <c r="C65" s="168">
        <v>0</v>
      </c>
      <c r="D65" s="169"/>
      <c r="E65" s="170"/>
    </row>
    <row r="66" spans="1:5" ht="30">
      <c r="A66" s="566" t="s">
        <v>908</v>
      </c>
      <c r="B66" s="246" t="s">
        <v>907</v>
      </c>
      <c r="C66" s="567"/>
      <c r="D66" s="567"/>
      <c r="E66" s="568"/>
    </row>
    <row r="67" spans="1:5" ht="57" customHeight="1">
      <c r="A67" s="566"/>
      <c r="B67" s="242" t="s">
        <v>909</v>
      </c>
      <c r="C67" s="567"/>
      <c r="D67" s="567"/>
      <c r="E67" s="568"/>
    </row>
    <row r="68" spans="1:5" ht="44.5" customHeight="1">
      <c r="A68" s="566"/>
      <c r="B68" s="243" t="s">
        <v>910</v>
      </c>
      <c r="C68" s="567"/>
      <c r="D68" s="567"/>
      <c r="E68" s="568"/>
    </row>
    <row r="69" spans="1:5" ht="31" customHeight="1">
      <c r="A69" s="566"/>
      <c r="B69" s="243" t="s">
        <v>911</v>
      </c>
      <c r="C69" s="567"/>
      <c r="D69" s="567"/>
      <c r="E69" s="568"/>
    </row>
    <row r="70" spans="1:5">
      <c r="A70" s="566"/>
      <c r="B70" s="245" t="s">
        <v>119</v>
      </c>
      <c r="C70" s="168">
        <v>1</v>
      </c>
      <c r="D70" s="168">
        <v>0.5</v>
      </c>
      <c r="E70" s="170"/>
    </row>
    <row r="71" spans="1:5">
      <c r="A71" s="566"/>
      <c r="B71" s="245" t="s">
        <v>118</v>
      </c>
      <c r="C71" s="168">
        <v>0</v>
      </c>
      <c r="D71" s="169"/>
      <c r="E71" s="170"/>
    </row>
    <row r="72" spans="1:5" ht="30">
      <c r="A72" s="566" t="s">
        <v>925</v>
      </c>
      <c r="B72" s="246" t="s">
        <v>926</v>
      </c>
      <c r="C72" s="569"/>
      <c r="D72" s="567"/>
      <c r="E72" s="568"/>
    </row>
    <row r="73" spans="1:5">
      <c r="A73" s="566"/>
      <c r="B73" s="243" t="s">
        <v>701</v>
      </c>
      <c r="C73" s="569"/>
      <c r="D73" s="567"/>
      <c r="E73" s="568"/>
    </row>
    <row r="74" spans="1:5" ht="30">
      <c r="A74" s="566"/>
      <c r="B74" s="243" t="s">
        <v>927</v>
      </c>
      <c r="C74" s="569"/>
      <c r="D74" s="567"/>
      <c r="E74" s="568"/>
    </row>
    <row r="75" spans="1:5">
      <c r="A75" s="566"/>
      <c r="B75" s="243" t="s">
        <v>703</v>
      </c>
      <c r="C75" s="569"/>
      <c r="D75" s="567"/>
      <c r="E75" s="568"/>
    </row>
    <row r="76" spans="1:5">
      <c r="A76" s="566"/>
      <c r="B76" s="243" t="s">
        <v>704</v>
      </c>
      <c r="C76" s="569"/>
      <c r="D76" s="567"/>
      <c r="E76" s="568"/>
    </row>
    <row r="77" spans="1:5">
      <c r="A77" s="566"/>
      <c r="B77" s="243" t="s">
        <v>928</v>
      </c>
      <c r="C77" s="569"/>
      <c r="D77" s="567"/>
      <c r="E77" s="568"/>
    </row>
    <row r="78" spans="1:5" ht="57" customHeight="1">
      <c r="A78" s="566"/>
      <c r="B78" s="243" t="s">
        <v>706</v>
      </c>
      <c r="C78" s="569"/>
      <c r="D78" s="567"/>
      <c r="E78" s="568"/>
    </row>
    <row r="79" spans="1:5" ht="45">
      <c r="A79" s="566"/>
      <c r="B79" s="243" t="s">
        <v>929</v>
      </c>
      <c r="C79" s="569"/>
      <c r="D79" s="567"/>
      <c r="E79" s="568"/>
    </row>
    <row r="80" spans="1:5">
      <c r="A80" s="566"/>
      <c r="B80" s="245" t="s">
        <v>707</v>
      </c>
      <c r="C80" s="168">
        <v>2</v>
      </c>
      <c r="D80" s="169"/>
      <c r="E80" s="170"/>
    </row>
    <row r="81" spans="1:5">
      <c r="A81" s="566"/>
      <c r="B81" s="245" t="s">
        <v>708</v>
      </c>
      <c r="C81" s="168">
        <v>1</v>
      </c>
      <c r="D81" s="169"/>
      <c r="E81" s="170"/>
    </row>
    <row r="82" spans="1:5">
      <c r="A82" s="566"/>
      <c r="B82" s="245" t="s">
        <v>117</v>
      </c>
      <c r="C82" s="168">
        <v>0</v>
      </c>
      <c r="D82" s="169"/>
      <c r="E82" s="170"/>
    </row>
    <row r="83" spans="1:5" ht="30">
      <c r="A83" s="566" t="s">
        <v>934</v>
      </c>
      <c r="B83" s="246" t="s">
        <v>935</v>
      </c>
      <c r="C83" s="567"/>
      <c r="D83" s="567"/>
      <c r="E83" s="568"/>
    </row>
    <row r="84" spans="1:5">
      <c r="A84" s="566"/>
      <c r="B84" s="243" t="s">
        <v>716</v>
      </c>
      <c r="C84" s="567"/>
      <c r="D84" s="567"/>
      <c r="E84" s="568"/>
    </row>
    <row r="85" spans="1:5">
      <c r="A85" s="566"/>
      <c r="B85" s="243" t="s">
        <v>936</v>
      </c>
      <c r="C85" s="567"/>
      <c r="D85" s="567"/>
      <c r="E85" s="568"/>
    </row>
    <row r="86" spans="1:5" ht="30">
      <c r="A86" s="566"/>
      <c r="B86" s="243" t="s">
        <v>937</v>
      </c>
      <c r="C86" s="567"/>
      <c r="D86" s="567"/>
      <c r="E86" s="568"/>
    </row>
    <row r="87" spans="1:5">
      <c r="A87" s="566"/>
      <c r="B87" s="243" t="s">
        <v>719</v>
      </c>
      <c r="C87" s="567"/>
      <c r="D87" s="567"/>
      <c r="E87" s="568"/>
    </row>
    <row r="88" spans="1:5">
      <c r="A88" s="566"/>
      <c r="B88" s="243" t="s">
        <v>938</v>
      </c>
      <c r="C88" s="567"/>
      <c r="D88" s="567"/>
      <c r="E88" s="568"/>
    </row>
    <row r="89" spans="1:5" ht="75">
      <c r="A89" s="566"/>
      <c r="B89" s="248" t="s">
        <v>939</v>
      </c>
      <c r="C89" s="567"/>
      <c r="D89" s="567"/>
      <c r="E89" s="568"/>
    </row>
    <row r="90" spans="1:5">
      <c r="A90" s="566"/>
      <c r="B90" s="245" t="s">
        <v>721</v>
      </c>
      <c r="C90" s="168">
        <v>2</v>
      </c>
      <c r="D90" s="168"/>
      <c r="E90" s="170"/>
    </row>
    <row r="91" spans="1:5">
      <c r="A91" s="566"/>
      <c r="B91" s="245" t="s">
        <v>722</v>
      </c>
      <c r="C91" s="168">
        <v>1</v>
      </c>
      <c r="D91" s="168"/>
      <c r="E91" s="170"/>
    </row>
    <row r="92" spans="1:5">
      <c r="A92" s="566"/>
      <c r="B92" s="245" t="s">
        <v>723</v>
      </c>
      <c r="C92" s="168">
        <v>0</v>
      </c>
      <c r="D92" s="169"/>
      <c r="E92" s="170"/>
    </row>
    <row r="93" spans="1:5" ht="44" customHeight="1">
      <c r="A93" s="566" t="s">
        <v>945</v>
      </c>
      <c r="B93" s="246" t="s">
        <v>107</v>
      </c>
      <c r="C93" s="567"/>
      <c r="D93" s="569"/>
      <c r="E93" s="568"/>
    </row>
    <row r="94" spans="1:5" ht="85" customHeight="1">
      <c r="A94" s="566"/>
      <c r="B94" s="243" t="s">
        <v>274</v>
      </c>
      <c r="C94" s="567"/>
      <c r="D94" s="569"/>
      <c r="E94" s="568"/>
    </row>
    <row r="95" spans="1:5">
      <c r="A95" s="566"/>
      <c r="B95" s="243" t="s">
        <v>260</v>
      </c>
      <c r="C95" s="567"/>
      <c r="D95" s="569"/>
      <c r="E95" s="568"/>
    </row>
    <row r="96" spans="1:5">
      <c r="A96" s="566"/>
      <c r="B96" s="243" t="s">
        <v>1839</v>
      </c>
      <c r="C96" s="567"/>
      <c r="D96" s="569"/>
      <c r="E96" s="568"/>
    </row>
    <row r="97" spans="1:5" ht="15" customHeight="1">
      <c r="A97" s="566"/>
      <c r="B97" s="243" t="s">
        <v>1840</v>
      </c>
      <c r="C97" s="567"/>
      <c r="D97" s="569"/>
      <c r="E97" s="568"/>
    </row>
    <row r="98" spans="1:5" ht="30">
      <c r="A98" s="566"/>
      <c r="B98" s="243" t="s">
        <v>1841</v>
      </c>
      <c r="C98" s="567"/>
      <c r="D98" s="569"/>
      <c r="E98" s="568"/>
    </row>
    <row r="99" spans="1:5" ht="30">
      <c r="A99" s="566"/>
      <c r="B99" s="243" t="s">
        <v>1842</v>
      </c>
      <c r="C99" s="567"/>
      <c r="D99" s="569"/>
      <c r="E99" s="568"/>
    </row>
    <row r="100" spans="1:5">
      <c r="A100" s="566"/>
      <c r="B100" s="243" t="s">
        <v>1843</v>
      </c>
      <c r="C100" s="567"/>
      <c r="D100" s="569"/>
      <c r="E100" s="568"/>
    </row>
    <row r="101" spans="1:5">
      <c r="A101" s="566"/>
      <c r="B101" s="243" t="s">
        <v>946</v>
      </c>
      <c r="C101" s="567"/>
      <c r="D101" s="569"/>
      <c r="E101" s="568"/>
    </row>
    <row r="102" spans="1:5" ht="60">
      <c r="A102" s="566"/>
      <c r="B102" s="242" t="s">
        <v>947</v>
      </c>
      <c r="C102" s="567"/>
      <c r="D102" s="569"/>
      <c r="E102" s="568"/>
    </row>
    <row r="103" spans="1:5">
      <c r="A103" s="566"/>
      <c r="B103" s="245" t="s">
        <v>110</v>
      </c>
      <c r="C103" s="168">
        <v>2</v>
      </c>
      <c r="D103" s="169"/>
      <c r="E103" s="170"/>
    </row>
    <row r="104" spans="1:5">
      <c r="A104" s="566"/>
      <c r="B104" s="245" t="s">
        <v>102</v>
      </c>
      <c r="C104" s="168">
        <v>0</v>
      </c>
      <c r="D104" s="169"/>
      <c r="E104" s="170"/>
    </row>
    <row r="105" spans="1:5" ht="29" customHeight="1">
      <c r="A105" s="566" t="s">
        <v>949</v>
      </c>
      <c r="B105" s="249" t="s">
        <v>948</v>
      </c>
      <c r="C105" s="567"/>
      <c r="D105" s="567"/>
      <c r="E105" s="568"/>
    </row>
    <row r="106" spans="1:5" ht="44" customHeight="1">
      <c r="A106" s="566"/>
      <c r="B106" s="243" t="s">
        <v>950</v>
      </c>
      <c r="C106" s="567"/>
      <c r="D106" s="567"/>
      <c r="E106" s="568"/>
    </row>
    <row r="107" spans="1:5" ht="58.5" customHeight="1">
      <c r="A107" s="566"/>
      <c r="B107" s="243" t="s">
        <v>282</v>
      </c>
      <c r="C107" s="567"/>
      <c r="D107" s="567"/>
      <c r="E107" s="568"/>
    </row>
    <row r="108" spans="1:5" ht="44" customHeight="1">
      <c r="A108" s="566"/>
      <c r="B108" s="243" t="s">
        <v>951</v>
      </c>
      <c r="C108" s="567"/>
      <c r="D108" s="567"/>
      <c r="E108" s="568"/>
    </row>
    <row r="109" spans="1:5" ht="30">
      <c r="A109" s="566"/>
      <c r="B109" s="243" t="s">
        <v>952</v>
      </c>
      <c r="C109" s="567"/>
      <c r="D109" s="567"/>
      <c r="E109" s="568"/>
    </row>
    <row r="110" spans="1:5" ht="45" customHeight="1">
      <c r="A110" s="566"/>
      <c r="B110" s="242" t="s">
        <v>953</v>
      </c>
      <c r="C110" s="567"/>
      <c r="D110" s="567"/>
      <c r="E110" s="568"/>
    </row>
    <row r="111" spans="1:5" ht="16" customHeight="1">
      <c r="A111" s="566"/>
      <c r="B111" s="245" t="s">
        <v>280</v>
      </c>
      <c r="C111" s="168">
        <v>2</v>
      </c>
      <c r="D111" s="169"/>
      <c r="E111" s="170"/>
    </row>
    <row r="112" spans="1:5">
      <c r="A112" s="566"/>
      <c r="B112" s="245" t="s">
        <v>281</v>
      </c>
      <c r="C112" s="168">
        <v>1</v>
      </c>
      <c r="D112" s="169"/>
      <c r="E112" s="170"/>
    </row>
    <row r="113" spans="1:5">
      <c r="A113" s="566"/>
      <c r="B113" s="245" t="s">
        <v>109</v>
      </c>
      <c r="C113" s="168">
        <v>0</v>
      </c>
      <c r="D113" s="169"/>
      <c r="E113" s="170"/>
    </row>
  </sheetData>
  <mergeCells count="61">
    <mergeCell ref="A4:A5"/>
    <mergeCell ref="C4:C5"/>
    <mergeCell ref="D4:D5"/>
    <mergeCell ref="E4:E5"/>
    <mergeCell ref="A1:E1"/>
    <mergeCell ref="A2:A3"/>
    <mergeCell ref="B2:B3"/>
    <mergeCell ref="C2:C3"/>
    <mergeCell ref="D2:E2"/>
    <mergeCell ref="A6:A9"/>
    <mergeCell ref="C6:C7"/>
    <mergeCell ref="D6:D7"/>
    <mergeCell ref="E6:E7"/>
    <mergeCell ref="A10:A20"/>
    <mergeCell ref="C10:C17"/>
    <mergeCell ref="D10:D17"/>
    <mergeCell ref="E10:E17"/>
    <mergeCell ref="A21:A30"/>
    <mergeCell ref="C21:C27"/>
    <mergeCell ref="D21:D27"/>
    <mergeCell ref="E21:E27"/>
    <mergeCell ref="A31:A34"/>
    <mergeCell ref="C31:C32"/>
    <mergeCell ref="D31:D32"/>
    <mergeCell ref="E31:E32"/>
    <mergeCell ref="A35:A40"/>
    <mergeCell ref="C35:C38"/>
    <mergeCell ref="D35:D38"/>
    <mergeCell ref="E35:E38"/>
    <mergeCell ref="A41:A51"/>
    <mergeCell ref="C41:C48"/>
    <mergeCell ref="D41:D48"/>
    <mergeCell ref="E41:E48"/>
    <mergeCell ref="A52:A61"/>
    <mergeCell ref="C52:C58"/>
    <mergeCell ref="D52:D58"/>
    <mergeCell ref="E52:E58"/>
    <mergeCell ref="A62:A65"/>
    <mergeCell ref="C62:C63"/>
    <mergeCell ref="D62:D63"/>
    <mergeCell ref="E62:E63"/>
    <mergeCell ref="A66:A71"/>
    <mergeCell ref="C66:C69"/>
    <mergeCell ref="D66:D69"/>
    <mergeCell ref="E66:E69"/>
    <mergeCell ref="A72:A82"/>
    <mergeCell ref="C72:C79"/>
    <mergeCell ref="D72:D79"/>
    <mergeCell ref="E72:E79"/>
    <mergeCell ref="A105:A113"/>
    <mergeCell ref="C105:C110"/>
    <mergeCell ref="D105:D110"/>
    <mergeCell ref="E105:E110"/>
    <mergeCell ref="A83:A92"/>
    <mergeCell ref="C83:C89"/>
    <mergeCell ref="D83:D89"/>
    <mergeCell ref="E83:E89"/>
    <mergeCell ref="A93:A104"/>
    <mergeCell ref="C93:C102"/>
    <mergeCell ref="D93:D102"/>
    <mergeCell ref="E93:E102"/>
  </mergeCells>
  <pageMargins left="0.7" right="0.7" top="0.75" bottom="0.75" header="0.3" footer="0.3"/>
  <pageSetup paperSize="9" scale="83" fitToHeight="0" orientation="landscape" horizontalDpi="0" verticalDpi="0"/>
  <headerFooter>
    <oddFooter>&amp;C&amp;"Calibri,обычный"&amp;K000000&amp;A&amp;R&amp;"Calibri,обычный"&amp;K000000&amp;P</oddFooter>
  </headerFooter>
  <ignoredErrors>
    <ignoredError sqref="A105"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18"/>
  <sheetViews>
    <sheetView zoomScaleNormal="100" workbookViewId="0">
      <selection activeCell="A3" sqref="A3:A5"/>
    </sheetView>
  </sheetViews>
  <sheetFormatPr baseColWidth="10" defaultColWidth="9.1640625" defaultRowHeight="12"/>
  <cols>
    <col min="1" max="1" width="22.83203125" style="74" customWidth="1"/>
    <col min="2" max="2" width="31.5" style="78" customWidth="1"/>
    <col min="3" max="3" width="5.5" style="13" customWidth="1"/>
    <col min="4" max="4" width="4.5" style="13" customWidth="1"/>
    <col min="5" max="5" width="5.5" style="13" customWidth="1"/>
    <col min="6" max="6" width="13.5" style="213" customWidth="1"/>
    <col min="7" max="7" width="11.5" style="203" customWidth="1"/>
    <col min="8" max="8" width="11.5" style="190" customWidth="1"/>
    <col min="9" max="10" width="10.5" style="14" customWidth="1"/>
    <col min="11" max="13" width="12.5" style="190" customWidth="1"/>
    <col min="14" max="14" width="15.5" style="190" customWidth="1"/>
    <col min="15" max="15" width="9.1640625" style="73"/>
    <col min="16" max="16384" width="9.1640625" style="74"/>
  </cols>
  <sheetData>
    <row r="1" spans="1:15" ht="23" customHeight="1">
      <c r="A1" s="54" t="s">
        <v>916</v>
      </c>
      <c r="B1" s="54"/>
      <c r="C1" s="54"/>
      <c r="D1" s="54"/>
      <c r="E1" s="54"/>
      <c r="F1" s="186"/>
      <c r="G1" s="186"/>
      <c r="H1" s="186"/>
      <c r="I1" s="54"/>
      <c r="J1" s="54"/>
      <c r="K1" s="186"/>
      <c r="L1" s="186"/>
      <c r="M1" s="186"/>
      <c r="N1" s="215"/>
    </row>
    <row r="2" spans="1:15" ht="15.75" customHeight="1">
      <c r="A2" s="48" t="s">
        <v>1600</v>
      </c>
      <c r="B2" s="48"/>
      <c r="C2" s="48"/>
      <c r="D2" s="48"/>
      <c r="E2" s="48"/>
      <c r="F2" s="187"/>
      <c r="G2" s="187"/>
      <c r="H2" s="187"/>
      <c r="I2" s="48"/>
      <c r="J2" s="48"/>
      <c r="K2" s="187"/>
      <c r="L2" s="187"/>
      <c r="M2" s="187"/>
      <c r="N2" s="216"/>
    </row>
    <row r="3" spans="1:15" ht="51" customHeight="1">
      <c r="A3" s="585" t="s">
        <v>121</v>
      </c>
      <c r="B3" s="364" t="s">
        <v>653</v>
      </c>
      <c r="C3" s="584" t="s">
        <v>122</v>
      </c>
      <c r="D3" s="584"/>
      <c r="E3" s="584"/>
      <c r="F3" s="582" t="s">
        <v>1601</v>
      </c>
      <c r="G3" s="582" t="s">
        <v>1602</v>
      </c>
      <c r="H3" s="582" t="s">
        <v>1603</v>
      </c>
      <c r="I3" s="580" t="s">
        <v>1604</v>
      </c>
      <c r="J3" s="581"/>
      <c r="K3" s="580" t="s">
        <v>1605</v>
      </c>
      <c r="L3" s="581"/>
      <c r="M3" s="581"/>
      <c r="N3" s="582" t="s">
        <v>1606</v>
      </c>
    </row>
    <row r="4" spans="1:15" ht="20" customHeight="1">
      <c r="A4" s="585"/>
      <c r="B4" s="365" t="str">
        <f>'Методика (раздел 6)'!B8</f>
        <v>Да, разработан</v>
      </c>
      <c r="C4" s="580" t="s">
        <v>96</v>
      </c>
      <c r="D4" s="580" t="s">
        <v>111</v>
      </c>
      <c r="E4" s="584" t="s">
        <v>434</v>
      </c>
      <c r="F4" s="582"/>
      <c r="G4" s="583"/>
      <c r="H4" s="583"/>
      <c r="I4" s="580" t="s">
        <v>1607</v>
      </c>
      <c r="J4" s="581" t="s">
        <v>1608</v>
      </c>
      <c r="K4" s="582" t="s">
        <v>123</v>
      </c>
      <c r="L4" s="582" t="s">
        <v>125</v>
      </c>
      <c r="M4" s="582" t="s">
        <v>1609</v>
      </c>
      <c r="N4" s="583"/>
    </row>
    <row r="5" spans="1:15" ht="31" customHeight="1">
      <c r="A5" s="585"/>
      <c r="B5" s="365" t="str">
        <f>'Методика (раздел 6)'!B9</f>
        <v>Нет, не разработан или отсутствует в открытом доступе в установленный срок</v>
      </c>
      <c r="C5" s="580"/>
      <c r="D5" s="580"/>
      <c r="E5" s="584"/>
      <c r="F5" s="582"/>
      <c r="G5" s="583"/>
      <c r="H5" s="583"/>
      <c r="I5" s="581"/>
      <c r="J5" s="581"/>
      <c r="K5" s="582"/>
      <c r="L5" s="582"/>
      <c r="M5" s="583"/>
      <c r="N5" s="583"/>
    </row>
    <row r="6" spans="1:15" s="76" customFormat="1" ht="15" customHeight="1">
      <c r="A6" s="366" t="s">
        <v>0</v>
      </c>
      <c r="B6" s="366"/>
      <c r="C6" s="367"/>
      <c r="D6" s="367"/>
      <c r="E6" s="368"/>
      <c r="F6" s="369"/>
      <c r="G6" s="370"/>
      <c r="H6" s="370"/>
      <c r="I6" s="371"/>
      <c r="J6" s="368"/>
      <c r="K6" s="370"/>
      <c r="L6" s="370"/>
      <c r="M6" s="370"/>
      <c r="N6" s="370"/>
      <c r="O6" s="75"/>
    </row>
    <row r="7" spans="1:15" s="46" customFormat="1" ht="15" customHeight="1">
      <c r="A7" s="372" t="s">
        <v>1</v>
      </c>
      <c r="B7" s="373" t="s">
        <v>654</v>
      </c>
      <c r="C7" s="374">
        <f>IF(B7="Да, разработан",1,0)</f>
        <v>1</v>
      </c>
      <c r="D7" s="375"/>
      <c r="E7" s="376">
        <f>C7*(1-D7)</f>
        <v>1</v>
      </c>
      <c r="F7" s="377" t="s">
        <v>338</v>
      </c>
      <c r="G7" s="377" t="s">
        <v>131</v>
      </c>
      <c r="H7" s="377" t="s">
        <v>293</v>
      </c>
      <c r="I7" s="378">
        <v>44191</v>
      </c>
      <c r="J7" s="378">
        <v>44195</v>
      </c>
      <c r="K7" s="379" t="s">
        <v>127</v>
      </c>
      <c r="L7" s="380" t="s">
        <v>129</v>
      </c>
      <c r="M7" s="380" t="s">
        <v>1610</v>
      </c>
      <c r="N7" s="381" t="s">
        <v>120</v>
      </c>
      <c r="O7" s="77"/>
    </row>
    <row r="8" spans="1:15" s="46" customFormat="1" ht="15" customHeight="1">
      <c r="A8" s="372" t="s">
        <v>2</v>
      </c>
      <c r="B8" s="373" t="s">
        <v>656</v>
      </c>
      <c r="C8" s="374">
        <f>IF(B8="Да, разработан",1,0)</f>
        <v>0</v>
      </c>
      <c r="D8" s="375"/>
      <c r="E8" s="376">
        <f>C8*(1-D8)</f>
        <v>0</v>
      </c>
      <c r="F8" s="377" t="s">
        <v>1611</v>
      </c>
      <c r="G8" s="377" t="s">
        <v>257</v>
      </c>
      <c r="H8" s="377" t="s">
        <v>309</v>
      </c>
      <c r="I8" s="378">
        <v>44175</v>
      </c>
      <c r="J8" s="378" t="s">
        <v>130</v>
      </c>
      <c r="K8" s="379" t="s">
        <v>250</v>
      </c>
      <c r="L8" s="380" t="s">
        <v>252</v>
      </c>
      <c r="M8" s="380" t="s">
        <v>1612</v>
      </c>
      <c r="N8" s="185" t="s">
        <v>1613</v>
      </c>
      <c r="O8" s="77" t="s">
        <v>120</v>
      </c>
    </row>
    <row r="9" spans="1:15" s="46" customFormat="1" ht="15" customHeight="1">
      <c r="A9" s="382" t="s">
        <v>120</v>
      </c>
      <c r="B9" s="382" t="s">
        <v>120</v>
      </c>
      <c r="C9" s="383" t="s">
        <v>120</v>
      </c>
      <c r="D9" s="383"/>
      <c r="E9" s="383" t="s">
        <v>120</v>
      </c>
      <c r="F9" s="377" t="s">
        <v>284</v>
      </c>
      <c r="G9" s="384" t="s">
        <v>120</v>
      </c>
      <c r="H9" s="384" t="s">
        <v>120</v>
      </c>
      <c r="I9" s="382" t="s">
        <v>120</v>
      </c>
      <c r="J9" s="382" t="s">
        <v>120</v>
      </c>
      <c r="K9" s="379" t="s">
        <v>250</v>
      </c>
      <c r="L9" s="185" t="s">
        <v>1614</v>
      </c>
      <c r="M9" s="381" t="s">
        <v>120</v>
      </c>
      <c r="N9" s="381" t="s">
        <v>120</v>
      </c>
      <c r="O9" s="77"/>
    </row>
    <row r="10" spans="1:15" s="46" customFormat="1" ht="15" customHeight="1">
      <c r="A10" s="382" t="s">
        <v>120</v>
      </c>
      <c r="B10" s="382" t="s">
        <v>120</v>
      </c>
      <c r="C10" s="383" t="s">
        <v>120</v>
      </c>
      <c r="D10" s="383"/>
      <c r="E10" s="383" t="s">
        <v>120</v>
      </c>
      <c r="F10" s="377" t="s">
        <v>284</v>
      </c>
      <c r="G10" s="384" t="s">
        <v>120</v>
      </c>
      <c r="H10" s="384" t="s">
        <v>120</v>
      </c>
      <c r="I10" s="382" t="s">
        <v>120</v>
      </c>
      <c r="J10" s="382" t="s">
        <v>120</v>
      </c>
      <c r="K10" s="379" t="s">
        <v>268</v>
      </c>
      <c r="L10" s="380" t="s">
        <v>546</v>
      </c>
      <c r="M10" s="385" t="s">
        <v>120</v>
      </c>
      <c r="N10" s="381" t="s">
        <v>120</v>
      </c>
      <c r="O10" s="77"/>
    </row>
    <row r="11" spans="1:15" s="46" customFormat="1" ht="15" customHeight="1">
      <c r="A11" s="373" t="s">
        <v>3</v>
      </c>
      <c r="B11" s="372" t="s">
        <v>654</v>
      </c>
      <c r="C11" s="374">
        <f t="shared" ref="C11:C22" si="0">IF(B11="Да, разработан",1,0)</f>
        <v>1</v>
      </c>
      <c r="D11" s="375"/>
      <c r="E11" s="376">
        <f t="shared" ref="E11:E22" si="1">C11*(1-D11)</f>
        <v>1</v>
      </c>
      <c r="F11" s="377" t="s">
        <v>338</v>
      </c>
      <c r="G11" s="377" t="s">
        <v>131</v>
      </c>
      <c r="H11" s="377" t="s">
        <v>293</v>
      </c>
      <c r="I11" s="378">
        <v>44187</v>
      </c>
      <c r="J11" s="378">
        <v>44231</v>
      </c>
      <c r="K11" s="379" t="s">
        <v>132</v>
      </c>
      <c r="L11" s="380" t="s">
        <v>133</v>
      </c>
      <c r="M11" s="185" t="s">
        <v>1615</v>
      </c>
      <c r="N11" s="381" t="s">
        <v>120</v>
      </c>
      <c r="O11" s="77"/>
    </row>
    <row r="12" spans="1:15" s="46" customFormat="1" ht="15" customHeight="1">
      <c r="A12" s="373" t="s">
        <v>4</v>
      </c>
      <c r="B12" s="372" t="s">
        <v>656</v>
      </c>
      <c r="C12" s="374">
        <f t="shared" si="0"/>
        <v>0</v>
      </c>
      <c r="D12" s="375"/>
      <c r="E12" s="376">
        <f t="shared" si="1"/>
        <v>0</v>
      </c>
      <c r="F12" s="377" t="s">
        <v>284</v>
      </c>
      <c r="G12" s="384" t="s">
        <v>120</v>
      </c>
      <c r="H12" s="384" t="s">
        <v>120</v>
      </c>
      <c r="I12" s="378">
        <v>44191</v>
      </c>
      <c r="J12" s="382" t="s">
        <v>120</v>
      </c>
      <c r="K12" s="185" t="s">
        <v>134</v>
      </c>
      <c r="L12" s="380" t="s">
        <v>1239</v>
      </c>
      <c r="M12" s="381" t="s">
        <v>120</v>
      </c>
      <c r="N12" s="381" t="s">
        <v>120</v>
      </c>
      <c r="O12" s="77"/>
    </row>
    <row r="13" spans="1:15" s="46" customFormat="1" ht="15" customHeight="1">
      <c r="A13" s="373" t="s">
        <v>5</v>
      </c>
      <c r="B13" s="373" t="s">
        <v>654</v>
      </c>
      <c r="C13" s="374">
        <f t="shared" si="0"/>
        <v>1</v>
      </c>
      <c r="D13" s="375"/>
      <c r="E13" s="376">
        <f t="shared" si="1"/>
        <v>1</v>
      </c>
      <c r="F13" s="377" t="s">
        <v>338</v>
      </c>
      <c r="G13" s="377" t="s">
        <v>131</v>
      </c>
      <c r="H13" s="377" t="s">
        <v>293</v>
      </c>
      <c r="I13" s="378">
        <v>44188</v>
      </c>
      <c r="J13" s="372" t="s">
        <v>130</v>
      </c>
      <c r="K13" s="379" t="s">
        <v>135</v>
      </c>
      <c r="L13" s="380" t="s">
        <v>136</v>
      </c>
      <c r="M13" s="381" t="s">
        <v>120</v>
      </c>
      <c r="N13" s="381" t="s">
        <v>120</v>
      </c>
      <c r="O13" s="77"/>
    </row>
    <row r="14" spans="1:15" s="46" customFormat="1" ht="15" customHeight="1">
      <c r="A14" s="372" t="s">
        <v>6</v>
      </c>
      <c r="B14" s="372" t="s">
        <v>654</v>
      </c>
      <c r="C14" s="374">
        <f t="shared" si="0"/>
        <v>1</v>
      </c>
      <c r="D14" s="375"/>
      <c r="E14" s="376">
        <f t="shared" si="1"/>
        <v>1</v>
      </c>
      <c r="F14" s="377" t="s">
        <v>338</v>
      </c>
      <c r="G14" s="377" t="s">
        <v>131</v>
      </c>
      <c r="H14" s="377" t="s">
        <v>293</v>
      </c>
      <c r="I14" s="378">
        <v>44168</v>
      </c>
      <c r="J14" s="372" t="s">
        <v>130</v>
      </c>
      <c r="K14" s="379" t="s">
        <v>285</v>
      </c>
      <c r="L14" s="380" t="s">
        <v>137</v>
      </c>
      <c r="M14" s="185" t="s">
        <v>1616</v>
      </c>
      <c r="N14" s="381" t="s">
        <v>120</v>
      </c>
      <c r="O14" s="77"/>
    </row>
    <row r="15" spans="1:15" s="46" customFormat="1" ht="15" customHeight="1">
      <c r="A15" s="373" t="s">
        <v>7</v>
      </c>
      <c r="B15" s="372" t="s">
        <v>654</v>
      </c>
      <c r="C15" s="374">
        <f t="shared" si="0"/>
        <v>1</v>
      </c>
      <c r="D15" s="375"/>
      <c r="E15" s="376">
        <f t="shared" si="1"/>
        <v>1</v>
      </c>
      <c r="F15" s="377" t="s">
        <v>338</v>
      </c>
      <c r="G15" s="377" t="s">
        <v>131</v>
      </c>
      <c r="H15" s="377" t="s">
        <v>293</v>
      </c>
      <c r="I15" s="378">
        <v>44186</v>
      </c>
      <c r="J15" s="372" t="s">
        <v>130</v>
      </c>
      <c r="K15" s="379" t="s">
        <v>138</v>
      </c>
      <c r="L15" s="380" t="s">
        <v>139</v>
      </c>
      <c r="M15" s="381" t="s">
        <v>120</v>
      </c>
      <c r="N15" s="381" t="s">
        <v>120</v>
      </c>
      <c r="O15" s="77"/>
    </row>
    <row r="16" spans="1:15" s="46" customFormat="1" ht="15" customHeight="1">
      <c r="A16" s="372" t="s">
        <v>8</v>
      </c>
      <c r="B16" s="372" t="s">
        <v>654</v>
      </c>
      <c r="C16" s="374">
        <f t="shared" si="0"/>
        <v>1</v>
      </c>
      <c r="D16" s="375"/>
      <c r="E16" s="376">
        <f t="shared" si="1"/>
        <v>1</v>
      </c>
      <c r="F16" s="377" t="s">
        <v>338</v>
      </c>
      <c r="G16" s="377" t="s">
        <v>128</v>
      </c>
      <c r="H16" s="377" t="s">
        <v>293</v>
      </c>
      <c r="I16" s="378">
        <v>44179</v>
      </c>
      <c r="J16" s="378">
        <v>44188</v>
      </c>
      <c r="K16" s="379" t="s">
        <v>140</v>
      </c>
      <c r="L16" s="386" t="s">
        <v>661</v>
      </c>
      <c r="M16" s="387" t="s">
        <v>120</v>
      </c>
      <c r="N16" s="387" t="s">
        <v>120</v>
      </c>
      <c r="O16" s="77"/>
    </row>
    <row r="17" spans="1:15" s="46" customFormat="1" ht="15" customHeight="1">
      <c r="A17" s="372" t="s">
        <v>9</v>
      </c>
      <c r="B17" s="372" t="s">
        <v>654</v>
      </c>
      <c r="C17" s="374">
        <f t="shared" si="0"/>
        <v>1</v>
      </c>
      <c r="D17" s="375"/>
      <c r="E17" s="376">
        <f t="shared" si="1"/>
        <v>1</v>
      </c>
      <c r="F17" s="377" t="s">
        <v>338</v>
      </c>
      <c r="G17" s="377" t="s">
        <v>131</v>
      </c>
      <c r="H17" s="377" t="s">
        <v>293</v>
      </c>
      <c r="I17" s="378">
        <v>44183</v>
      </c>
      <c r="J17" s="388">
        <v>44193</v>
      </c>
      <c r="K17" s="379" t="s">
        <v>141</v>
      </c>
      <c r="L17" s="380" t="s">
        <v>142</v>
      </c>
      <c r="M17" s="381" t="s">
        <v>120</v>
      </c>
      <c r="N17" s="381" t="s">
        <v>120</v>
      </c>
      <c r="O17" s="77"/>
    </row>
    <row r="18" spans="1:15" s="46" customFormat="1" ht="15" customHeight="1">
      <c r="A18" s="373" t="s">
        <v>315</v>
      </c>
      <c r="B18" s="372" t="s">
        <v>654</v>
      </c>
      <c r="C18" s="374">
        <f t="shared" si="0"/>
        <v>1</v>
      </c>
      <c r="D18" s="375"/>
      <c r="E18" s="376">
        <f t="shared" si="1"/>
        <v>1</v>
      </c>
      <c r="F18" s="377" t="s">
        <v>338</v>
      </c>
      <c r="G18" s="377" t="s">
        <v>131</v>
      </c>
      <c r="H18" s="377" t="s">
        <v>293</v>
      </c>
      <c r="I18" s="378">
        <v>44169</v>
      </c>
      <c r="J18" s="388">
        <v>44210</v>
      </c>
      <c r="K18" s="379" t="s">
        <v>143</v>
      </c>
      <c r="L18" s="380" t="s">
        <v>144</v>
      </c>
      <c r="M18" s="185" t="s">
        <v>1617</v>
      </c>
      <c r="N18" s="381" t="s">
        <v>120</v>
      </c>
      <c r="O18" s="77"/>
    </row>
    <row r="19" spans="1:15" s="46" customFormat="1" ht="15" customHeight="1">
      <c r="A19" s="372" t="s">
        <v>11</v>
      </c>
      <c r="B19" s="372" t="s">
        <v>654</v>
      </c>
      <c r="C19" s="374">
        <f t="shared" si="0"/>
        <v>1</v>
      </c>
      <c r="D19" s="375"/>
      <c r="E19" s="376">
        <f t="shared" si="1"/>
        <v>1</v>
      </c>
      <c r="F19" s="377" t="s">
        <v>338</v>
      </c>
      <c r="G19" s="377" t="s">
        <v>131</v>
      </c>
      <c r="H19" s="377" t="s">
        <v>293</v>
      </c>
      <c r="I19" s="378">
        <v>44169</v>
      </c>
      <c r="J19" s="378">
        <v>44230</v>
      </c>
      <c r="K19" s="379" t="s">
        <v>145</v>
      </c>
      <c r="L19" s="389" t="s">
        <v>662</v>
      </c>
      <c r="M19" s="390" t="s">
        <v>120</v>
      </c>
      <c r="N19" s="390" t="s">
        <v>120</v>
      </c>
      <c r="O19" s="77"/>
    </row>
    <row r="20" spans="1:15" s="46" customFormat="1" ht="15" customHeight="1">
      <c r="A20" s="372"/>
      <c r="B20" s="372"/>
      <c r="C20" s="374"/>
      <c r="D20" s="375"/>
      <c r="E20" s="376" t="s">
        <v>120</v>
      </c>
      <c r="F20" s="377" t="s">
        <v>1611</v>
      </c>
      <c r="G20" s="377" t="s">
        <v>251</v>
      </c>
      <c r="H20" s="377" t="s">
        <v>311</v>
      </c>
      <c r="I20" s="378">
        <v>44169</v>
      </c>
      <c r="J20" s="378" t="s">
        <v>130</v>
      </c>
      <c r="K20" s="379" t="s">
        <v>1618</v>
      </c>
      <c r="L20" s="389" t="s">
        <v>1619</v>
      </c>
      <c r="M20" s="389" t="s">
        <v>1620</v>
      </c>
      <c r="N20" s="389" t="s">
        <v>1621</v>
      </c>
      <c r="O20" s="77" t="s">
        <v>120</v>
      </c>
    </row>
    <row r="21" spans="1:15" s="46" customFormat="1" ht="15" customHeight="1">
      <c r="A21" s="372"/>
      <c r="B21" s="372"/>
      <c r="C21" s="374"/>
      <c r="D21" s="375"/>
      <c r="E21" s="376" t="s">
        <v>120</v>
      </c>
      <c r="F21" s="377" t="s">
        <v>284</v>
      </c>
      <c r="G21" s="377" t="s">
        <v>131</v>
      </c>
      <c r="H21" s="384" t="s">
        <v>120</v>
      </c>
      <c r="I21" s="378">
        <v>44169</v>
      </c>
      <c r="J21" s="391" t="s">
        <v>120</v>
      </c>
      <c r="K21" s="379" t="s">
        <v>1618</v>
      </c>
      <c r="L21" s="389" t="s">
        <v>1622</v>
      </c>
      <c r="M21" s="390" t="s">
        <v>120</v>
      </c>
      <c r="N21" s="389" t="s">
        <v>1623</v>
      </c>
      <c r="O21" s="77" t="s">
        <v>120</v>
      </c>
    </row>
    <row r="22" spans="1:15" s="46" customFormat="1" ht="15" customHeight="1">
      <c r="A22" s="373" t="s">
        <v>12</v>
      </c>
      <c r="B22" s="372" t="s">
        <v>654</v>
      </c>
      <c r="C22" s="374">
        <f t="shared" si="0"/>
        <v>1</v>
      </c>
      <c r="D22" s="375"/>
      <c r="E22" s="376">
        <f t="shared" si="1"/>
        <v>1</v>
      </c>
      <c r="F22" s="377" t="s">
        <v>338</v>
      </c>
      <c r="G22" s="377" t="s">
        <v>131</v>
      </c>
      <c r="H22" s="377" t="s">
        <v>293</v>
      </c>
      <c r="I22" s="378">
        <v>44194</v>
      </c>
      <c r="J22" s="373" t="s">
        <v>130</v>
      </c>
      <c r="K22" s="185" t="s">
        <v>146</v>
      </c>
      <c r="L22" s="380" t="s">
        <v>147</v>
      </c>
      <c r="M22" s="381" t="s">
        <v>120</v>
      </c>
      <c r="N22" s="381" t="s">
        <v>120</v>
      </c>
      <c r="O22" s="77"/>
    </row>
    <row r="23" spans="1:15" s="46" customFormat="1" ht="15" customHeight="1">
      <c r="A23" s="382" t="s">
        <v>120</v>
      </c>
      <c r="B23" s="382" t="s">
        <v>120</v>
      </c>
      <c r="C23" s="383" t="s">
        <v>120</v>
      </c>
      <c r="D23" s="383"/>
      <c r="E23" s="383" t="s">
        <v>120</v>
      </c>
      <c r="F23" s="377" t="s">
        <v>338</v>
      </c>
      <c r="G23" s="377" t="s">
        <v>257</v>
      </c>
      <c r="H23" s="377" t="s">
        <v>311</v>
      </c>
      <c r="I23" s="378">
        <v>44194</v>
      </c>
      <c r="J23" s="388" t="s">
        <v>130</v>
      </c>
      <c r="K23" s="185" t="s">
        <v>148</v>
      </c>
      <c r="L23" s="380" t="s">
        <v>310</v>
      </c>
      <c r="M23" s="185" t="s">
        <v>1624</v>
      </c>
      <c r="N23" s="185" t="s">
        <v>1625</v>
      </c>
      <c r="O23" s="77" t="s">
        <v>120</v>
      </c>
    </row>
    <row r="24" spans="1:15" s="46" customFormat="1" ht="15" customHeight="1">
      <c r="A24" s="382" t="s">
        <v>120</v>
      </c>
      <c r="B24" s="382" t="s">
        <v>120</v>
      </c>
      <c r="C24" s="383" t="s">
        <v>120</v>
      </c>
      <c r="D24" s="383"/>
      <c r="E24" s="383" t="s">
        <v>120</v>
      </c>
      <c r="F24" s="377" t="s">
        <v>1626</v>
      </c>
      <c r="G24" s="384" t="s">
        <v>120</v>
      </c>
      <c r="H24" s="384" t="s">
        <v>120</v>
      </c>
      <c r="I24" s="378">
        <v>44194</v>
      </c>
      <c r="J24" s="391" t="s">
        <v>120</v>
      </c>
      <c r="K24" s="185" t="s">
        <v>148</v>
      </c>
      <c r="L24" s="386" t="s">
        <v>460</v>
      </c>
      <c r="M24" s="379" t="s">
        <v>1627</v>
      </c>
      <c r="N24" s="379" t="s">
        <v>1628</v>
      </c>
      <c r="O24" s="77" t="s">
        <v>120</v>
      </c>
    </row>
    <row r="25" spans="1:15" s="46" customFormat="1" ht="15" customHeight="1">
      <c r="A25" s="373" t="s">
        <v>13</v>
      </c>
      <c r="B25" s="373" t="s">
        <v>654</v>
      </c>
      <c r="C25" s="374">
        <f t="shared" ref="C25:C33" si="2">IF(B25="Да, разработан",1,0)</f>
        <v>1</v>
      </c>
      <c r="D25" s="375"/>
      <c r="E25" s="376">
        <f t="shared" ref="E25:E33" si="3">C25*(1-D25)</f>
        <v>1</v>
      </c>
      <c r="F25" s="377" t="s">
        <v>338</v>
      </c>
      <c r="G25" s="377" t="s">
        <v>131</v>
      </c>
      <c r="H25" s="392" t="s">
        <v>293</v>
      </c>
      <c r="I25" s="378">
        <v>44183</v>
      </c>
      <c r="J25" s="388">
        <v>44183</v>
      </c>
      <c r="K25" s="379" t="s">
        <v>149</v>
      </c>
      <c r="L25" s="389" t="s">
        <v>663</v>
      </c>
      <c r="M25" s="390" t="s">
        <v>120</v>
      </c>
      <c r="N25" s="390" t="s">
        <v>120</v>
      </c>
      <c r="O25" s="77"/>
    </row>
    <row r="26" spans="1:15" s="46" customFormat="1" ht="15" customHeight="1">
      <c r="A26" s="373" t="s">
        <v>14</v>
      </c>
      <c r="B26" s="372" t="s">
        <v>654</v>
      </c>
      <c r="C26" s="374">
        <f t="shared" si="2"/>
        <v>1</v>
      </c>
      <c r="D26" s="375"/>
      <c r="E26" s="376">
        <f t="shared" si="3"/>
        <v>1</v>
      </c>
      <c r="F26" s="377" t="s">
        <v>338</v>
      </c>
      <c r="G26" s="377" t="s">
        <v>131</v>
      </c>
      <c r="H26" s="392" t="s">
        <v>293</v>
      </c>
      <c r="I26" s="378">
        <v>44190</v>
      </c>
      <c r="J26" s="372" t="s">
        <v>130</v>
      </c>
      <c r="K26" s="379" t="s">
        <v>150</v>
      </c>
      <c r="L26" s="380" t="s">
        <v>151</v>
      </c>
      <c r="M26" s="381" t="s">
        <v>120</v>
      </c>
      <c r="N26" s="381" t="s">
        <v>120</v>
      </c>
      <c r="O26" s="77"/>
    </row>
    <row r="27" spans="1:15" s="46" customFormat="1" ht="15" customHeight="1">
      <c r="A27" s="372" t="s">
        <v>15</v>
      </c>
      <c r="B27" s="373" t="s">
        <v>654</v>
      </c>
      <c r="C27" s="374">
        <f t="shared" si="2"/>
        <v>1</v>
      </c>
      <c r="D27" s="375"/>
      <c r="E27" s="376">
        <f t="shared" si="3"/>
        <v>1</v>
      </c>
      <c r="F27" s="377" t="s">
        <v>338</v>
      </c>
      <c r="G27" s="377" t="s">
        <v>258</v>
      </c>
      <c r="H27" s="392" t="s">
        <v>311</v>
      </c>
      <c r="I27" s="378">
        <v>44193</v>
      </c>
      <c r="J27" s="372" t="s">
        <v>130</v>
      </c>
      <c r="K27" s="379" t="s">
        <v>152</v>
      </c>
      <c r="L27" s="380" t="s">
        <v>276</v>
      </c>
      <c r="M27" s="185" t="s">
        <v>1629</v>
      </c>
      <c r="N27" s="381" t="s">
        <v>120</v>
      </c>
      <c r="O27" s="77"/>
    </row>
    <row r="28" spans="1:15" s="46" customFormat="1" ht="15" customHeight="1">
      <c r="A28" s="382" t="s">
        <v>120</v>
      </c>
      <c r="B28" s="382" t="s">
        <v>120</v>
      </c>
      <c r="C28" s="383" t="s">
        <v>120</v>
      </c>
      <c r="D28" s="383"/>
      <c r="E28" s="383" t="s">
        <v>120</v>
      </c>
      <c r="F28" s="377" t="s">
        <v>284</v>
      </c>
      <c r="G28" s="384" t="s">
        <v>120</v>
      </c>
      <c r="H28" s="384" t="s">
        <v>120</v>
      </c>
      <c r="I28" s="382" t="s">
        <v>120</v>
      </c>
      <c r="J28" s="382" t="s">
        <v>120</v>
      </c>
      <c r="K28" s="379" t="s">
        <v>152</v>
      </c>
      <c r="L28" s="386" t="s">
        <v>1630</v>
      </c>
      <c r="M28" s="393" t="s">
        <v>120</v>
      </c>
      <c r="N28" s="393" t="s">
        <v>120</v>
      </c>
      <c r="O28" s="77"/>
    </row>
    <row r="29" spans="1:15" s="46" customFormat="1" ht="15" customHeight="1">
      <c r="A29" s="372" t="s">
        <v>16</v>
      </c>
      <c r="B29" s="373" t="s">
        <v>654</v>
      </c>
      <c r="C29" s="374">
        <f t="shared" si="2"/>
        <v>1</v>
      </c>
      <c r="D29" s="375"/>
      <c r="E29" s="376">
        <f t="shared" si="3"/>
        <v>1</v>
      </c>
      <c r="F29" s="377" t="s">
        <v>338</v>
      </c>
      <c r="G29" s="377" t="s">
        <v>131</v>
      </c>
      <c r="H29" s="392" t="s">
        <v>293</v>
      </c>
      <c r="I29" s="378">
        <v>44183</v>
      </c>
      <c r="J29" s="378">
        <v>44247</v>
      </c>
      <c r="K29" s="379" t="s">
        <v>153</v>
      </c>
      <c r="L29" s="380" t="s">
        <v>312</v>
      </c>
      <c r="M29" s="381" t="s">
        <v>120</v>
      </c>
      <c r="N29" s="381" t="s">
        <v>120</v>
      </c>
      <c r="O29" s="77"/>
    </row>
    <row r="30" spans="1:15" s="46" customFormat="1" ht="15" customHeight="1">
      <c r="A30" s="382" t="s">
        <v>120</v>
      </c>
      <c r="B30" s="373"/>
      <c r="C30" s="374"/>
      <c r="D30" s="375"/>
      <c r="E30" s="376"/>
      <c r="F30" s="377" t="s">
        <v>338</v>
      </c>
      <c r="G30" s="377" t="s">
        <v>257</v>
      </c>
      <c r="H30" s="392" t="s">
        <v>314</v>
      </c>
      <c r="I30" s="378">
        <v>44183</v>
      </c>
      <c r="J30" s="378" t="s">
        <v>130</v>
      </c>
      <c r="K30" s="379" t="s">
        <v>153</v>
      </c>
      <c r="L30" s="380" t="s">
        <v>313</v>
      </c>
      <c r="M30" s="185" t="s">
        <v>1631</v>
      </c>
      <c r="N30" s="381" t="s">
        <v>120</v>
      </c>
      <c r="O30" s="77"/>
    </row>
    <row r="31" spans="1:15" s="46" customFormat="1" ht="15" customHeight="1">
      <c r="A31" s="372" t="s">
        <v>17</v>
      </c>
      <c r="B31" s="373" t="s">
        <v>654</v>
      </c>
      <c r="C31" s="374">
        <f t="shared" si="2"/>
        <v>1</v>
      </c>
      <c r="D31" s="375"/>
      <c r="E31" s="376">
        <f t="shared" si="3"/>
        <v>1</v>
      </c>
      <c r="F31" s="377" t="s">
        <v>338</v>
      </c>
      <c r="G31" s="377" t="s">
        <v>131</v>
      </c>
      <c r="H31" s="392" t="s">
        <v>293</v>
      </c>
      <c r="I31" s="378">
        <v>44187</v>
      </c>
      <c r="J31" s="378">
        <v>44195</v>
      </c>
      <c r="K31" s="379" t="s">
        <v>154</v>
      </c>
      <c r="L31" s="380" t="s">
        <v>156</v>
      </c>
      <c r="M31" s="381" t="s">
        <v>120</v>
      </c>
      <c r="N31" s="381" t="s">
        <v>120</v>
      </c>
      <c r="O31" s="77"/>
    </row>
    <row r="32" spans="1:15" s="46" customFormat="1" ht="15" customHeight="1">
      <c r="A32" s="382" t="s">
        <v>120</v>
      </c>
      <c r="B32" s="382" t="s">
        <v>120</v>
      </c>
      <c r="C32" s="383" t="s">
        <v>120</v>
      </c>
      <c r="D32" s="383"/>
      <c r="E32" s="383" t="s">
        <v>120</v>
      </c>
      <c r="F32" s="377" t="s">
        <v>338</v>
      </c>
      <c r="G32" s="377" t="s">
        <v>131</v>
      </c>
      <c r="H32" s="392" t="s">
        <v>293</v>
      </c>
      <c r="I32" s="378">
        <v>44187</v>
      </c>
      <c r="J32" s="378">
        <v>44195</v>
      </c>
      <c r="K32" s="379" t="s">
        <v>157</v>
      </c>
      <c r="L32" s="380" t="s">
        <v>664</v>
      </c>
      <c r="M32" s="381" t="s">
        <v>120</v>
      </c>
      <c r="N32" s="381" t="s">
        <v>120</v>
      </c>
      <c r="O32" s="77"/>
    </row>
    <row r="33" spans="1:15" s="46" customFormat="1" ht="15" customHeight="1">
      <c r="A33" s="373" t="s">
        <v>533</v>
      </c>
      <c r="B33" s="372" t="s">
        <v>654</v>
      </c>
      <c r="C33" s="374">
        <f t="shared" si="2"/>
        <v>1</v>
      </c>
      <c r="D33" s="375"/>
      <c r="E33" s="376">
        <f t="shared" si="3"/>
        <v>1</v>
      </c>
      <c r="F33" s="377" t="s">
        <v>338</v>
      </c>
      <c r="G33" s="377" t="s">
        <v>131</v>
      </c>
      <c r="H33" s="392" t="s">
        <v>670</v>
      </c>
      <c r="I33" s="378">
        <v>44175</v>
      </c>
      <c r="J33" s="372" t="s">
        <v>130</v>
      </c>
      <c r="K33" s="379" t="s">
        <v>158</v>
      </c>
      <c r="L33" s="380" t="s">
        <v>288</v>
      </c>
      <c r="M33" s="381" t="s">
        <v>120</v>
      </c>
      <c r="N33" s="381" t="s">
        <v>120</v>
      </c>
      <c r="O33" s="77"/>
    </row>
    <row r="34" spans="1:15" s="46" customFormat="1" ht="15" customHeight="1">
      <c r="A34" s="382" t="s">
        <v>120</v>
      </c>
      <c r="B34" s="382" t="s">
        <v>120</v>
      </c>
      <c r="C34" s="383" t="s">
        <v>120</v>
      </c>
      <c r="D34" s="383"/>
      <c r="E34" s="383" t="s">
        <v>120</v>
      </c>
      <c r="F34" s="377" t="s">
        <v>338</v>
      </c>
      <c r="G34" s="377" t="s">
        <v>257</v>
      </c>
      <c r="H34" s="392" t="s">
        <v>669</v>
      </c>
      <c r="I34" s="378">
        <v>44175</v>
      </c>
      <c r="J34" s="372" t="s">
        <v>130</v>
      </c>
      <c r="K34" s="379" t="s">
        <v>158</v>
      </c>
      <c r="L34" s="380" t="s">
        <v>665</v>
      </c>
      <c r="M34" s="185" t="s">
        <v>1632</v>
      </c>
      <c r="N34" s="381" t="s">
        <v>120</v>
      </c>
      <c r="O34" s="77"/>
    </row>
    <row r="35" spans="1:15" s="76" customFormat="1" ht="15" customHeight="1">
      <c r="A35" s="366" t="s">
        <v>19</v>
      </c>
      <c r="B35" s="366"/>
      <c r="C35" s="394"/>
      <c r="D35" s="394"/>
      <c r="E35" s="371"/>
      <c r="F35" s="370"/>
      <c r="G35" s="370"/>
      <c r="H35" s="370"/>
      <c r="I35" s="395"/>
      <c r="J35" s="366"/>
      <c r="K35" s="396"/>
      <c r="L35" s="396"/>
      <c r="M35" s="396"/>
      <c r="N35" s="396"/>
      <c r="O35" s="75"/>
    </row>
    <row r="36" spans="1:15" s="46" customFormat="1" ht="15" customHeight="1">
      <c r="A36" s="372" t="s">
        <v>20</v>
      </c>
      <c r="B36" s="372" t="s">
        <v>654</v>
      </c>
      <c r="C36" s="374">
        <f t="shared" ref="C36:C43" si="4">IF(B36="Да, разработан",1,0)</f>
        <v>1</v>
      </c>
      <c r="D36" s="374"/>
      <c r="E36" s="376">
        <f t="shared" ref="E36:E43" si="5">C36*(1-D36)</f>
        <v>1</v>
      </c>
      <c r="F36" s="377" t="s">
        <v>338</v>
      </c>
      <c r="G36" s="377" t="s">
        <v>131</v>
      </c>
      <c r="H36" s="392" t="s">
        <v>293</v>
      </c>
      <c r="I36" s="378">
        <v>44186</v>
      </c>
      <c r="J36" s="388">
        <v>44256</v>
      </c>
      <c r="K36" s="379" t="s">
        <v>159</v>
      </c>
      <c r="L36" s="389" t="s">
        <v>559</v>
      </c>
      <c r="M36" s="390" t="s">
        <v>120</v>
      </c>
      <c r="N36" s="390" t="s">
        <v>120</v>
      </c>
      <c r="O36" s="77"/>
    </row>
    <row r="37" spans="1:15" s="46" customFormat="1" ht="15" customHeight="1">
      <c r="A37" s="372" t="s">
        <v>21</v>
      </c>
      <c r="B37" s="373" t="s">
        <v>654</v>
      </c>
      <c r="C37" s="374">
        <f t="shared" si="4"/>
        <v>1</v>
      </c>
      <c r="D37" s="374"/>
      <c r="E37" s="376">
        <f t="shared" si="5"/>
        <v>1</v>
      </c>
      <c r="F37" s="377" t="s">
        <v>338</v>
      </c>
      <c r="G37" s="377" t="s">
        <v>131</v>
      </c>
      <c r="H37" s="392" t="s">
        <v>293</v>
      </c>
      <c r="I37" s="378">
        <v>44186</v>
      </c>
      <c r="J37" s="388">
        <v>44188</v>
      </c>
      <c r="K37" s="379" t="s">
        <v>160</v>
      </c>
      <c r="L37" s="397" t="s">
        <v>275</v>
      </c>
      <c r="M37" s="398" t="s">
        <v>120</v>
      </c>
      <c r="N37" s="398" t="s">
        <v>120</v>
      </c>
      <c r="O37" s="77"/>
    </row>
    <row r="38" spans="1:15" s="46" customFormat="1" ht="15" customHeight="1">
      <c r="A38" s="372" t="s">
        <v>22</v>
      </c>
      <c r="B38" s="373" t="s">
        <v>654</v>
      </c>
      <c r="C38" s="374">
        <f t="shared" si="4"/>
        <v>1</v>
      </c>
      <c r="D38" s="374"/>
      <c r="E38" s="376">
        <f t="shared" si="5"/>
        <v>1</v>
      </c>
      <c r="F38" s="377" t="s">
        <v>338</v>
      </c>
      <c r="G38" s="377" t="s">
        <v>131</v>
      </c>
      <c r="H38" s="392" t="s">
        <v>293</v>
      </c>
      <c r="I38" s="378">
        <v>44186</v>
      </c>
      <c r="J38" s="388" t="s">
        <v>666</v>
      </c>
      <c r="K38" s="379" t="s">
        <v>161</v>
      </c>
      <c r="L38" s="397" t="s">
        <v>162</v>
      </c>
      <c r="M38" s="397" t="s">
        <v>1633</v>
      </c>
      <c r="N38" s="398" t="s">
        <v>120</v>
      </c>
      <c r="O38" s="77"/>
    </row>
    <row r="39" spans="1:15" s="46" customFormat="1" ht="15" customHeight="1">
      <c r="A39" s="373" t="s">
        <v>23</v>
      </c>
      <c r="B39" s="372" t="s">
        <v>654</v>
      </c>
      <c r="C39" s="374">
        <f t="shared" si="4"/>
        <v>1</v>
      </c>
      <c r="D39" s="374"/>
      <c r="E39" s="376">
        <f t="shared" si="5"/>
        <v>1</v>
      </c>
      <c r="F39" s="377" t="s">
        <v>338</v>
      </c>
      <c r="G39" s="377" t="s">
        <v>131</v>
      </c>
      <c r="H39" s="392" t="s">
        <v>293</v>
      </c>
      <c r="I39" s="378">
        <v>44180</v>
      </c>
      <c r="J39" s="378">
        <v>44560</v>
      </c>
      <c r="K39" s="185" t="s">
        <v>163</v>
      </c>
      <c r="L39" s="380" t="s">
        <v>731</v>
      </c>
      <c r="M39" s="185" t="s">
        <v>1634</v>
      </c>
      <c r="N39" s="381" t="s">
        <v>120</v>
      </c>
      <c r="O39" s="77"/>
    </row>
    <row r="40" spans="1:15" s="46" customFormat="1" ht="15" customHeight="1">
      <c r="A40" s="372" t="s">
        <v>24</v>
      </c>
      <c r="B40" s="372" t="s">
        <v>654</v>
      </c>
      <c r="C40" s="374">
        <f t="shared" si="4"/>
        <v>1</v>
      </c>
      <c r="D40" s="399"/>
      <c r="E40" s="376">
        <f t="shared" si="5"/>
        <v>1</v>
      </c>
      <c r="F40" s="377" t="s">
        <v>338</v>
      </c>
      <c r="G40" s="377" t="s">
        <v>131</v>
      </c>
      <c r="H40" s="392" t="s">
        <v>293</v>
      </c>
      <c r="I40" s="378">
        <v>44167</v>
      </c>
      <c r="J40" s="378">
        <v>44180</v>
      </c>
      <c r="K40" s="379" t="s">
        <v>164</v>
      </c>
      <c r="L40" s="380" t="s">
        <v>165</v>
      </c>
      <c r="M40" s="185" t="s">
        <v>1635</v>
      </c>
      <c r="N40" s="381" t="s">
        <v>120</v>
      </c>
      <c r="O40" s="77"/>
    </row>
    <row r="41" spans="1:15" s="76" customFormat="1" ht="15" customHeight="1">
      <c r="A41" s="372" t="s">
        <v>25</v>
      </c>
      <c r="B41" s="373" t="s">
        <v>654</v>
      </c>
      <c r="C41" s="374">
        <f t="shared" si="4"/>
        <v>1</v>
      </c>
      <c r="D41" s="399"/>
      <c r="E41" s="376">
        <f t="shared" si="5"/>
        <v>1</v>
      </c>
      <c r="F41" s="377" t="s">
        <v>338</v>
      </c>
      <c r="G41" s="377" t="s">
        <v>251</v>
      </c>
      <c r="H41" s="377" t="s">
        <v>316</v>
      </c>
      <c r="I41" s="378">
        <v>44187</v>
      </c>
      <c r="J41" s="372" t="s">
        <v>130</v>
      </c>
      <c r="K41" s="379" t="s">
        <v>166</v>
      </c>
      <c r="L41" s="380" t="s">
        <v>277</v>
      </c>
      <c r="M41" s="185" t="s">
        <v>1636</v>
      </c>
      <c r="N41" s="381" t="s">
        <v>120</v>
      </c>
      <c r="O41" s="75"/>
    </row>
    <row r="42" spans="1:15" s="76" customFormat="1" ht="15" customHeight="1">
      <c r="A42" s="382" t="s">
        <v>120</v>
      </c>
      <c r="B42" s="382" t="s">
        <v>120</v>
      </c>
      <c r="C42" s="383" t="s">
        <v>120</v>
      </c>
      <c r="D42" s="383"/>
      <c r="E42" s="383" t="s">
        <v>120</v>
      </c>
      <c r="F42" s="377" t="s">
        <v>284</v>
      </c>
      <c r="G42" s="384" t="s">
        <v>120</v>
      </c>
      <c r="H42" s="400" t="s">
        <v>120</v>
      </c>
      <c r="I42" s="382" t="s">
        <v>120</v>
      </c>
      <c r="J42" s="401" t="s">
        <v>120</v>
      </c>
      <c r="K42" s="379" t="s">
        <v>166</v>
      </c>
      <c r="L42" s="389" t="s">
        <v>1637</v>
      </c>
      <c r="M42" s="390" t="s">
        <v>120</v>
      </c>
      <c r="N42" s="390" t="s">
        <v>120</v>
      </c>
      <c r="O42" s="75"/>
    </row>
    <row r="43" spans="1:15" s="46" customFormat="1" ht="15" customHeight="1">
      <c r="A43" s="373" t="s">
        <v>26</v>
      </c>
      <c r="B43" s="372" t="s">
        <v>654</v>
      </c>
      <c r="C43" s="374">
        <f t="shared" si="4"/>
        <v>1</v>
      </c>
      <c r="D43" s="374"/>
      <c r="E43" s="376">
        <f t="shared" si="5"/>
        <v>1</v>
      </c>
      <c r="F43" s="377" t="s">
        <v>338</v>
      </c>
      <c r="G43" s="377" t="s">
        <v>131</v>
      </c>
      <c r="H43" s="392" t="s">
        <v>730</v>
      </c>
      <c r="I43" s="378">
        <v>44189</v>
      </c>
      <c r="J43" s="378">
        <v>44285</v>
      </c>
      <c r="K43" s="379" t="s">
        <v>167</v>
      </c>
      <c r="L43" s="380" t="s">
        <v>269</v>
      </c>
      <c r="M43" s="185" t="s">
        <v>1638</v>
      </c>
      <c r="N43" s="381" t="s">
        <v>120</v>
      </c>
      <c r="O43" s="77"/>
    </row>
    <row r="44" spans="1:15" s="46" customFormat="1" ht="15" customHeight="1">
      <c r="A44" s="382" t="s">
        <v>120</v>
      </c>
      <c r="B44" s="382" t="s">
        <v>120</v>
      </c>
      <c r="C44" s="383" t="s">
        <v>120</v>
      </c>
      <c r="D44" s="383"/>
      <c r="E44" s="383" t="s">
        <v>120</v>
      </c>
      <c r="F44" s="377" t="s">
        <v>284</v>
      </c>
      <c r="G44" s="384" t="s">
        <v>120</v>
      </c>
      <c r="H44" s="384" t="s">
        <v>120</v>
      </c>
      <c r="I44" s="382" t="s">
        <v>120</v>
      </c>
      <c r="J44" s="382" t="s">
        <v>120</v>
      </c>
      <c r="K44" s="379" t="s">
        <v>253</v>
      </c>
      <c r="L44" s="380" t="s">
        <v>1639</v>
      </c>
      <c r="M44" s="385" t="s">
        <v>120</v>
      </c>
      <c r="N44" s="385" t="s">
        <v>120</v>
      </c>
      <c r="O44" s="77"/>
    </row>
    <row r="45" spans="1:15" s="46" customFormat="1" ht="15" customHeight="1">
      <c r="A45" s="372" t="s">
        <v>27</v>
      </c>
      <c r="B45" s="372" t="s">
        <v>656</v>
      </c>
      <c r="C45" s="374">
        <f t="shared" ref="C45:C77" si="6">IF(B45="Да, разработан",1,0)</f>
        <v>0</v>
      </c>
      <c r="D45" s="399"/>
      <c r="E45" s="376">
        <f t="shared" ref="E45:E64" si="7">C45*(1-D45)</f>
        <v>0</v>
      </c>
      <c r="F45" s="377" t="s">
        <v>284</v>
      </c>
      <c r="G45" s="384" t="s">
        <v>120</v>
      </c>
      <c r="H45" s="384" t="s">
        <v>120</v>
      </c>
      <c r="I45" s="378">
        <v>44194</v>
      </c>
      <c r="J45" s="382" t="s">
        <v>120</v>
      </c>
      <c r="K45" s="379" t="s">
        <v>290</v>
      </c>
      <c r="L45" s="380" t="s">
        <v>1640</v>
      </c>
      <c r="M45" s="385" t="s">
        <v>120</v>
      </c>
      <c r="N45" s="385" t="s">
        <v>120</v>
      </c>
      <c r="O45" s="77"/>
    </row>
    <row r="46" spans="1:15" s="46" customFormat="1" ht="15" customHeight="1">
      <c r="A46" s="382" t="s">
        <v>120</v>
      </c>
      <c r="B46" s="382" t="s">
        <v>120</v>
      </c>
      <c r="C46" s="376" t="s">
        <v>120</v>
      </c>
      <c r="D46" s="402"/>
      <c r="E46" s="376" t="s">
        <v>120</v>
      </c>
      <c r="F46" s="377" t="s">
        <v>284</v>
      </c>
      <c r="G46" s="384" t="s">
        <v>120</v>
      </c>
      <c r="H46" s="384" t="s">
        <v>120</v>
      </c>
      <c r="I46" s="391" t="s">
        <v>120</v>
      </c>
      <c r="J46" s="382" t="s">
        <v>120</v>
      </c>
      <c r="K46" s="379" t="s">
        <v>761</v>
      </c>
      <c r="L46" s="380" t="s">
        <v>1641</v>
      </c>
      <c r="M46" s="385" t="s">
        <v>120</v>
      </c>
      <c r="N46" s="380" t="s">
        <v>1642</v>
      </c>
      <c r="O46" s="77" t="s">
        <v>120</v>
      </c>
    </row>
    <row r="47" spans="1:15" s="46" customFormat="1" ht="15" customHeight="1">
      <c r="A47" s="382" t="s">
        <v>120</v>
      </c>
      <c r="B47" s="382" t="s">
        <v>120</v>
      </c>
      <c r="C47" s="383" t="s">
        <v>120</v>
      </c>
      <c r="D47" s="383"/>
      <c r="E47" s="383" t="s">
        <v>120</v>
      </c>
      <c r="F47" s="377" t="s">
        <v>284</v>
      </c>
      <c r="G47" s="384" t="s">
        <v>120</v>
      </c>
      <c r="H47" s="384" t="s">
        <v>120</v>
      </c>
      <c r="I47" s="382" t="s">
        <v>120</v>
      </c>
      <c r="J47" s="382" t="s">
        <v>120</v>
      </c>
      <c r="K47" s="379" t="s">
        <v>264</v>
      </c>
      <c r="L47" s="380" t="s">
        <v>1643</v>
      </c>
      <c r="M47" s="381" t="s">
        <v>120</v>
      </c>
      <c r="N47" s="381" t="s">
        <v>120</v>
      </c>
      <c r="O47" s="77"/>
    </row>
    <row r="48" spans="1:15" s="46" customFormat="1" ht="15" customHeight="1">
      <c r="A48" s="373" t="s">
        <v>28</v>
      </c>
      <c r="B48" s="372" t="s">
        <v>656</v>
      </c>
      <c r="C48" s="374">
        <f t="shared" si="6"/>
        <v>0</v>
      </c>
      <c r="D48" s="399"/>
      <c r="E48" s="376">
        <f t="shared" si="7"/>
        <v>0</v>
      </c>
      <c r="F48" s="377" t="s">
        <v>284</v>
      </c>
      <c r="G48" s="400" t="s">
        <v>120</v>
      </c>
      <c r="H48" s="400" t="s">
        <v>120</v>
      </c>
      <c r="I48" s="378">
        <v>44194</v>
      </c>
      <c r="J48" s="401" t="s">
        <v>120</v>
      </c>
      <c r="K48" s="379" t="s">
        <v>168</v>
      </c>
      <c r="L48" s="389" t="s">
        <v>1644</v>
      </c>
      <c r="M48" s="390" t="s">
        <v>120</v>
      </c>
      <c r="N48" s="390" t="s">
        <v>120</v>
      </c>
      <c r="O48" s="77"/>
    </row>
    <row r="49" spans="1:15" s="46" customFormat="1" ht="15" customHeight="1">
      <c r="A49" s="382" t="s">
        <v>120</v>
      </c>
      <c r="B49" s="382" t="s">
        <v>120</v>
      </c>
      <c r="C49" s="383" t="s">
        <v>120</v>
      </c>
      <c r="D49" s="383"/>
      <c r="E49" s="383" t="s">
        <v>120</v>
      </c>
      <c r="F49" s="377" t="s">
        <v>284</v>
      </c>
      <c r="G49" s="400" t="s">
        <v>120</v>
      </c>
      <c r="H49" s="400" t="s">
        <v>120</v>
      </c>
      <c r="I49" s="382" t="s">
        <v>120</v>
      </c>
      <c r="J49" s="401" t="s">
        <v>120</v>
      </c>
      <c r="K49" s="379" t="s">
        <v>291</v>
      </c>
      <c r="L49" s="389" t="s">
        <v>1645</v>
      </c>
      <c r="M49" s="390" t="s">
        <v>120</v>
      </c>
      <c r="N49" s="390" t="s">
        <v>120</v>
      </c>
      <c r="O49" s="77"/>
    </row>
    <row r="50" spans="1:15" s="46" customFormat="1" ht="15" customHeight="1">
      <c r="A50" s="373" t="s">
        <v>534</v>
      </c>
      <c r="B50" s="372" t="s">
        <v>654</v>
      </c>
      <c r="C50" s="374">
        <f t="shared" si="6"/>
        <v>1</v>
      </c>
      <c r="D50" s="399"/>
      <c r="E50" s="376">
        <f t="shared" si="7"/>
        <v>1</v>
      </c>
      <c r="F50" s="377" t="s">
        <v>338</v>
      </c>
      <c r="G50" s="185" t="s">
        <v>131</v>
      </c>
      <c r="H50" s="185" t="s">
        <v>293</v>
      </c>
      <c r="I50" s="378">
        <v>44160</v>
      </c>
      <c r="J50" s="403">
        <v>44181</v>
      </c>
      <c r="K50" s="379" t="s">
        <v>169</v>
      </c>
      <c r="L50" s="389" t="s">
        <v>292</v>
      </c>
      <c r="M50" s="390" t="s">
        <v>120</v>
      </c>
      <c r="N50" s="390" t="s">
        <v>120</v>
      </c>
      <c r="O50" s="77"/>
    </row>
    <row r="51" spans="1:15" s="46" customFormat="1" ht="15" customHeight="1">
      <c r="A51" s="382" t="s">
        <v>120</v>
      </c>
      <c r="B51" s="382" t="s">
        <v>120</v>
      </c>
      <c r="C51" s="383" t="s">
        <v>120</v>
      </c>
      <c r="D51" s="383"/>
      <c r="E51" s="383" t="s">
        <v>120</v>
      </c>
      <c r="F51" s="377" t="s">
        <v>338</v>
      </c>
      <c r="G51" s="185" t="s">
        <v>251</v>
      </c>
      <c r="H51" s="185" t="s">
        <v>668</v>
      </c>
      <c r="I51" s="382" t="s">
        <v>120</v>
      </c>
      <c r="J51" s="403" t="s">
        <v>130</v>
      </c>
      <c r="K51" s="379" t="s">
        <v>262</v>
      </c>
      <c r="L51" s="380" t="s">
        <v>294</v>
      </c>
      <c r="M51" s="185" t="s">
        <v>1646</v>
      </c>
      <c r="N51" s="381" t="s">
        <v>120</v>
      </c>
      <c r="O51" s="77"/>
    </row>
    <row r="52" spans="1:15" s="46" customFormat="1" ht="15" customHeight="1">
      <c r="A52" s="373" t="s">
        <v>30</v>
      </c>
      <c r="B52" s="372" t="s">
        <v>654</v>
      </c>
      <c r="C52" s="374">
        <f t="shared" si="6"/>
        <v>1</v>
      </c>
      <c r="D52" s="374"/>
      <c r="E52" s="376">
        <f t="shared" si="7"/>
        <v>1</v>
      </c>
      <c r="F52" s="377" t="s">
        <v>338</v>
      </c>
      <c r="G52" s="377" t="s">
        <v>131</v>
      </c>
      <c r="H52" s="185" t="s">
        <v>293</v>
      </c>
      <c r="I52" s="378">
        <v>44183</v>
      </c>
      <c r="J52" s="372" t="s">
        <v>130</v>
      </c>
      <c r="K52" s="379" t="s">
        <v>170</v>
      </c>
      <c r="L52" s="380" t="s">
        <v>171</v>
      </c>
      <c r="M52" s="185" t="s">
        <v>1647</v>
      </c>
      <c r="N52" s="381" t="s">
        <v>120</v>
      </c>
      <c r="O52" s="77"/>
    </row>
    <row r="53" spans="1:15" s="76" customFormat="1" ht="15" customHeight="1">
      <c r="A53" s="366" t="s">
        <v>31</v>
      </c>
      <c r="B53" s="366"/>
      <c r="C53" s="394"/>
      <c r="D53" s="394"/>
      <c r="E53" s="371"/>
      <c r="F53" s="370"/>
      <c r="G53" s="370"/>
      <c r="H53" s="370"/>
      <c r="I53" s="395"/>
      <c r="J53" s="366"/>
      <c r="K53" s="396"/>
      <c r="L53" s="396"/>
      <c r="M53" s="396"/>
      <c r="N53" s="396"/>
      <c r="O53" s="75"/>
    </row>
    <row r="54" spans="1:15" s="46" customFormat="1" ht="15" customHeight="1">
      <c r="A54" s="373" t="s">
        <v>32</v>
      </c>
      <c r="B54" s="372" t="s">
        <v>654</v>
      </c>
      <c r="C54" s="374">
        <f t="shared" si="6"/>
        <v>1</v>
      </c>
      <c r="D54" s="374"/>
      <c r="E54" s="376">
        <f t="shared" si="7"/>
        <v>1</v>
      </c>
      <c r="F54" s="377" t="s">
        <v>338</v>
      </c>
      <c r="G54" s="377" t="s">
        <v>131</v>
      </c>
      <c r="H54" s="392" t="s">
        <v>671</v>
      </c>
      <c r="I54" s="378">
        <v>44191</v>
      </c>
      <c r="J54" s="388">
        <v>44243</v>
      </c>
      <c r="K54" s="379" t="s">
        <v>172</v>
      </c>
      <c r="L54" s="380" t="s">
        <v>173</v>
      </c>
      <c r="M54" s="185" t="s">
        <v>1648</v>
      </c>
      <c r="N54" s="381" t="s">
        <v>120</v>
      </c>
      <c r="O54" s="77"/>
    </row>
    <row r="55" spans="1:15" s="46" customFormat="1" ht="15" customHeight="1">
      <c r="A55" s="373" t="s">
        <v>33</v>
      </c>
      <c r="B55" s="373" t="s">
        <v>654</v>
      </c>
      <c r="C55" s="374">
        <f t="shared" si="6"/>
        <v>1</v>
      </c>
      <c r="D55" s="374"/>
      <c r="E55" s="376">
        <f t="shared" si="7"/>
        <v>1</v>
      </c>
      <c r="F55" s="377" t="s">
        <v>338</v>
      </c>
      <c r="G55" s="377" t="s">
        <v>131</v>
      </c>
      <c r="H55" s="185" t="s">
        <v>293</v>
      </c>
      <c r="I55" s="378">
        <v>44194</v>
      </c>
      <c r="J55" s="372" t="s">
        <v>130</v>
      </c>
      <c r="K55" s="379" t="s">
        <v>174</v>
      </c>
      <c r="L55" s="380" t="s">
        <v>175</v>
      </c>
      <c r="M55" s="381" t="s">
        <v>120</v>
      </c>
      <c r="N55" s="381" t="s">
        <v>120</v>
      </c>
      <c r="O55" s="77"/>
    </row>
    <row r="56" spans="1:15" s="46" customFormat="1" ht="15" customHeight="1">
      <c r="A56" s="373" t="s">
        <v>94</v>
      </c>
      <c r="B56" s="372" t="s">
        <v>654</v>
      </c>
      <c r="C56" s="374">
        <f t="shared" si="6"/>
        <v>1</v>
      </c>
      <c r="D56" s="399"/>
      <c r="E56" s="376">
        <f t="shared" si="7"/>
        <v>1</v>
      </c>
      <c r="F56" s="377" t="s">
        <v>338</v>
      </c>
      <c r="G56" s="377" t="s">
        <v>257</v>
      </c>
      <c r="H56" s="392" t="s">
        <v>672</v>
      </c>
      <c r="I56" s="378">
        <v>44187</v>
      </c>
      <c r="J56" s="372" t="s">
        <v>130</v>
      </c>
      <c r="K56" s="379" t="s">
        <v>176</v>
      </c>
      <c r="L56" s="380" t="s">
        <v>667</v>
      </c>
      <c r="M56" s="185" t="s">
        <v>1649</v>
      </c>
      <c r="N56" s="381" t="s">
        <v>120</v>
      </c>
      <c r="O56" s="77"/>
    </row>
    <row r="57" spans="1:15" s="46" customFormat="1" ht="15" customHeight="1">
      <c r="A57" s="382" t="s">
        <v>120</v>
      </c>
      <c r="B57" s="382" t="s">
        <v>120</v>
      </c>
      <c r="C57" s="383" t="s">
        <v>120</v>
      </c>
      <c r="D57" s="383"/>
      <c r="E57" s="383" t="s">
        <v>120</v>
      </c>
      <c r="F57" s="377" t="s">
        <v>284</v>
      </c>
      <c r="G57" s="400" t="s">
        <v>120</v>
      </c>
      <c r="H57" s="400" t="s">
        <v>120</v>
      </c>
      <c r="I57" s="382" t="s">
        <v>120</v>
      </c>
      <c r="J57" s="401" t="s">
        <v>120</v>
      </c>
      <c r="K57" s="379" t="s">
        <v>176</v>
      </c>
      <c r="L57" s="389" t="s">
        <v>1650</v>
      </c>
      <c r="M57" s="390" t="s">
        <v>120</v>
      </c>
      <c r="N57" s="390" t="s">
        <v>120</v>
      </c>
      <c r="O57" s="77"/>
    </row>
    <row r="58" spans="1:15" s="46" customFormat="1" ht="15" customHeight="1">
      <c r="A58" s="373" t="s">
        <v>34</v>
      </c>
      <c r="B58" s="373" t="s">
        <v>654</v>
      </c>
      <c r="C58" s="374">
        <f t="shared" si="6"/>
        <v>1</v>
      </c>
      <c r="D58" s="374"/>
      <c r="E58" s="376">
        <f t="shared" si="7"/>
        <v>1</v>
      </c>
      <c r="F58" s="377" t="s">
        <v>338</v>
      </c>
      <c r="G58" s="377" t="s">
        <v>131</v>
      </c>
      <c r="H58" s="392" t="s">
        <v>673</v>
      </c>
      <c r="I58" s="378">
        <v>44188</v>
      </c>
      <c r="J58" s="388">
        <v>44190</v>
      </c>
      <c r="K58" s="379" t="s">
        <v>177</v>
      </c>
      <c r="L58" s="389" t="s">
        <v>1651</v>
      </c>
      <c r="M58" s="389" t="s">
        <v>1652</v>
      </c>
      <c r="N58" s="390" t="s">
        <v>120</v>
      </c>
      <c r="O58" s="77"/>
    </row>
    <row r="59" spans="1:15" s="46" customFormat="1" ht="15" customHeight="1">
      <c r="A59" s="382" t="s">
        <v>120</v>
      </c>
      <c r="B59" s="382" t="s">
        <v>120</v>
      </c>
      <c r="C59" s="383" t="s">
        <v>120</v>
      </c>
      <c r="D59" s="383"/>
      <c r="E59" s="383" t="s">
        <v>120</v>
      </c>
      <c r="F59" s="377" t="s">
        <v>338</v>
      </c>
      <c r="G59" s="377" t="s">
        <v>131</v>
      </c>
      <c r="H59" s="392" t="s">
        <v>674</v>
      </c>
      <c r="I59" s="378">
        <v>44188</v>
      </c>
      <c r="J59" s="388">
        <v>44193</v>
      </c>
      <c r="K59" s="379" t="s">
        <v>178</v>
      </c>
      <c r="L59" s="389" t="s">
        <v>569</v>
      </c>
      <c r="M59" s="389" t="s">
        <v>1653</v>
      </c>
      <c r="N59" s="390" t="s">
        <v>120</v>
      </c>
      <c r="O59" s="77"/>
    </row>
    <row r="60" spans="1:15" s="46" customFormat="1" ht="15" customHeight="1">
      <c r="A60" s="372" t="s">
        <v>35</v>
      </c>
      <c r="B60" s="372" t="s">
        <v>654</v>
      </c>
      <c r="C60" s="374">
        <f t="shared" si="6"/>
        <v>1</v>
      </c>
      <c r="D60" s="374">
        <v>0.5</v>
      </c>
      <c r="E60" s="376">
        <f t="shared" si="7"/>
        <v>0.5</v>
      </c>
      <c r="F60" s="377" t="s">
        <v>338</v>
      </c>
      <c r="G60" s="377" t="s">
        <v>131</v>
      </c>
      <c r="H60" s="185" t="s">
        <v>293</v>
      </c>
      <c r="I60" s="378">
        <v>44188</v>
      </c>
      <c r="J60" s="372" t="s">
        <v>130</v>
      </c>
      <c r="K60" s="379" t="s">
        <v>179</v>
      </c>
      <c r="L60" s="380" t="s">
        <v>180</v>
      </c>
      <c r="M60" s="185" t="s">
        <v>1654</v>
      </c>
      <c r="N60" s="185" t="s">
        <v>1655</v>
      </c>
      <c r="O60" s="77" t="s">
        <v>120</v>
      </c>
    </row>
    <row r="61" spans="1:15" s="46" customFormat="1" ht="15" customHeight="1">
      <c r="A61" s="373" t="s">
        <v>36</v>
      </c>
      <c r="B61" s="372" t="s">
        <v>654</v>
      </c>
      <c r="C61" s="374">
        <f t="shared" si="6"/>
        <v>1</v>
      </c>
      <c r="D61" s="374"/>
      <c r="E61" s="376">
        <f t="shared" si="7"/>
        <v>1</v>
      </c>
      <c r="F61" s="377" t="s">
        <v>338</v>
      </c>
      <c r="G61" s="377" t="s">
        <v>257</v>
      </c>
      <c r="H61" s="392" t="s">
        <v>1656</v>
      </c>
      <c r="I61" s="378">
        <v>44176</v>
      </c>
      <c r="J61" s="373" t="s">
        <v>130</v>
      </c>
      <c r="K61" s="379" t="s">
        <v>536</v>
      </c>
      <c r="L61" s="380" t="s">
        <v>1657</v>
      </c>
      <c r="M61" s="381" t="s">
        <v>120</v>
      </c>
      <c r="N61" s="381" t="s">
        <v>120</v>
      </c>
      <c r="O61" s="77"/>
    </row>
    <row r="62" spans="1:15" s="46" customFormat="1" ht="15" customHeight="1">
      <c r="A62" s="382" t="s">
        <v>120</v>
      </c>
      <c r="B62" s="382" t="s">
        <v>120</v>
      </c>
      <c r="C62" s="383" t="s">
        <v>120</v>
      </c>
      <c r="D62" s="383"/>
      <c r="E62" s="383" t="s">
        <v>120</v>
      </c>
      <c r="F62" s="377" t="s">
        <v>284</v>
      </c>
      <c r="G62" s="400" t="s">
        <v>120</v>
      </c>
      <c r="H62" s="400" t="s">
        <v>120</v>
      </c>
      <c r="I62" s="382" t="s">
        <v>120</v>
      </c>
      <c r="J62" s="401" t="s">
        <v>120</v>
      </c>
      <c r="K62" s="379" t="s">
        <v>536</v>
      </c>
      <c r="L62" s="389" t="s">
        <v>1658</v>
      </c>
      <c r="M62" s="390" t="s">
        <v>120</v>
      </c>
      <c r="N62" s="390" t="s">
        <v>120</v>
      </c>
      <c r="O62" s="77"/>
    </row>
    <row r="63" spans="1:15" s="46" customFormat="1" ht="15" customHeight="1">
      <c r="A63" s="382" t="s">
        <v>120</v>
      </c>
      <c r="B63" s="382" t="s">
        <v>120</v>
      </c>
      <c r="C63" s="383" t="s">
        <v>120</v>
      </c>
      <c r="D63" s="383"/>
      <c r="E63" s="383" t="s">
        <v>120</v>
      </c>
      <c r="F63" s="377" t="s">
        <v>284</v>
      </c>
      <c r="G63" s="400" t="s">
        <v>120</v>
      </c>
      <c r="H63" s="400" t="s">
        <v>120</v>
      </c>
      <c r="I63" s="382" t="s">
        <v>120</v>
      </c>
      <c r="J63" s="401" t="s">
        <v>120</v>
      </c>
      <c r="K63" s="379" t="s">
        <v>732</v>
      </c>
      <c r="L63" s="389" t="s">
        <v>1659</v>
      </c>
      <c r="M63" s="390" t="s">
        <v>120</v>
      </c>
      <c r="N63" s="390" t="s">
        <v>120</v>
      </c>
      <c r="O63" s="77"/>
    </row>
    <row r="64" spans="1:15" s="46" customFormat="1" ht="15" customHeight="1">
      <c r="A64" s="372" t="s">
        <v>37</v>
      </c>
      <c r="B64" s="372" t="s">
        <v>654</v>
      </c>
      <c r="C64" s="374">
        <f t="shared" si="6"/>
        <v>1</v>
      </c>
      <c r="D64" s="399"/>
      <c r="E64" s="376">
        <f t="shared" si="7"/>
        <v>1</v>
      </c>
      <c r="F64" s="377" t="s">
        <v>338</v>
      </c>
      <c r="G64" s="377" t="s">
        <v>131</v>
      </c>
      <c r="H64" s="392" t="s">
        <v>293</v>
      </c>
      <c r="I64" s="378">
        <v>44186</v>
      </c>
      <c r="J64" s="378">
        <v>44186</v>
      </c>
      <c r="K64" s="379" t="s">
        <v>676</v>
      </c>
      <c r="L64" s="389" t="s">
        <v>675</v>
      </c>
      <c r="M64" s="389" t="s">
        <v>1660</v>
      </c>
      <c r="N64" s="390" t="s">
        <v>120</v>
      </c>
      <c r="O64" s="77"/>
    </row>
    <row r="65" spans="1:15" s="46" customFormat="1" ht="15" customHeight="1">
      <c r="A65" s="382" t="s">
        <v>120</v>
      </c>
      <c r="B65" s="382" t="s">
        <v>120</v>
      </c>
      <c r="C65" s="383" t="s">
        <v>120</v>
      </c>
      <c r="D65" s="383"/>
      <c r="E65" s="383" t="s">
        <v>120</v>
      </c>
      <c r="F65" s="377" t="s">
        <v>338</v>
      </c>
      <c r="G65" s="377" t="s">
        <v>131</v>
      </c>
      <c r="H65" s="392" t="s">
        <v>293</v>
      </c>
      <c r="I65" s="378">
        <v>44186</v>
      </c>
      <c r="J65" s="378" t="s">
        <v>130</v>
      </c>
      <c r="K65" s="379" t="s">
        <v>182</v>
      </c>
      <c r="L65" s="389" t="s">
        <v>330</v>
      </c>
      <c r="M65" s="389" t="s">
        <v>1660</v>
      </c>
      <c r="N65" s="390" t="s">
        <v>120</v>
      </c>
      <c r="O65" s="77"/>
    </row>
    <row r="66" spans="1:15" s="46" customFormat="1" ht="15" customHeight="1">
      <c r="A66" s="382" t="s">
        <v>120</v>
      </c>
      <c r="B66" s="382" t="s">
        <v>120</v>
      </c>
      <c r="C66" s="383" t="s">
        <v>120</v>
      </c>
      <c r="D66" s="383"/>
      <c r="E66" s="383" t="s">
        <v>120</v>
      </c>
      <c r="F66" s="377" t="s">
        <v>1611</v>
      </c>
      <c r="G66" s="377" t="s">
        <v>256</v>
      </c>
      <c r="H66" s="392" t="s">
        <v>317</v>
      </c>
      <c r="I66" s="378">
        <v>44186</v>
      </c>
      <c r="J66" s="372" t="s">
        <v>130</v>
      </c>
      <c r="K66" s="379" t="s">
        <v>182</v>
      </c>
      <c r="L66" s="380" t="s">
        <v>1661</v>
      </c>
      <c r="M66" s="185" t="s">
        <v>1662</v>
      </c>
      <c r="N66" s="185" t="s">
        <v>1663</v>
      </c>
      <c r="O66" s="77" t="s">
        <v>120</v>
      </c>
    </row>
    <row r="67" spans="1:15" s="46" customFormat="1" ht="15" customHeight="1">
      <c r="A67" s="372" t="s">
        <v>535</v>
      </c>
      <c r="B67" s="372" t="s">
        <v>654</v>
      </c>
      <c r="C67" s="374">
        <f t="shared" si="6"/>
        <v>1</v>
      </c>
      <c r="D67" s="374"/>
      <c r="E67" s="376">
        <f t="shared" ref="E67:E77" si="8">C67*(1-D67)</f>
        <v>1</v>
      </c>
      <c r="F67" s="377" t="s">
        <v>338</v>
      </c>
      <c r="G67" s="377" t="s">
        <v>255</v>
      </c>
      <c r="H67" s="392" t="s">
        <v>677</v>
      </c>
      <c r="I67" s="378">
        <v>44193</v>
      </c>
      <c r="J67" s="372" t="s">
        <v>130</v>
      </c>
      <c r="K67" s="379" t="s">
        <v>183</v>
      </c>
      <c r="L67" s="380" t="s">
        <v>278</v>
      </c>
      <c r="M67" s="185" t="s">
        <v>1664</v>
      </c>
      <c r="N67" s="381" t="s">
        <v>120</v>
      </c>
      <c r="O67" s="77"/>
    </row>
    <row r="68" spans="1:15" s="76" customFormat="1" ht="15" customHeight="1">
      <c r="A68" s="366" t="s">
        <v>38</v>
      </c>
      <c r="B68" s="366"/>
      <c r="C68" s="394"/>
      <c r="D68" s="394"/>
      <c r="E68" s="371"/>
      <c r="F68" s="370"/>
      <c r="G68" s="370"/>
      <c r="H68" s="370"/>
      <c r="I68" s="395"/>
      <c r="J68" s="366"/>
      <c r="K68" s="396"/>
      <c r="L68" s="396"/>
      <c r="M68" s="396"/>
      <c r="N68" s="396"/>
      <c r="O68" s="75"/>
    </row>
    <row r="69" spans="1:15" s="46" customFormat="1" ht="15" customHeight="1">
      <c r="A69" s="373" t="s">
        <v>39</v>
      </c>
      <c r="B69" s="372" t="s">
        <v>654</v>
      </c>
      <c r="C69" s="374">
        <f t="shared" si="6"/>
        <v>1</v>
      </c>
      <c r="D69" s="374"/>
      <c r="E69" s="376">
        <f t="shared" si="8"/>
        <v>1</v>
      </c>
      <c r="F69" s="377" t="s">
        <v>338</v>
      </c>
      <c r="G69" s="377" t="s">
        <v>131</v>
      </c>
      <c r="H69" s="392" t="s">
        <v>293</v>
      </c>
      <c r="I69" s="378">
        <v>44193</v>
      </c>
      <c r="J69" s="378" t="s">
        <v>130</v>
      </c>
      <c r="K69" s="379" t="s">
        <v>486</v>
      </c>
      <c r="L69" s="380" t="s">
        <v>728</v>
      </c>
      <c r="M69" s="381" t="s">
        <v>120</v>
      </c>
      <c r="N69" s="381" t="s">
        <v>120</v>
      </c>
      <c r="O69" s="77"/>
    </row>
    <row r="70" spans="1:15" s="46" customFormat="1" ht="15" customHeight="1">
      <c r="A70" s="382" t="s">
        <v>120</v>
      </c>
      <c r="B70" s="382" t="s">
        <v>120</v>
      </c>
      <c r="C70" s="383" t="s">
        <v>120</v>
      </c>
      <c r="D70" s="383"/>
      <c r="E70" s="383" t="s">
        <v>120</v>
      </c>
      <c r="F70" s="377" t="s">
        <v>1665</v>
      </c>
      <c r="G70" s="400" t="s">
        <v>120</v>
      </c>
      <c r="H70" s="400" t="s">
        <v>120</v>
      </c>
      <c r="I70" s="382" t="s">
        <v>120</v>
      </c>
      <c r="J70" s="401" t="s">
        <v>120</v>
      </c>
      <c r="K70" s="379" t="s">
        <v>727</v>
      </c>
      <c r="L70" s="380" t="s">
        <v>1666</v>
      </c>
      <c r="M70" s="385" t="s">
        <v>120</v>
      </c>
      <c r="N70" s="380" t="s">
        <v>1667</v>
      </c>
      <c r="O70" s="77" t="s">
        <v>120</v>
      </c>
    </row>
    <row r="71" spans="1:15" s="46" customFormat="1" ht="15" customHeight="1">
      <c r="A71" s="372" t="s">
        <v>40</v>
      </c>
      <c r="B71" s="373" t="s">
        <v>654</v>
      </c>
      <c r="C71" s="374">
        <f t="shared" si="6"/>
        <v>1</v>
      </c>
      <c r="D71" s="374"/>
      <c r="E71" s="376">
        <f t="shared" si="8"/>
        <v>1</v>
      </c>
      <c r="F71" s="377" t="s">
        <v>338</v>
      </c>
      <c r="G71" s="377" t="s">
        <v>131</v>
      </c>
      <c r="H71" s="392" t="s">
        <v>293</v>
      </c>
      <c r="I71" s="378">
        <v>44555</v>
      </c>
      <c r="J71" s="388">
        <v>44196</v>
      </c>
      <c r="K71" s="379" t="s">
        <v>184</v>
      </c>
      <c r="L71" s="380" t="s">
        <v>185</v>
      </c>
      <c r="M71" s="185" t="s">
        <v>1668</v>
      </c>
      <c r="N71" s="381" t="s">
        <v>120</v>
      </c>
      <c r="O71" s="77"/>
    </row>
    <row r="72" spans="1:15" s="46" customFormat="1" ht="15" customHeight="1">
      <c r="A72" s="372" t="s">
        <v>41</v>
      </c>
      <c r="B72" s="373" t="s">
        <v>654</v>
      </c>
      <c r="C72" s="374">
        <f t="shared" si="6"/>
        <v>1</v>
      </c>
      <c r="D72" s="374"/>
      <c r="E72" s="376">
        <f t="shared" si="8"/>
        <v>1</v>
      </c>
      <c r="F72" s="377" t="s">
        <v>338</v>
      </c>
      <c r="G72" s="377" t="s">
        <v>131</v>
      </c>
      <c r="H72" s="392" t="s">
        <v>293</v>
      </c>
      <c r="I72" s="378">
        <v>44195</v>
      </c>
      <c r="J72" s="388">
        <v>44225</v>
      </c>
      <c r="K72" s="379" t="s">
        <v>186</v>
      </c>
      <c r="L72" s="380" t="s">
        <v>188</v>
      </c>
      <c r="M72" s="381" t="s">
        <v>120</v>
      </c>
      <c r="N72" s="381" t="s">
        <v>120</v>
      </c>
      <c r="O72" s="77"/>
    </row>
    <row r="73" spans="1:15" s="46" customFormat="1" ht="15" customHeight="1">
      <c r="A73" s="372" t="s">
        <v>42</v>
      </c>
      <c r="B73" s="373" t="s">
        <v>654</v>
      </c>
      <c r="C73" s="374">
        <f t="shared" si="6"/>
        <v>1</v>
      </c>
      <c r="D73" s="374"/>
      <c r="E73" s="376">
        <f t="shared" si="8"/>
        <v>1</v>
      </c>
      <c r="F73" s="377" t="s">
        <v>338</v>
      </c>
      <c r="G73" s="377" t="s">
        <v>131</v>
      </c>
      <c r="H73" s="392" t="s">
        <v>293</v>
      </c>
      <c r="I73" s="378">
        <v>44194</v>
      </c>
      <c r="J73" s="388">
        <v>44195</v>
      </c>
      <c r="K73" s="379" t="s">
        <v>189</v>
      </c>
      <c r="L73" s="380" t="s">
        <v>190</v>
      </c>
      <c r="M73" s="185" t="s">
        <v>1669</v>
      </c>
      <c r="N73" s="381" t="s">
        <v>120</v>
      </c>
      <c r="O73" s="77"/>
    </row>
    <row r="74" spans="1:15" s="46" customFormat="1" ht="15" customHeight="1">
      <c r="A74" s="373" t="s">
        <v>91</v>
      </c>
      <c r="B74" s="372" t="s">
        <v>656</v>
      </c>
      <c r="C74" s="374">
        <f t="shared" si="6"/>
        <v>0</v>
      </c>
      <c r="D74" s="374"/>
      <c r="E74" s="376">
        <f t="shared" si="8"/>
        <v>0</v>
      </c>
      <c r="F74" s="377" t="s">
        <v>284</v>
      </c>
      <c r="G74" s="400" t="s">
        <v>120</v>
      </c>
      <c r="H74" s="400" t="s">
        <v>120</v>
      </c>
      <c r="I74" s="378">
        <v>44189</v>
      </c>
      <c r="J74" s="401" t="s">
        <v>120</v>
      </c>
      <c r="K74" s="379" t="s">
        <v>191</v>
      </c>
      <c r="L74" s="380" t="s">
        <v>573</v>
      </c>
      <c r="M74" s="381" t="s">
        <v>120</v>
      </c>
      <c r="N74" s="381" t="s">
        <v>120</v>
      </c>
      <c r="O74" s="77"/>
    </row>
    <row r="75" spans="1:15" s="46" customFormat="1" ht="15" customHeight="1">
      <c r="A75" s="372" t="s">
        <v>43</v>
      </c>
      <c r="B75" s="373" t="s">
        <v>656</v>
      </c>
      <c r="C75" s="374">
        <f t="shared" si="6"/>
        <v>0</v>
      </c>
      <c r="D75" s="374"/>
      <c r="E75" s="376">
        <f t="shared" si="8"/>
        <v>0</v>
      </c>
      <c r="F75" s="377" t="s">
        <v>1611</v>
      </c>
      <c r="G75" s="377" t="s">
        <v>255</v>
      </c>
      <c r="H75" s="392" t="s">
        <v>318</v>
      </c>
      <c r="I75" s="378">
        <v>44186</v>
      </c>
      <c r="J75" s="372" t="s">
        <v>130</v>
      </c>
      <c r="K75" s="379" t="s">
        <v>192</v>
      </c>
      <c r="L75" s="380" t="s">
        <v>193</v>
      </c>
      <c r="M75" s="185" t="s">
        <v>1670</v>
      </c>
      <c r="N75" s="185" t="s">
        <v>1671</v>
      </c>
      <c r="O75" s="77" t="s">
        <v>120</v>
      </c>
    </row>
    <row r="76" spans="1:15" s="46" customFormat="1" ht="15" customHeight="1">
      <c r="A76" s="382" t="s">
        <v>120</v>
      </c>
      <c r="B76" s="382" t="s">
        <v>120</v>
      </c>
      <c r="C76" s="383" t="s">
        <v>120</v>
      </c>
      <c r="D76" s="383"/>
      <c r="E76" s="383" t="s">
        <v>120</v>
      </c>
      <c r="F76" s="377" t="s">
        <v>284</v>
      </c>
      <c r="G76" s="384" t="s">
        <v>120</v>
      </c>
      <c r="H76" s="384" t="s">
        <v>120</v>
      </c>
      <c r="I76" s="382" t="s">
        <v>120</v>
      </c>
      <c r="J76" s="382" t="s">
        <v>120</v>
      </c>
      <c r="K76" s="379" t="s">
        <v>297</v>
      </c>
      <c r="L76" s="386" t="s">
        <v>1672</v>
      </c>
      <c r="M76" s="387" t="s">
        <v>120</v>
      </c>
      <c r="N76" s="387" t="s">
        <v>120</v>
      </c>
      <c r="O76" s="77"/>
    </row>
    <row r="77" spans="1:15" s="46" customFormat="1" ht="15" customHeight="1">
      <c r="A77" s="373" t="s">
        <v>44</v>
      </c>
      <c r="B77" s="372" t="s">
        <v>654</v>
      </c>
      <c r="C77" s="374">
        <f t="shared" si="6"/>
        <v>1</v>
      </c>
      <c r="D77" s="374"/>
      <c r="E77" s="376">
        <f t="shared" si="8"/>
        <v>1</v>
      </c>
      <c r="F77" s="377" t="s">
        <v>338</v>
      </c>
      <c r="G77" s="377" t="s">
        <v>131</v>
      </c>
      <c r="H77" s="392" t="s">
        <v>293</v>
      </c>
      <c r="I77" s="382" t="s">
        <v>120</v>
      </c>
      <c r="J77" s="372" t="s">
        <v>263</v>
      </c>
      <c r="K77" s="379" t="s">
        <v>194</v>
      </c>
      <c r="L77" s="380" t="s">
        <v>736</v>
      </c>
      <c r="M77" s="185" t="s">
        <v>1673</v>
      </c>
      <c r="N77" s="381" t="s">
        <v>120</v>
      </c>
      <c r="O77" s="77"/>
    </row>
    <row r="78" spans="1:15" s="76" customFormat="1" ht="15" customHeight="1">
      <c r="A78" s="366" t="s">
        <v>45</v>
      </c>
      <c r="B78" s="366"/>
      <c r="C78" s="394"/>
      <c r="D78" s="394"/>
      <c r="E78" s="371"/>
      <c r="F78" s="370"/>
      <c r="G78" s="370"/>
      <c r="H78" s="370"/>
      <c r="I78" s="395"/>
      <c r="J78" s="366"/>
      <c r="K78" s="396"/>
      <c r="L78" s="396"/>
      <c r="M78" s="396"/>
      <c r="N78" s="396"/>
      <c r="O78" s="75"/>
    </row>
    <row r="79" spans="1:15" s="46" customFormat="1" ht="15" customHeight="1">
      <c r="A79" s="373" t="s">
        <v>46</v>
      </c>
      <c r="B79" s="373" t="s">
        <v>654</v>
      </c>
      <c r="C79" s="374">
        <f t="shared" ref="C79:C85" si="9">IF(B79="Да, разработан",1,0)</f>
        <v>1</v>
      </c>
      <c r="D79" s="374"/>
      <c r="E79" s="376">
        <f t="shared" ref="E79:E88" si="10">C79*(1-D79)</f>
        <v>1</v>
      </c>
      <c r="F79" s="377" t="s">
        <v>338</v>
      </c>
      <c r="G79" s="377" t="s">
        <v>131</v>
      </c>
      <c r="H79" s="392" t="s">
        <v>293</v>
      </c>
      <c r="I79" s="378">
        <v>44186</v>
      </c>
      <c r="J79" s="388">
        <v>44195</v>
      </c>
      <c r="K79" s="379" t="s">
        <v>195</v>
      </c>
      <c r="L79" s="389" t="s">
        <v>678</v>
      </c>
      <c r="M79" s="389" t="s">
        <v>1674</v>
      </c>
      <c r="N79" s="390" t="s">
        <v>120</v>
      </c>
      <c r="O79" s="77"/>
    </row>
    <row r="80" spans="1:15" s="46" customFormat="1" ht="15" customHeight="1">
      <c r="A80" s="372" t="s">
        <v>47</v>
      </c>
      <c r="B80" s="372" t="s">
        <v>654</v>
      </c>
      <c r="C80" s="374">
        <f t="shared" si="9"/>
        <v>1</v>
      </c>
      <c r="D80" s="374">
        <v>0.5</v>
      </c>
      <c r="E80" s="376">
        <f t="shared" si="10"/>
        <v>0.5</v>
      </c>
      <c r="F80" s="377" t="s">
        <v>338</v>
      </c>
      <c r="G80" s="377" t="s">
        <v>131</v>
      </c>
      <c r="H80" s="392" t="s">
        <v>293</v>
      </c>
      <c r="I80" s="378">
        <v>44175</v>
      </c>
      <c r="J80" s="378">
        <v>44286</v>
      </c>
      <c r="K80" s="379" t="s">
        <v>196</v>
      </c>
      <c r="L80" s="380" t="s">
        <v>1675</v>
      </c>
      <c r="M80" s="380" t="s">
        <v>1676</v>
      </c>
      <c r="N80" s="185" t="s">
        <v>1677</v>
      </c>
      <c r="O80" s="77" t="s">
        <v>120</v>
      </c>
    </row>
    <row r="81" spans="1:15" s="46" customFormat="1" ht="15" customHeight="1">
      <c r="A81" s="373" t="s">
        <v>48</v>
      </c>
      <c r="B81" s="373" t="s">
        <v>654</v>
      </c>
      <c r="C81" s="374">
        <f t="shared" si="9"/>
        <v>1</v>
      </c>
      <c r="D81" s="374"/>
      <c r="E81" s="376">
        <f t="shared" si="10"/>
        <v>1</v>
      </c>
      <c r="F81" s="377" t="s">
        <v>338</v>
      </c>
      <c r="G81" s="377" t="s">
        <v>131</v>
      </c>
      <c r="H81" s="392" t="s">
        <v>293</v>
      </c>
      <c r="I81" s="378">
        <v>44191</v>
      </c>
      <c r="J81" s="373" t="s">
        <v>130</v>
      </c>
      <c r="K81" s="379" t="s">
        <v>198</v>
      </c>
      <c r="L81" s="389" t="s">
        <v>576</v>
      </c>
      <c r="M81" s="390" t="s">
        <v>120</v>
      </c>
      <c r="N81" s="390" t="s">
        <v>120</v>
      </c>
      <c r="O81" s="77"/>
    </row>
    <row r="82" spans="1:15" s="46" customFormat="1" ht="15" customHeight="1">
      <c r="A82" s="373" t="s">
        <v>49</v>
      </c>
      <c r="B82" s="373" t="s">
        <v>654</v>
      </c>
      <c r="C82" s="374">
        <f t="shared" si="9"/>
        <v>1</v>
      </c>
      <c r="D82" s="374"/>
      <c r="E82" s="376">
        <f t="shared" si="10"/>
        <v>1</v>
      </c>
      <c r="F82" s="377" t="s">
        <v>338</v>
      </c>
      <c r="G82" s="377" t="s">
        <v>131</v>
      </c>
      <c r="H82" s="392" t="s">
        <v>293</v>
      </c>
      <c r="I82" s="378">
        <v>44162</v>
      </c>
      <c r="J82" s="372" t="s">
        <v>130</v>
      </c>
      <c r="K82" s="379" t="s">
        <v>199</v>
      </c>
      <c r="L82" s="389" t="s">
        <v>679</v>
      </c>
      <c r="M82" s="390" t="s">
        <v>120</v>
      </c>
      <c r="N82" s="389" t="s">
        <v>1678</v>
      </c>
      <c r="O82" s="77" t="s">
        <v>120</v>
      </c>
    </row>
    <row r="83" spans="1:15" s="46" customFormat="1" ht="15" customHeight="1">
      <c r="A83" s="373" t="s">
        <v>50</v>
      </c>
      <c r="B83" s="372" t="s">
        <v>654</v>
      </c>
      <c r="C83" s="374">
        <f t="shared" si="9"/>
        <v>1</v>
      </c>
      <c r="D83" s="374"/>
      <c r="E83" s="376">
        <f t="shared" si="10"/>
        <v>1</v>
      </c>
      <c r="F83" s="377" t="s">
        <v>338</v>
      </c>
      <c r="G83" s="377" t="s">
        <v>131</v>
      </c>
      <c r="H83" s="377" t="s">
        <v>293</v>
      </c>
      <c r="I83" s="378">
        <v>44190</v>
      </c>
      <c r="J83" s="372" t="s">
        <v>130</v>
      </c>
      <c r="K83" s="379" t="s">
        <v>201</v>
      </c>
      <c r="L83" s="404" t="s">
        <v>577</v>
      </c>
      <c r="M83" s="397" t="s">
        <v>1679</v>
      </c>
      <c r="N83" s="398" t="s">
        <v>120</v>
      </c>
      <c r="O83" s="77"/>
    </row>
    <row r="84" spans="1:15" s="46" customFormat="1" ht="15" customHeight="1">
      <c r="A84" s="373" t="s">
        <v>51</v>
      </c>
      <c r="B84" s="372" t="s">
        <v>654</v>
      </c>
      <c r="C84" s="374">
        <f t="shared" si="9"/>
        <v>1</v>
      </c>
      <c r="D84" s="374"/>
      <c r="E84" s="376">
        <f t="shared" si="10"/>
        <v>1</v>
      </c>
      <c r="F84" s="377" t="s">
        <v>338</v>
      </c>
      <c r="G84" s="377" t="s">
        <v>131</v>
      </c>
      <c r="H84" s="392" t="s">
        <v>293</v>
      </c>
      <c r="I84" s="378">
        <v>44176</v>
      </c>
      <c r="J84" s="372" t="s">
        <v>130</v>
      </c>
      <c r="K84" s="379" t="s">
        <v>202</v>
      </c>
      <c r="L84" s="397" t="s">
        <v>1680</v>
      </c>
      <c r="M84" s="397" t="s">
        <v>1681</v>
      </c>
      <c r="N84" s="397" t="s">
        <v>1682</v>
      </c>
      <c r="O84" s="77" t="s">
        <v>120</v>
      </c>
    </row>
    <row r="85" spans="1:15" s="46" customFormat="1" ht="15" customHeight="1">
      <c r="A85" s="372" t="s">
        <v>52</v>
      </c>
      <c r="B85" s="372" t="s">
        <v>656</v>
      </c>
      <c r="C85" s="374">
        <f t="shared" si="9"/>
        <v>0</v>
      </c>
      <c r="D85" s="399"/>
      <c r="E85" s="376">
        <f t="shared" si="10"/>
        <v>0</v>
      </c>
      <c r="F85" s="377" t="s">
        <v>284</v>
      </c>
      <c r="G85" s="384" t="s">
        <v>120</v>
      </c>
      <c r="H85" s="384" t="s">
        <v>120</v>
      </c>
      <c r="I85" s="378">
        <v>44172</v>
      </c>
      <c r="J85" s="382" t="s">
        <v>120</v>
      </c>
      <c r="K85" s="379" t="s">
        <v>299</v>
      </c>
      <c r="L85" s="380" t="s">
        <v>579</v>
      </c>
      <c r="M85" s="381" t="s">
        <v>120</v>
      </c>
      <c r="N85" s="381" t="s">
        <v>120</v>
      </c>
      <c r="O85" s="77"/>
    </row>
    <row r="86" spans="1:15" s="46" customFormat="1" ht="15" customHeight="1">
      <c r="A86" s="382" t="s">
        <v>120</v>
      </c>
      <c r="B86" s="382" t="s">
        <v>120</v>
      </c>
      <c r="C86" s="383" t="s">
        <v>120</v>
      </c>
      <c r="D86" s="383"/>
      <c r="E86" s="383" t="s">
        <v>120</v>
      </c>
      <c r="F86" s="377" t="s">
        <v>284</v>
      </c>
      <c r="G86" s="384" t="s">
        <v>120</v>
      </c>
      <c r="H86" s="384" t="s">
        <v>120</v>
      </c>
      <c r="I86" s="378">
        <v>44172</v>
      </c>
      <c r="J86" s="382" t="s">
        <v>120</v>
      </c>
      <c r="K86" s="379" t="s">
        <v>300</v>
      </c>
      <c r="L86" s="389" t="s">
        <v>1683</v>
      </c>
      <c r="M86" s="390" t="s">
        <v>120</v>
      </c>
      <c r="N86" s="389" t="s">
        <v>2930</v>
      </c>
      <c r="O86" s="77" t="s">
        <v>120</v>
      </c>
    </row>
    <row r="87" spans="1:15" s="46" customFormat="1" ht="15" customHeight="1">
      <c r="A87" s="372" t="s">
        <v>53</v>
      </c>
      <c r="B87" s="373" t="s">
        <v>654</v>
      </c>
      <c r="C87" s="374">
        <f>IF(B87="Да, разработан",1,0)</f>
        <v>1</v>
      </c>
      <c r="D87" s="374"/>
      <c r="E87" s="376">
        <f t="shared" si="10"/>
        <v>1</v>
      </c>
      <c r="F87" s="377" t="s">
        <v>338</v>
      </c>
      <c r="G87" s="377" t="s">
        <v>131</v>
      </c>
      <c r="H87" s="392" t="s">
        <v>293</v>
      </c>
      <c r="I87" s="378">
        <v>44182</v>
      </c>
      <c r="J87" s="388">
        <v>44186</v>
      </c>
      <c r="K87" s="379" t="s">
        <v>203</v>
      </c>
      <c r="L87" s="380" t="s">
        <v>680</v>
      </c>
      <c r="M87" s="185" t="s">
        <v>1684</v>
      </c>
      <c r="N87" s="381" t="s">
        <v>120</v>
      </c>
      <c r="O87" s="77"/>
    </row>
    <row r="88" spans="1:15" s="46" customFormat="1" ht="15" customHeight="1">
      <c r="A88" s="372" t="s">
        <v>54</v>
      </c>
      <c r="B88" s="373" t="s">
        <v>654</v>
      </c>
      <c r="C88" s="374">
        <f>IF(B88="Да, разработан",1,0)</f>
        <v>1</v>
      </c>
      <c r="D88" s="374"/>
      <c r="E88" s="376">
        <f t="shared" si="10"/>
        <v>1</v>
      </c>
      <c r="F88" s="377" t="s">
        <v>338</v>
      </c>
      <c r="G88" s="377" t="s">
        <v>131</v>
      </c>
      <c r="H88" s="392" t="s">
        <v>293</v>
      </c>
      <c r="I88" s="378">
        <v>44186</v>
      </c>
      <c r="J88" s="373" t="s">
        <v>130</v>
      </c>
      <c r="K88" s="379" t="s">
        <v>205</v>
      </c>
      <c r="L88" s="380" t="s">
        <v>206</v>
      </c>
      <c r="M88" s="185" t="s">
        <v>1685</v>
      </c>
      <c r="N88" s="381" t="s">
        <v>120</v>
      </c>
      <c r="O88" s="77"/>
    </row>
    <row r="89" spans="1:15" s="46" customFormat="1" ht="15" customHeight="1">
      <c r="A89" s="382" t="s">
        <v>120</v>
      </c>
      <c r="B89" s="382" t="s">
        <v>120</v>
      </c>
      <c r="C89" s="383" t="s">
        <v>120</v>
      </c>
      <c r="D89" s="383"/>
      <c r="E89" s="383" t="s">
        <v>120</v>
      </c>
      <c r="F89" s="377" t="s">
        <v>338</v>
      </c>
      <c r="G89" s="377" t="s">
        <v>131</v>
      </c>
      <c r="H89" s="392" t="s">
        <v>293</v>
      </c>
      <c r="I89" s="378">
        <v>44186</v>
      </c>
      <c r="J89" s="373" t="s">
        <v>130</v>
      </c>
      <c r="K89" s="379" t="s">
        <v>204</v>
      </c>
      <c r="L89" s="380" t="s">
        <v>320</v>
      </c>
      <c r="M89" s="380" t="s">
        <v>1686</v>
      </c>
      <c r="N89" s="381" t="s">
        <v>120</v>
      </c>
      <c r="O89" s="77"/>
    </row>
    <row r="90" spans="1:15" s="46" customFormat="1" ht="15" customHeight="1">
      <c r="A90" s="382" t="s">
        <v>120</v>
      </c>
      <c r="B90" s="382" t="s">
        <v>120</v>
      </c>
      <c r="C90" s="383" t="s">
        <v>120</v>
      </c>
      <c r="D90" s="383"/>
      <c r="E90" s="383" t="s">
        <v>120</v>
      </c>
      <c r="F90" s="377" t="s">
        <v>338</v>
      </c>
      <c r="G90" s="377" t="s">
        <v>255</v>
      </c>
      <c r="H90" s="392" t="s">
        <v>581</v>
      </c>
      <c r="I90" s="378">
        <v>44186</v>
      </c>
      <c r="J90" s="373" t="s">
        <v>130</v>
      </c>
      <c r="K90" s="379" t="s">
        <v>204</v>
      </c>
      <c r="L90" s="380" t="s">
        <v>319</v>
      </c>
      <c r="M90" s="185" t="s">
        <v>1687</v>
      </c>
      <c r="N90" s="381" t="s">
        <v>120</v>
      </c>
      <c r="O90" s="77"/>
    </row>
    <row r="91" spans="1:15" s="46" customFormat="1" ht="15" customHeight="1">
      <c r="A91" s="372" t="s">
        <v>55</v>
      </c>
      <c r="B91" s="373" t="s">
        <v>654</v>
      </c>
      <c r="C91" s="374">
        <f t="shared" ref="C91:C97" si="11">IF(B91="Да, разработан",1,0)</f>
        <v>1</v>
      </c>
      <c r="D91" s="374"/>
      <c r="E91" s="376">
        <f t="shared" ref="E91:E97" si="12">C91*(1-D91)</f>
        <v>1</v>
      </c>
      <c r="F91" s="377" t="s">
        <v>338</v>
      </c>
      <c r="G91" s="377" t="s">
        <v>131</v>
      </c>
      <c r="H91" s="392" t="s">
        <v>293</v>
      </c>
      <c r="I91" s="378">
        <v>44183</v>
      </c>
      <c r="J91" s="378" t="s">
        <v>1007</v>
      </c>
      <c r="K91" s="379" t="s">
        <v>207</v>
      </c>
      <c r="L91" s="389" t="s">
        <v>1083</v>
      </c>
      <c r="M91" s="389" t="s">
        <v>1688</v>
      </c>
      <c r="N91" s="390" t="s">
        <v>120</v>
      </c>
      <c r="O91" s="77"/>
    </row>
    <row r="92" spans="1:15" s="46" customFormat="1" ht="15" customHeight="1">
      <c r="A92" s="382" t="s">
        <v>120</v>
      </c>
      <c r="B92" s="382" t="s">
        <v>120</v>
      </c>
      <c r="C92" s="383" t="s">
        <v>120</v>
      </c>
      <c r="D92" s="383"/>
      <c r="E92" s="383" t="s">
        <v>120</v>
      </c>
      <c r="F92" s="377" t="s">
        <v>338</v>
      </c>
      <c r="G92" s="377" t="s">
        <v>131</v>
      </c>
      <c r="H92" s="392" t="s">
        <v>293</v>
      </c>
      <c r="I92" s="378">
        <v>44183</v>
      </c>
      <c r="J92" s="373" t="s">
        <v>130</v>
      </c>
      <c r="K92" s="379" t="s">
        <v>208</v>
      </c>
      <c r="L92" s="380" t="s">
        <v>729</v>
      </c>
      <c r="M92" s="381" t="s">
        <v>120</v>
      </c>
      <c r="N92" s="381" t="s">
        <v>120</v>
      </c>
      <c r="O92" s="77"/>
    </row>
    <row r="93" spans="1:15" s="46" customFormat="1" ht="15" customHeight="1">
      <c r="A93" s="372" t="s">
        <v>56</v>
      </c>
      <c r="B93" s="372" t="s">
        <v>654</v>
      </c>
      <c r="C93" s="374">
        <f t="shared" si="11"/>
        <v>1</v>
      </c>
      <c r="D93" s="399"/>
      <c r="E93" s="376">
        <f t="shared" si="12"/>
        <v>1</v>
      </c>
      <c r="F93" s="377" t="s">
        <v>338</v>
      </c>
      <c r="G93" s="377" t="s">
        <v>131</v>
      </c>
      <c r="H93" s="392" t="s">
        <v>293</v>
      </c>
      <c r="I93" s="378">
        <v>44190</v>
      </c>
      <c r="J93" s="372" t="s">
        <v>130</v>
      </c>
      <c r="K93" s="379" t="s">
        <v>331</v>
      </c>
      <c r="L93" s="380" t="s">
        <v>735</v>
      </c>
      <c r="M93" s="185" t="s">
        <v>1689</v>
      </c>
      <c r="N93" s="381" t="s">
        <v>120</v>
      </c>
      <c r="O93" s="77"/>
    </row>
    <row r="94" spans="1:15" s="46" customFormat="1" ht="15" customHeight="1">
      <c r="A94" s="373" t="s">
        <v>57</v>
      </c>
      <c r="B94" s="373" t="s">
        <v>654</v>
      </c>
      <c r="C94" s="374">
        <f t="shared" si="11"/>
        <v>1</v>
      </c>
      <c r="D94" s="374"/>
      <c r="E94" s="376">
        <f t="shared" si="12"/>
        <v>1</v>
      </c>
      <c r="F94" s="377" t="s">
        <v>338</v>
      </c>
      <c r="G94" s="377" t="s">
        <v>257</v>
      </c>
      <c r="H94" s="392" t="s">
        <v>301</v>
      </c>
      <c r="I94" s="378">
        <v>44182</v>
      </c>
      <c r="J94" s="373" t="s">
        <v>130</v>
      </c>
      <c r="K94" s="379" t="s">
        <v>209</v>
      </c>
      <c r="L94" s="380" t="s">
        <v>210</v>
      </c>
      <c r="M94" s="185" t="s">
        <v>1690</v>
      </c>
      <c r="N94" s="185" t="s">
        <v>1691</v>
      </c>
      <c r="O94" s="77" t="s">
        <v>120</v>
      </c>
    </row>
    <row r="95" spans="1:15" s="46" customFormat="1" ht="15" customHeight="1">
      <c r="A95" s="372" t="s">
        <v>58</v>
      </c>
      <c r="B95" s="373" t="s">
        <v>654</v>
      </c>
      <c r="C95" s="374">
        <f t="shared" si="11"/>
        <v>1</v>
      </c>
      <c r="D95" s="374"/>
      <c r="E95" s="376">
        <f t="shared" si="12"/>
        <v>1</v>
      </c>
      <c r="F95" s="377" t="s">
        <v>338</v>
      </c>
      <c r="G95" s="377" t="s">
        <v>131</v>
      </c>
      <c r="H95" s="392" t="s">
        <v>293</v>
      </c>
      <c r="I95" s="378">
        <v>44166</v>
      </c>
      <c r="J95" s="388">
        <v>44169</v>
      </c>
      <c r="K95" s="379" t="s">
        <v>211</v>
      </c>
      <c r="L95" s="380" t="s">
        <v>1692</v>
      </c>
      <c r="M95" s="381" t="s">
        <v>120</v>
      </c>
      <c r="N95" s="381" t="s">
        <v>120</v>
      </c>
      <c r="O95" s="77"/>
    </row>
    <row r="96" spans="1:15" s="46" customFormat="1" ht="15" customHeight="1">
      <c r="A96" s="382" t="s">
        <v>120</v>
      </c>
      <c r="B96" s="382" t="s">
        <v>120</v>
      </c>
      <c r="C96" s="383" t="s">
        <v>120</v>
      </c>
      <c r="D96" s="383"/>
      <c r="E96" s="383" t="s">
        <v>120</v>
      </c>
      <c r="F96" s="377" t="s">
        <v>338</v>
      </c>
      <c r="G96" s="377" t="s">
        <v>255</v>
      </c>
      <c r="H96" s="392" t="s">
        <v>322</v>
      </c>
      <c r="I96" s="378">
        <v>44166</v>
      </c>
      <c r="J96" s="388" t="s">
        <v>130</v>
      </c>
      <c r="K96" s="379" t="s">
        <v>211</v>
      </c>
      <c r="L96" s="389" t="s">
        <v>321</v>
      </c>
      <c r="M96" s="389" t="s">
        <v>1693</v>
      </c>
      <c r="N96" s="390" t="s">
        <v>120</v>
      </c>
      <c r="O96" s="77"/>
    </row>
    <row r="97" spans="1:15" s="46" customFormat="1" ht="15" customHeight="1">
      <c r="A97" s="372" t="s">
        <v>59</v>
      </c>
      <c r="B97" s="373" t="s">
        <v>654</v>
      </c>
      <c r="C97" s="374">
        <f t="shared" si="11"/>
        <v>1</v>
      </c>
      <c r="D97" s="374"/>
      <c r="E97" s="376">
        <f t="shared" si="12"/>
        <v>1</v>
      </c>
      <c r="F97" s="377" t="s">
        <v>338</v>
      </c>
      <c r="G97" s="377" t="s">
        <v>131</v>
      </c>
      <c r="H97" s="392" t="s">
        <v>293</v>
      </c>
      <c r="I97" s="378">
        <v>44162</v>
      </c>
      <c r="J97" s="373" t="s">
        <v>130</v>
      </c>
      <c r="K97" s="379" t="s">
        <v>212</v>
      </c>
      <c r="L97" s="380" t="s">
        <v>681</v>
      </c>
      <c r="M97" s="381" t="s">
        <v>120</v>
      </c>
      <c r="N97" s="381" t="s">
        <v>120</v>
      </c>
      <c r="O97" s="77"/>
    </row>
    <row r="98" spans="1:15" s="46" customFormat="1" ht="15" customHeight="1">
      <c r="A98" s="382" t="s">
        <v>120</v>
      </c>
      <c r="B98" s="382" t="s">
        <v>120</v>
      </c>
      <c r="C98" s="383" t="s">
        <v>120</v>
      </c>
      <c r="D98" s="383"/>
      <c r="E98" s="383" t="s">
        <v>120</v>
      </c>
      <c r="F98" s="377" t="s">
        <v>338</v>
      </c>
      <c r="G98" s="377" t="s">
        <v>255</v>
      </c>
      <c r="H98" s="392" t="s">
        <v>322</v>
      </c>
      <c r="I98" s="378">
        <v>44162</v>
      </c>
      <c r="J98" s="373" t="s">
        <v>130</v>
      </c>
      <c r="K98" s="379" t="s">
        <v>212</v>
      </c>
      <c r="L98" s="380" t="s">
        <v>323</v>
      </c>
      <c r="M98" s="185" t="s">
        <v>1694</v>
      </c>
      <c r="N98" s="381" t="s">
        <v>120</v>
      </c>
      <c r="O98" s="77"/>
    </row>
    <row r="99" spans="1:15" s="76" customFormat="1" ht="15" customHeight="1">
      <c r="A99" s="366" t="s">
        <v>60</v>
      </c>
      <c r="B99" s="366"/>
      <c r="C99" s="394"/>
      <c r="D99" s="394"/>
      <c r="E99" s="371"/>
      <c r="F99" s="370"/>
      <c r="G99" s="370"/>
      <c r="H99" s="370"/>
      <c r="I99" s="395"/>
      <c r="J99" s="366"/>
      <c r="K99" s="396"/>
      <c r="L99" s="396"/>
      <c r="M99" s="396"/>
      <c r="N99" s="396"/>
      <c r="O99" s="75"/>
    </row>
    <row r="100" spans="1:15" s="46" customFormat="1" ht="15" customHeight="1">
      <c r="A100" s="372" t="s">
        <v>61</v>
      </c>
      <c r="B100" s="373" t="s">
        <v>654</v>
      </c>
      <c r="C100" s="374">
        <f t="shared" ref="C100:C106" si="13">IF(B100="Да, разработан",1,0)</f>
        <v>1</v>
      </c>
      <c r="D100" s="374"/>
      <c r="E100" s="376">
        <f t="shared" ref="E100:E106" si="14">C100*(1-D100)</f>
        <v>1</v>
      </c>
      <c r="F100" s="377" t="s">
        <v>338</v>
      </c>
      <c r="G100" s="377" t="s">
        <v>131</v>
      </c>
      <c r="H100" s="392" t="s">
        <v>293</v>
      </c>
      <c r="I100" s="378">
        <v>44189</v>
      </c>
      <c r="J100" s="373" t="s">
        <v>130</v>
      </c>
      <c r="K100" s="379" t="s">
        <v>213</v>
      </c>
      <c r="L100" s="380" t="s">
        <v>214</v>
      </c>
      <c r="M100" s="185" t="s">
        <v>1695</v>
      </c>
      <c r="N100" s="381" t="s">
        <v>120</v>
      </c>
      <c r="O100" s="77"/>
    </row>
    <row r="101" spans="1:15" s="46" customFormat="1" ht="15" customHeight="1">
      <c r="A101" s="372" t="s">
        <v>62</v>
      </c>
      <c r="B101" s="373" t="s">
        <v>654</v>
      </c>
      <c r="C101" s="374">
        <f t="shared" si="13"/>
        <v>1</v>
      </c>
      <c r="D101" s="374"/>
      <c r="E101" s="376">
        <f t="shared" si="14"/>
        <v>1</v>
      </c>
      <c r="F101" s="377" t="s">
        <v>338</v>
      </c>
      <c r="G101" s="377" t="s">
        <v>131</v>
      </c>
      <c r="H101" s="392" t="s">
        <v>293</v>
      </c>
      <c r="I101" s="378">
        <v>44175</v>
      </c>
      <c r="J101" s="388">
        <v>44189</v>
      </c>
      <c r="K101" s="379" t="s">
        <v>215</v>
      </c>
      <c r="L101" s="380" t="s">
        <v>216</v>
      </c>
      <c r="M101" s="185" t="s">
        <v>1696</v>
      </c>
      <c r="N101" s="381" t="s">
        <v>120</v>
      </c>
      <c r="O101" s="77"/>
    </row>
    <row r="102" spans="1:15" s="46" customFormat="1" ht="15" customHeight="1">
      <c r="A102" s="373" t="s">
        <v>63</v>
      </c>
      <c r="B102" s="373" t="s">
        <v>654</v>
      </c>
      <c r="C102" s="374">
        <f t="shared" si="13"/>
        <v>1</v>
      </c>
      <c r="D102" s="374"/>
      <c r="E102" s="376">
        <f t="shared" si="14"/>
        <v>1</v>
      </c>
      <c r="F102" s="377" t="s">
        <v>338</v>
      </c>
      <c r="G102" s="377" t="s">
        <v>131</v>
      </c>
      <c r="H102" s="392" t="s">
        <v>293</v>
      </c>
      <c r="I102" s="378">
        <v>44169</v>
      </c>
      <c r="J102" s="388">
        <v>44169</v>
      </c>
      <c r="K102" s="379" t="s">
        <v>217</v>
      </c>
      <c r="L102" s="380" t="s">
        <v>682</v>
      </c>
      <c r="M102" s="381" t="s">
        <v>120</v>
      </c>
      <c r="N102" s="381" t="s">
        <v>120</v>
      </c>
      <c r="O102" s="77"/>
    </row>
    <row r="103" spans="1:15" s="46" customFormat="1" ht="15" customHeight="1">
      <c r="A103" s="373" t="s">
        <v>64</v>
      </c>
      <c r="B103" s="372" t="s">
        <v>654</v>
      </c>
      <c r="C103" s="374">
        <f t="shared" si="13"/>
        <v>1</v>
      </c>
      <c r="D103" s="374"/>
      <c r="E103" s="376">
        <f t="shared" si="14"/>
        <v>1</v>
      </c>
      <c r="F103" s="377" t="s">
        <v>338</v>
      </c>
      <c r="G103" s="377" t="s">
        <v>131</v>
      </c>
      <c r="H103" s="392" t="s">
        <v>293</v>
      </c>
      <c r="I103" s="378">
        <v>44193</v>
      </c>
      <c r="J103" s="373" t="s">
        <v>130</v>
      </c>
      <c r="K103" s="379" t="s">
        <v>303</v>
      </c>
      <c r="L103" s="404" t="s">
        <v>585</v>
      </c>
      <c r="M103" s="397" t="s">
        <v>1697</v>
      </c>
      <c r="N103" s="398" t="s">
        <v>120</v>
      </c>
      <c r="O103" s="77"/>
    </row>
    <row r="104" spans="1:15" s="46" customFormat="1" ht="15" customHeight="1">
      <c r="A104" s="382" t="s">
        <v>120</v>
      </c>
      <c r="B104" s="382" t="s">
        <v>120</v>
      </c>
      <c r="C104" s="383" t="s">
        <v>120</v>
      </c>
      <c r="D104" s="383"/>
      <c r="E104" s="383" t="s">
        <v>120</v>
      </c>
      <c r="F104" s="377" t="s">
        <v>284</v>
      </c>
      <c r="G104" s="384" t="s">
        <v>120</v>
      </c>
      <c r="H104" s="384" t="s">
        <v>120</v>
      </c>
      <c r="I104" s="382" t="s">
        <v>120</v>
      </c>
      <c r="J104" s="382" t="s">
        <v>120</v>
      </c>
      <c r="K104" s="379" t="s">
        <v>302</v>
      </c>
      <c r="L104" s="404" t="s">
        <v>1698</v>
      </c>
      <c r="M104" s="398" t="s">
        <v>120</v>
      </c>
      <c r="N104" s="398" t="s">
        <v>120</v>
      </c>
      <c r="O104" s="77"/>
    </row>
    <row r="105" spans="1:15" s="46" customFormat="1" ht="15" customHeight="1">
      <c r="A105" s="372" t="s">
        <v>65</v>
      </c>
      <c r="B105" s="372" t="s">
        <v>654</v>
      </c>
      <c r="C105" s="374">
        <f t="shared" si="13"/>
        <v>1</v>
      </c>
      <c r="D105" s="374"/>
      <c r="E105" s="376">
        <f t="shared" si="14"/>
        <v>1</v>
      </c>
      <c r="F105" s="377" t="s">
        <v>338</v>
      </c>
      <c r="G105" s="377" t="s">
        <v>131</v>
      </c>
      <c r="H105" s="392" t="s">
        <v>293</v>
      </c>
      <c r="I105" s="378">
        <v>44161</v>
      </c>
      <c r="J105" s="378">
        <v>44161</v>
      </c>
      <c r="K105" s="379" t="s">
        <v>218</v>
      </c>
      <c r="L105" s="380" t="s">
        <v>683</v>
      </c>
      <c r="M105" s="185" t="s">
        <v>1699</v>
      </c>
      <c r="N105" s="381" t="s">
        <v>120</v>
      </c>
      <c r="O105" s="77"/>
    </row>
    <row r="106" spans="1:15" s="46" customFormat="1" ht="15" customHeight="1">
      <c r="A106" s="373" t="s">
        <v>66</v>
      </c>
      <c r="B106" s="372" t="s">
        <v>654</v>
      </c>
      <c r="C106" s="374">
        <f t="shared" si="13"/>
        <v>1</v>
      </c>
      <c r="D106" s="374"/>
      <c r="E106" s="376">
        <f t="shared" si="14"/>
        <v>1</v>
      </c>
      <c r="F106" s="377" t="s">
        <v>338</v>
      </c>
      <c r="G106" s="377" t="s">
        <v>131</v>
      </c>
      <c r="H106" s="392" t="s">
        <v>293</v>
      </c>
      <c r="I106" s="378">
        <v>44161</v>
      </c>
      <c r="J106" s="388">
        <v>44162</v>
      </c>
      <c r="K106" s="379" t="s">
        <v>219</v>
      </c>
      <c r="L106" s="380" t="s">
        <v>684</v>
      </c>
      <c r="M106" s="185" t="s">
        <v>1700</v>
      </c>
      <c r="N106" s="381" t="s">
        <v>120</v>
      </c>
      <c r="O106" s="77"/>
    </row>
    <row r="107" spans="1:15" s="46" customFormat="1" ht="15" customHeight="1">
      <c r="A107" s="382" t="s">
        <v>120</v>
      </c>
      <c r="B107" s="382" t="s">
        <v>120</v>
      </c>
      <c r="C107" s="383" t="s">
        <v>120</v>
      </c>
      <c r="D107" s="383"/>
      <c r="E107" s="383" t="s">
        <v>120</v>
      </c>
      <c r="F107" s="377" t="s">
        <v>1701</v>
      </c>
      <c r="G107" s="377" t="s">
        <v>256</v>
      </c>
      <c r="H107" s="392" t="s">
        <v>586</v>
      </c>
      <c r="I107" s="378">
        <v>44161</v>
      </c>
      <c r="J107" s="388" t="s">
        <v>130</v>
      </c>
      <c r="K107" s="379" t="s">
        <v>1702</v>
      </c>
      <c r="L107" s="380" t="s">
        <v>270</v>
      </c>
      <c r="M107" s="185" t="s">
        <v>1703</v>
      </c>
      <c r="N107" s="185" t="s">
        <v>1704</v>
      </c>
      <c r="O107" s="77" t="s">
        <v>120</v>
      </c>
    </row>
    <row r="108" spans="1:15" s="76" customFormat="1" ht="15" customHeight="1">
      <c r="A108" s="366" t="s">
        <v>67</v>
      </c>
      <c r="B108" s="366"/>
      <c r="C108" s="394"/>
      <c r="D108" s="394"/>
      <c r="E108" s="371"/>
      <c r="F108" s="370"/>
      <c r="G108" s="370"/>
      <c r="H108" s="370"/>
      <c r="I108" s="395"/>
      <c r="J108" s="366"/>
      <c r="K108" s="396"/>
      <c r="L108" s="369"/>
      <c r="M108" s="369"/>
      <c r="N108" s="369"/>
      <c r="O108" s="75"/>
    </row>
    <row r="109" spans="1:15" s="46" customFormat="1" ht="15" customHeight="1">
      <c r="A109" s="373" t="s">
        <v>68</v>
      </c>
      <c r="B109" s="373" t="s">
        <v>654</v>
      </c>
      <c r="C109" s="374">
        <f t="shared" ref="C109:C114" si="15">IF(B109="Да, разработан",1,0)</f>
        <v>1</v>
      </c>
      <c r="D109" s="374"/>
      <c r="E109" s="376">
        <f t="shared" ref="E109:E114" si="16">C109*(1-D109)</f>
        <v>1</v>
      </c>
      <c r="F109" s="377" t="s">
        <v>338</v>
      </c>
      <c r="G109" s="377" t="s">
        <v>131</v>
      </c>
      <c r="H109" s="392" t="s">
        <v>293</v>
      </c>
      <c r="I109" s="378">
        <v>44179</v>
      </c>
      <c r="J109" s="388" t="s">
        <v>130</v>
      </c>
      <c r="K109" s="379" t="s">
        <v>221</v>
      </c>
      <c r="L109" s="380" t="s">
        <v>588</v>
      </c>
      <c r="M109" s="185" t="s">
        <v>1705</v>
      </c>
      <c r="N109" s="381" t="s">
        <v>120</v>
      </c>
      <c r="O109" s="77"/>
    </row>
    <row r="110" spans="1:15" s="46" customFormat="1" ht="15" customHeight="1">
      <c r="A110" s="372" t="s">
        <v>70</v>
      </c>
      <c r="B110" s="372" t="s">
        <v>656</v>
      </c>
      <c r="C110" s="374">
        <f t="shared" si="15"/>
        <v>0</v>
      </c>
      <c r="D110" s="374"/>
      <c r="E110" s="376">
        <f t="shared" si="16"/>
        <v>0</v>
      </c>
      <c r="F110" s="377" t="s">
        <v>284</v>
      </c>
      <c r="G110" s="384" t="s">
        <v>120</v>
      </c>
      <c r="H110" s="384" t="s">
        <v>120</v>
      </c>
      <c r="I110" s="378">
        <v>44186</v>
      </c>
      <c r="J110" s="382" t="s">
        <v>120</v>
      </c>
      <c r="K110" s="379" t="s">
        <v>222</v>
      </c>
      <c r="L110" s="397" t="s">
        <v>1706</v>
      </c>
      <c r="M110" s="398" t="s">
        <v>120</v>
      </c>
      <c r="N110" s="398" t="s">
        <v>120</v>
      </c>
      <c r="O110" s="77"/>
    </row>
    <row r="111" spans="1:15" s="46" customFormat="1" ht="15" customHeight="1">
      <c r="A111" s="372" t="s">
        <v>71</v>
      </c>
      <c r="B111" s="372" t="s">
        <v>654</v>
      </c>
      <c r="C111" s="374">
        <f t="shared" si="15"/>
        <v>1</v>
      </c>
      <c r="D111" s="374"/>
      <c r="E111" s="376">
        <f t="shared" si="16"/>
        <v>1</v>
      </c>
      <c r="F111" s="377" t="s">
        <v>338</v>
      </c>
      <c r="G111" s="377" t="s">
        <v>131</v>
      </c>
      <c r="H111" s="392" t="s">
        <v>293</v>
      </c>
      <c r="I111" s="378">
        <v>44182</v>
      </c>
      <c r="J111" s="378">
        <v>44195</v>
      </c>
      <c r="K111" s="379" t="s">
        <v>223</v>
      </c>
      <c r="L111" s="380" t="s">
        <v>685</v>
      </c>
      <c r="M111" s="381" t="s">
        <v>120</v>
      </c>
      <c r="N111" s="381" t="s">
        <v>120</v>
      </c>
      <c r="O111" s="77"/>
    </row>
    <row r="112" spans="1:15" s="46" customFormat="1" ht="15" customHeight="1">
      <c r="A112" s="373" t="s">
        <v>72</v>
      </c>
      <c r="B112" s="372" t="s">
        <v>654</v>
      </c>
      <c r="C112" s="374">
        <f t="shared" si="15"/>
        <v>1</v>
      </c>
      <c r="D112" s="374"/>
      <c r="E112" s="376">
        <f t="shared" si="16"/>
        <v>1</v>
      </c>
      <c r="F112" s="377" t="s">
        <v>338</v>
      </c>
      <c r="G112" s="377" t="s">
        <v>131</v>
      </c>
      <c r="H112" s="377" t="s">
        <v>589</v>
      </c>
      <c r="I112" s="378">
        <v>44172</v>
      </c>
      <c r="J112" s="372" t="s">
        <v>130</v>
      </c>
      <c r="K112" s="379" t="s">
        <v>224</v>
      </c>
      <c r="L112" s="379" t="s">
        <v>686</v>
      </c>
      <c r="M112" s="386" t="s">
        <v>1707</v>
      </c>
      <c r="N112" s="393" t="s">
        <v>120</v>
      </c>
      <c r="O112" s="77"/>
    </row>
    <row r="113" spans="1:15" s="46" customFormat="1" ht="15" customHeight="1">
      <c r="A113" s="382" t="s">
        <v>120</v>
      </c>
      <c r="B113" s="382" t="s">
        <v>120</v>
      </c>
      <c r="C113" s="383" t="s">
        <v>120</v>
      </c>
      <c r="D113" s="383"/>
      <c r="E113" s="383" t="s">
        <v>120</v>
      </c>
      <c r="F113" s="377" t="s">
        <v>338</v>
      </c>
      <c r="G113" s="377" t="s">
        <v>187</v>
      </c>
      <c r="H113" s="377" t="s">
        <v>589</v>
      </c>
      <c r="I113" s="378">
        <v>44172</v>
      </c>
      <c r="J113" s="372" t="s">
        <v>130</v>
      </c>
      <c r="K113" s="379" t="s">
        <v>224</v>
      </c>
      <c r="L113" s="379" t="s">
        <v>686</v>
      </c>
      <c r="M113" s="386" t="s">
        <v>1708</v>
      </c>
      <c r="N113" s="393" t="s">
        <v>120</v>
      </c>
      <c r="O113" s="77"/>
    </row>
    <row r="114" spans="1:15" s="46" customFormat="1" ht="15" customHeight="1">
      <c r="A114" s="372" t="s">
        <v>74</v>
      </c>
      <c r="B114" s="373" t="s">
        <v>654</v>
      </c>
      <c r="C114" s="374">
        <f t="shared" si="15"/>
        <v>1</v>
      </c>
      <c r="D114" s="374"/>
      <c r="E114" s="376">
        <f t="shared" si="16"/>
        <v>1</v>
      </c>
      <c r="F114" s="377" t="s">
        <v>338</v>
      </c>
      <c r="G114" s="377" t="s">
        <v>131</v>
      </c>
      <c r="H114" s="392" t="s">
        <v>687</v>
      </c>
      <c r="I114" s="378">
        <v>44175</v>
      </c>
      <c r="J114" s="372" t="s">
        <v>130</v>
      </c>
      <c r="K114" s="379" t="s">
        <v>225</v>
      </c>
      <c r="L114" s="185" t="s">
        <v>734</v>
      </c>
      <c r="M114" s="185" t="s">
        <v>1709</v>
      </c>
      <c r="N114" s="381" t="s">
        <v>120</v>
      </c>
      <c r="O114" s="77"/>
    </row>
    <row r="115" spans="1:15" s="46" customFormat="1" ht="15" customHeight="1">
      <c r="A115" s="382" t="s">
        <v>120</v>
      </c>
      <c r="B115" s="382" t="s">
        <v>120</v>
      </c>
      <c r="C115" s="383" t="s">
        <v>120</v>
      </c>
      <c r="D115" s="383"/>
      <c r="E115" s="383" t="s">
        <v>120</v>
      </c>
      <c r="F115" s="377" t="s">
        <v>338</v>
      </c>
      <c r="G115" s="377" t="s">
        <v>256</v>
      </c>
      <c r="H115" s="392" t="s">
        <v>692</v>
      </c>
      <c r="I115" s="378">
        <v>44175</v>
      </c>
      <c r="J115" s="388" t="s">
        <v>130</v>
      </c>
      <c r="K115" s="379" t="s">
        <v>225</v>
      </c>
      <c r="L115" s="380" t="s">
        <v>688</v>
      </c>
      <c r="M115" s="381" t="s">
        <v>120</v>
      </c>
      <c r="N115" s="381" t="s">
        <v>120</v>
      </c>
      <c r="O115" s="77"/>
    </row>
    <row r="116" spans="1:15" s="46" customFormat="1" ht="15" customHeight="1">
      <c r="A116" s="373" t="s">
        <v>75</v>
      </c>
      <c r="B116" s="373" t="s">
        <v>654</v>
      </c>
      <c r="C116" s="374">
        <f>IF(B116="Да, разработан",1,0)</f>
        <v>1</v>
      </c>
      <c r="D116" s="374"/>
      <c r="E116" s="376">
        <f>C116*(1-D116)</f>
        <v>1</v>
      </c>
      <c r="F116" s="377" t="s">
        <v>338</v>
      </c>
      <c r="G116" s="377" t="s">
        <v>131</v>
      </c>
      <c r="H116" s="392" t="s">
        <v>293</v>
      </c>
      <c r="I116" s="378">
        <v>44181</v>
      </c>
      <c r="J116" s="388" t="s">
        <v>130</v>
      </c>
      <c r="K116" s="379" t="s">
        <v>228</v>
      </c>
      <c r="L116" s="386" t="s">
        <v>689</v>
      </c>
      <c r="M116" s="379" t="s">
        <v>1710</v>
      </c>
      <c r="N116" s="381" t="s">
        <v>120</v>
      </c>
      <c r="O116" s="77"/>
    </row>
    <row r="117" spans="1:15" s="46" customFormat="1" ht="15" customHeight="1">
      <c r="A117" s="382" t="s">
        <v>120</v>
      </c>
      <c r="B117" s="382" t="s">
        <v>120</v>
      </c>
      <c r="C117" s="383" t="s">
        <v>120</v>
      </c>
      <c r="D117" s="383"/>
      <c r="E117" s="383" t="s">
        <v>120</v>
      </c>
      <c r="F117" s="377" t="s">
        <v>338</v>
      </c>
      <c r="G117" s="377" t="s">
        <v>256</v>
      </c>
      <c r="H117" s="392" t="s">
        <v>592</v>
      </c>
      <c r="I117" s="378">
        <v>44181</v>
      </c>
      <c r="J117" s="388" t="s">
        <v>130</v>
      </c>
      <c r="K117" s="379" t="s">
        <v>228</v>
      </c>
      <c r="L117" s="380" t="s">
        <v>324</v>
      </c>
      <c r="M117" s="185" t="s">
        <v>1711</v>
      </c>
      <c r="N117" s="381" t="s">
        <v>120</v>
      </c>
      <c r="O117" s="77"/>
    </row>
    <row r="118" spans="1:15" s="46" customFormat="1" ht="15" customHeight="1">
      <c r="A118" s="373" t="s">
        <v>537</v>
      </c>
      <c r="B118" s="373" t="s">
        <v>654</v>
      </c>
      <c r="C118" s="374">
        <f>IF(B118="Да, разработан",1,0)</f>
        <v>1</v>
      </c>
      <c r="D118" s="374"/>
      <c r="E118" s="376">
        <f>C118*(1-D118)</f>
        <v>1</v>
      </c>
      <c r="F118" s="377" t="s">
        <v>338</v>
      </c>
      <c r="G118" s="377" t="s">
        <v>131</v>
      </c>
      <c r="H118" s="392" t="s">
        <v>293</v>
      </c>
      <c r="I118" s="378">
        <v>44188</v>
      </c>
      <c r="J118" s="388">
        <v>44189</v>
      </c>
      <c r="K118" s="379" t="s">
        <v>229</v>
      </c>
      <c r="L118" s="380" t="s">
        <v>230</v>
      </c>
      <c r="M118" s="185" t="s">
        <v>1712</v>
      </c>
      <c r="N118" s="381" t="s">
        <v>120</v>
      </c>
      <c r="O118" s="77"/>
    </row>
    <row r="119" spans="1:15" s="46" customFormat="1" ht="15" customHeight="1">
      <c r="A119" s="373" t="s">
        <v>76</v>
      </c>
      <c r="B119" s="373" t="s">
        <v>654</v>
      </c>
      <c r="C119" s="374">
        <f>IF(B119="Да, разработан",1,0)</f>
        <v>1</v>
      </c>
      <c r="D119" s="374"/>
      <c r="E119" s="376">
        <f>C119*(1-D119)</f>
        <v>1</v>
      </c>
      <c r="F119" s="377" t="s">
        <v>338</v>
      </c>
      <c r="G119" s="377" t="s">
        <v>131</v>
      </c>
      <c r="H119" s="392" t="s">
        <v>293</v>
      </c>
      <c r="I119" s="378">
        <v>44190</v>
      </c>
      <c r="J119" s="378">
        <v>44229</v>
      </c>
      <c r="K119" s="184" t="s">
        <v>231</v>
      </c>
      <c r="L119" s="380" t="s">
        <v>265</v>
      </c>
      <c r="M119" s="381" t="s">
        <v>120</v>
      </c>
      <c r="N119" s="381" t="s">
        <v>120</v>
      </c>
      <c r="O119" s="77"/>
    </row>
    <row r="120" spans="1:15" s="46" customFormat="1" ht="15" customHeight="1">
      <c r="A120" s="382" t="s">
        <v>120</v>
      </c>
      <c r="B120" s="382" t="s">
        <v>120</v>
      </c>
      <c r="C120" s="383" t="s">
        <v>120</v>
      </c>
      <c r="D120" s="383"/>
      <c r="E120" s="383" t="s">
        <v>120</v>
      </c>
      <c r="F120" s="377" t="s">
        <v>338</v>
      </c>
      <c r="G120" s="377" t="s">
        <v>131</v>
      </c>
      <c r="H120" s="392" t="s">
        <v>293</v>
      </c>
      <c r="I120" s="378">
        <v>44190</v>
      </c>
      <c r="J120" s="378">
        <v>44264</v>
      </c>
      <c r="K120" s="379" t="s">
        <v>232</v>
      </c>
      <c r="L120" s="386" t="s">
        <v>690</v>
      </c>
      <c r="M120" s="379" t="s">
        <v>1713</v>
      </c>
      <c r="N120" s="393" t="s">
        <v>120</v>
      </c>
      <c r="O120" s="77"/>
    </row>
    <row r="121" spans="1:15" s="46" customFormat="1" ht="15" customHeight="1">
      <c r="A121" s="382" t="s">
        <v>120</v>
      </c>
      <c r="B121" s="382" t="s">
        <v>120</v>
      </c>
      <c r="C121" s="383" t="s">
        <v>120</v>
      </c>
      <c r="D121" s="383"/>
      <c r="E121" s="383" t="s">
        <v>120</v>
      </c>
      <c r="F121" s="377" t="s">
        <v>338</v>
      </c>
      <c r="G121" s="377" t="s">
        <v>256</v>
      </c>
      <c r="H121" s="392" t="s">
        <v>691</v>
      </c>
      <c r="I121" s="378">
        <v>44190</v>
      </c>
      <c r="J121" s="378" t="s">
        <v>130</v>
      </c>
      <c r="K121" s="379" t="s">
        <v>232</v>
      </c>
      <c r="L121" s="379" t="s">
        <v>325</v>
      </c>
      <c r="M121" s="379" t="s">
        <v>1714</v>
      </c>
      <c r="N121" s="393" t="s">
        <v>120</v>
      </c>
      <c r="O121" s="77"/>
    </row>
    <row r="122" spans="1:15" s="46" customFormat="1" ht="15" customHeight="1">
      <c r="A122" s="373" t="s">
        <v>77</v>
      </c>
      <c r="B122" s="373" t="s">
        <v>654</v>
      </c>
      <c r="C122" s="374">
        <f>IF(B122="Да, разработан",1,0)</f>
        <v>1</v>
      </c>
      <c r="D122" s="374"/>
      <c r="E122" s="376">
        <f>C122*(1-D122)</f>
        <v>1</v>
      </c>
      <c r="F122" s="377" t="s">
        <v>338</v>
      </c>
      <c r="G122" s="377" t="s">
        <v>131</v>
      </c>
      <c r="H122" s="392" t="s">
        <v>293</v>
      </c>
      <c r="I122" s="378">
        <v>44189</v>
      </c>
      <c r="J122" s="388">
        <v>44237</v>
      </c>
      <c r="K122" s="379" t="s">
        <v>234</v>
      </c>
      <c r="L122" s="386" t="s">
        <v>696</v>
      </c>
      <c r="M122" s="379" t="s">
        <v>1715</v>
      </c>
      <c r="N122" s="393" t="s">
        <v>120</v>
      </c>
      <c r="O122" s="77"/>
    </row>
    <row r="123" spans="1:15" s="46" customFormat="1" ht="15" customHeight="1">
      <c r="A123" s="382" t="s">
        <v>120</v>
      </c>
      <c r="B123" s="382" t="s">
        <v>120</v>
      </c>
      <c r="C123" s="383" t="s">
        <v>120</v>
      </c>
      <c r="D123" s="383"/>
      <c r="E123" s="383" t="s">
        <v>120</v>
      </c>
      <c r="F123" s="377" t="s">
        <v>338</v>
      </c>
      <c r="G123" s="377" t="s">
        <v>131</v>
      </c>
      <c r="H123" s="392" t="s">
        <v>293</v>
      </c>
      <c r="I123" s="378">
        <v>44189</v>
      </c>
      <c r="J123" s="388">
        <v>44237</v>
      </c>
      <c r="K123" s="379" t="s">
        <v>233</v>
      </c>
      <c r="L123" s="386" t="s">
        <v>598</v>
      </c>
      <c r="M123" s="393" t="s">
        <v>120</v>
      </c>
      <c r="N123" s="393" t="s">
        <v>120</v>
      </c>
      <c r="O123" s="77"/>
    </row>
    <row r="124" spans="1:15" s="46" customFormat="1" ht="15" customHeight="1">
      <c r="A124" s="382" t="s">
        <v>120</v>
      </c>
      <c r="B124" s="382" t="s">
        <v>120</v>
      </c>
      <c r="C124" s="383" t="s">
        <v>120</v>
      </c>
      <c r="D124" s="383"/>
      <c r="E124" s="383" t="s">
        <v>120</v>
      </c>
      <c r="F124" s="377" t="s">
        <v>338</v>
      </c>
      <c r="G124" s="377" t="s">
        <v>256</v>
      </c>
      <c r="H124" s="392" t="s">
        <v>693</v>
      </c>
      <c r="I124" s="378">
        <v>44189</v>
      </c>
      <c r="J124" s="373" t="s">
        <v>130</v>
      </c>
      <c r="K124" s="379" t="s">
        <v>233</v>
      </c>
      <c r="L124" s="386" t="s">
        <v>1716</v>
      </c>
      <c r="M124" s="379" t="s">
        <v>1717</v>
      </c>
      <c r="N124" s="393" t="s">
        <v>120</v>
      </c>
      <c r="O124" s="77"/>
    </row>
    <row r="125" spans="1:15" s="46" customFormat="1" ht="15" customHeight="1">
      <c r="A125" s="372" t="s">
        <v>78</v>
      </c>
      <c r="B125" s="372" t="s">
        <v>654</v>
      </c>
      <c r="C125" s="374">
        <f>IF(B125="Да, разработан",1,0)</f>
        <v>1</v>
      </c>
      <c r="D125" s="374"/>
      <c r="E125" s="376">
        <f>C125*(1-D125)</f>
        <v>1</v>
      </c>
      <c r="F125" s="377" t="s">
        <v>338</v>
      </c>
      <c r="G125" s="377" t="s">
        <v>131</v>
      </c>
      <c r="H125" s="392" t="s">
        <v>293</v>
      </c>
      <c r="I125" s="378">
        <v>44194</v>
      </c>
      <c r="J125" s="378">
        <v>44225</v>
      </c>
      <c r="K125" s="379" t="s">
        <v>235</v>
      </c>
      <c r="L125" s="380" t="s">
        <v>271</v>
      </c>
      <c r="M125" s="381" t="s">
        <v>120</v>
      </c>
      <c r="N125" s="381" t="s">
        <v>120</v>
      </c>
      <c r="O125" s="77"/>
    </row>
    <row r="126" spans="1:15" s="76" customFormat="1" ht="15" customHeight="1">
      <c r="A126" s="366" t="s">
        <v>79</v>
      </c>
      <c r="B126" s="366"/>
      <c r="C126" s="394"/>
      <c r="D126" s="394"/>
      <c r="E126" s="371"/>
      <c r="F126" s="370"/>
      <c r="G126" s="370"/>
      <c r="H126" s="370"/>
      <c r="I126" s="395"/>
      <c r="J126" s="366"/>
      <c r="K126" s="396"/>
      <c r="L126" s="369"/>
      <c r="M126" s="369"/>
      <c r="N126" s="369"/>
      <c r="O126" s="75"/>
    </row>
    <row r="127" spans="1:15" s="76" customFormat="1" ht="15" customHeight="1">
      <c r="A127" s="372" t="s">
        <v>69</v>
      </c>
      <c r="B127" s="373" t="s">
        <v>654</v>
      </c>
      <c r="C127" s="374">
        <f>IF(B127="Да, разработан",1,0)</f>
        <v>1</v>
      </c>
      <c r="D127" s="374"/>
      <c r="E127" s="376">
        <f>C127*(1-D127)</f>
        <v>1</v>
      </c>
      <c r="F127" s="377" t="s">
        <v>338</v>
      </c>
      <c r="G127" s="377" t="s">
        <v>131</v>
      </c>
      <c r="H127" s="392" t="s">
        <v>293</v>
      </c>
      <c r="I127" s="378">
        <v>44190</v>
      </c>
      <c r="J127" s="373" t="s">
        <v>130</v>
      </c>
      <c r="K127" s="379" t="s">
        <v>236</v>
      </c>
      <c r="L127" s="380" t="s">
        <v>237</v>
      </c>
      <c r="M127" s="381" t="s">
        <v>120</v>
      </c>
      <c r="N127" s="381" t="s">
        <v>120</v>
      </c>
      <c r="O127" s="75"/>
    </row>
    <row r="128" spans="1:15" s="46" customFormat="1" ht="15" customHeight="1">
      <c r="A128" s="373" t="s">
        <v>80</v>
      </c>
      <c r="B128" s="372" t="s">
        <v>654</v>
      </c>
      <c r="C128" s="374">
        <f>IF(B128="Да, разработан",1,0)</f>
        <v>1</v>
      </c>
      <c r="D128" s="374"/>
      <c r="E128" s="376">
        <f>C128*(1-D128)</f>
        <v>1</v>
      </c>
      <c r="F128" s="377" t="s">
        <v>338</v>
      </c>
      <c r="G128" s="377" t="s">
        <v>257</v>
      </c>
      <c r="H128" s="392" t="s">
        <v>697</v>
      </c>
      <c r="I128" s="378">
        <v>44166</v>
      </c>
      <c r="J128" s="373" t="s">
        <v>130</v>
      </c>
      <c r="K128" s="379" t="s">
        <v>238</v>
      </c>
      <c r="L128" s="380" t="s">
        <v>738</v>
      </c>
      <c r="M128" s="381" t="s">
        <v>120</v>
      </c>
      <c r="N128" s="381" t="s">
        <v>120</v>
      </c>
      <c r="O128" s="77"/>
    </row>
    <row r="129" spans="1:15" s="46" customFormat="1" ht="15" customHeight="1">
      <c r="A129" s="382" t="s">
        <v>120</v>
      </c>
      <c r="B129" s="382" t="s">
        <v>120</v>
      </c>
      <c r="C129" s="383" t="s">
        <v>120</v>
      </c>
      <c r="D129" s="383"/>
      <c r="E129" s="383" t="s">
        <v>120</v>
      </c>
      <c r="F129" s="377" t="s">
        <v>1665</v>
      </c>
      <c r="G129" s="384" t="s">
        <v>120</v>
      </c>
      <c r="H129" s="400" t="s">
        <v>120</v>
      </c>
      <c r="I129" s="378">
        <v>44166</v>
      </c>
      <c r="J129" s="401" t="s">
        <v>120</v>
      </c>
      <c r="K129" s="379" t="s">
        <v>238</v>
      </c>
      <c r="L129" s="386" t="s">
        <v>326</v>
      </c>
      <c r="M129" s="387" t="s">
        <v>120</v>
      </c>
      <c r="N129" s="387" t="s">
        <v>120</v>
      </c>
      <c r="O129" s="77"/>
    </row>
    <row r="130" spans="1:15" s="46" customFormat="1" ht="15" customHeight="1">
      <c r="A130" s="382" t="s">
        <v>120</v>
      </c>
      <c r="B130" s="382" t="s">
        <v>120</v>
      </c>
      <c r="C130" s="383" t="s">
        <v>120</v>
      </c>
      <c r="D130" s="383"/>
      <c r="E130" s="383" t="s">
        <v>120</v>
      </c>
      <c r="F130" s="377" t="s">
        <v>1665</v>
      </c>
      <c r="G130" s="384" t="s">
        <v>120</v>
      </c>
      <c r="H130" s="384" t="s">
        <v>120</v>
      </c>
      <c r="I130" s="378">
        <v>44166</v>
      </c>
      <c r="J130" s="382" t="s">
        <v>120</v>
      </c>
      <c r="K130" s="379" t="s">
        <v>1718</v>
      </c>
      <c r="L130" s="380" t="s">
        <v>1167</v>
      </c>
      <c r="M130" s="381" t="s">
        <v>120</v>
      </c>
      <c r="N130" s="185" t="s">
        <v>1719</v>
      </c>
      <c r="O130" s="77" t="s">
        <v>120</v>
      </c>
    </row>
    <row r="131" spans="1:15" s="46" customFormat="1" ht="15" customHeight="1">
      <c r="A131" s="372" t="s">
        <v>73</v>
      </c>
      <c r="B131" s="372" t="s">
        <v>654</v>
      </c>
      <c r="C131" s="374">
        <f>IF(B131="Да, разработан",1,0)</f>
        <v>1</v>
      </c>
      <c r="D131" s="374"/>
      <c r="E131" s="376">
        <f>C131*(1-D131)</f>
        <v>1</v>
      </c>
      <c r="F131" s="377" t="s">
        <v>338</v>
      </c>
      <c r="G131" s="377" t="s">
        <v>131</v>
      </c>
      <c r="H131" s="392" t="s">
        <v>293</v>
      </c>
      <c r="I131" s="378">
        <v>44195</v>
      </c>
      <c r="J131" s="378">
        <v>44195</v>
      </c>
      <c r="K131" s="379" t="s">
        <v>239</v>
      </c>
      <c r="L131" s="380" t="s">
        <v>698</v>
      </c>
      <c r="M131" s="185" t="s">
        <v>1720</v>
      </c>
      <c r="N131" s="381" t="s">
        <v>120</v>
      </c>
      <c r="O131" s="77"/>
    </row>
    <row r="132" spans="1:15" s="46" customFormat="1" ht="15" customHeight="1">
      <c r="A132" s="382" t="s">
        <v>120</v>
      </c>
      <c r="B132" s="382" t="s">
        <v>120</v>
      </c>
      <c r="C132" s="383" t="s">
        <v>120</v>
      </c>
      <c r="D132" s="383"/>
      <c r="E132" s="383" t="s">
        <v>120</v>
      </c>
      <c r="F132" s="377" t="s">
        <v>338</v>
      </c>
      <c r="G132" s="377" t="s">
        <v>131</v>
      </c>
      <c r="H132" s="392" t="s">
        <v>293</v>
      </c>
      <c r="I132" s="378">
        <v>44195</v>
      </c>
      <c r="J132" s="378">
        <v>44195</v>
      </c>
      <c r="K132" s="379" t="s">
        <v>240</v>
      </c>
      <c r="L132" s="404" t="s">
        <v>518</v>
      </c>
      <c r="M132" s="397" t="s">
        <v>1721</v>
      </c>
      <c r="N132" s="398" t="s">
        <v>120</v>
      </c>
      <c r="O132" s="77"/>
    </row>
    <row r="133" spans="1:15" s="46" customFormat="1" ht="15" customHeight="1">
      <c r="A133" s="382" t="s">
        <v>120</v>
      </c>
      <c r="B133" s="382" t="s">
        <v>120</v>
      </c>
      <c r="C133" s="383" t="s">
        <v>120</v>
      </c>
      <c r="D133" s="383"/>
      <c r="E133" s="383" t="s">
        <v>120</v>
      </c>
      <c r="F133" s="377" t="s">
        <v>1722</v>
      </c>
      <c r="G133" s="377" t="s">
        <v>251</v>
      </c>
      <c r="H133" s="392" t="s">
        <v>1723</v>
      </c>
      <c r="I133" s="378">
        <v>44195</v>
      </c>
      <c r="J133" s="391" t="s">
        <v>120</v>
      </c>
      <c r="K133" s="379" t="s">
        <v>240</v>
      </c>
      <c r="L133" s="380" t="s">
        <v>1724</v>
      </c>
      <c r="M133" s="381" t="s">
        <v>120</v>
      </c>
      <c r="N133" s="397" t="s">
        <v>1725</v>
      </c>
      <c r="O133" s="77" t="s">
        <v>120</v>
      </c>
    </row>
    <row r="134" spans="1:15" s="46" customFormat="1" ht="15" customHeight="1">
      <c r="A134" s="372" t="s">
        <v>81</v>
      </c>
      <c r="B134" s="373" t="s">
        <v>654</v>
      </c>
      <c r="C134" s="374">
        <f>IF(B134="Да, разработан",1,0)</f>
        <v>1</v>
      </c>
      <c r="D134" s="374"/>
      <c r="E134" s="376">
        <f>C134*(1-D134)</f>
        <v>1</v>
      </c>
      <c r="F134" s="377" t="s">
        <v>338</v>
      </c>
      <c r="G134" s="377" t="s">
        <v>128</v>
      </c>
      <c r="H134" s="392" t="s">
        <v>293</v>
      </c>
      <c r="I134" s="378">
        <v>44161</v>
      </c>
      <c r="J134" s="388">
        <v>44174</v>
      </c>
      <c r="K134" s="379" t="s">
        <v>241</v>
      </c>
      <c r="L134" s="380" t="s">
        <v>242</v>
      </c>
      <c r="M134" s="381" t="s">
        <v>120</v>
      </c>
      <c r="N134" s="381" t="s">
        <v>120</v>
      </c>
      <c r="O134" s="77"/>
    </row>
    <row r="135" spans="1:15" s="46" customFormat="1" ht="15" customHeight="1">
      <c r="A135" s="382" t="s">
        <v>120</v>
      </c>
      <c r="B135" s="382" t="s">
        <v>120</v>
      </c>
      <c r="C135" s="383" t="s">
        <v>120</v>
      </c>
      <c r="D135" s="383"/>
      <c r="E135" s="383" t="s">
        <v>120</v>
      </c>
      <c r="F135" s="377" t="s">
        <v>338</v>
      </c>
      <c r="G135" s="377" t="s">
        <v>131</v>
      </c>
      <c r="H135" s="392" t="s">
        <v>293</v>
      </c>
      <c r="I135" s="378">
        <v>44161</v>
      </c>
      <c r="J135" s="378">
        <v>44174</v>
      </c>
      <c r="K135" s="379" t="s">
        <v>243</v>
      </c>
      <c r="L135" s="380" t="s">
        <v>329</v>
      </c>
      <c r="M135" s="381" t="s">
        <v>120</v>
      </c>
      <c r="N135" s="381" t="s">
        <v>120</v>
      </c>
      <c r="O135" s="77"/>
    </row>
    <row r="136" spans="1:15" s="46" customFormat="1" ht="15" customHeight="1">
      <c r="A136" s="382" t="s">
        <v>120</v>
      </c>
      <c r="B136" s="382" t="s">
        <v>120</v>
      </c>
      <c r="C136" s="383" t="s">
        <v>120</v>
      </c>
      <c r="D136" s="383"/>
      <c r="E136" s="383" t="s">
        <v>120</v>
      </c>
      <c r="F136" s="377" t="s">
        <v>1611</v>
      </c>
      <c r="G136" s="377" t="s">
        <v>257</v>
      </c>
      <c r="H136" s="377" t="s">
        <v>327</v>
      </c>
      <c r="I136" s="378">
        <v>44161</v>
      </c>
      <c r="J136" s="372" t="s">
        <v>130</v>
      </c>
      <c r="K136" s="379" t="s">
        <v>243</v>
      </c>
      <c r="L136" s="380" t="s">
        <v>328</v>
      </c>
      <c r="M136" s="381" t="s">
        <v>120</v>
      </c>
      <c r="N136" s="185" t="s">
        <v>1726</v>
      </c>
      <c r="O136" s="77" t="s">
        <v>120</v>
      </c>
    </row>
    <row r="137" spans="1:15" s="46" customFormat="1" ht="15" customHeight="1">
      <c r="A137" s="372" t="s">
        <v>82</v>
      </c>
      <c r="B137" s="373" t="s">
        <v>654</v>
      </c>
      <c r="C137" s="374">
        <f t="shared" ref="C137:C144" si="17">IF(B137="Да, разработан",1,0)</f>
        <v>1</v>
      </c>
      <c r="D137" s="374"/>
      <c r="E137" s="376">
        <f t="shared" ref="E137:E144" si="18">C137*(1-D137)</f>
        <v>1</v>
      </c>
      <c r="F137" s="377" t="s">
        <v>338</v>
      </c>
      <c r="G137" s="377" t="s">
        <v>131</v>
      </c>
      <c r="H137" s="392" t="s">
        <v>293</v>
      </c>
      <c r="I137" s="378">
        <v>44186</v>
      </c>
      <c r="J137" s="388">
        <v>44183</v>
      </c>
      <c r="K137" s="379" t="s">
        <v>244</v>
      </c>
      <c r="L137" s="379" t="s">
        <v>2709</v>
      </c>
      <c r="M137" s="398" t="s">
        <v>120</v>
      </c>
      <c r="N137" s="398" t="s">
        <v>120</v>
      </c>
      <c r="O137" s="77"/>
    </row>
    <row r="138" spans="1:15" s="46" customFormat="1" ht="15" customHeight="1">
      <c r="A138" s="372" t="s">
        <v>83</v>
      </c>
      <c r="B138" s="372" t="s">
        <v>654</v>
      </c>
      <c r="C138" s="374">
        <f t="shared" si="17"/>
        <v>1</v>
      </c>
      <c r="D138" s="374"/>
      <c r="E138" s="376">
        <f t="shared" si="18"/>
        <v>1</v>
      </c>
      <c r="F138" s="377" t="s">
        <v>338</v>
      </c>
      <c r="G138" s="377" t="s">
        <v>131</v>
      </c>
      <c r="H138" s="392" t="s">
        <v>293</v>
      </c>
      <c r="I138" s="378">
        <v>44174</v>
      </c>
      <c r="J138" s="378">
        <v>44284</v>
      </c>
      <c r="K138" s="379" t="s">
        <v>245</v>
      </c>
      <c r="L138" s="380" t="s">
        <v>733</v>
      </c>
      <c r="M138" s="381" t="s">
        <v>120</v>
      </c>
      <c r="N138" s="381" t="s">
        <v>120</v>
      </c>
      <c r="O138" s="77"/>
    </row>
    <row r="139" spans="1:15" s="46" customFormat="1" ht="15" customHeight="1">
      <c r="A139" s="382" t="s">
        <v>120</v>
      </c>
      <c r="B139" s="382" t="s">
        <v>120</v>
      </c>
      <c r="C139" s="383" t="s">
        <v>120</v>
      </c>
      <c r="D139" s="383"/>
      <c r="E139" s="383" t="s">
        <v>120</v>
      </c>
      <c r="F139" s="377" t="s">
        <v>1722</v>
      </c>
      <c r="G139" s="377" t="s">
        <v>251</v>
      </c>
      <c r="H139" s="377" t="s">
        <v>1727</v>
      </c>
      <c r="I139" s="378">
        <v>44174</v>
      </c>
      <c r="J139" s="382" t="s">
        <v>120</v>
      </c>
      <c r="K139" s="379" t="s">
        <v>245</v>
      </c>
      <c r="L139" s="404" t="s">
        <v>1728</v>
      </c>
      <c r="M139" s="398" t="s">
        <v>120</v>
      </c>
      <c r="N139" s="397" t="s">
        <v>1725</v>
      </c>
      <c r="O139" s="77" t="s">
        <v>120</v>
      </c>
    </row>
    <row r="140" spans="1:15" s="46" customFormat="1" ht="15" customHeight="1">
      <c r="A140" s="372" t="s">
        <v>84</v>
      </c>
      <c r="B140" s="373" t="s">
        <v>654</v>
      </c>
      <c r="C140" s="374">
        <f t="shared" si="17"/>
        <v>1</v>
      </c>
      <c r="D140" s="374"/>
      <c r="E140" s="376">
        <f t="shared" si="18"/>
        <v>1</v>
      </c>
      <c r="F140" s="377" t="s">
        <v>338</v>
      </c>
      <c r="G140" s="377" t="s">
        <v>131</v>
      </c>
      <c r="H140" s="392" t="s">
        <v>293</v>
      </c>
      <c r="I140" s="378">
        <v>44176</v>
      </c>
      <c r="J140" s="378">
        <v>44188</v>
      </c>
      <c r="K140" s="379" t="s">
        <v>246</v>
      </c>
      <c r="L140" s="404" t="s">
        <v>699</v>
      </c>
      <c r="M140" s="398" t="s">
        <v>120</v>
      </c>
      <c r="N140" s="398" t="s">
        <v>120</v>
      </c>
      <c r="O140" s="77"/>
    </row>
    <row r="141" spans="1:15" s="46" customFormat="1" ht="15" customHeight="1">
      <c r="A141" s="372" t="s">
        <v>85</v>
      </c>
      <c r="B141" s="372" t="s">
        <v>654</v>
      </c>
      <c r="C141" s="374">
        <f t="shared" si="17"/>
        <v>1</v>
      </c>
      <c r="D141" s="399"/>
      <c r="E141" s="376">
        <f t="shared" si="18"/>
        <v>1</v>
      </c>
      <c r="F141" s="377" t="s">
        <v>338</v>
      </c>
      <c r="G141" s="377" t="s">
        <v>257</v>
      </c>
      <c r="H141" s="377" t="s">
        <v>296</v>
      </c>
      <c r="I141" s="378">
        <v>44194</v>
      </c>
      <c r="J141" s="372" t="s">
        <v>130</v>
      </c>
      <c r="K141" s="379" t="s">
        <v>605</v>
      </c>
      <c r="L141" s="386" t="s">
        <v>737</v>
      </c>
      <c r="M141" s="379" t="s">
        <v>1729</v>
      </c>
      <c r="N141" s="379" t="s">
        <v>1730</v>
      </c>
      <c r="O141" s="77" t="s">
        <v>120</v>
      </c>
    </row>
    <row r="142" spans="1:15" s="46" customFormat="1" ht="15" customHeight="1">
      <c r="A142" s="382" t="s">
        <v>120</v>
      </c>
      <c r="B142" s="382" t="s">
        <v>120</v>
      </c>
      <c r="C142" s="383" t="s">
        <v>120</v>
      </c>
      <c r="D142" s="383"/>
      <c r="E142" s="383" t="s">
        <v>120</v>
      </c>
      <c r="F142" s="377" t="s">
        <v>284</v>
      </c>
      <c r="G142" s="384" t="s">
        <v>120</v>
      </c>
      <c r="H142" s="384" t="s">
        <v>120</v>
      </c>
      <c r="I142" s="378">
        <v>44194</v>
      </c>
      <c r="J142" s="382" t="s">
        <v>120</v>
      </c>
      <c r="K142" s="379" t="s">
        <v>605</v>
      </c>
      <c r="L142" s="386" t="s">
        <v>1258</v>
      </c>
      <c r="M142" s="393" t="s">
        <v>120</v>
      </c>
      <c r="N142" s="379" t="s">
        <v>1731</v>
      </c>
      <c r="O142" s="77" t="s">
        <v>120</v>
      </c>
    </row>
    <row r="143" spans="1:15" s="46" customFormat="1" ht="15" customHeight="1">
      <c r="A143" s="382" t="s">
        <v>120</v>
      </c>
      <c r="B143" s="382" t="s">
        <v>120</v>
      </c>
      <c r="C143" s="383" t="s">
        <v>120</v>
      </c>
      <c r="D143" s="383"/>
      <c r="E143" s="383" t="s">
        <v>120</v>
      </c>
      <c r="F143" s="377" t="s">
        <v>284</v>
      </c>
      <c r="G143" s="384" t="s">
        <v>120</v>
      </c>
      <c r="H143" s="384" t="s">
        <v>120</v>
      </c>
      <c r="I143" s="378">
        <v>44194</v>
      </c>
      <c r="J143" s="382" t="s">
        <v>120</v>
      </c>
      <c r="K143" s="379" t="s">
        <v>307</v>
      </c>
      <c r="L143" s="386" t="s">
        <v>1732</v>
      </c>
      <c r="M143" s="393" t="s">
        <v>120</v>
      </c>
      <c r="N143" s="393" t="s">
        <v>120</v>
      </c>
      <c r="O143" s="77"/>
    </row>
    <row r="144" spans="1:15" s="46" customFormat="1" ht="15" customHeight="1">
      <c r="A144" s="372" t="s">
        <v>86</v>
      </c>
      <c r="B144" s="372" t="s">
        <v>654</v>
      </c>
      <c r="C144" s="374">
        <f t="shared" si="17"/>
        <v>1</v>
      </c>
      <c r="D144" s="374"/>
      <c r="E144" s="376">
        <f t="shared" si="18"/>
        <v>1</v>
      </c>
      <c r="F144" s="377" t="s">
        <v>338</v>
      </c>
      <c r="G144" s="377" t="s">
        <v>131</v>
      </c>
      <c r="H144" s="392" t="s">
        <v>293</v>
      </c>
      <c r="I144" s="378">
        <v>44188</v>
      </c>
      <c r="J144" s="378" t="s">
        <v>130</v>
      </c>
      <c r="K144" s="379" t="s">
        <v>248</v>
      </c>
      <c r="L144" s="404" t="s">
        <v>607</v>
      </c>
      <c r="M144" s="404" t="s">
        <v>1733</v>
      </c>
      <c r="N144" s="398" t="s">
        <v>120</v>
      </c>
      <c r="O144" s="77"/>
    </row>
    <row r="145" spans="1:15" s="46" customFormat="1" ht="15" customHeight="1">
      <c r="A145" s="372" t="s">
        <v>87</v>
      </c>
      <c r="B145" s="372" t="s">
        <v>656</v>
      </c>
      <c r="C145" s="374">
        <f>IF(B145="Да, разработан",1,0)</f>
        <v>0</v>
      </c>
      <c r="D145" s="374"/>
      <c r="E145" s="376">
        <f>C145*(1-D145)</f>
        <v>0</v>
      </c>
      <c r="F145" s="377" t="s">
        <v>284</v>
      </c>
      <c r="G145" s="384" t="s">
        <v>120</v>
      </c>
      <c r="H145" s="384" t="s">
        <v>120</v>
      </c>
      <c r="I145" s="378">
        <v>44187</v>
      </c>
      <c r="J145" s="382" t="s">
        <v>120</v>
      </c>
      <c r="K145" s="379" t="s">
        <v>249</v>
      </c>
      <c r="L145" s="380" t="s">
        <v>1734</v>
      </c>
      <c r="M145" s="381" t="s">
        <v>120</v>
      </c>
      <c r="N145" s="381" t="s">
        <v>120</v>
      </c>
      <c r="O145" s="77"/>
    </row>
    <row r="146" spans="1:15" s="46" customFormat="1" ht="15" customHeight="1">
      <c r="A146" s="372" t="s">
        <v>88</v>
      </c>
      <c r="B146" s="373" t="s">
        <v>654</v>
      </c>
      <c r="C146" s="374">
        <f>IF(B146="Да, разработан",1,0)</f>
        <v>1</v>
      </c>
      <c r="D146" s="374"/>
      <c r="E146" s="376">
        <f>C146*(1-D146)</f>
        <v>1</v>
      </c>
      <c r="F146" s="377" t="s">
        <v>338</v>
      </c>
      <c r="G146" s="377" t="s">
        <v>131</v>
      </c>
      <c r="H146" s="392" t="s">
        <v>293</v>
      </c>
      <c r="I146" s="378">
        <v>44181</v>
      </c>
      <c r="J146" s="373" t="s">
        <v>130</v>
      </c>
      <c r="K146" s="379" t="s">
        <v>308</v>
      </c>
      <c r="L146" s="404" t="s">
        <v>609</v>
      </c>
      <c r="M146" s="398" t="s">
        <v>120</v>
      </c>
      <c r="N146" s="398" t="s">
        <v>120</v>
      </c>
      <c r="O146" s="77"/>
    </row>
    <row r="147" spans="1:15" ht="15" customHeight="1">
      <c r="A147" s="48" t="s">
        <v>2937</v>
      </c>
      <c r="B147" s="160"/>
      <c r="C147" s="160"/>
      <c r="D147" s="160"/>
      <c r="E147" s="160"/>
      <c r="F147" s="241"/>
      <c r="G147" s="241"/>
      <c r="H147" s="241"/>
      <c r="I147" s="160"/>
      <c r="J147" s="160"/>
      <c r="K147" s="241"/>
      <c r="L147" s="241"/>
      <c r="M147" s="241"/>
      <c r="N147" s="241"/>
    </row>
    <row r="148" spans="1:15" ht="15" customHeight="1">
      <c r="A148" s="48" t="s">
        <v>2936</v>
      </c>
      <c r="C148" s="23"/>
      <c r="D148" s="23"/>
      <c r="E148" s="23"/>
      <c r="G148" s="211"/>
      <c r="H148" s="189"/>
      <c r="I148" s="24"/>
      <c r="J148" s="24"/>
      <c r="K148" s="189"/>
      <c r="L148" s="189"/>
      <c r="M148" s="189"/>
      <c r="N148" s="189"/>
    </row>
    <row r="149" spans="1:15" ht="15" customHeight="1">
      <c r="A149" s="47"/>
      <c r="C149" s="23"/>
      <c r="D149" s="23"/>
      <c r="E149" s="23"/>
      <c r="G149" s="211"/>
      <c r="H149" s="189"/>
      <c r="I149" s="24"/>
      <c r="J149" s="24"/>
      <c r="K149" s="189"/>
      <c r="L149" s="189"/>
      <c r="M149" s="189"/>
      <c r="N149" s="189"/>
    </row>
    <row r="150" spans="1:15" ht="15" customHeight="1">
      <c r="A150" s="47"/>
      <c r="C150" s="23"/>
      <c r="D150" s="23"/>
      <c r="E150" s="23"/>
      <c r="G150" s="211"/>
      <c r="H150" s="189"/>
      <c r="I150" s="24"/>
      <c r="J150" s="24"/>
      <c r="K150" s="189"/>
      <c r="L150" s="189"/>
      <c r="M150" s="189"/>
      <c r="N150" s="189"/>
    </row>
    <row r="151" spans="1:15" ht="15" customHeight="1">
      <c r="A151" s="47"/>
      <c r="C151" s="23"/>
      <c r="D151" s="23"/>
      <c r="E151" s="23"/>
      <c r="G151" s="211"/>
      <c r="H151" s="189"/>
      <c r="I151" s="24"/>
      <c r="J151" s="24"/>
      <c r="K151" s="189"/>
      <c r="L151" s="189"/>
      <c r="M151" s="189"/>
      <c r="N151" s="189"/>
    </row>
    <row r="152" spans="1:15" ht="15" customHeight="1">
      <c r="A152" s="26"/>
      <c r="B152" s="12"/>
      <c r="C152" s="47"/>
      <c r="D152" s="47"/>
      <c r="E152" s="47"/>
      <c r="F152" s="212"/>
      <c r="G152" s="189"/>
      <c r="H152" s="189"/>
      <c r="I152" s="47"/>
      <c r="J152" s="47"/>
      <c r="K152" s="189"/>
      <c r="L152" s="189"/>
      <c r="M152" s="189"/>
      <c r="N152" s="189"/>
    </row>
    <row r="153" spans="1:15" ht="15" customHeight="1">
      <c r="A153" s="47"/>
      <c r="C153" s="47"/>
      <c r="D153" s="47"/>
      <c r="E153" s="47"/>
      <c r="F153" s="212"/>
      <c r="G153" s="189"/>
      <c r="H153" s="189"/>
      <c r="I153" s="47"/>
      <c r="J153" s="47"/>
      <c r="K153" s="189"/>
      <c r="L153" s="189"/>
      <c r="M153" s="189"/>
      <c r="N153" s="189"/>
    </row>
    <row r="154" spans="1:15" ht="15" customHeight="1">
      <c r="A154" s="47"/>
      <c r="C154" s="47"/>
      <c r="D154" s="47"/>
      <c r="E154" s="47"/>
      <c r="F154" s="212"/>
      <c r="G154" s="189"/>
      <c r="H154" s="189"/>
      <c r="I154" s="47"/>
      <c r="J154" s="47"/>
      <c r="K154" s="189"/>
      <c r="L154" s="189"/>
      <c r="M154" s="189"/>
      <c r="N154" s="189"/>
    </row>
    <row r="155" spans="1:15" ht="15" customHeight="1">
      <c r="A155" s="47"/>
      <c r="C155" s="47"/>
      <c r="D155" s="47"/>
      <c r="E155" s="47"/>
      <c r="F155" s="212"/>
      <c r="G155" s="189"/>
      <c r="H155" s="189"/>
      <c r="I155" s="47"/>
      <c r="J155" s="47"/>
      <c r="K155" s="189"/>
      <c r="L155" s="189"/>
      <c r="M155" s="189"/>
      <c r="N155" s="189"/>
    </row>
    <row r="156" spans="1:15" ht="15" customHeight="1">
      <c r="A156" s="26"/>
      <c r="B156" s="12"/>
      <c r="C156" s="47"/>
      <c r="D156" s="47"/>
      <c r="E156" s="47"/>
      <c r="F156" s="212"/>
      <c r="G156" s="189"/>
      <c r="H156" s="189"/>
      <c r="I156" s="47"/>
      <c r="J156" s="47"/>
      <c r="K156" s="189"/>
      <c r="L156" s="189"/>
      <c r="M156" s="189"/>
      <c r="N156" s="189"/>
    </row>
    <row r="157" spans="1:15" ht="15" customHeight="1">
      <c r="A157" s="47"/>
      <c r="C157" s="47"/>
      <c r="D157" s="47"/>
      <c r="E157" s="47"/>
      <c r="F157" s="212"/>
      <c r="G157" s="189"/>
      <c r="H157" s="189"/>
      <c r="I157" s="47"/>
      <c r="J157" s="47"/>
      <c r="K157" s="189"/>
      <c r="L157" s="189"/>
      <c r="M157" s="189"/>
      <c r="N157" s="189"/>
    </row>
    <row r="158" spans="1:15" ht="15" customHeight="1">
      <c r="A158" s="47"/>
      <c r="C158" s="47"/>
      <c r="D158" s="47"/>
      <c r="E158" s="47"/>
      <c r="F158" s="212"/>
      <c r="G158" s="189"/>
      <c r="H158" s="189"/>
      <c r="I158" s="47"/>
      <c r="J158" s="47"/>
      <c r="K158" s="189"/>
      <c r="L158" s="189"/>
      <c r="M158" s="189"/>
      <c r="N158" s="189"/>
    </row>
    <row r="159" spans="1:15" ht="15" customHeight="1">
      <c r="A159" s="26"/>
      <c r="B159" s="12"/>
      <c r="C159" s="47"/>
      <c r="D159" s="47"/>
      <c r="E159" s="47"/>
      <c r="F159" s="212"/>
      <c r="G159" s="189"/>
      <c r="H159" s="189"/>
      <c r="I159" s="47"/>
      <c r="J159" s="47"/>
      <c r="K159" s="189"/>
      <c r="L159" s="189"/>
      <c r="M159" s="189"/>
      <c r="N159" s="189"/>
    </row>
    <row r="160" spans="1:15" ht="15" customHeight="1">
      <c r="A160" s="47"/>
      <c r="C160" s="47"/>
      <c r="D160" s="47"/>
      <c r="E160" s="47"/>
      <c r="F160" s="212"/>
      <c r="G160" s="189"/>
      <c r="H160" s="189"/>
      <c r="I160" s="47"/>
      <c r="J160" s="47"/>
      <c r="K160" s="189"/>
      <c r="L160" s="189"/>
      <c r="M160" s="189"/>
      <c r="N160" s="189"/>
    </row>
    <row r="161" spans="1:14" ht="15" customHeight="1">
      <c r="A161" s="47"/>
      <c r="C161" s="47"/>
      <c r="D161" s="47"/>
      <c r="E161" s="47"/>
      <c r="F161" s="212"/>
      <c r="G161" s="189"/>
      <c r="H161" s="189"/>
      <c r="I161" s="47"/>
      <c r="J161" s="47"/>
      <c r="K161" s="189"/>
      <c r="L161" s="189"/>
      <c r="M161" s="189"/>
      <c r="N161" s="189"/>
    </row>
    <row r="162" spans="1:14" ht="15" customHeight="1">
      <c r="A162" s="47"/>
      <c r="C162" s="47"/>
      <c r="D162" s="47"/>
      <c r="E162" s="47"/>
      <c r="F162" s="212"/>
      <c r="G162" s="189"/>
      <c r="H162" s="189"/>
      <c r="I162" s="47"/>
      <c r="J162" s="47"/>
      <c r="K162" s="189"/>
      <c r="L162" s="189"/>
      <c r="M162" s="189"/>
      <c r="N162" s="189"/>
    </row>
    <row r="163" spans="1:14" ht="15" customHeight="1">
      <c r="A163" s="26"/>
      <c r="B163" s="12"/>
      <c r="C163" s="47"/>
      <c r="D163" s="47"/>
      <c r="E163" s="47"/>
      <c r="F163" s="212"/>
      <c r="G163" s="189"/>
      <c r="H163" s="189"/>
      <c r="I163" s="47"/>
      <c r="J163" s="47"/>
      <c r="K163" s="189"/>
      <c r="L163" s="189"/>
      <c r="M163" s="189"/>
      <c r="N163" s="189"/>
    </row>
    <row r="164" spans="1:14" ht="15" customHeight="1">
      <c r="A164" s="47"/>
      <c r="C164" s="47"/>
      <c r="D164" s="47"/>
      <c r="E164" s="47"/>
      <c r="F164" s="212"/>
      <c r="G164" s="189"/>
      <c r="H164" s="189"/>
      <c r="I164" s="47"/>
      <c r="J164" s="47"/>
      <c r="K164" s="189"/>
      <c r="L164" s="189"/>
      <c r="M164" s="189"/>
      <c r="N164" s="189"/>
    </row>
    <row r="165" spans="1:14" ht="15" customHeight="1">
      <c r="A165" s="47"/>
      <c r="C165" s="47"/>
      <c r="D165" s="47"/>
      <c r="E165" s="47"/>
      <c r="F165" s="212"/>
      <c r="G165" s="189"/>
      <c r="H165" s="189"/>
      <c r="I165" s="47"/>
      <c r="J165" s="47"/>
      <c r="K165" s="189"/>
      <c r="L165" s="189"/>
      <c r="M165" s="189"/>
      <c r="N165" s="189"/>
    </row>
    <row r="166" spans="1:14" ht="15" customHeight="1">
      <c r="A166" s="26"/>
      <c r="B166" s="12"/>
      <c r="C166" s="47"/>
      <c r="D166" s="47"/>
      <c r="E166" s="47"/>
      <c r="F166" s="212"/>
      <c r="G166" s="189"/>
      <c r="H166" s="189"/>
      <c r="I166" s="47"/>
      <c r="J166" s="47"/>
      <c r="K166" s="189"/>
      <c r="L166" s="189"/>
      <c r="M166" s="189"/>
      <c r="N166" s="189"/>
    </row>
    <row r="167" spans="1:14" ht="15" customHeight="1">
      <c r="A167" s="47"/>
      <c r="C167" s="47"/>
      <c r="D167" s="47"/>
      <c r="E167" s="47"/>
      <c r="F167" s="212"/>
      <c r="G167" s="189"/>
      <c r="H167" s="189"/>
      <c r="I167" s="47"/>
      <c r="J167" s="47"/>
      <c r="K167" s="189"/>
      <c r="L167" s="189"/>
      <c r="M167" s="189"/>
      <c r="N167" s="189"/>
    </row>
    <row r="168" spans="1:14" ht="15" customHeight="1">
      <c r="A168" s="47"/>
      <c r="C168" s="47"/>
      <c r="D168" s="47"/>
      <c r="E168" s="47"/>
      <c r="F168" s="212"/>
      <c r="G168" s="189"/>
      <c r="H168" s="189"/>
      <c r="I168" s="47"/>
      <c r="J168" s="47"/>
      <c r="K168" s="189"/>
      <c r="L168" s="189"/>
      <c r="M168" s="189"/>
      <c r="N168" s="189"/>
    </row>
    <row r="169" spans="1:14" ht="15" customHeight="1">
      <c r="A169" s="47"/>
      <c r="C169" s="47"/>
      <c r="D169" s="47"/>
      <c r="E169" s="47"/>
      <c r="F169" s="212"/>
      <c r="G169" s="189"/>
      <c r="H169" s="189"/>
      <c r="I169" s="47"/>
      <c r="J169" s="47"/>
      <c r="K169" s="189"/>
      <c r="L169" s="189"/>
      <c r="M169" s="189"/>
      <c r="N169" s="189"/>
    </row>
    <row r="170" spans="1:14" ht="15" customHeight="1">
      <c r="A170" s="26"/>
      <c r="B170" s="12"/>
      <c r="C170" s="47"/>
      <c r="D170" s="47"/>
      <c r="E170" s="47"/>
      <c r="F170" s="212"/>
      <c r="G170" s="189"/>
      <c r="H170" s="189"/>
      <c r="I170" s="47"/>
      <c r="J170" s="47"/>
      <c r="K170" s="189"/>
      <c r="L170" s="189"/>
      <c r="M170" s="189"/>
      <c r="N170" s="189"/>
    </row>
    <row r="171" spans="1:14" ht="15" customHeight="1">
      <c r="A171" s="47"/>
      <c r="C171" s="47"/>
      <c r="D171" s="47"/>
      <c r="E171" s="47"/>
      <c r="F171" s="212"/>
      <c r="G171" s="189"/>
      <c r="H171" s="189"/>
      <c r="I171" s="47"/>
      <c r="J171" s="47"/>
      <c r="K171" s="189"/>
      <c r="L171" s="189"/>
      <c r="M171" s="189"/>
      <c r="N171" s="189"/>
    </row>
    <row r="172" spans="1:14" ht="15" customHeight="1">
      <c r="A172" s="47"/>
      <c r="C172" s="47"/>
      <c r="D172" s="47"/>
      <c r="E172" s="47"/>
      <c r="F172" s="212"/>
      <c r="G172" s="189"/>
      <c r="H172" s="189"/>
      <c r="I172" s="47"/>
      <c r="J172" s="47"/>
      <c r="K172" s="189"/>
      <c r="L172" s="189"/>
      <c r="M172" s="189"/>
      <c r="N172" s="189"/>
    </row>
    <row r="173" spans="1:14" ht="15" customHeight="1">
      <c r="A173" s="47"/>
      <c r="C173" s="47"/>
      <c r="D173" s="47"/>
      <c r="E173" s="47"/>
      <c r="F173" s="212"/>
      <c r="G173" s="189"/>
      <c r="H173" s="189"/>
      <c r="I173" s="47"/>
      <c r="J173" s="47"/>
      <c r="K173" s="189"/>
      <c r="L173" s="189"/>
      <c r="M173" s="189"/>
      <c r="N173" s="189"/>
    </row>
    <row r="174" spans="1:14" ht="15" customHeight="1">
      <c r="A174" s="47"/>
      <c r="C174" s="47"/>
      <c r="D174" s="47"/>
      <c r="E174" s="47"/>
      <c r="F174" s="212"/>
      <c r="G174" s="189"/>
      <c r="H174" s="189"/>
      <c r="I174" s="47"/>
      <c r="J174" s="47"/>
      <c r="K174" s="189"/>
      <c r="L174" s="189"/>
      <c r="M174" s="189"/>
      <c r="N174" s="189"/>
    </row>
    <row r="175" spans="1:14" ht="15" customHeight="1">
      <c r="A175" s="47"/>
      <c r="C175" s="47"/>
      <c r="D175" s="47"/>
      <c r="E175" s="47"/>
      <c r="F175" s="212"/>
      <c r="G175" s="189"/>
      <c r="H175" s="189"/>
      <c r="I175" s="47"/>
      <c r="J175" s="47"/>
      <c r="K175" s="189"/>
      <c r="L175" s="189"/>
      <c r="M175" s="189"/>
      <c r="N175" s="189"/>
    </row>
    <row r="176" spans="1:14" ht="15" customHeight="1">
      <c r="A176" s="47"/>
      <c r="C176" s="47"/>
      <c r="D176" s="47"/>
      <c r="E176" s="47"/>
      <c r="F176" s="212"/>
      <c r="G176" s="189"/>
      <c r="H176" s="189"/>
      <c r="I176" s="47"/>
      <c r="J176" s="47"/>
      <c r="K176" s="189"/>
      <c r="L176" s="189"/>
      <c r="M176" s="189"/>
      <c r="N176" s="189"/>
    </row>
    <row r="177" spans="1:14" ht="15" customHeight="1">
      <c r="A177" s="47"/>
      <c r="C177" s="47"/>
      <c r="D177" s="47"/>
      <c r="E177" s="47"/>
      <c r="F177" s="212"/>
      <c r="G177" s="189"/>
      <c r="H177" s="189"/>
      <c r="I177" s="47"/>
      <c r="J177" s="47"/>
      <c r="K177" s="189"/>
      <c r="L177" s="189"/>
      <c r="M177" s="189"/>
      <c r="N177" s="189"/>
    </row>
    <row r="178" spans="1:14" ht="15" customHeight="1">
      <c r="A178" s="47"/>
      <c r="C178" s="47"/>
      <c r="D178" s="47"/>
      <c r="E178" s="47"/>
      <c r="F178" s="212"/>
      <c r="G178" s="189"/>
      <c r="H178" s="189"/>
      <c r="I178" s="47"/>
      <c r="J178" s="47"/>
      <c r="K178" s="189"/>
      <c r="L178" s="189"/>
      <c r="M178" s="189"/>
      <c r="N178" s="189"/>
    </row>
    <row r="179" spans="1:14" ht="15" customHeight="1">
      <c r="A179" s="47"/>
      <c r="C179" s="47"/>
      <c r="D179" s="47"/>
      <c r="E179" s="47"/>
      <c r="F179" s="212"/>
      <c r="G179" s="189"/>
      <c r="H179" s="189"/>
      <c r="I179" s="47"/>
      <c r="J179" s="47"/>
      <c r="K179" s="189"/>
      <c r="L179" s="189"/>
      <c r="M179" s="189"/>
      <c r="N179" s="189"/>
    </row>
    <row r="180" spans="1:14" ht="15" customHeight="1">
      <c r="A180" s="47"/>
      <c r="C180" s="47"/>
      <c r="D180" s="47"/>
      <c r="E180" s="47"/>
      <c r="F180" s="212"/>
      <c r="G180" s="189"/>
      <c r="H180" s="189"/>
      <c r="I180" s="47"/>
      <c r="J180" s="47"/>
      <c r="K180" s="189"/>
      <c r="L180" s="189"/>
      <c r="M180" s="189"/>
      <c r="N180" s="189"/>
    </row>
    <row r="181" spans="1:14" ht="15" customHeight="1">
      <c r="A181" s="47"/>
      <c r="C181" s="47"/>
      <c r="D181" s="47"/>
      <c r="E181" s="47"/>
      <c r="F181" s="212"/>
      <c r="G181" s="189"/>
      <c r="H181" s="189"/>
      <c r="I181" s="47"/>
      <c r="J181" s="47"/>
      <c r="K181" s="189"/>
      <c r="L181" s="189"/>
      <c r="M181" s="189"/>
      <c r="N181" s="189"/>
    </row>
    <row r="182" spans="1:14" ht="15" customHeight="1">
      <c r="A182" s="47"/>
      <c r="C182" s="47"/>
      <c r="D182" s="47"/>
      <c r="E182" s="47"/>
      <c r="F182" s="212"/>
      <c r="G182" s="189"/>
      <c r="H182" s="189"/>
      <c r="I182" s="47"/>
      <c r="J182" s="47"/>
      <c r="K182" s="189"/>
      <c r="L182" s="189"/>
      <c r="M182" s="189"/>
      <c r="N182" s="189"/>
    </row>
    <row r="183" spans="1:14" ht="15" customHeight="1">
      <c r="A183" s="47"/>
      <c r="C183" s="47"/>
      <c r="D183" s="47"/>
      <c r="E183" s="47"/>
      <c r="F183" s="212"/>
      <c r="G183" s="189"/>
      <c r="H183" s="189"/>
      <c r="I183" s="47"/>
      <c r="J183" s="47"/>
      <c r="K183" s="189"/>
      <c r="L183" s="189"/>
      <c r="M183" s="189"/>
      <c r="N183" s="189"/>
    </row>
    <row r="184" spans="1:14" ht="15" customHeight="1">
      <c r="A184" s="47"/>
      <c r="B184" s="47"/>
      <c r="C184" s="47"/>
      <c r="D184" s="47"/>
      <c r="E184" s="47"/>
      <c r="F184" s="212"/>
      <c r="G184" s="189"/>
      <c r="H184" s="189"/>
      <c r="I184" s="47"/>
      <c r="J184" s="47"/>
      <c r="K184" s="189"/>
      <c r="L184" s="189"/>
      <c r="M184" s="189"/>
      <c r="N184" s="189"/>
    </row>
    <row r="185" spans="1:14" ht="15" customHeight="1">
      <c r="A185" s="47"/>
      <c r="B185" s="47"/>
      <c r="C185" s="47"/>
      <c r="D185" s="47"/>
      <c r="E185" s="47"/>
      <c r="F185" s="212"/>
      <c r="G185" s="189"/>
      <c r="H185" s="189"/>
      <c r="I185" s="47"/>
      <c r="J185" s="47"/>
      <c r="K185" s="189"/>
      <c r="L185" s="189"/>
      <c r="M185" s="189"/>
      <c r="N185" s="189"/>
    </row>
    <row r="186" spans="1:14" ht="15" customHeight="1">
      <c r="A186" s="47"/>
      <c r="B186" s="47"/>
      <c r="C186" s="47"/>
      <c r="D186" s="47"/>
      <c r="E186" s="47"/>
      <c r="F186" s="212"/>
      <c r="G186" s="189"/>
      <c r="H186" s="189"/>
      <c r="I186" s="47"/>
      <c r="J186" s="47"/>
      <c r="K186" s="189"/>
      <c r="L186" s="189"/>
      <c r="M186" s="189"/>
      <c r="N186" s="189"/>
    </row>
    <row r="187" spans="1:14" ht="15" customHeight="1">
      <c r="A187" s="47"/>
      <c r="B187" s="47"/>
      <c r="C187" s="47"/>
      <c r="D187" s="47"/>
      <c r="E187" s="47"/>
      <c r="F187" s="212"/>
      <c r="G187" s="189"/>
      <c r="H187" s="189"/>
      <c r="I187" s="47"/>
      <c r="J187" s="47"/>
      <c r="K187" s="189"/>
      <c r="L187" s="189"/>
      <c r="M187" s="189"/>
      <c r="N187" s="189"/>
    </row>
    <row r="188" spans="1:14" ht="15" customHeight="1">
      <c r="A188" s="47"/>
      <c r="B188" s="47"/>
      <c r="C188" s="47"/>
      <c r="D188" s="47"/>
      <c r="E188" s="47"/>
      <c r="F188" s="212"/>
      <c r="G188" s="189"/>
      <c r="H188" s="189"/>
      <c r="I188" s="47"/>
      <c r="J188" s="47"/>
      <c r="K188" s="189"/>
      <c r="L188" s="189"/>
      <c r="M188" s="189"/>
      <c r="N188" s="189"/>
    </row>
    <row r="189" spans="1:14" ht="15" customHeight="1">
      <c r="A189" s="47"/>
      <c r="B189" s="47"/>
      <c r="C189" s="47"/>
      <c r="D189" s="47"/>
      <c r="E189" s="47"/>
      <c r="F189" s="212"/>
      <c r="G189" s="189"/>
      <c r="H189" s="189"/>
      <c r="I189" s="47"/>
      <c r="J189" s="47"/>
      <c r="K189" s="189"/>
      <c r="L189" s="189"/>
      <c r="M189" s="189"/>
      <c r="N189" s="189"/>
    </row>
    <row r="190" spans="1:14" ht="15" customHeight="1">
      <c r="A190" s="47"/>
      <c r="B190" s="47"/>
      <c r="C190" s="47"/>
      <c r="D190" s="47"/>
      <c r="E190" s="47"/>
      <c r="F190" s="212"/>
      <c r="G190" s="189"/>
      <c r="H190" s="189"/>
      <c r="I190" s="47"/>
      <c r="J190" s="47"/>
      <c r="K190" s="189"/>
      <c r="L190" s="189"/>
      <c r="M190" s="189"/>
      <c r="N190" s="189"/>
    </row>
    <row r="191" spans="1:14" ht="15" customHeight="1">
      <c r="A191" s="47"/>
      <c r="B191" s="47"/>
      <c r="C191" s="47"/>
      <c r="D191" s="47"/>
      <c r="E191" s="47"/>
      <c r="F191" s="212"/>
      <c r="G191" s="189"/>
      <c r="H191" s="189"/>
      <c r="I191" s="47"/>
      <c r="J191" s="47"/>
      <c r="K191" s="189"/>
      <c r="L191" s="189"/>
      <c r="M191" s="189"/>
      <c r="N191" s="189"/>
    </row>
    <row r="192" spans="1:14" ht="15" customHeight="1">
      <c r="A192" s="47"/>
      <c r="B192" s="47"/>
      <c r="C192" s="47"/>
      <c r="D192" s="47"/>
      <c r="E192" s="47"/>
      <c r="F192" s="212"/>
      <c r="G192" s="189"/>
      <c r="H192" s="189"/>
      <c r="I192" s="47"/>
      <c r="J192" s="47"/>
      <c r="K192" s="189"/>
      <c r="L192" s="189"/>
      <c r="M192" s="189"/>
      <c r="N192" s="189"/>
    </row>
    <row r="193" spans="1:14" ht="15" customHeight="1">
      <c r="A193" s="47"/>
      <c r="B193" s="47"/>
      <c r="C193" s="47"/>
      <c r="D193" s="47"/>
      <c r="E193" s="47"/>
      <c r="F193" s="212"/>
      <c r="G193" s="189"/>
      <c r="H193" s="189"/>
      <c r="I193" s="47"/>
      <c r="J193" s="47"/>
      <c r="K193" s="189"/>
      <c r="L193" s="189"/>
      <c r="M193" s="189"/>
      <c r="N193" s="189"/>
    </row>
    <row r="194" spans="1:14" ht="15" customHeight="1">
      <c r="A194" s="47"/>
      <c r="B194" s="47"/>
      <c r="C194" s="47"/>
      <c r="D194" s="47"/>
      <c r="E194" s="47"/>
      <c r="F194" s="212"/>
      <c r="G194" s="189"/>
      <c r="H194" s="189"/>
      <c r="I194" s="47"/>
      <c r="J194" s="47"/>
      <c r="K194" s="189"/>
      <c r="L194" s="189"/>
      <c r="M194" s="189"/>
      <c r="N194" s="189"/>
    </row>
    <row r="195" spans="1:14" ht="15" customHeight="1">
      <c r="A195" s="47"/>
      <c r="B195" s="47"/>
      <c r="C195" s="47"/>
      <c r="D195" s="47"/>
      <c r="E195" s="47"/>
      <c r="F195" s="212"/>
      <c r="G195" s="189"/>
      <c r="H195" s="189"/>
      <c r="I195" s="47"/>
      <c r="J195" s="47"/>
      <c r="K195" s="189"/>
      <c r="L195" s="189"/>
      <c r="M195" s="189"/>
      <c r="N195" s="189"/>
    </row>
    <row r="196" spans="1:14" ht="15" customHeight="1">
      <c r="A196" s="47"/>
      <c r="B196" s="47"/>
      <c r="C196" s="47"/>
      <c r="D196" s="47"/>
      <c r="E196" s="47"/>
      <c r="F196" s="212"/>
      <c r="G196" s="189"/>
      <c r="H196" s="189"/>
      <c r="I196" s="47"/>
      <c r="J196" s="47"/>
      <c r="K196" s="189"/>
      <c r="L196" s="189"/>
      <c r="M196" s="189"/>
      <c r="N196" s="189"/>
    </row>
    <row r="197" spans="1:14" ht="15" customHeight="1">
      <c r="A197" s="47"/>
      <c r="B197" s="47"/>
      <c r="C197" s="47"/>
      <c r="D197" s="47"/>
      <c r="E197" s="47"/>
      <c r="F197" s="212"/>
      <c r="G197" s="189"/>
      <c r="H197" s="189"/>
      <c r="I197" s="47"/>
      <c r="J197" s="47"/>
      <c r="K197" s="189"/>
      <c r="L197" s="189"/>
      <c r="M197" s="189"/>
      <c r="N197" s="189"/>
    </row>
    <row r="198" spans="1:14" ht="15" customHeight="1">
      <c r="A198" s="47"/>
      <c r="B198" s="47"/>
      <c r="C198" s="47"/>
      <c r="D198" s="47"/>
      <c r="E198" s="47"/>
      <c r="F198" s="212"/>
      <c r="G198" s="189"/>
      <c r="H198" s="189"/>
      <c r="I198" s="47"/>
      <c r="J198" s="47"/>
      <c r="K198" s="189"/>
      <c r="L198" s="189"/>
      <c r="M198" s="189"/>
      <c r="N198" s="189"/>
    </row>
    <row r="199" spans="1:14" ht="15" customHeight="1">
      <c r="A199" s="47"/>
      <c r="B199" s="47"/>
      <c r="C199" s="47"/>
      <c r="D199" s="47"/>
      <c r="E199" s="47"/>
      <c r="F199" s="212"/>
      <c r="G199" s="189"/>
      <c r="H199" s="189"/>
      <c r="I199" s="47"/>
      <c r="J199" s="47"/>
      <c r="K199" s="189"/>
      <c r="L199" s="189"/>
      <c r="M199" s="189"/>
      <c r="N199" s="189"/>
    </row>
    <row r="200" spans="1:14" ht="15" customHeight="1">
      <c r="A200" s="47"/>
      <c r="B200" s="47"/>
      <c r="C200" s="47"/>
      <c r="D200" s="47"/>
      <c r="E200" s="47"/>
      <c r="F200" s="212"/>
      <c r="G200" s="189"/>
      <c r="H200" s="189"/>
      <c r="I200" s="47"/>
      <c r="J200" s="47"/>
      <c r="K200" s="189"/>
      <c r="L200" s="189"/>
      <c r="M200" s="189"/>
      <c r="N200" s="189"/>
    </row>
    <row r="201" spans="1:14" ht="15" customHeight="1">
      <c r="A201" s="47"/>
      <c r="B201" s="47"/>
      <c r="C201" s="47"/>
      <c r="D201" s="47"/>
      <c r="E201" s="47"/>
      <c r="F201" s="212"/>
      <c r="G201" s="189"/>
      <c r="H201" s="189"/>
      <c r="I201" s="47"/>
      <c r="J201" s="47"/>
      <c r="K201" s="189"/>
      <c r="L201" s="189"/>
      <c r="M201" s="189"/>
      <c r="N201" s="189"/>
    </row>
    <row r="202" spans="1:14" ht="15" customHeight="1">
      <c r="A202" s="47"/>
      <c r="B202" s="47"/>
      <c r="C202" s="47"/>
      <c r="D202" s="47"/>
      <c r="E202" s="47"/>
      <c r="F202" s="212"/>
      <c r="G202" s="189"/>
      <c r="H202" s="189"/>
      <c r="I202" s="47"/>
      <c r="J202" s="47"/>
      <c r="K202" s="189"/>
      <c r="L202" s="189"/>
      <c r="M202" s="189"/>
      <c r="N202" s="189"/>
    </row>
    <row r="203" spans="1:14" ht="15" customHeight="1">
      <c r="A203" s="47"/>
      <c r="B203" s="47"/>
      <c r="C203" s="47"/>
      <c r="D203" s="47"/>
      <c r="E203" s="47"/>
      <c r="F203" s="212"/>
      <c r="G203" s="189"/>
      <c r="H203" s="189"/>
      <c r="I203" s="47"/>
      <c r="J203" s="47"/>
      <c r="K203" s="189"/>
      <c r="L203" s="189"/>
      <c r="M203" s="189"/>
      <c r="N203" s="189"/>
    </row>
    <row r="204" spans="1:14" ht="15" customHeight="1">
      <c r="A204" s="47"/>
      <c r="B204" s="47"/>
      <c r="C204" s="47"/>
      <c r="D204" s="47"/>
      <c r="E204" s="47"/>
      <c r="F204" s="212"/>
      <c r="G204" s="189"/>
      <c r="H204" s="189"/>
      <c r="I204" s="47"/>
      <c r="J204" s="47"/>
      <c r="K204" s="189"/>
      <c r="L204" s="189"/>
      <c r="M204" s="189"/>
      <c r="N204" s="189"/>
    </row>
    <row r="205" spans="1:14" ht="15" customHeight="1">
      <c r="A205" s="47"/>
      <c r="B205" s="47"/>
      <c r="C205" s="47"/>
      <c r="D205" s="47"/>
      <c r="E205" s="47"/>
      <c r="F205" s="212"/>
      <c r="G205" s="189"/>
      <c r="H205" s="189"/>
      <c r="I205" s="47"/>
      <c r="J205" s="47"/>
      <c r="K205" s="189"/>
      <c r="L205" s="189"/>
      <c r="M205" s="189"/>
      <c r="N205" s="189"/>
    </row>
    <row r="206" spans="1:14" ht="15" customHeight="1">
      <c r="A206" s="47"/>
      <c r="B206" s="47"/>
      <c r="C206" s="47"/>
      <c r="D206" s="47"/>
      <c r="E206" s="47"/>
      <c r="F206" s="212"/>
      <c r="G206" s="189"/>
      <c r="H206" s="189"/>
      <c r="I206" s="47"/>
      <c r="J206" s="47"/>
      <c r="K206" s="189"/>
      <c r="L206" s="189"/>
      <c r="M206" s="189"/>
      <c r="N206" s="189"/>
    </row>
    <row r="207" spans="1:14" ht="15" customHeight="1">
      <c r="A207" s="47"/>
      <c r="B207" s="47"/>
      <c r="C207" s="47"/>
      <c r="D207" s="47"/>
      <c r="E207" s="47"/>
      <c r="F207" s="212"/>
      <c r="G207" s="189"/>
      <c r="H207" s="189"/>
      <c r="I207" s="47"/>
      <c r="J207" s="47"/>
      <c r="K207" s="189"/>
      <c r="L207" s="189"/>
      <c r="M207" s="189"/>
      <c r="N207" s="189"/>
    </row>
    <row r="208" spans="1:14" ht="15" customHeight="1">
      <c r="A208" s="47"/>
      <c r="B208" s="47"/>
      <c r="C208" s="47"/>
      <c r="D208" s="47"/>
      <c r="E208" s="47"/>
      <c r="F208" s="212"/>
      <c r="G208" s="189"/>
      <c r="H208" s="189"/>
      <c r="I208" s="47"/>
      <c r="J208" s="47"/>
      <c r="K208" s="189"/>
      <c r="L208" s="189"/>
      <c r="M208" s="189"/>
      <c r="N208" s="189"/>
    </row>
    <row r="209" spans="1:14" ht="15" customHeight="1">
      <c r="A209" s="47"/>
      <c r="B209" s="47"/>
      <c r="C209" s="47"/>
      <c r="D209" s="47"/>
      <c r="E209" s="47"/>
      <c r="F209" s="212"/>
      <c r="G209" s="189"/>
      <c r="H209" s="189"/>
      <c r="I209" s="47"/>
      <c r="J209" s="47"/>
      <c r="K209" s="189"/>
      <c r="L209" s="189"/>
      <c r="M209" s="189"/>
      <c r="N209" s="189"/>
    </row>
    <row r="210" spans="1:14" ht="15" customHeight="1">
      <c r="B210" s="74"/>
      <c r="C210" s="74"/>
      <c r="D210" s="74"/>
      <c r="E210" s="74"/>
      <c r="F210" s="212"/>
      <c r="G210" s="190"/>
      <c r="I210" s="74"/>
      <c r="J210" s="74"/>
    </row>
    <row r="211" spans="1:14" ht="15" customHeight="1">
      <c r="B211" s="74"/>
      <c r="C211" s="74"/>
      <c r="D211" s="74"/>
      <c r="E211" s="74"/>
      <c r="F211" s="212"/>
      <c r="G211" s="190"/>
      <c r="I211" s="74"/>
      <c r="J211" s="74"/>
    </row>
    <row r="212" spans="1:14" ht="15" customHeight="1">
      <c r="B212" s="74"/>
      <c r="C212" s="74"/>
      <c r="D212" s="74"/>
      <c r="E212" s="74"/>
      <c r="F212" s="212"/>
      <c r="G212" s="190"/>
      <c r="I212" s="74"/>
      <c r="J212" s="74"/>
    </row>
    <row r="213" spans="1:14" ht="15" customHeight="1">
      <c r="B213" s="74"/>
      <c r="C213" s="74"/>
      <c r="D213" s="74"/>
      <c r="E213" s="74"/>
      <c r="F213" s="212"/>
      <c r="G213" s="190"/>
      <c r="I213" s="74"/>
      <c r="J213" s="74"/>
    </row>
    <row r="214" spans="1:14" ht="15" customHeight="1">
      <c r="B214" s="74"/>
      <c r="C214" s="74"/>
      <c r="D214" s="74"/>
      <c r="E214" s="74"/>
      <c r="F214" s="212"/>
      <c r="G214" s="190"/>
      <c r="I214" s="74"/>
      <c r="J214" s="74"/>
    </row>
    <row r="215" spans="1:14" ht="15" customHeight="1">
      <c r="B215" s="74"/>
      <c r="C215" s="74"/>
      <c r="D215" s="74"/>
      <c r="E215" s="74"/>
      <c r="F215" s="212"/>
      <c r="G215" s="190"/>
      <c r="I215" s="74"/>
      <c r="J215" s="74"/>
    </row>
    <row r="216" spans="1:14" ht="15" customHeight="1">
      <c r="B216" s="74"/>
      <c r="C216" s="74"/>
      <c r="D216" s="74"/>
      <c r="E216" s="74"/>
      <c r="F216" s="212"/>
      <c r="G216" s="190"/>
      <c r="I216" s="74"/>
      <c r="J216" s="74"/>
    </row>
    <row r="217" spans="1:14" ht="15" customHeight="1">
      <c r="B217" s="74"/>
      <c r="C217" s="74"/>
      <c r="D217" s="74"/>
      <c r="E217" s="74"/>
      <c r="F217" s="212"/>
      <c r="G217" s="190"/>
      <c r="I217" s="74"/>
      <c r="J217" s="74"/>
    </row>
    <row r="218" spans="1:14" ht="15" customHeight="1">
      <c r="B218" s="74"/>
      <c r="C218" s="74"/>
      <c r="D218" s="74"/>
      <c r="E218" s="74"/>
      <c r="F218" s="212"/>
      <c r="G218" s="190"/>
      <c r="I218" s="74"/>
      <c r="J218" s="74"/>
    </row>
  </sheetData>
  <mergeCells count="16">
    <mergeCell ref="A3:A5"/>
    <mergeCell ref="C3:E3"/>
    <mergeCell ref="F3:F5"/>
    <mergeCell ref="G3:G5"/>
    <mergeCell ref="H3:H5"/>
    <mergeCell ref="K3:M3"/>
    <mergeCell ref="N3:N5"/>
    <mergeCell ref="C4:C5"/>
    <mergeCell ref="D4:D5"/>
    <mergeCell ref="E4:E5"/>
    <mergeCell ref="I4:I5"/>
    <mergeCell ref="J4:J5"/>
    <mergeCell ref="K4:K5"/>
    <mergeCell ref="L4:L5"/>
    <mergeCell ref="M4:M5"/>
    <mergeCell ref="I3:J3"/>
  </mergeCells>
  <dataValidations count="2">
    <dataValidation type="list" allowBlank="1" showInputMessage="1" showErrorMessage="1" sqref="B125 B127:B128 B97 B77 B131 B118:B119 B45 B122 B116 B93:B95 B114 B109:B112 B100:B103 B87:B88 B91 B144:B146 B105:B106 B79:B85 B64 B43 B58 B50 B48 B7:B8 B71:B75 B52 B67 B134 B140:B141 B33 B11:B22 B29:B31 B25:B27 B36:B41 B60:B61 B54:B56 B69 B137:B138 B4:B5" xr:uid="{00000000-0002-0000-0300-000000000000}">
      <formula1>$B$4:$B$5</formula1>
    </dataValidation>
    <dataValidation type="list" allowBlank="1" showInputMessage="1" showErrorMessage="1" sqref="B6" xr:uid="{00000000-0002-0000-0300-000001000000}">
      <formula1>#REF!</formula1>
    </dataValidation>
  </dataValidations>
  <hyperlinks>
    <hyperlink ref="L8" r:id="rId1" xr:uid="{00000000-0004-0000-0300-000000000000}"/>
    <hyperlink ref="L10" r:id="rId2" xr:uid="{00000000-0004-0000-0300-000001000000}"/>
    <hyperlink ref="L7" r:id="rId3" xr:uid="{00000000-0004-0000-0300-000002000000}"/>
    <hyperlink ref="L11" r:id="rId4" xr:uid="{00000000-0004-0000-0300-000003000000}"/>
    <hyperlink ref="L12" r:id="rId5" xr:uid="{00000000-0004-0000-0300-000004000000}"/>
    <hyperlink ref="L13" r:id="rId6" xr:uid="{00000000-0004-0000-0300-000005000000}"/>
    <hyperlink ref="L14" r:id="rId7" xr:uid="{00000000-0004-0000-0300-000006000000}"/>
    <hyperlink ref="L15" r:id="rId8" xr:uid="{00000000-0004-0000-0300-000007000000}"/>
    <hyperlink ref="M7" r:id="rId9" xr:uid="{00000000-0004-0000-0300-000008000000}"/>
    <hyperlink ref="L16" r:id="rId10" xr:uid="{00000000-0004-0000-0300-000009000000}"/>
    <hyperlink ref="L17" r:id="rId11" xr:uid="{00000000-0004-0000-0300-00000A000000}"/>
    <hyperlink ref="L18" r:id="rId12" xr:uid="{00000000-0004-0000-0300-00000B000000}"/>
    <hyperlink ref="L19" r:id="rId13" xr:uid="{00000000-0004-0000-0300-00000C000000}"/>
    <hyperlink ref="L22" r:id="rId14" xr:uid="{00000000-0004-0000-0300-00000D000000}"/>
    <hyperlink ref="L23" r:id="rId15" xr:uid="{00000000-0004-0000-0300-00000E000000}"/>
    <hyperlink ref="L25" r:id="rId16" xr:uid="{00000000-0004-0000-0300-00000F000000}"/>
    <hyperlink ref="L26" r:id="rId17" xr:uid="{00000000-0004-0000-0300-000010000000}"/>
    <hyperlink ref="L27" r:id="rId18" xr:uid="{00000000-0004-0000-0300-000011000000}"/>
    <hyperlink ref="L28" r:id="rId19" xr:uid="{00000000-0004-0000-0300-000012000000}"/>
    <hyperlink ref="L29" r:id="rId20" xr:uid="{00000000-0004-0000-0300-000013000000}"/>
    <hyperlink ref="L31" r:id="rId21" xr:uid="{00000000-0004-0000-0300-000014000000}"/>
    <hyperlink ref="L32" r:id="rId22" xr:uid="{00000000-0004-0000-0300-000015000000}"/>
    <hyperlink ref="L33" r:id="rId23" xr:uid="{00000000-0004-0000-0300-000016000000}"/>
    <hyperlink ref="L34" r:id="rId24" xr:uid="{00000000-0004-0000-0300-000017000000}"/>
    <hyperlink ref="L30" r:id="rId25" xr:uid="{00000000-0004-0000-0300-000018000000}"/>
    <hyperlink ref="L36" r:id="rId26" xr:uid="{00000000-0004-0000-0300-000019000000}"/>
    <hyperlink ref="L39" r:id="rId27" xr:uid="{00000000-0004-0000-0300-00001A000000}"/>
    <hyperlink ref="L40" r:id="rId28" xr:uid="{00000000-0004-0000-0300-00001B000000}"/>
    <hyperlink ref="L42" r:id="rId29" xr:uid="{00000000-0004-0000-0300-00001C000000}"/>
    <hyperlink ref="L41" r:id="rId30" xr:uid="{00000000-0004-0000-0300-00001D000000}"/>
    <hyperlink ref="L43" r:id="rId31" xr:uid="{00000000-0004-0000-0300-00001E000000}"/>
    <hyperlink ref="L44" r:id="rId32" xr:uid="{00000000-0004-0000-0300-00001F000000}"/>
    <hyperlink ref="L45" r:id="rId33" xr:uid="{00000000-0004-0000-0300-000020000000}"/>
    <hyperlink ref="L47" r:id="rId34" xr:uid="{00000000-0004-0000-0300-000021000000}"/>
    <hyperlink ref="L49" r:id="rId35" xr:uid="{00000000-0004-0000-0300-000022000000}"/>
    <hyperlink ref="L50" r:id="rId36" xr:uid="{00000000-0004-0000-0300-000023000000}"/>
    <hyperlink ref="L51" r:id="rId37" xr:uid="{00000000-0004-0000-0300-000024000000}"/>
    <hyperlink ref="L52" r:id="rId38" xr:uid="{00000000-0004-0000-0300-000025000000}"/>
    <hyperlink ref="L54" r:id="rId39" xr:uid="{00000000-0004-0000-0300-000026000000}"/>
    <hyperlink ref="L55" r:id="rId40" xr:uid="{00000000-0004-0000-0300-000027000000}"/>
    <hyperlink ref="L56" r:id="rId41" xr:uid="{00000000-0004-0000-0300-000028000000}"/>
    <hyperlink ref="L57" r:id="rId42" xr:uid="{00000000-0004-0000-0300-000029000000}"/>
    <hyperlink ref="L59" r:id="rId43" xr:uid="{00000000-0004-0000-0300-00002A000000}"/>
    <hyperlink ref="L60" r:id="rId44" xr:uid="{00000000-0004-0000-0300-00002B000000}"/>
    <hyperlink ref="L61" r:id="rId45" xr:uid="{00000000-0004-0000-0300-00002C000000}"/>
    <hyperlink ref="L62" r:id="rId46" xr:uid="{00000000-0004-0000-0300-00002D000000}"/>
    <hyperlink ref="L63" r:id="rId47" xr:uid="{00000000-0004-0000-0300-00002E000000}"/>
    <hyperlink ref="L64" r:id="rId48" xr:uid="{00000000-0004-0000-0300-00002F000000}"/>
    <hyperlink ref="L65" r:id="rId49" xr:uid="{00000000-0004-0000-0300-000030000000}"/>
    <hyperlink ref="L66" r:id="rId50" xr:uid="{00000000-0004-0000-0300-000031000000}"/>
    <hyperlink ref="L67" r:id="rId51" xr:uid="{00000000-0004-0000-0300-000032000000}"/>
    <hyperlink ref="L69" r:id="rId52" xr:uid="{00000000-0004-0000-0300-000033000000}"/>
    <hyperlink ref="L70" r:id="rId53" xr:uid="{00000000-0004-0000-0300-000034000000}"/>
    <hyperlink ref="L24" r:id="rId54" xr:uid="{00000000-0004-0000-0300-000035000000}"/>
    <hyperlink ref="L71" r:id="rId55" xr:uid="{00000000-0004-0000-0300-000036000000}"/>
    <hyperlink ref="L72" r:id="rId56" xr:uid="{00000000-0004-0000-0300-000037000000}"/>
    <hyperlink ref="L73" r:id="rId57" xr:uid="{00000000-0004-0000-0300-000038000000}"/>
    <hyperlink ref="L74" r:id="rId58" xr:uid="{00000000-0004-0000-0300-000039000000}"/>
    <hyperlink ref="L75" r:id="rId59" xr:uid="{00000000-0004-0000-0300-00003A000000}"/>
    <hyperlink ref="L76" r:id="rId60" xr:uid="{00000000-0004-0000-0300-00003B000000}"/>
    <hyperlink ref="L77" r:id="rId61" xr:uid="{00000000-0004-0000-0300-00003C000000}"/>
    <hyperlink ref="L79" r:id="rId62" xr:uid="{00000000-0004-0000-0300-00003D000000}"/>
    <hyperlink ref="L80" r:id="rId63" xr:uid="{00000000-0004-0000-0300-00003E000000}"/>
    <hyperlink ref="M80" r:id="rId64" xr:uid="{00000000-0004-0000-0300-00003F000000}"/>
    <hyperlink ref="L81" r:id="rId65" xr:uid="{00000000-0004-0000-0300-000040000000}"/>
    <hyperlink ref="L82" r:id="rId66" xr:uid="{00000000-0004-0000-0300-000041000000}"/>
    <hyperlink ref="L83" r:id="rId67" xr:uid="{00000000-0004-0000-0300-000042000000}"/>
    <hyperlink ref="L85" r:id="rId68" xr:uid="{00000000-0004-0000-0300-000043000000}"/>
    <hyperlink ref="L86" r:id="rId69" xr:uid="{00000000-0004-0000-0300-000044000000}"/>
    <hyperlink ref="L87" r:id="rId70" xr:uid="{00000000-0004-0000-0300-000045000000}"/>
    <hyperlink ref="L88" r:id="rId71" xr:uid="{00000000-0004-0000-0300-000046000000}"/>
    <hyperlink ref="L89" r:id="rId72" xr:uid="{00000000-0004-0000-0300-000047000000}"/>
    <hyperlink ref="L90" r:id="rId73" xr:uid="{00000000-0004-0000-0300-000048000000}"/>
    <hyperlink ref="M89" r:id="rId74" xr:uid="{00000000-0004-0000-0300-000049000000}"/>
    <hyperlink ref="L91" r:id="rId75" xr:uid="{00000000-0004-0000-0300-00004A000000}"/>
    <hyperlink ref="L92" r:id="rId76" xr:uid="{00000000-0004-0000-0300-00004B000000}"/>
    <hyperlink ref="L93" r:id="rId77" xr:uid="{00000000-0004-0000-0300-00004C000000}"/>
    <hyperlink ref="L94" r:id="rId78" xr:uid="{00000000-0004-0000-0300-00004D000000}"/>
    <hyperlink ref="L95" r:id="rId79" xr:uid="{00000000-0004-0000-0300-00004E000000}"/>
    <hyperlink ref="L96" r:id="rId80" xr:uid="{00000000-0004-0000-0300-00004F000000}"/>
    <hyperlink ref="L97" r:id="rId81" xr:uid="{00000000-0004-0000-0300-000050000000}"/>
    <hyperlink ref="L98" r:id="rId82" xr:uid="{00000000-0004-0000-0300-000051000000}"/>
    <hyperlink ref="L100" r:id="rId83" xr:uid="{00000000-0004-0000-0300-000052000000}"/>
    <hyperlink ref="L101" r:id="rId84" location="document_list" xr:uid="{00000000-0004-0000-0300-000053000000}"/>
    <hyperlink ref="L102" r:id="rId85" xr:uid="{00000000-0004-0000-0300-000054000000}"/>
    <hyperlink ref="L103" r:id="rId86" xr:uid="{00000000-0004-0000-0300-000055000000}"/>
    <hyperlink ref="L104" r:id="rId87" xr:uid="{00000000-0004-0000-0300-000056000000}"/>
    <hyperlink ref="L105" r:id="rId88" xr:uid="{00000000-0004-0000-0300-000057000000}"/>
    <hyperlink ref="L106" r:id="rId89" xr:uid="{00000000-0004-0000-0300-000058000000}"/>
    <hyperlink ref="L107" r:id="rId90" xr:uid="{00000000-0004-0000-0300-000059000000}"/>
    <hyperlink ref="L109" r:id="rId91" xr:uid="{00000000-0004-0000-0300-00005A000000}"/>
    <hyperlink ref="L111" r:id="rId92" xr:uid="{00000000-0004-0000-0300-00005B000000}"/>
    <hyperlink ref="M112" r:id="rId93" xr:uid="{00000000-0004-0000-0300-00005C000000}"/>
    <hyperlink ref="M113" r:id="rId94" xr:uid="{00000000-0004-0000-0300-00005D000000}"/>
    <hyperlink ref="L115" r:id="rId95" xr:uid="{00000000-0004-0000-0300-00005E000000}"/>
    <hyperlink ref="L116" r:id="rId96" xr:uid="{00000000-0004-0000-0300-00005F000000}"/>
    <hyperlink ref="L117" r:id="rId97" xr:uid="{00000000-0004-0000-0300-000060000000}"/>
    <hyperlink ref="L118" r:id="rId98" xr:uid="{00000000-0004-0000-0300-000061000000}"/>
    <hyperlink ref="L119" r:id="rId99" xr:uid="{00000000-0004-0000-0300-000062000000}"/>
    <hyperlink ref="L120" r:id="rId100" xr:uid="{00000000-0004-0000-0300-000063000000}"/>
    <hyperlink ref="L122" r:id="rId101" xr:uid="{00000000-0004-0000-0300-000064000000}"/>
    <hyperlink ref="L123" r:id="rId102" xr:uid="{00000000-0004-0000-0300-000065000000}"/>
    <hyperlink ref="L124" r:id="rId103" xr:uid="{00000000-0004-0000-0300-000066000000}"/>
    <hyperlink ref="L125" r:id="rId104" xr:uid="{00000000-0004-0000-0300-000067000000}"/>
    <hyperlink ref="L127" r:id="rId105" xr:uid="{00000000-0004-0000-0300-000068000000}"/>
    <hyperlink ref="L129" r:id="rId106" xr:uid="{00000000-0004-0000-0300-000069000000}"/>
    <hyperlink ref="L130" r:id="rId107" xr:uid="{00000000-0004-0000-0300-00006A000000}"/>
    <hyperlink ref="L128" r:id="rId108" xr:uid="{00000000-0004-0000-0300-00006B000000}"/>
    <hyperlink ref="L131" r:id="rId109" xr:uid="{00000000-0004-0000-0300-00006C000000}"/>
    <hyperlink ref="L132" r:id="rId110" xr:uid="{00000000-0004-0000-0300-00006D000000}"/>
    <hyperlink ref="L146" r:id="rId111" xr:uid="{00000000-0004-0000-0300-00006E000000}"/>
    <hyperlink ref="L134" r:id="rId112" xr:uid="{00000000-0004-0000-0300-00006F000000}"/>
    <hyperlink ref="L135" r:id="rId113" location="/info/budget_for_citizens" xr:uid="{00000000-0004-0000-0300-000070000000}"/>
    <hyperlink ref="L136" r:id="rId114" location="/plan/plan/indicators" xr:uid="{00000000-0004-0000-0300-000071000000}"/>
    <hyperlink ref="L138" r:id="rId115" xr:uid="{00000000-0004-0000-0300-000072000000}"/>
    <hyperlink ref="L140" r:id="rId116" xr:uid="{00000000-0004-0000-0300-000073000000}"/>
    <hyperlink ref="L139" r:id="rId117" xr:uid="{00000000-0004-0000-0300-000074000000}"/>
    <hyperlink ref="L141" r:id="rId118" xr:uid="{00000000-0004-0000-0300-000075000000}"/>
    <hyperlink ref="L143" r:id="rId119" xr:uid="{00000000-0004-0000-0300-000076000000}"/>
    <hyperlink ref="L144" r:id="rId120" xr:uid="{00000000-0004-0000-0300-000077000000}"/>
    <hyperlink ref="M144" r:id="rId121" xr:uid="{00000000-0004-0000-0300-000078000000}"/>
    <hyperlink ref="L145" r:id="rId122" xr:uid="{00000000-0004-0000-0300-000079000000}"/>
    <hyperlink ref="L20" r:id="rId123" xr:uid="{00000000-0004-0000-0300-00007A000000}"/>
    <hyperlink ref="L21" r:id="rId124" xr:uid="{00000000-0004-0000-0300-00007B000000}"/>
  </hyperlinks>
  <pageMargins left="0.7" right="0.7" top="0.75" bottom="0.75" header="0.3" footer="0.3"/>
  <pageSetup paperSize="9" scale="75" orientation="landscape" horizontalDpi="0" verticalDpi="0"/>
  <headerFooter>
    <oddFooter>&amp;C&amp;"Calibri,обычный"&amp;K000000&amp;A&amp;R&amp;"Calibri,обычный"&amp;K000000&amp;P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79"/>
  <sheetViews>
    <sheetView zoomScaleNormal="100" workbookViewId="0">
      <selection activeCell="A3" sqref="A3:A6"/>
    </sheetView>
  </sheetViews>
  <sheetFormatPr baseColWidth="10" defaultColWidth="9.1640625" defaultRowHeight="12"/>
  <cols>
    <col min="1" max="1" width="24.5" style="74" customWidth="1"/>
    <col min="2" max="2" width="38.33203125" style="78" customWidth="1"/>
    <col min="3" max="3" width="9.5" style="17" customWidth="1"/>
    <col min="4" max="4" width="11.33203125" style="17" customWidth="1"/>
    <col min="5" max="5" width="10.5" style="17" customWidth="1"/>
    <col min="6" max="6" width="12.5" style="235" customWidth="1"/>
    <col min="7" max="8" width="12.5" style="190" customWidth="1"/>
    <col min="9" max="11" width="9.5" style="14" customWidth="1"/>
    <col min="12" max="12" width="12.5" style="190" customWidth="1"/>
    <col min="13" max="13" width="16.5" style="190" customWidth="1"/>
    <col min="14" max="14" width="9.1640625" style="79"/>
    <col min="15" max="16384" width="9.1640625" style="74"/>
  </cols>
  <sheetData>
    <row r="1" spans="1:14" ht="24" customHeight="1">
      <c r="A1" s="50" t="s">
        <v>917</v>
      </c>
      <c r="B1" s="50"/>
      <c r="C1" s="50"/>
      <c r="D1" s="50"/>
      <c r="E1" s="50"/>
      <c r="F1" s="237"/>
      <c r="G1" s="237"/>
      <c r="H1" s="237"/>
      <c r="I1" s="50"/>
      <c r="J1" s="50"/>
      <c r="K1" s="50"/>
      <c r="L1" s="237"/>
      <c r="M1" s="218"/>
    </row>
    <row r="2" spans="1:14" s="47" customFormat="1" ht="16" customHeight="1">
      <c r="A2" s="161" t="s">
        <v>1735</v>
      </c>
      <c r="B2" s="161"/>
      <c r="C2" s="161"/>
      <c r="D2" s="161"/>
      <c r="E2" s="161"/>
      <c r="F2" s="238"/>
      <c r="G2" s="238"/>
      <c r="H2" s="238"/>
      <c r="I2" s="161"/>
      <c r="J2" s="161"/>
      <c r="K2" s="161"/>
      <c r="L2" s="238"/>
      <c r="M2" s="240"/>
      <c r="N2" s="79"/>
    </row>
    <row r="3" spans="1:14" ht="62" customHeight="1">
      <c r="A3" s="586" t="s">
        <v>121</v>
      </c>
      <c r="B3" s="254" t="s">
        <v>709</v>
      </c>
      <c r="C3" s="360" t="s">
        <v>455</v>
      </c>
      <c r="D3" s="587" t="s">
        <v>259</v>
      </c>
      <c r="E3" s="588" t="s">
        <v>655</v>
      </c>
      <c r="F3" s="589" t="s">
        <v>714</v>
      </c>
      <c r="G3" s="589"/>
      <c r="H3" s="589"/>
      <c r="I3" s="589"/>
      <c r="J3" s="589"/>
      <c r="K3" s="589"/>
      <c r="L3" s="589"/>
      <c r="M3" s="590" t="s">
        <v>334</v>
      </c>
    </row>
    <row r="4" spans="1:14" ht="26" customHeight="1">
      <c r="A4" s="586"/>
      <c r="B4" s="255" t="str">
        <f>'Методика (раздел 6)'!B18</f>
        <v>Да, опубликовано несколько (две и более) аналитических статей</v>
      </c>
      <c r="C4" s="591" t="s">
        <v>96</v>
      </c>
      <c r="D4" s="587"/>
      <c r="E4" s="588"/>
      <c r="F4" s="592" t="s">
        <v>124</v>
      </c>
      <c r="G4" s="592" t="s">
        <v>1736</v>
      </c>
      <c r="H4" s="592" t="s">
        <v>711</v>
      </c>
      <c r="I4" s="588" t="s">
        <v>712</v>
      </c>
      <c r="J4" s="588" t="s">
        <v>713</v>
      </c>
      <c r="K4" s="588" t="s">
        <v>126</v>
      </c>
      <c r="L4" s="592" t="s">
        <v>125</v>
      </c>
      <c r="M4" s="590"/>
    </row>
    <row r="5" spans="1:14" ht="15.75" customHeight="1">
      <c r="A5" s="586"/>
      <c r="B5" s="255" t="str">
        <f>'Методика (раздел 6)'!B19</f>
        <v>Да, опубликована одна аналитическая статья</v>
      </c>
      <c r="C5" s="591"/>
      <c r="D5" s="587"/>
      <c r="E5" s="588"/>
      <c r="F5" s="592"/>
      <c r="G5" s="592"/>
      <c r="H5" s="592"/>
      <c r="I5" s="588"/>
      <c r="J5" s="588"/>
      <c r="K5" s="588"/>
      <c r="L5" s="592"/>
      <c r="M5" s="590"/>
    </row>
    <row r="6" spans="1:14" ht="27" customHeight="1">
      <c r="A6" s="586"/>
      <c r="B6" s="255" t="str">
        <f>'Методика (раздел 6)'!B20</f>
        <v>Нет, не доводилась, или не отвечает требованиям, или сведения об этом отсутствуют</v>
      </c>
      <c r="C6" s="591"/>
      <c r="D6" s="587"/>
      <c r="E6" s="588"/>
      <c r="F6" s="592"/>
      <c r="G6" s="592"/>
      <c r="H6" s="592"/>
      <c r="I6" s="588"/>
      <c r="J6" s="588"/>
      <c r="K6" s="588"/>
      <c r="L6" s="592"/>
      <c r="M6" s="590"/>
    </row>
    <row r="7" spans="1:14" s="81" customFormat="1" ht="15" customHeight="1">
      <c r="A7" s="256" t="s">
        <v>0</v>
      </c>
      <c r="B7" s="257"/>
      <c r="C7" s="258"/>
      <c r="D7" s="259"/>
      <c r="E7" s="259"/>
      <c r="F7" s="260"/>
      <c r="G7" s="260"/>
      <c r="H7" s="260"/>
      <c r="I7" s="259"/>
      <c r="J7" s="259"/>
      <c r="K7" s="259"/>
      <c r="L7" s="260"/>
      <c r="M7" s="260"/>
      <c r="N7" s="80"/>
    </row>
    <row r="8" spans="1:14" ht="15" customHeight="1">
      <c r="A8" s="261" t="s">
        <v>1</v>
      </c>
      <c r="B8" s="262" t="s">
        <v>117</v>
      </c>
      <c r="C8" s="263">
        <f>IF(B8=$B$4,2,IF(B8=$B$5,1,0))</f>
        <v>0</v>
      </c>
      <c r="D8" s="264" t="s">
        <v>284</v>
      </c>
      <c r="E8" s="264">
        <v>44191</v>
      </c>
      <c r="F8" s="265" t="s">
        <v>130</v>
      </c>
      <c r="G8" s="266" t="s">
        <v>120</v>
      </c>
      <c r="H8" s="266" t="s">
        <v>120</v>
      </c>
      <c r="I8" s="267" t="s">
        <v>120</v>
      </c>
      <c r="J8" s="267" t="s">
        <v>120</v>
      </c>
      <c r="K8" s="267" t="s">
        <v>120</v>
      </c>
      <c r="L8" s="266" t="s">
        <v>120</v>
      </c>
      <c r="M8" s="266" t="s">
        <v>120</v>
      </c>
    </row>
    <row r="9" spans="1:14" ht="15" customHeight="1">
      <c r="A9" s="261" t="s">
        <v>2</v>
      </c>
      <c r="B9" s="262" t="s">
        <v>117</v>
      </c>
      <c r="C9" s="263">
        <f t="shared" ref="C9:C78" si="0">IF(B9=$B$4,2,IF(B9=$B$5,1,0))</f>
        <v>0</v>
      </c>
      <c r="D9" s="264" t="s">
        <v>284</v>
      </c>
      <c r="E9" s="264">
        <v>44175</v>
      </c>
      <c r="F9" s="265" t="s">
        <v>130</v>
      </c>
      <c r="G9" s="266" t="s">
        <v>120</v>
      </c>
      <c r="H9" s="266" t="s">
        <v>120</v>
      </c>
      <c r="I9" s="267" t="s">
        <v>120</v>
      </c>
      <c r="J9" s="267" t="s">
        <v>120</v>
      </c>
      <c r="K9" s="267" t="s">
        <v>120</v>
      </c>
      <c r="L9" s="266" t="s">
        <v>120</v>
      </c>
      <c r="M9" s="266" t="s">
        <v>120</v>
      </c>
    </row>
    <row r="10" spans="1:14" ht="15" customHeight="1">
      <c r="A10" s="262" t="s">
        <v>3</v>
      </c>
      <c r="B10" s="262" t="s">
        <v>117</v>
      </c>
      <c r="C10" s="263">
        <f t="shared" si="0"/>
        <v>0</v>
      </c>
      <c r="D10" s="264" t="s">
        <v>284</v>
      </c>
      <c r="E10" s="264">
        <v>44187</v>
      </c>
      <c r="F10" s="265" t="s">
        <v>130</v>
      </c>
      <c r="G10" s="266" t="s">
        <v>120</v>
      </c>
      <c r="H10" s="266" t="s">
        <v>120</v>
      </c>
      <c r="I10" s="267" t="s">
        <v>120</v>
      </c>
      <c r="J10" s="267" t="s">
        <v>120</v>
      </c>
      <c r="K10" s="267" t="s">
        <v>120</v>
      </c>
      <c r="L10" s="266" t="s">
        <v>120</v>
      </c>
      <c r="M10" s="266" t="s">
        <v>120</v>
      </c>
    </row>
    <row r="11" spans="1:14" ht="15" customHeight="1">
      <c r="A11" s="262" t="s">
        <v>4</v>
      </c>
      <c r="B11" s="262" t="s">
        <v>117</v>
      </c>
      <c r="C11" s="263">
        <f t="shared" si="0"/>
        <v>0</v>
      </c>
      <c r="D11" s="264" t="s">
        <v>284</v>
      </c>
      <c r="E11" s="264">
        <v>44191</v>
      </c>
      <c r="F11" s="265" t="s">
        <v>130</v>
      </c>
      <c r="G11" s="266" t="s">
        <v>120</v>
      </c>
      <c r="H11" s="266" t="s">
        <v>120</v>
      </c>
      <c r="I11" s="267" t="s">
        <v>120</v>
      </c>
      <c r="J11" s="267" t="s">
        <v>120</v>
      </c>
      <c r="K11" s="267" t="s">
        <v>120</v>
      </c>
      <c r="L11" s="266" t="s">
        <v>120</v>
      </c>
      <c r="M11" s="266" t="s">
        <v>120</v>
      </c>
    </row>
    <row r="12" spans="1:14" ht="15" customHeight="1">
      <c r="A12" s="262" t="s">
        <v>5</v>
      </c>
      <c r="B12" s="262" t="s">
        <v>117</v>
      </c>
      <c r="C12" s="263">
        <f t="shared" si="0"/>
        <v>0</v>
      </c>
      <c r="D12" s="264" t="s">
        <v>1737</v>
      </c>
      <c r="E12" s="264">
        <v>44188</v>
      </c>
      <c r="F12" s="265" t="s">
        <v>306</v>
      </c>
      <c r="G12" s="266" t="s">
        <v>120</v>
      </c>
      <c r="H12" s="266" t="s">
        <v>120</v>
      </c>
      <c r="I12" s="267" t="s">
        <v>120</v>
      </c>
      <c r="J12" s="267" t="s">
        <v>120</v>
      </c>
      <c r="K12" s="267" t="s">
        <v>120</v>
      </c>
      <c r="L12" s="266" t="s">
        <v>120</v>
      </c>
      <c r="M12" s="265" t="s">
        <v>1738</v>
      </c>
      <c r="N12" s="79" t="s">
        <v>120</v>
      </c>
    </row>
    <row r="13" spans="1:14" ht="15" customHeight="1">
      <c r="A13" s="261" t="s">
        <v>6</v>
      </c>
      <c r="B13" s="262" t="s">
        <v>117</v>
      </c>
      <c r="C13" s="263">
        <f t="shared" si="0"/>
        <v>0</v>
      </c>
      <c r="D13" s="264" t="s">
        <v>284</v>
      </c>
      <c r="E13" s="264">
        <v>44168</v>
      </c>
      <c r="F13" s="265" t="s">
        <v>130</v>
      </c>
      <c r="G13" s="266" t="s">
        <v>120</v>
      </c>
      <c r="H13" s="266" t="s">
        <v>120</v>
      </c>
      <c r="I13" s="267" t="s">
        <v>120</v>
      </c>
      <c r="J13" s="267" t="s">
        <v>120</v>
      </c>
      <c r="K13" s="267" t="s">
        <v>120</v>
      </c>
      <c r="L13" s="266" t="s">
        <v>120</v>
      </c>
      <c r="M13" s="266" t="s">
        <v>120</v>
      </c>
    </row>
    <row r="14" spans="1:14" ht="15" customHeight="1">
      <c r="A14" s="262" t="s">
        <v>7</v>
      </c>
      <c r="B14" s="262" t="s">
        <v>117</v>
      </c>
      <c r="C14" s="263">
        <f t="shared" si="0"/>
        <v>0</v>
      </c>
      <c r="D14" s="264" t="s">
        <v>284</v>
      </c>
      <c r="E14" s="264">
        <v>44186</v>
      </c>
      <c r="F14" s="265" t="s">
        <v>130</v>
      </c>
      <c r="G14" s="266" t="s">
        <v>120</v>
      </c>
      <c r="H14" s="266" t="s">
        <v>120</v>
      </c>
      <c r="I14" s="267" t="s">
        <v>120</v>
      </c>
      <c r="J14" s="267" t="s">
        <v>120</v>
      </c>
      <c r="K14" s="267" t="s">
        <v>120</v>
      </c>
      <c r="L14" s="266" t="s">
        <v>120</v>
      </c>
      <c r="M14" s="266" t="s">
        <v>120</v>
      </c>
    </row>
    <row r="15" spans="1:14" s="82" customFormat="1" ht="15" customHeight="1">
      <c r="A15" s="261" t="s">
        <v>8</v>
      </c>
      <c r="B15" s="262" t="s">
        <v>707</v>
      </c>
      <c r="C15" s="263">
        <f t="shared" si="0"/>
        <v>2</v>
      </c>
      <c r="D15" s="264" t="s">
        <v>1739</v>
      </c>
      <c r="E15" s="264">
        <v>44179</v>
      </c>
      <c r="F15" s="265" t="s">
        <v>465</v>
      </c>
      <c r="G15" s="265" t="s">
        <v>766</v>
      </c>
      <c r="H15" s="265" t="s">
        <v>767</v>
      </c>
      <c r="I15" s="268">
        <v>3474</v>
      </c>
      <c r="J15" s="269">
        <v>44279</v>
      </c>
      <c r="K15" s="270" t="s">
        <v>304</v>
      </c>
      <c r="L15" s="271" t="s">
        <v>768</v>
      </c>
      <c r="M15" s="266" t="s">
        <v>120</v>
      </c>
      <c r="N15" s="79" t="s">
        <v>120</v>
      </c>
    </row>
    <row r="16" spans="1:14" s="82" customFormat="1" ht="15" customHeight="1">
      <c r="A16" s="267" t="s">
        <v>120</v>
      </c>
      <c r="B16" s="267" t="s">
        <v>120</v>
      </c>
      <c r="C16" s="272" t="s">
        <v>120</v>
      </c>
      <c r="D16" s="267" t="s">
        <v>120</v>
      </c>
      <c r="E16" s="267" t="s">
        <v>120</v>
      </c>
      <c r="F16" s="265" t="s">
        <v>465</v>
      </c>
      <c r="G16" s="265" t="s">
        <v>769</v>
      </c>
      <c r="H16" s="265" t="s">
        <v>770</v>
      </c>
      <c r="I16" s="268">
        <v>3236</v>
      </c>
      <c r="J16" s="269">
        <v>44280</v>
      </c>
      <c r="K16" s="261" t="s">
        <v>772</v>
      </c>
      <c r="L16" s="271" t="s">
        <v>771</v>
      </c>
      <c r="M16" s="266" t="s">
        <v>120</v>
      </c>
      <c r="N16" s="79" t="s">
        <v>120</v>
      </c>
    </row>
    <row r="17" spans="1:14" s="82" customFormat="1" ht="15" customHeight="1">
      <c r="A17" s="261" t="s">
        <v>9</v>
      </c>
      <c r="B17" s="262" t="s">
        <v>117</v>
      </c>
      <c r="C17" s="263">
        <f t="shared" si="0"/>
        <v>0</v>
      </c>
      <c r="D17" s="264" t="s">
        <v>1740</v>
      </c>
      <c r="E17" s="264">
        <v>44183</v>
      </c>
      <c r="F17" s="265" t="s">
        <v>306</v>
      </c>
      <c r="G17" s="266" t="s">
        <v>120</v>
      </c>
      <c r="H17" s="266" t="s">
        <v>120</v>
      </c>
      <c r="I17" s="267" t="s">
        <v>120</v>
      </c>
      <c r="J17" s="267" t="s">
        <v>120</v>
      </c>
      <c r="K17" s="267" t="s">
        <v>120</v>
      </c>
      <c r="L17" s="266" t="s">
        <v>120</v>
      </c>
      <c r="M17" s="273" t="s">
        <v>1741</v>
      </c>
      <c r="N17" s="79" t="s">
        <v>120</v>
      </c>
    </row>
    <row r="18" spans="1:14" ht="15" customHeight="1">
      <c r="A18" s="262" t="s">
        <v>315</v>
      </c>
      <c r="B18" s="262" t="s">
        <v>117</v>
      </c>
      <c r="C18" s="263">
        <f t="shared" si="0"/>
        <v>0</v>
      </c>
      <c r="D18" s="264" t="s">
        <v>1742</v>
      </c>
      <c r="E18" s="264">
        <v>44169</v>
      </c>
      <c r="F18" s="265" t="s">
        <v>306</v>
      </c>
      <c r="G18" s="266" t="s">
        <v>120</v>
      </c>
      <c r="H18" s="266" t="s">
        <v>120</v>
      </c>
      <c r="I18" s="267" t="s">
        <v>120</v>
      </c>
      <c r="J18" s="267" t="s">
        <v>120</v>
      </c>
      <c r="K18" s="267" t="s">
        <v>120</v>
      </c>
      <c r="L18" s="266" t="s">
        <v>120</v>
      </c>
      <c r="M18" s="265" t="s">
        <v>1743</v>
      </c>
      <c r="N18" s="79" t="s">
        <v>120</v>
      </c>
    </row>
    <row r="19" spans="1:14" ht="15" customHeight="1">
      <c r="A19" s="261" t="s">
        <v>11</v>
      </c>
      <c r="B19" s="262" t="s">
        <v>708</v>
      </c>
      <c r="C19" s="263">
        <f t="shared" si="0"/>
        <v>1</v>
      </c>
      <c r="D19" s="264" t="s">
        <v>1739</v>
      </c>
      <c r="E19" s="264">
        <v>44169</v>
      </c>
      <c r="F19" s="265" t="s">
        <v>1744</v>
      </c>
      <c r="G19" s="265" t="s">
        <v>761</v>
      </c>
      <c r="H19" s="265" t="s">
        <v>762</v>
      </c>
      <c r="I19" s="274">
        <v>6100</v>
      </c>
      <c r="J19" s="269">
        <v>44285</v>
      </c>
      <c r="K19" s="261" t="s">
        <v>765</v>
      </c>
      <c r="L19" s="271" t="s">
        <v>763</v>
      </c>
      <c r="M19" s="266" t="s">
        <v>120</v>
      </c>
    </row>
    <row r="20" spans="1:14" ht="15" customHeight="1">
      <c r="A20" s="262" t="s">
        <v>12</v>
      </c>
      <c r="B20" s="262" t="s">
        <v>117</v>
      </c>
      <c r="C20" s="263">
        <f t="shared" si="0"/>
        <v>0</v>
      </c>
      <c r="D20" s="264" t="s">
        <v>284</v>
      </c>
      <c r="E20" s="264">
        <v>44194</v>
      </c>
      <c r="F20" s="265" t="s">
        <v>130</v>
      </c>
      <c r="G20" s="266" t="s">
        <v>120</v>
      </c>
      <c r="H20" s="266" t="s">
        <v>120</v>
      </c>
      <c r="I20" s="267" t="s">
        <v>120</v>
      </c>
      <c r="J20" s="267" t="s">
        <v>120</v>
      </c>
      <c r="K20" s="267" t="s">
        <v>120</v>
      </c>
      <c r="L20" s="266" t="s">
        <v>120</v>
      </c>
      <c r="M20" s="266" t="s">
        <v>120</v>
      </c>
    </row>
    <row r="21" spans="1:14" ht="15" customHeight="1">
      <c r="A21" s="262" t="s">
        <v>13</v>
      </c>
      <c r="B21" s="262" t="s">
        <v>117</v>
      </c>
      <c r="C21" s="263">
        <f t="shared" si="0"/>
        <v>0</v>
      </c>
      <c r="D21" s="264" t="s">
        <v>284</v>
      </c>
      <c r="E21" s="264">
        <v>44183</v>
      </c>
      <c r="F21" s="265" t="s">
        <v>130</v>
      </c>
      <c r="G21" s="266" t="s">
        <v>120</v>
      </c>
      <c r="H21" s="266" t="s">
        <v>120</v>
      </c>
      <c r="I21" s="267" t="s">
        <v>120</v>
      </c>
      <c r="J21" s="267" t="s">
        <v>120</v>
      </c>
      <c r="K21" s="267" t="s">
        <v>120</v>
      </c>
      <c r="L21" s="266" t="s">
        <v>120</v>
      </c>
      <c r="M21" s="266" t="s">
        <v>120</v>
      </c>
    </row>
    <row r="22" spans="1:14" ht="15" customHeight="1">
      <c r="A22" s="262" t="s">
        <v>14</v>
      </c>
      <c r="B22" s="262" t="s">
        <v>117</v>
      </c>
      <c r="C22" s="263">
        <f t="shared" si="0"/>
        <v>0</v>
      </c>
      <c r="D22" s="264" t="s">
        <v>284</v>
      </c>
      <c r="E22" s="264">
        <v>44190</v>
      </c>
      <c r="F22" s="265" t="s">
        <v>130</v>
      </c>
      <c r="G22" s="266" t="s">
        <v>120</v>
      </c>
      <c r="H22" s="266" t="s">
        <v>120</v>
      </c>
      <c r="I22" s="267" t="s">
        <v>120</v>
      </c>
      <c r="J22" s="267" t="s">
        <v>120</v>
      </c>
      <c r="K22" s="267" t="s">
        <v>120</v>
      </c>
      <c r="L22" s="266" t="s">
        <v>120</v>
      </c>
      <c r="M22" s="266" t="s">
        <v>120</v>
      </c>
    </row>
    <row r="23" spans="1:14" ht="15" customHeight="1">
      <c r="A23" s="261" t="s">
        <v>15</v>
      </c>
      <c r="B23" s="262" t="s">
        <v>117</v>
      </c>
      <c r="C23" s="263">
        <f t="shared" si="0"/>
        <v>0</v>
      </c>
      <c r="D23" s="264" t="s">
        <v>284</v>
      </c>
      <c r="E23" s="264">
        <v>44193</v>
      </c>
      <c r="F23" s="265" t="s">
        <v>130</v>
      </c>
      <c r="G23" s="266" t="s">
        <v>120</v>
      </c>
      <c r="H23" s="266" t="s">
        <v>120</v>
      </c>
      <c r="I23" s="267" t="s">
        <v>120</v>
      </c>
      <c r="J23" s="267" t="s">
        <v>120</v>
      </c>
      <c r="K23" s="267" t="s">
        <v>120</v>
      </c>
      <c r="L23" s="266" t="s">
        <v>120</v>
      </c>
      <c r="M23" s="266" t="s">
        <v>120</v>
      </c>
    </row>
    <row r="24" spans="1:14" ht="15" customHeight="1">
      <c r="A24" s="261" t="s">
        <v>16</v>
      </c>
      <c r="B24" s="262" t="s">
        <v>117</v>
      </c>
      <c r="C24" s="263">
        <f t="shared" si="0"/>
        <v>0</v>
      </c>
      <c r="D24" s="264" t="s">
        <v>1745</v>
      </c>
      <c r="E24" s="264">
        <v>44183</v>
      </c>
      <c r="F24" s="265" t="s">
        <v>306</v>
      </c>
      <c r="G24" s="266" t="s">
        <v>120</v>
      </c>
      <c r="H24" s="266" t="s">
        <v>120</v>
      </c>
      <c r="I24" s="267" t="s">
        <v>120</v>
      </c>
      <c r="J24" s="267" t="s">
        <v>120</v>
      </c>
      <c r="K24" s="267" t="s">
        <v>120</v>
      </c>
      <c r="L24" s="266" t="s">
        <v>120</v>
      </c>
      <c r="M24" s="275" t="s">
        <v>2928</v>
      </c>
      <c r="N24" s="79" t="s">
        <v>120</v>
      </c>
    </row>
    <row r="25" spans="1:14" s="82" customFormat="1" ht="15" customHeight="1">
      <c r="A25" s="261" t="s">
        <v>17</v>
      </c>
      <c r="B25" s="262" t="s">
        <v>117</v>
      </c>
      <c r="C25" s="263">
        <f t="shared" si="0"/>
        <v>0</v>
      </c>
      <c r="D25" s="264" t="s">
        <v>1746</v>
      </c>
      <c r="E25" s="264">
        <v>44187</v>
      </c>
      <c r="F25" s="265" t="s">
        <v>306</v>
      </c>
      <c r="G25" s="266" t="s">
        <v>120</v>
      </c>
      <c r="H25" s="266" t="s">
        <v>120</v>
      </c>
      <c r="I25" s="267" t="s">
        <v>120</v>
      </c>
      <c r="J25" s="267" t="s">
        <v>120</v>
      </c>
      <c r="K25" s="267" t="s">
        <v>120</v>
      </c>
      <c r="L25" s="266" t="s">
        <v>120</v>
      </c>
      <c r="M25" s="275" t="s">
        <v>1741</v>
      </c>
      <c r="N25" s="79" t="s">
        <v>120</v>
      </c>
    </row>
    <row r="26" spans="1:14" s="82" customFormat="1" ht="15" customHeight="1">
      <c r="A26" s="262" t="s">
        <v>533</v>
      </c>
      <c r="B26" s="262" t="s">
        <v>117</v>
      </c>
      <c r="C26" s="263">
        <f t="shared" si="0"/>
        <v>0</v>
      </c>
      <c r="D26" s="264" t="s">
        <v>1746</v>
      </c>
      <c r="E26" s="264">
        <v>44175</v>
      </c>
      <c r="F26" s="265" t="s">
        <v>306</v>
      </c>
      <c r="G26" s="266" t="s">
        <v>120</v>
      </c>
      <c r="H26" s="266" t="s">
        <v>120</v>
      </c>
      <c r="I26" s="267" t="s">
        <v>120</v>
      </c>
      <c r="J26" s="267" t="s">
        <v>120</v>
      </c>
      <c r="K26" s="267" t="s">
        <v>120</v>
      </c>
      <c r="L26" s="266" t="s">
        <v>120</v>
      </c>
      <c r="M26" s="275" t="s">
        <v>1741</v>
      </c>
      <c r="N26" s="79" t="s">
        <v>120</v>
      </c>
    </row>
    <row r="27" spans="1:14" s="81" customFormat="1" ht="15" customHeight="1">
      <c r="A27" s="257" t="s">
        <v>19</v>
      </c>
      <c r="B27" s="257"/>
      <c r="C27" s="258"/>
      <c r="D27" s="276"/>
      <c r="E27" s="277"/>
      <c r="F27" s="260"/>
      <c r="G27" s="260"/>
      <c r="H27" s="260"/>
      <c r="I27" s="278"/>
      <c r="J27" s="278"/>
      <c r="K27" s="278"/>
      <c r="L27" s="279"/>
      <c r="M27" s="260"/>
      <c r="N27" s="80"/>
    </row>
    <row r="28" spans="1:14" ht="15" customHeight="1">
      <c r="A28" s="261" t="s">
        <v>20</v>
      </c>
      <c r="B28" s="262" t="s">
        <v>117</v>
      </c>
      <c r="C28" s="263">
        <f t="shared" si="0"/>
        <v>0</v>
      </c>
      <c r="D28" s="264" t="s">
        <v>284</v>
      </c>
      <c r="E28" s="264">
        <v>44186</v>
      </c>
      <c r="F28" s="265" t="s">
        <v>130</v>
      </c>
      <c r="G28" s="266" t="s">
        <v>120</v>
      </c>
      <c r="H28" s="266" t="s">
        <v>120</v>
      </c>
      <c r="I28" s="267" t="s">
        <v>120</v>
      </c>
      <c r="J28" s="267" t="s">
        <v>120</v>
      </c>
      <c r="K28" s="267" t="s">
        <v>120</v>
      </c>
      <c r="L28" s="266" t="s">
        <v>120</v>
      </c>
      <c r="M28" s="266" t="s">
        <v>120</v>
      </c>
    </row>
    <row r="29" spans="1:14" ht="15" customHeight="1">
      <c r="A29" s="261" t="s">
        <v>21</v>
      </c>
      <c r="B29" s="262" t="s">
        <v>117</v>
      </c>
      <c r="C29" s="263">
        <f t="shared" si="0"/>
        <v>0</v>
      </c>
      <c r="D29" s="264" t="s">
        <v>284</v>
      </c>
      <c r="E29" s="264">
        <v>44186</v>
      </c>
      <c r="F29" s="265" t="s">
        <v>130</v>
      </c>
      <c r="G29" s="266" t="s">
        <v>120</v>
      </c>
      <c r="H29" s="266" t="s">
        <v>120</v>
      </c>
      <c r="I29" s="267" t="s">
        <v>120</v>
      </c>
      <c r="J29" s="267" t="s">
        <v>120</v>
      </c>
      <c r="K29" s="267" t="s">
        <v>120</v>
      </c>
      <c r="L29" s="266" t="s">
        <v>120</v>
      </c>
      <c r="M29" s="266" t="s">
        <v>120</v>
      </c>
    </row>
    <row r="30" spans="1:14" ht="15" customHeight="1">
      <c r="A30" s="261" t="s">
        <v>22</v>
      </c>
      <c r="B30" s="262" t="s">
        <v>117</v>
      </c>
      <c r="C30" s="263">
        <f t="shared" si="0"/>
        <v>0</v>
      </c>
      <c r="D30" s="264" t="s">
        <v>284</v>
      </c>
      <c r="E30" s="264">
        <v>44186</v>
      </c>
      <c r="F30" s="265" t="s">
        <v>130</v>
      </c>
      <c r="G30" s="266" t="s">
        <v>120</v>
      </c>
      <c r="H30" s="266" t="s">
        <v>120</v>
      </c>
      <c r="I30" s="267" t="s">
        <v>120</v>
      </c>
      <c r="J30" s="267" t="s">
        <v>120</v>
      </c>
      <c r="K30" s="267" t="s">
        <v>120</v>
      </c>
      <c r="L30" s="266" t="s">
        <v>120</v>
      </c>
      <c r="M30" s="266" t="s">
        <v>120</v>
      </c>
    </row>
    <row r="31" spans="1:14" s="82" customFormat="1" ht="15" customHeight="1">
      <c r="A31" s="262" t="s">
        <v>23</v>
      </c>
      <c r="B31" s="262" t="s">
        <v>707</v>
      </c>
      <c r="C31" s="263">
        <f t="shared" si="0"/>
        <v>2</v>
      </c>
      <c r="D31" s="264" t="s">
        <v>1747</v>
      </c>
      <c r="E31" s="264">
        <v>44180</v>
      </c>
      <c r="F31" s="265" t="s">
        <v>1748</v>
      </c>
      <c r="G31" s="275" t="s">
        <v>798</v>
      </c>
      <c r="H31" s="275" t="s">
        <v>1480</v>
      </c>
      <c r="I31" s="290">
        <v>13753</v>
      </c>
      <c r="J31" s="280">
        <v>44256</v>
      </c>
      <c r="K31" s="280" t="s">
        <v>799</v>
      </c>
      <c r="L31" s="281" t="s">
        <v>1749</v>
      </c>
      <c r="M31" s="265" t="s">
        <v>1750</v>
      </c>
      <c r="N31" s="79" t="s">
        <v>120</v>
      </c>
    </row>
    <row r="32" spans="1:14" s="82" customFormat="1" ht="15" customHeight="1">
      <c r="A32" s="262" t="s">
        <v>120</v>
      </c>
      <c r="B32" s="262" t="s">
        <v>120</v>
      </c>
      <c r="C32" s="263" t="s">
        <v>120</v>
      </c>
      <c r="D32" s="264" t="s">
        <v>120</v>
      </c>
      <c r="E32" s="264" t="s">
        <v>120</v>
      </c>
      <c r="F32" s="265" t="s">
        <v>465</v>
      </c>
      <c r="G32" s="275" t="s">
        <v>2967</v>
      </c>
      <c r="H32" s="275" t="s">
        <v>2968</v>
      </c>
      <c r="I32" s="290">
        <v>7952</v>
      </c>
      <c r="J32" s="280" t="s">
        <v>2969</v>
      </c>
      <c r="K32" s="280" t="s">
        <v>2970</v>
      </c>
      <c r="L32" s="281" t="s">
        <v>2971</v>
      </c>
      <c r="M32" s="265" t="s">
        <v>120</v>
      </c>
      <c r="N32" s="79"/>
    </row>
    <row r="33" spans="1:14" ht="15" customHeight="1">
      <c r="A33" s="261" t="s">
        <v>24</v>
      </c>
      <c r="B33" s="262" t="s">
        <v>117</v>
      </c>
      <c r="C33" s="263">
        <f t="shared" si="0"/>
        <v>0</v>
      </c>
      <c r="D33" s="264" t="s">
        <v>284</v>
      </c>
      <c r="E33" s="264">
        <v>44167</v>
      </c>
      <c r="F33" s="265" t="s">
        <v>130</v>
      </c>
      <c r="G33" s="266" t="s">
        <v>120</v>
      </c>
      <c r="H33" s="266" t="s">
        <v>120</v>
      </c>
      <c r="I33" s="267" t="s">
        <v>120</v>
      </c>
      <c r="J33" s="267" t="s">
        <v>120</v>
      </c>
      <c r="K33" s="267" t="s">
        <v>120</v>
      </c>
      <c r="L33" s="266" t="s">
        <v>120</v>
      </c>
      <c r="M33" s="266" t="s">
        <v>120</v>
      </c>
    </row>
    <row r="34" spans="1:14" s="83" customFormat="1" ht="15" customHeight="1">
      <c r="A34" s="261" t="s">
        <v>25</v>
      </c>
      <c r="B34" s="262" t="s">
        <v>117</v>
      </c>
      <c r="C34" s="263">
        <f t="shared" si="0"/>
        <v>0</v>
      </c>
      <c r="D34" s="264" t="s">
        <v>1751</v>
      </c>
      <c r="E34" s="264">
        <v>44187</v>
      </c>
      <c r="F34" s="265" t="s">
        <v>306</v>
      </c>
      <c r="G34" s="266" t="s">
        <v>120</v>
      </c>
      <c r="H34" s="266" t="s">
        <v>120</v>
      </c>
      <c r="I34" s="267" t="s">
        <v>120</v>
      </c>
      <c r="J34" s="267" t="s">
        <v>120</v>
      </c>
      <c r="K34" s="267" t="s">
        <v>120</v>
      </c>
      <c r="L34" s="266" t="s">
        <v>120</v>
      </c>
      <c r="M34" s="275" t="s">
        <v>1741</v>
      </c>
      <c r="N34" s="80" t="s">
        <v>120</v>
      </c>
    </row>
    <row r="35" spans="1:14" ht="15" customHeight="1">
      <c r="A35" s="262" t="s">
        <v>26</v>
      </c>
      <c r="B35" s="262" t="s">
        <v>117</v>
      </c>
      <c r="C35" s="263">
        <f t="shared" si="0"/>
        <v>0</v>
      </c>
      <c r="D35" s="264" t="s">
        <v>1752</v>
      </c>
      <c r="E35" s="264">
        <v>44189</v>
      </c>
      <c r="F35" s="265" t="s">
        <v>306</v>
      </c>
      <c r="G35" s="266" t="s">
        <v>120</v>
      </c>
      <c r="H35" s="266" t="s">
        <v>120</v>
      </c>
      <c r="I35" s="267" t="s">
        <v>120</v>
      </c>
      <c r="J35" s="267" t="s">
        <v>120</v>
      </c>
      <c r="K35" s="267" t="s">
        <v>120</v>
      </c>
      <c r="L35" s="266" t="s">
        <v>120</v>
      </c>
      <c r="M35" s="265" t="s">
        <v>1753</v>
      </c>
      <c r="N35" s="79" t="s">
        <v>120</v>
      </c>
    </row>
    <row r="36" spans="1:14" ht="15" customHeight="1">
      <c r="A36" s="261" t="s">
        <v>27</v>
      </c>
      <c r="B36" s="262" t="s">
        <v>117</v>
      </c>
      <c r="C36" s="263">
        <f t="shared" si="0"/>
        <v>0</v>
      </c>
      <c r="D36" s="264" t="s">
        <v>284</v>
      </c>
      <c r="E36" s="264">
        <v>44194</v>
      </c>
      <c r="F36" s="265" t="s">
        <v>130</v>
      </c>
      <c r="G36" s="266" t="s">
        <v>120</v>
      </c>
      <c r="H36" s="266" t="s">
        <v>120</v>
      </c>
      <c r="I36" s="267" t="s">
        <v>120</v>
      </c>
      <c r="J36" s="267" t="s">
        <v>120</v>
      </c>
      <c r="K36" s="267" t="s">
        <v>120</v>
      </c>
      <c r="L36" s="266" t="s">
        <v>120</v>
      </c>
      <c r="M36" s="266" t="s">
        <v>120</v>
      </c>
    </row>
    <row r="37" spans="1:14" ht="15" customHeight="1">
      <c r="A37" s="262" t="s">
        <v>28</v>
      </c>
      <c r="B37" s="262" t="s">
        <v>117</v>
      </c>
      <c r="C37" s="263">
        <f t="shared" si="0"/>
        <v>0</v>
      </c>
      <c r="D37" s="264" t="s">
        <v>284</v>
      </c>
      <c r="E37" s="264">
        <v>44194</v>
      </c>
      <c r="F37" s="265" t="s">
        <v>130</v>
      </c>
      <c r="G37" s="266" t="s">
        <v>120</v>
      </c>
      <c r="H37" s="266" t="s">
        <v>120</v>
      </c>
      <c r="I37" s="267" t="s">
        <v>120</v>
      </c>
      <c r="J37" s="267" t="s">
        <v>120</v>
      </c>
      <c r="K37" s="267" t="s">
        <v>120</v>
      </c>
      <c r="L37" s="266" t="s">
        <v>120</v>
      </c>
      <c r="M37" s="266" t="s">
        <v>120</v>
      </c>
    </row>
    <row r="38" spans="1:14" s="82" customFormat="1" ht="15" customHeight="1">
      <c r="A38" s="262" t="s">
        <v>534</v>
      </c>
      <c r="B38" s="262" t="s">
        <v>117</v>
      </c>
      <c r="C38" s="263">
        <f t="shared" si="0"/>
        <v>0</v>
      </c>
      <c r="D38" s="264" t="s">
        <v>1740</v>
      </c>
      <c r="E38" s="264">
        <v>44160</v>
      </c>
      <c r="F38" s="265" t="s">
        <v>306</v>
      </c>
      <c r="G38" s="266" t="s">
        <v>120</v>
      </c>
      <c r="H38" s="266" t="s">
        <v>120</v>
      </c>
      <c r="I38" s="267" t="s">
        <v>120</v>
      </c>
      <c r="J38" s="267" t="s">
        <v>120</v>
      </c>
      <c r="K38" s="267" t="s">
        <v>120</v>
      </c>
      <c r="L38" s="266" t="s">
        <v>120</v>
      </c>
      <c r="M38" s="265" t="s">
        <v>1741</v>
      </c>
      <c r="N38" s="79" t="s">
        <v>120</v>
      </c>
    </row>
    <row r="39" spans="1:14" ht="15" customHeight="1">
      <c r="A39" s="262" t="s">
        <v>30</v>
      </c>
      <c r="B39" s="262" t="s">
        <v>117</v>
      </c>
      <c r="C39" s="263">
        <f t="shared" si="0"/>
        <v>0</v>
      </c>
      <c r="D39" s="264" t="s">
        <v>284</v>
      </c>
      <c r="E39" s="264">
        <v>44183</v>
      </c>
      <c r="F39" s="265" t="s">
        <v>130</v>
      </c>
      <c r="G39" s="266" t="s">
        <v>120</v>
      </c>
      <c r="H39" s="266" t="s">
        <v>120</v>
      </c>
      <c r="I39" s="267" t="s">
        <v>120</v>
      </c>
      <c r="J39" s="267" t="s">
        <v>120</v>
      </c>
      <c r="K39" s="267" t="s">
        <v>120</v>
      </c>
      <c r="L39" s="266" t="s">
        <v>120</v>
      </c>
      <c r="M39" s="266" t="s">
        <v>120</v>
      </c>
    </row>
    <row r="40" spans="1:14" s="81" customFormat="1" ht="15" customHeight="1">
      <c r="A40" s="257" t="s">
        <v>31</v>
      </c>
      <c r="B40" s="257"/>
      <c r="C40" s="258"/>
      <c r="D40" s="276"/>
      <c r="E40" s="277"/>
      <c r="F40" s="260"/>
      <c r="G40" s="260"/>
      <c r="H40" s="260"/>
      <c r="I40" s="257"/>
      <c r="J40" s="257"/>
      <c r="K40" s="257"/>
      <c r="L40" s="260"/>
      <c r="M40" s="260"/>
      <c r="N40" s="80"/>
    </row>
    <row r="41" spans="1:14" ht="15" customHeight="1">
      <c r="A41" s="262" t="s">
        <v>32</v>
      </c>
      <c r="B41" s="262" t="s">
        <v>707</v>
      </c>
      <c r="C41" s="263">
        <f t="shared" si="0"/>
        <v>2</v>
      </c>
      <c r="D41" s="264" t="s">
        <v>1747</v>
      </c>
      <c r="E41" s="264">
        <v>44191</v>
      </c>
      <c r="F41" s="265" t="s">
        <v>498</v>
      </c>
      <c r="G41" s="265" t="s">
        <v>803</v>
      </c>
      <c r="H41" s="265" t="s">
        <v>804</v>
      </c>
      <c r="I41" s="261" t="s">
        <v>1754</v>
      </c>
      <c r="J41" s="282">
        <v>44279</v>
      </c>
      <c r="K41" s="270" t="s">
        <v>578</v>
      </c>
      <c r="L41" s="275" t="s">
        <v>1755</v>
      </c>
      <c r="M41" s="266" t="s">
        <v>120</v>
      </c>
      <c r="N41" s="79" t="s">
        <v>120</v>
      </c>
    </row>
    <row r="42" spans="1:14" ht="15" customHeight="1">
      <c r="A42" s="267" t="s">
        <v>120</v>
      </c>
      <c r="B42" s="267" t="s">
        <v>120</v>
      </c>
      <c r="C42" s="272" t="s">
        <v>120</v>
      </c>
      <c r="D42" s="267" t="s">
        <v>120</v>
      </c>
      <c r="E42" s="267" t="s">
        <v>120</v>
      </c>
      <c r="F42" s="265" t="s">
        <v>498</v>
      </c>
      <c r="G42" s="265" t="s">
        <v>805</v>
      </c>
      <c r="H42" s="265" t="s">
        <v>804</v>
      </c>
      <c r="I42" s="261" t="s">
        <v>1754</v>
      </c>
      <c r="J42" s="282">
        <v>44286</v>
      </c>
      <c r="K42" s="270" t="s">
        <v>806</v>
      </c>
      <c r="L42" s="275" t="s">
        <v>1756</v>
      </c>
      <c r="M42" s="266" t="s">
        <v>120</v>
      </c>
      <c r="N42" s="79" t="s">
        <v>120</v>
      </c>
    </row>
    <row r="43" spans="1:14" ht="15" customHeight="1">
      <c r="A43" s="262" t="s">
        <v>33</v>
      </c>
      <c r="B43" s="262" t="s">
        <v>117</v>
      </c>
      <c r="C43" s="263">
        <f t="shared" si="0"/>
        <v>0</v>
      </c>
      <c r="D43" s="264" t="s">
        <v>284</v>
      </c>
      <c r="E43" s="264">
        <v>44194</v>
      </c>
      <c r="F43" s="265" t="s">
        <v>130</v>
      </c>
      <c r="G43" s="266" t="s">
        <v>120</v>
      </c>
      <c r="H43" s="266" t="s">
        <v>120</v>
      </c>
      <c r="I43" s="267" t="s">
        <v>120</v>
      </c>
      <c r="J43" s="267" t="s">
        <v>120</v>
      </c>
      <c r="K43" s="267" t="s">
        <v>120</v>
      </c>
      <c r="L43" s="266" t="s">
        <v>120</v>
      </c>
      <c r="M43" s="266" t="s">
        <v>120</v>
      </c>
    </row>
    <row r="44" spans="1:14" ht="15" customHeight="1">
      <c r="A44" s="262" t="s">
        <v>94</v>
      </c>
      <c r="B44" s="262" t="s">
        <v>117</v>
      </c>
      <c r="C44" s="263">
        <f t="shared" si="0"/>
        <v>0</v>
      </c>
      <c r="D44" s="264" t="s">
        <v>1747</v>
      </c>
      <c r="E44" s="264">
        <v>44187</v>
      </c>
      <c r="F44" s="265" t="s">
        <v>306</v>
      </c>
      <c r="G44" s="266" t="s">
        <v>120</v>
      </c>
      <c r="H44" s="266" t="s">
        <v>120</v>
      </c>
      <c r="I44" s="267" t="s">
        <v>120</v>
      </c>
      <c r="J44" s="267" t="s">
        <v>120</v>
      </c>
      <c r="K44" s="267" t="s">
        <v>120</v>
      </c>
      <c r="L44" s="266" t="s">
        <v>120</v>
      </c>
      <c r="M44" s="265" t="s">
        <v>1757</v>
      </c>
      <c r="N44" s="79" t="s">
        <v>120</v>
      </c>
    </row>
    <row r="45" spans="1:14" ht="15" customHeight="1">
      <c r="A45" s="262" t="s">
        <v>34</v>
      </c>
      <c r="B45" s="262" t="s">
        <v>708</v>
      </c>
      <c r="C45" s="263">
        <f t="shared" si="0"/>
        <v>1</v>
      </c>
      <c r="D45" s="264" t="s">
        <v>1747</v>
      </c>
      <c r="E45" s="264">
        <v>44188</v>
      </c>
      <c r="F45" s="265" t="s">
        <v>1758</v>
      </c>
      <c r="G45" s="265" t="s">
        <v>807</v>
      </c>
      <c r="H45" s="265" t="s">
        <v>800</v>
      </c>
      <c r="I45" s="268">
        <v>13000</v>
      </c>
      <c r="J45" s="282">
        <v>44195</v>
      </c>
      <c r="K45" s="270" t="s">
        <v>801</v>
      </c>
      <c r="L45" s="271" t="s">
        <v>802</v>
      </c>
      <c r="M45" s="265" t="s">
        <v>1759</v>
      </c>
      <c r="N45" s="79" t="s">
        <v>120</v>
      </c>
    </row>
    <row r="46" spans="1:14" ht="15" customHeight="1">
      <c r="A46" s="261" t="s">
        <v>35</v>
      </c>
      <c r="B46" s="262" t="s">
        <v>117</v>
      </c>
      <c r="C46" s="263">
        <f t="shared" si="0"/>
        <v>0</v>
      </c>
      <c r="D46" s="264" t="s">
        <v>284</v>
      </c>
      <c r="E46" s="264">
        <v>44188</v>
      </c>
      <c r="F46" s="265" t="s">
        <v>130</v>
      </c>
      <c r="G46" s="266" t="s">
        <v>120</v>
      </c>
      <c r="H46" s="266" t="s">
        <v>120</v>
      </c>
      <c r="I46" s="267" t="s">
        <v>120</v>
      </c>
      <c r="J46" s="267" t="s">
        <v>120</v>
      </c>
      <c r="K46" s="267" t="s">
        <v>120</v>
      </c>
      <c r="L46" s="266" t="s">
        <v>120</v>
      </c>
      <c r="M46" s="266" t="s">
        <v>120</v>
      </c>
    </row>
    <row r="47" spans="1:14" ht="15" customHeight="1">
      <c r="A47" s="262" t="s">
        <v>36</v>
      </c>
      <c r="B47" s="262" t="s">
        <v>117</v>
      </c>
      <c r="C47" s="263">
        <f t="shared" si="0"/>
        <v>0</v>
      </c>
      <c r="D47" s="264" t="s">
        <v>284</v>
      </c>
      <c r="E47" s="264">
        <v>44176</v>
      </c>
      <c r="F47" s="265" t="s">
        <v>130</v>
      </c>
      <c r="G47" s="266" t="s">
        <v>120</v>
      </c>
      <c r="H47" s="266" t="s">
        <v>120</v>
      </c>
      <c r="I47" s="267" t="s">
        <v>120</v>
      </c>
      <c r="J47" s="267" t="s">
        <v>120</v>
      </c>
      <c r="K47" s="267" t="s">
        <v>120</v>
      </c>
      <c r="L47" s="266" t="s">
        <v>120</v>
      </c>
      <c r="M47" s="266" t="s">
        <v>120</v>
      </c>
    </row>
    <row r="48" spans="1:14" ht="15" customHeight="1">
      <c r="A48" s="261" t="s">
        <v>37</v>
      </c>
      <c r="B48" s="262" t="s">
        <v>117</v>
      </c>
      <c r="C48" s="263">
        <f t="shared" si="0"/>
        <v>0</v>
      </c>
      <c r="D48" s="264" t="s">
        <v>1746</v>
      </c>
      <c r="E48" s="264">
        <v>44186</v>
      </c>
      <c r="F48" s="265" t="s">
        <v>306</v>
      </c>
      <c r="G48" s="266" t="s">
        <v>120</v>
      </c>
      <c r="H48" s="266" t="s">
        <v>120</v>
      </c>
      <c r="I48" s="267" t="s">
        <v>120</v>
      </c>
      <c r="J48" s="267" t="s">
        <v>120</v>
      </c>
      <c r="K48" s="267" t="s">
        <v>120</v>
      </c>
      <c r="L48" s="266" t="s">
        <v>120</v>
      </c>
      <c r="M48" s="265" t="s">
        <v>1760</v>
      </c>
      <c r="N48" s="79" t="s">
        <v>120</v>
      </c>
    </row>
    <row r="49" spans="1:14" ht="15" customHeight="1">
      <c r="A49" s="261" t="s">
        <v>535</v>
      </c>
      <c r="B49" s="262" t="s">
        <v>117</v>
      </c>
      <c r="C49" s="263">
        <f t="shared" si="0"/>
        <v>0</v>
      </c>
      <c r="D49" s="264" t="s">
        <v>284</v>
      </c>
      <c r="E49" s="264">
        <v>44193</v>
      </c>
      <c r="F49" s="265" t="s">
        <v>130</v>
      </c>
      <c r="G49" s="266" t="s">
        <v>120</v>
      </c>
      <c r="H49" s="266" t="s">
        <v>120</v>
      </c>
      <c r="I49" s="267" t="s">
        <v>120</v>
      </c>
      <c r="J49" s="267" t="s">
        <v>120</v>
      </c>
      <c r="K49" s="267" t="s">
        <v>120</v>
      </c>
      <c r="L49" s="266" t="s">
        <v>120</v>
      </c>
      <c r="M49" s="266" t="s">
        <v>120</v>
      </c>
    </row>
    <row r="50" spans="1:14" s="81" customFormat="1" ht="15" customHeight="1">
      <c r="A50" s="257" t="s">
        <v>38</v>
      </c>
      <c r="B50" s="257"/>
      <c r="C50" s="258"/>
      <c r="D50" s="276"/>
      <c r="E50" s="277"/>
      <c r="F50" s="260"/>
      <c r="G50" s="260"/>
      <c r="H50" s="260"/>
      <c r="I50" s="257"/>
      <c r="J50" s="257"/>
      <c r="K50" s="257"/>
      <c r="L50" s="260"/>
      <c r="M50" s="260"/>
      <c r="N50" s="80"/>
    </row>
    <row r="51" spans="1:14" ht="15" customHeight="1">
      <c r="A51" s="262" t="s">
        <v>39</v>
      </c>
      <c r="B51" s="262" t="s">
        <v>117</v>
      </c>
      <c r="C51" s="263">
        <f t="shared" si="0"/>
        <v>0</v>
      </c>
      <c r="D51" s="264" t="s">
        <v>284</v>
      </c>
      <c r="E51" s="264">
        <v>44193</v>
      </c>
      <c r="F51" s="265" t="s">
        <v>130</v>
      </c>
      <c r="G51" s="266" t="s">
        <v>120</v>
      </c>
      <c r="H51" s="266" t="s">
        <v>120</v>
      </c>
      <c r="I51" s="267" t="s">
        <v>120</v>
      </c>
      <c r="J51" s="267" t="s">
        <v>120</v>
      </c>
      <c r="K51" s="267" t="s">
        <v>120</v>
      </c>
      <c r="L51" s="266" t="s">
        <v>120</v>
      </c>
      <c r="M51" s="266" t="s">
        <v>120</v>
      </c>
    </row>
    <row r="52" spans="1:14" ht="15" customHeight="1">
      <c r="A52" s="261" t="s">
        <v>40</v>
      </c>
      <c r="B52" s="262" t="s">
        <v>117</v>
      </c>
      <c r="C52" s="263">
        <f t="shared" si="0"/>
        <v>0</v>
      </c>
      <c r="D52" s="264" t="s">
        <v>1761</v>
      </c>
      <c r="E52" s="264">
        <v>44555</v>
      </c>
      <c r="F52" s="265" t="s">
        <v>306</v>
      </c>
      <c r="G52" s="266" t="s">
        <v>120</v>
      </c>
      <c r="H52" s="266" t="s">
        <v>120</v>
      </c>
      <c r="I52" s="267" t="s">
        <v>120</v>
      </c>
      <c r="J52" s="267" t="s">
        <v>120</v>
      </c>
      <c r="K52" s="267" t="s">
        <v>120</v>
      </c>
      <c r="L52" s="266" t="s">
        <v>120</v>
      </c>
      <c r="M52" s="265" t="s">
        <v>1762</v>
      </c>
      <c r="N52" s="79" t="s">
        <v>120</v>
      </c>
    </row>
    <row r="53" spans="1:14" ht="15" customHeight="1">
      <c r="A53" s="261" t="s">
        <v>41</v>
      </c>
      <c r="B53" s="262" t="s">
        <v>117</v>
      </c>
      <c r="C53" s="263">
        <f t="shared" si="0"/>
        <v>0</v>
      </c>
      <c r="D53" s="264" t="s">
        <v>284</v>
      </c>
      <c r="E53" s="264">
        <v>44195</v>
      </c>
      <c r="F53" s="265" t="s">
        <v>130</v>
      </c>
      <c r="G53" s="266" t="s">
        <v>120</v>
      </c>
      <c r="H53" s="266" t="s">
        <v>120</v>
      </c>
      <c r="I53" s="267" t="s">
        <v>120</v>
      </c>
      <c r="J53" s="267" t="s">
        <v>120</v>
      </c>
      <c r="K53" s="267" t="s">
        <v>120</v>
      </c>
      <c r="L53" s="266" t="s">
        <v>120</v>
      </c>
      <c r="M53" s="266" t="s">
        <v>120</v>
      </c>
    </row>
    <row r="54" spans="1:14" ht="15" customHeight="1">
      <c r="A54" s="261" t="s">
        <v>42</v>
      </c>
      <c r="B54" s="262" t="s">
        <v>117</v>
      </c>
      <c r="C54" s="263">
        <f t="shared" si="0"/>
        <v>0</v>
      </c>
      <c r="D54" s="264" t="s">
        <v>284</v>
      </c>
      <c r="E54" s="264">
        <v>44194</v>
      </c>
      <c r="F54" s="265" t="s">
        <v>130</v>
      </c>
      <c r="G54" s="266" t="s">
        <v>120</v>
      </c>
      <c r="H54" s="266" t="s">
        <v>120</v>
      </c>
      <c r="I54" s="267" t="s">
        <v>120</v>
      </c>
      <c r="J54" s="267" t="s">
        <v>120</v>
      </c>
      <c r="K54" s="267" t="s">
        <v>120</v>
      </c>
      <c r="L54" s="266" t="s">
        <v>120</v>
      </c>
      <c r="M54" s="266" t="s">
        <v>120</v>
      </c>
    </row>
    <row r="55" spans="1:14" ht="15" customHeight="1">
      <c r="A55" s="262" t="s">
        <v>91</v>
      </c>
      <c r="B55" s="262" t="s">
        <v>117</v>
      </c>
      <c r="C55" s="263">
        <f t="shared" si="0"/>
        <v>0</v>
      </c>
      <c r="D55" s="264" t="s">
        <v>284</v>
      </c>
      <c r="E55" s="264">
        <v>44189</v>
      </c>
      <c r="F55" s="265" t="s">
        <v>130</v>
      </c>
      <c r="G55" s="266" t="s">
        <v>120</v>
      </c>
      <c r="H55" s="266" t="s">
        <v>120</v>
      </c>
      <c r="I55" s="267" t="s">
        <v>120</v>
      </c>
      <c r="J55" s="267" t="s">
        <v>120</v>
      </c>
      <c r="K55" s="267" t="s">
        <v>120</v>
      </c>
      <c r="L55" s="266" t="s">
        <v>120</v>
      </c>
      <c r="M55" s="266" t="s">
        <v>120</v>
      </c>
    </row>
    <row r="56" spans="1:14" ht="15" customHeight="1">
      <c r="A56" s="261" t="s">
        <v>43</v>
      </c>
      <c r="B56" s="262" t="s">
        <v>117</v>
      </c>
      <c r="C56" s="263">
        <f t="shared" si="0"/>
        <v>0</v>
      </c>
      <c r="D56" s="264" t="s">
        <v>284</v>
      </c>
      <c r="E56" s="264">
        <v>44186</v>
      </c>
      <c r="F56" s="265" t="s">
        <v>130</v>
      </c>
      <c r="G56" s="266" t="s">
        <v>120</v>
      </c>
      <c r="H56" s="266" t="s">
        <v>120</v>
      </c>
      <c r="I56" s="267" t="s">
        <v>120</v>
      </c>
      <c r="J56" s="267" t="s">
        <v>120</v>
      </c>
      <c r="K56" s="267" t="s">
        <v>120</v>
      </c>
      <c r="L56" s="266" t="s">
        <v>120</v>
      </c>
      <c r="M56" s="266" t="s">
        <v>120</v>
      </c>
    </row>
    <row r="57" spans="1:14" ht="15" customHeight="1">
      <c r="A57" s="262" t="s">
        <v>44</v>
      </c>
      <c r="B57" s="262" t="s">
        <v>708</v>
      </c>
      <c r="C57" s="263">
        <f t="shared" si="0"/>
        <v>1</v>
      </c>
      <c r="D57" s="264" t="s">
        <v>1740</v>
      </c>
      <c r="E57" s="264">
        <v>44175</v>
      </c>
      <c r="F57" s="265" t="s">
        <v>1763</v>
      </c>
      <c r="G57" s="265" t="s">
        <v>808</v>
      </c>
      <c r="H57" s="265" t="s">
        <v>544</v>
      </c>
      <c r="I57" s="268">
        <v>26776</v>
      </c>
      <c r="J57" s="269">
        <v>44176</v>
      </c>
      <c r="K57" s="280" t="s">
        <v>304</v>
      </c>
      <c r="L57" s="273" t="s">
        <v>809</v>
      </c>
      <c r="M57" s="273" t="s">
        <v>1764</v>
      </c>
      <c r="N57" s="79" t="s">
        <v>120</v>
      </c>
    </row>
    <row r="58" spans="1:14" s="81" customFormat="1" ht="15" customHeight="1">
      <c r="A58" s="257" t="s">
        <v>45</v>
      </c>
      <c r="B58" s="257"/>
      <c r="C58" s="258"/>
      <c r="D58" s="276"/>
      <c r="E58" s="277"/>
      <c r="F58" s="260"/>
      <c r="G58" s="260"/>
      <c r="H58" s="260"/>
      <c r="I58" s="278"/>
      <c r="J58" s="278"/>
      <c r="K58" s="278"/>
      <c r="L58" s="279"/>
      <c r="M58" s="260"/>
      <c r="N58" s="80"/>
    </row>
    <row r="59" spans="1:14" ht="15" customHeight="1">
      <c r="A59" s="262" t="s">
        <v>46</v>
      </c>
      <c r="B59" s="262" t="s">
        <v>708</v>
      </c>
      <c r="C59" s="263">
        <f t="shared" si="0"/>
        <v>1</v>
      </c>
      <c r="D59" s="264" t="s">
        <v>1765</v>
      </c>
      <c r="E59" s="264">
        <v>44186</v>
      </c>
      <c r="F59" s="265" t="s">
        <v>465</v>
      </c>
      <c r="G59" s="273" t="s">
        <v>754</v>
      </c>
      <c r="H59" s="273" t="s">
        <v>755</v>
      </c>
      <c r="I59" s="268">
        <v>5306</v>
      </c>
      <c r="J59" s="269">
        <v>44190</v>
      </c>
      <c r="K59" s="280" t="s">
        <v>304</v>
      </c>
      <c r="L59" s="273" t="s">
        <v>756</v>
      </c>
      <c r="M59" s="266" t="s">
        <v>120</v>
      </c>
    </row>
    <row r="60" spans="1:14" ht="15" customHeight="1">
      <c r="A60" s="261" t="s">
        <v>47</v>
      </c>
      <c r="B60" s="262" t="s">
        <v>117</v>
      </c>
      <c r="C60" s="263">
        <f t="shared" si="0"/>
        <v>0</v>
      </c>
      <c r="D60" s="264" t="s">
        <v>284</v>
      </c>
      <c r="E60" s="264">
        <v>44175</v>
      </c>
      <c r="F60" s="265" t="s">
        <v>130</v>
      </c>
      <c r="G60" s="266" t="s">
        <v>120</v>
      </c>
      <c r="H60" s="266" t="s">
        <v>120</v>
      </c>
      <c r="I60" s="267" t="s">
        <v>120</v>
      </c>
      <c r="J60" s="267" t="s">
        <v>120</v>
      </c>
      <c r="K60" s="267" t="s">
        <v>120</v>
      </c>
      <c r="L60" s="266" t="s">
        <v>120</v>
      </c>
      <c r="M60" s="266" t="s">
        <v>120</v>
      </c>
    </row>
    <row r="61" spans="1:14" ht="15" customHeight="1">
      <c r="A61" s="262" t="s">
        <v>48</v>
      </c>
      <c r="B61" s="262" t="s">
        <v>117</v>
      </c>
      <c r="C61" s="263">
        <f t="shared" si="0"/>
        <v>0</v>
      </c>
      <c r="D61" s="264" t="s">
        <v>284</v>
      </c>
      <c r="E61" s="264">
        <v>44191</v>
      </c>
      <c r="F61" s="265" t="s">
        <v>130</v>
      </c>
      <c r="G61" s="266" t="s">
        <v>120</v>
      </c>
      <c r="H61" s="266" t="s">
        <v>120</v>
      </c>
      <c r="I61" s="267" t="s">
        <v>120</v>
      </c>
      <c r="J61" s="267" t="s">
        <v>120</v>
      </c>
      <c r="K61" s="267" t="s">
        <v>120</v>
      </c>
      <c r="L61" s="266" t="s">
        <v>120</v>
      </c>
      <c r="M61" s="266" t="s">
        <v>120</v>
      </c>
    </row>
    <row r="62" spans="1:14" ht="15" customHeight="1">
      <c r="A62" s="262" t="s">
        <v>49</v>
      </c>
      <c r="B62" s="262" t="s">
        <v>117</v>
      </c>
      <c r="C62" s="263">
        <f t="shared" si="0"/>
        <v>0</v>
      </c>
      <c r="D62" s="264" t="s">
        <v>284</v>
      </c>
      <c r="E62" s="264">
        <v>44162</v>
      </c>
      <c r="F62" s="265" t="s">
        <v>130</v>
      </c>
      <c r="G62" s="266" t="s">
        <v>120</v>
      </c>
      <c r="H62" s="266" t="s">
        <v>120</v>
      </c>
      <c r="I62" s="267" t="s">
        <v>120</v>
      </c>
      <c r="J62" s="267" t="s">
        <v>120</v>
      </c>
      <c r="K62" s="267" t="s">
        <v>120</v>
      </c>
      <c r="L62" s="266" t="s">
        <v>120</v>
      </c>
      <c r="M62" s="266" t="s">
        <v>120</v>
      </c>
    </row>
    <row r="63" spans="1:14" ht="15" customHeight="1">
      <c r="A63" s="262" t="s">
        <v>50</v>
      </c>
      <c r="B63" s="262" t="s">
        <v>707</v>
      </c>
      <c r="C63" s="263">
        <f t="shared" si="0"/>
        <v>2</v>
      </c>
      <c r="D63" s="264" t="s">
        <v>1746</v>
      </c>
      <c r="E63" s="264">
        <v>44190</v>
      </c>
      <c r="F63" s="265" t="s">
        <v>1766</v>
      </c>
      <c r="G63" s="265" t="s">
        <v>780</v>
      </c>
      <c r="H63" s="275" t="s">
        <v>778</v>
      </c>
      <c r="I63" s="268">
        <v>13339</v>
      </c>
      <c r="J63" s="269">
        <v>44221</v>
      </c>
      <c r="K63" s="280" t="s">
        <v>304</v>
      </c>
      <c r="L63" s="271" t="s">
        <v>779</v>
      </c>
      <c r="M63" s="266" t="s">
        <v>120</v>
      </c>
      <c r="N63" s="79" t="s">
        <v>120</v>
      </c>
    </row>
    <row r="64" spans="1:14" ht="15" customHeight="1">
      <c r="A64" s="267" t="s">
        <v>120</v>
      </c>
      <c r="B64" s="267" t="s">
        <v>120</v>
      </c>
      <c r="C64" s="272" t="s">
        <v>120</v>
      </c>
      <c r="D64" s="267" t="s">
        <v>120</v>
      </c>
      <c r="E64" s="267" t="s">
        <v>120</v>
      </c>
      <c r="F64" s="265" t="s">
        <v>465</v>
      </c>
      <c r="G64" s="275" t="s">
        <v>781</v>
      </c>
      <c r="H64" s="275" t="s">
        <v>782</v>
      </c>
      <c r="I64" s="268">
        <v>6791</v>
      </c>
      <c r="J64" s="282">
        <v>44286</v>
      </c>
      <c r="K64" s="280" t="s">
        <v>304</v>
      </c>
      <c r="L64" s="271" t="s">
        <v>783</v>
      </c>
      <c r="M64" s="265" t="s">
        <v>1767</v>
      </c>
      <c r="N64" s="79" t="s">
        <v>120</v>
      </c>
    </row>
    <row r="65" spans="1:14" ht="15" customHeight="1">
      <c r="A65" s="262" t="s">
        <v>51</v>
      </c>
      <c r="B65" s="262" t="s">
        <v>117</v>
      </c>
      <c r="C65" s="263">
        <f t="shared" si="0"/>
        <v>0</v>
      </c>
      <c r="D65" s="264" t="s">
        <v>284</v>
      </c>
      <c r="E65" s="264">
        <v>44176</v>
      </c>
      <c r="F65" s="265" t="s">
        <v>130</v>
      </c>
      <c r="G65" s="266" t="s">
        <v>120</v>
      </c>
      <c r="H65" s="266" t="s">
        <v>120</v>
      </c>
      <c r="I65" s="267" t="s">
        <v>120</v>
      </c>
      <c r="J65" s="267" t="s">
        <v>120</v>
      </c>
      <c r="K65" s="267" t="s">
        <v>120</v>
      </c>
      <c r="L65" s="266" t="s">
        <v>120</v>
      </c>
      <c r="M65" s="266" t="s">
        <v>120</v>
      </c>
    </row>
    <row r="66" spans="1:14" ht="15" customHeight="1">
      <c r="A66" s="261" t="s">
        <v>52</v>
      </c>
      <c r="B66" s="262" t="s">
        <v>117</v>
      </c>
      <c r="C66" s="263">
        <f t="shared" si="0"/>
        <v>0</v>
      </c>
      <c r="D66" s="264" t="s">
        <v>284</v>
      </c>
      <c r="E66" s="264">
        <v>44172</v>
      </c>
      <c r="F66" s="265" t="s">
        <v>130</v>
      </c>
      <c r="G66" s="266" t="s">
        <v>120</v>
      </c>
      <c r="H66" s="266" t="s">
        <v>120</v>
      </c>
      <c r="I66" s="267" t="s">
        <v>120</v>
      </c>
      <c r="J66" s="267" t="s">
        <v>120</v>
      </c>
      <c r="K66" s="267" t="s">
        <v>120</v>
      </c>
      <c r="L66" s="266" t="s">
        <v>120</v>
      </c>
      <c r="M66" s="266" t="s">
        <v>120</v>
      </c>
    </row>
    <row r="67" spans="1:14" ht="15" customHeight="1">
      <c r="A67" s="261" t="s">
        <v>53</v>
      </c>
      <c r="B67" s="262" t="s">
        <v>117</v>
      </c>
      <c r="C67" s="263">
        <f t="shared" si="0"/>
        <v>0</v>
      </c>
      <c r="D67" s="264" t="s">
        <v>284</v>
      </c>
      <c r="E67" s="264">
        <v>44182</v>
      </c>
      <c r="F67" s="265" t="s">
        <v>130</v>
      </c>
      <c r="G67" s="266" t="s">
        <v>120</v>
      </c>
      <c r="H67" s="266" t="s">
        <v>120</v>
      </c>
      <c r="I67" s="267" t="s">
        <v>120</v>
      </c>
      <c r="J67" s="267" t="s">
        <v>120</v>
      </c>
      <c r="K67" s="267" t="s">
        <v>120</v>
      </c>
      <c r="L67" s="266" t="s">
        <v>120</v>
      </c>
      <c r="M67" s="266" t="s">
        <v>120</v>
      </c>
    </row>
    <row r="68" spans="1:14" ht="15" customHeight="1">
      <c r="A68" s="261" t="s">
        <v>54</v>
      </c>
      <c r="B68" s="262" t="s">
        <v>117</v>
      </c>
      <c r="C68" s="263">
        <f t="shared" si="0"/>
        <v>0</v>
      </c>
      <c r="D68" s="264" t="s">
        <v>284</v>
      </c>
      <c r="E68" s="264">
        <v>44186</v>
      </c>
      <c r="F68" s="265" t="s">
        <v>130</v>
      </c>
      <c r="G68" s="266" t="s">
        <v>120</v>
      </c>
      <c r="H68" s="266" t="s">
        <v>120</v>
      </c>
      <c r="I68" s="267" t="s">
        <v>120</v>
      </c>
      <c r="J68" s="267" t="s">
        <v>120</v>
      </c>
      <c r="K68" s="267" t="s">
        <v>120</v>
      </c>
      <c r="L68" s="266" t="s">
        <v>120</v>
      </c>
      <c r="M68" s="266" t="s">
        <v>120</v>
      </c>
    </row>
    <row r="69" spans="1:14" ht="15" customHeight="1">
      <c r="A69" s="261" t="s">
        <v>55</v>
      </c>
      <c r="B69" s="262" t="s">
        <v>708</v>
      </c>
      <c r="C69" s="263">
        <f t="shared" si="0"/>
        <v>1</v>
      </c>
      <c r="D69" s="264" t="s">
        <v>1768</v>
      </c>
      <c r="E69" s="264">
        <v>44183</v>
      </c>
      <c r="F69" s="265" t="s">
        <v>465</v>
      </c>
      <c r="G69" s="265" t="s">
        <v>1769</v>
      </c>
      <c r="H69" s="265" t="s">
        <v>1770</v>
      </c>
      <c r="I69" s="283">
        <v>4272</v>
      </c>
      <c r="J69" s="264">
        <v>44188</v>
      </c>
      <c r="K69" s="261" t="s">
        <v>304</v>
      </c>
      <c r="L69" s="275" t="s">
        <v>1771</v>
      </c>
      <c r="M69" s="265" t="s">
        <v>1767</v>
      </c>
      <c r="N69" s="79" t="s">
        <v>120</v>
      </c>
    </row>
    <row r="70" spans="1:14" ht="15" customHeight="1">
      <c r="A70" s="261" t="s">
        <v>56</v>
      </c>
      <c r="B70" s="262" t="s">
        <v>117</v>
      </c>
      <c r="C70" s="263">
        <f t="shared" si="0"/>
        <v>0</v>
      </c>
      <c r="D70" s="264" t="s">
        <v>284</v>
      </c>
      <c r="E70" s="264">
        <v>44190</v>
      </c>
      <c r="F70" s="265" t="s">
        <v>130</v>
      </c>
      <c r="G70" s="266" t="s">
        <v>120</v>
      </c>
      <c r="H70" s="266" t="s">
        <v>120</v>
      </c>
      <c r="I70" s="267" t="s">
        <v>120</v>
      </c>
      <c r="J70" s="267" t="s">
        <v>120</v>
      </c>
      <c r="K70" s="267" t="s">
        <v>120</v>
      </c>
      <c r="L70" s="266" t="s">
        <v>120</v>
      </c>
      <c r="M70" s="266" t="s">
        <v>120</v>
      </c>
    </row>
    <row r="71" spans="1:14" ht="15" customHeight="1">
      <c r="A71" s="262" t="s">
        <v>57</v>
      </c>
      <c r="B71" s="262" t="s">
        <v>117</v>
      </c>
      <c r="C71" s="263">
        <f t="shared" si="0"/>
        <v>0</v>
      </c>
      <c r="D71" s="264" t="s">
        <v>284</v>
      </c>
      <c r="E71" s="264">
        <v>44182</v>
      </c>
      <c r="F71" s="265" t="s">
        <v>130</v>
      </c>
      <c r="G71" s="266" t="s">
        <v>120</v>
      </c>
      <c r="H71" s="266" t="s">
        <v>120</v>
      </c>
      <c r="I71" s="267" t="s">
        <v>120</v>
      </c>
      <c r="J71" s="267" t="s">
        <v>120</v>
      </c>
      <c r="K71" s="267" t="s">
        <v>120</v>
      </c>
      <c r="L71" s="266" t="s">
        <v>120</v>
      </c>
      <c r="M71" s="266" t="s">
        <v>120</v>
      </c>
    </row>
    <row r="72" spans="1:14" ht="15" customHeight="1">
      <c r="A72" s="262" t="s">
        <v>58</v>
      </c>
      <c r="B72" s="262" t="s">
        <v>707</v>
      </c>
      <c r="C72" s="263">
        <f t="shared" si="0"/>
        <v>2</v>
      </c>
      <c r="D72" s="264" t="s">
        <v>1747</v>
      </c>
      <c r="E72" s="264">
        <v>44166</v>
      </c>
      <c r="F72" s="265" t="s">
        <v>498</v>
      </c>
      <c r="G72" s="265" t="s">
        <v>794</v>
      </c>
      <c r="H72" s="265" t="s">
        <v>497</v>
      </c>
      <c r="I72" s="283">
        <v>9112</v>
      </c>
      <c r="J72" s="264">
        <v>44176</v>
      </c>
      <c r="K72" s="261" t="s">
        <v>795</v>
      </c>
      <c r="L72" s="281" t="s">
        <v>1772</v>
      </c>
      <c r="M72" s="266" t="s">
        <v>120</v>
      </c>
      <c r="N72" s="79" t="s">
        <v>120</v>
      </c>
    </row>
    <row r="73" spans="1:14" ht="15" customHeight="1">
      <c r="A73" s="267" t="s">
        <v>120</v>
      </c>
      <c r="B73" s="267" t="s">
        <v>120</v>
      </c>
      <c r="C73" s="272" t="s">
        <v>120</v>
      </c>
      <c r="D73" s="267" t="s">
        <v>120</v>
      </c>
      <c r="E73" s="267" t="s">
        <v>120</v>
      </c>
      <c r="F73" s="265" t="s">
        <v>498</v>
      </c>
      <c r="G73" s="265" t="s">
        <v>797</v>
      </c>
      <c r="H73" s="265" t="s">
        <v>583</v>
      </c>
      <c r="I73" s="283">
        <v>5215</v>
      </c>
      <c r="J73" s="264">
        <v>44183</v>
      </c>
      <c r="K73" s="270" t="s">
        <v>304</v>
      </c>
      <c r="L73" s="271" t="s">
        <v>796</v>
      </c>
      <c r="M73" s="266" t="s">
        <v>120</v>
      </c>
      <c r="N73" s="79" t="s">
        <v>120</v>
      </c>
    </row>
    <row r="74" spans="1:14" ht="15" customHeight="1">
      <c r="A74" s="267" t="s">
        <v>120</v>
      </c>
      <c r="B74" s="267" t="s">
        <v>120</v>
      </c>
      <c r="C74" s="272" t="s">
        <v>120</v>
      </c>
      <c r="D74" s="267" t="s">
        <v>120</v>
      </c>
      <c r="E74" s="267" t="s">
        <v>120</v>
      </c>
      <c r="F74" s="265" t="s">
        <v>498</v>
      </c>
      <c r="G74" s="265" t="s">
        <v>792</v>
      </c>
      <c r="H74" s="265" t="s">
        <v>791</v>
      </c>
      <c r="I74" s="283">
        <v>6490</v>
      </c>
      <c r="J74" s="264">
        <v>44229</v>
      </c>
      <c r="K74" s="261" t="s">
        <v>793</v>
      </c>
      <c r="L74" s="281" t="s">
        <v>1773</v>
      </c>
      <c r="M74" s="266" t="s">
        <v>120</v>
      </c>
      <c r="N74" s="79" t="s">
        <v>120</v>
      </c>
    </row>
    <row r="75" spans="1:14" ht="15" customHeight="1">
      <c r="A75" s="261" t="s">
        <v>59</v>
      </c>
      <c r="B75" s="262" t="s">
        <v>117</v>
      </c>
      <c r="C75" s="263">
        <f t="shared" si="0"/>
        <v>0</v>
      </c>
      <c r="D75" s="264" t="s">
        <v>284</v>
      </c>
      <c r="E75" s="264">
        <v>44162</v>
      </c>
      <c r="F75" s="265" t="s">
        <v>130</v>
      </c>
      <c r="G75" s="266" t="s">
        <v>120</v>
      </c>
      <c r="H75" s="266" t="s">
        <v>120</v>
      </c>
      <c r="I75" s="267" t="s">
        <v>120</v>
      </c>
      <c r="J75" s="267" t="s">
        <v>120</v>
      </c>
      <c r="K75" s="267" t="s">
        <v>120</v>
      </c>
      <c r="L75" s="266" t="s">
        <v>120</v>
      </c>
      <c r="M75" s="266" t="s">
        <v>120</v>
      </c>
    </row>
    <row r="76" spans="1:14" s="81" customFormat="1" ht="15" customHeight="1">
      <c r="A76" s="257" t="s">
        <v>60</v>
      </c>
      <c r="B76" s="257"/>
      <c r="C76" s="258"/>
      <c r="D76" s="276"/>
      <c r="E76" s="277"/>
      <c r="F76" s="260"/>
      <c r="G76" s="260"/>
      <c r="H76" s="260"/>
      <c r="I76" s="278"/>
      <c r="J76" s="278"/>
      <c r="K76" s="278"/>
      <c r="L76" s="279"/>
      <c r="M76" s="260"/>
      <c r="N76" s="80"/>
    </row>
    <row r="77" spans="1:14" ht="15" customHeight="1">
      <c r="A77" s="261" t="s">
        <v>61</v>
      </c>
      <c r="B77" s="262" t="s">
        <v>117</v>
      </c>
      <c r="C77" s="263">
        <f t="shared" si="0"/>
        <v>0</v>
      </c>
      <c r="D77" s="264" t="s">
        <v>284</v>
      </c>
      <c r="E77" s="264">
        <v>44189</v>
      </c>
      <c r="F77" s="265" t="s">
        <v>130</v>
      </c>
      <c r="G77" s="266" t="s">
        <v>120</v>
      </c>
      <c r="H77" s="266" t="s">
        <v>120</v>
      </c>
      <c r="I77" s="267" t="s">
        <v>120</v>
      </c>
      <c r="J77" s="267" t="s">
        <v>120</v>
      </c>
      <c r="K77" s="267" t="s">
        <v>120</v>
      </c>
      <c r="L77" s="266" t="s">
        <v>120</v>
      </c>
      <c r="M77" s="266" t="s">
        <v>120</v>
      </c>
    </row>
    <row r="78" spans="1:14" ht="15" customHeight="1">
      <c r="A78" s="261" t="s">
        <v>62</v>
      </c>
      <c r="B78" s="262" t="s">
        <v>117</v>
      </c>
      <c r="C78" s="263">
        <f t="shared" si="0"/>
        <v>0</v>
      </c>
      <c r="D78" s="264" t="s">
        <v>284</v>
      </c>
      <c r="E78" s="264">
        <v>44175</v>
      </c>
      <c r="F78" s="265" t="s">
        <v>130</v>
      </c>
      <c r="G78" s="266" t="s">
        <v>120</v>
      </c>
      <c r="H78" s="266" t="s">
        <v>120</v>
      </c>
      <c r="I78" s="267" t="s">
        <v>120</v>
      </c>
      <c r="J78" s="267" t="s">
        <v>120</v>
      </c>
      <c r="K78" s="267" t="s">
        <v>120</v>
      </c>
      <c r="L78" s="266" t="s">
        <v>120</v>
      </c>
      <c r="M78" s="266" t="s">
        <v>120</v>
      </c>
    </row>
    <row r="79" spans="1:14" ht="15" customHeight="1">
      <c r="A79" s="262" t="s">
        <v>63</v>
      </c>
      <c r="B79" s="262" t="s">
        <v>117</v>
      </c>
      <c r="C79" s="263">
        <f t="shared" ref="C79:C106" si="1">IF(B79=$B$4,2,IF(B79=$B$5,1,0))</f>
        <v>0</v>
      </c>
      <c r="D79" s="264" t="s">
        <v>284</v>
      </c>
      <c r="E79" s="264">
        <v>44169</v>
      </c>
      <c r="F79" s="265" t="s">
        <v>130</v>
      </c>
      <c r="G79" s="266" t="s">
        <v>120</v>
      </c>
      <c r="H79" s="266" t="s">
        <v>120</v>
      </c>
      <c r="I79" s="267" t="s">
        <v>120</v>
      </c>
      <c r="J79" s="267" t="s">
        <v>120</v>
      </c>
      <c r="K79" s="267" t="s">
        <v>120</v>
      </c>
      <c r="L79" s="266" t="s">
        <v>120</v>
      </c>
      <c r="M79" s="266" t="s">
        <v>120</v>
      </c>
    </row>
    <row r="80" spans="1:14" s="82" customFormat="1" ht="15" customHeight="1">
      <c r="A80" s="262" t="s">
        <v>64</v>
      </c>
      <c r="B80" s="262" t="s">
        <v>708</v>
      </c>
      <c r="C80" s="263">
        <f t="shared" si="1"/>
        <v>1</v>
      </c>
      <c r="D80" s="264" t="s">
        <v>1739</v>
      </c>
      <c r="E80" s="264">
        <v>44193</v>
      </c>
      <c r="F80" s="265" t="s">
        <v>1774</v>
      </c>
      <c r="G80" s="265" t="s">
        <v>1775</v>
      </c>
      <c r="H80" s="265" t="s">
        <v>1281</v>
      </c>
      <c r="I80" s="283">
        <v>16884</v>
      </c>
      <c r="J80" s="264">
        <v>44236</v>
      </c>
      <c r="K80" s="261" t="s">
        <v>304</v>
      </c>
      <c r="L80" s="265" t="s">
        <v>1279</v>
      </c>
      <c r="M80" s="266" t="s">
        <v>120</v>
      </c>
      <c r="N80" s="79" t="s">
        <v>120</v>
      </c>
    </row>
    <row r="81" spans="1:14" ht="15" customHeight="1">
      <c r="A81" s="261" t="s">
        <v>65</v>
      </c>
      <c r="B81" s="262" t="s">
        <v>708</v>
      </c>
      <c r="C81" s="263">
        <f t="shared" si="1"/>
        <v>1</v>
      </c>
      <c r="D81" s="264" t="s">
        <v>1739</v>
      </c>
      <c r="E81" s="264">
        <v>44161</v>
      </c>
      <c r="F81" s="265" t="s">
        <v>465</v>
      </c>
      <c r="G81" s="265" t="s">
        <v>760</v>
      </c>
      <c r="H81" s="265" t="s">
        <v>758</v>
      </c>
      <c r="I81" s="283">
        <v>5696</v>
      </c>
      <c r="J81" s="282">
        <v>44192</v>
      </c>
      <c r="K81" s="261" t="s">
        <v>304</v>
      </c>
      <c r="L81" s="271" t="s">
        <v>759</v>
      </c>
      <c r="M81" s="266" t="s">
        <v>120</v>
      </c>
      <c r="N81" s="79" t="s">
        <v>120</v>
      </c>
    </row>
    <row r="82" spans="1:14" ht="15" customHeight="1">
      <c r="A82" s="262" t="s">
        <v>66</v>
      </c>
      <c r="B82" s="262" t="s">
        <v>117</v>
      </c>
      <c r="C82" s="263">
        <f t="shared" si="1"/>
        <v>0</v>
      </c>
      <c r="D82" s="264" t="s">
        <v>284</v>
      </c>
      <c r="E82" s="264">
        <v>44161</v>
      </c>
      <c r="F82" s="265" t="s">
        <v>130</v>
      </c>
      <c r="G82" s="266" t="s">
        <v>120</v>
      </c>
      <c r="H82" s="266" t="s">
        <v>120</v>
      </c>
      <c r="I82" s="267" t="s">
        <v>120</v>
      </c>
      <c r="J82" s="267" t="s">
        <v>120</v>
      </c>
      <c r="K82" s="267" t="s">
        <v>120</v>
      </c>
      <c r="L82" s="266" t="s">
        <v>120</v>
      </c>
      <c r="M82" s="266" t="s">
        <v>120</v>
      </c>
    </row>
    <row r="83" spans="1:14" s="81" customFormat="1" ht="15" customHeight="1">
      <c r="A83" s="257" t="s">
        <v>67</v>
      </c>
      <c r="B83" s="257"/>
      <c r="C83" s="258"/>
      <c r="D83" s="276"/>
      <c r="E83" s="277"/>
      <c r="F83" s="260"/>
      <c r="G83" s="260"/>
      <c r="H83" s="260"/>
      <c r="I83" s="278"/>
      <c r="J83" s="278"/>
      <c r="K83" s="278"/>
      <c r="L83" s="279"/>
      <c r="M83" s="260"/>
      <c r="N83" s="80"/>
    </row>
    <row r="84" spans="1:14" ht="15" customHeight="1">
      <c r="A84" s="262" t="s">
        <v>68</v>
      </c>
      <c r="B84" s="262" t="s">
        <v>708</v>
      </c>
      <c r="C84" s="263">
        <f t="shared" si="1"/>
        <v>1</v>
      </c>
      <c r="D84" s="264" t="s">
        <v>1737</v>
      </c>
      <c r="E84" s="264">
        <v>44179</v>
      </c>
      <c r="F84" s="265" t="s">
        <v>465</v>
      </c>
      <c r="G84" s="275" t="s">
        <v>739</v>
      </c>
      <c r="H84" s="275" t="s">
        <v>742</v>
      </c>
      <c r="I84" s="283">
        <v>6058</v>
      </c>
      <c r="J84" s="284">
        <v>44286</v>
      </c>
      <c r="K84" s="284" t="s">
        <v>740</v>
      </c>
      <c r="L84" s="273" t="s">
        <v>1776</v>
      </c>
      <c r="M84" s="266" t="s">
        <v>120</v>
      </c>
    </row>
    <row r="85" spans="1:14" ht="15" customHeight="1">
      <c r="A85" s="261" t="s">
        <v>70</v>
      </c>
      <c r="B85" s="262" t="s">
        <v>117</v>
      </c>
      <c r="C85" s="263">
        <f t="shared" si="1"/>
        <v>0</v>
      </c>
      <c r="D85" s="264" t="s">
        <v>284</v>
      </c>
      <c r="E85" s="264">
        <v>44186</v>
      </c>
      <c r="F85" s="265" t="s">
        <v>130</v>
      </c>
      <c r="G85" s="266" t="s">
        <v>120</v>
      </c>
      <c r="H85" s="266" t="s">
        <v>120</v>
      </c>
      <c r="I85" s="267" t="s">
        <v>120</v>
      </c>
      <c r="J85" s="267" t="s">
        <v>120</v>
      </c>
      <c r="K85" s="267" t="s">
        <v>120</v>
      </c>
      <c r="L85" s="266" t="s">
        <v>120</v>
      </c>
      <c r="M85" s="266" t="s">
        <v>120</v>
      </c>
    </row>
    <row r="86" spans="1:14" ht="15" customHeight="1">
      <c r="A86" s="261" t="s">
        <v>71</v>
      </c>
      <c r="B86" s="262" t="s">
        <v>117</v>
      </c>
      <c r="C86" s="263">
        <f t="shared" si="1"/>
        <v>0</v>
      </c>
      <c r="D86" s="264" t="s">
        <v>1747</v>
      </c>
      <c r="E86" s="264">
        <v>44182</v>
      </c>
      <c r="F86" s="265" t="s">
        <v>1777</v>
      </c>
      <c r="G86" s="266" t="s">
        <v>120</v>
      </c>
      <c r="H86" s="266" t="s">
        <v>120</v>
      </c>
      <c r="I86" s="267" t="s">
        <v>120</v>
      </c>
      <c r="J86" s="267" t="s">
        <v>120</v>
      </c>
      <c r="K86" s="267" t="s">
        <v>120</v>
      </c>
      <c r="L86" s="266" t="s">
        <v>120</v>
      </c>
      <c r="M86" s="275" t="s">
        <v>1778</v>
      </c>
      <c r="N86" s="79" t="s">
        <v>120</v>
      </c>
    </row>
    <row r="87" spans="1:14" ht="15" customHeight="1">
      <c r="A87" s="262" t="s">
        <v>72</v>
      </c>
      <c r="B87" s="262" t="s">
        <v>708</v>
      </c>
      <c r="C87" s="263">
        <f t="shared" si="1"/>
        <v>1</v>
      </c>
      <c r="D87" s="264" t="s">
        <v>1779</v>
      </c>
      <c r="E87" s="264">
        <v>44172</v>
      </c>
      <c r="F87" s="265" t="s">
        <v>498</v>
      </c>
      <c r="G87" s="265" t="s">
        <v>751</v>
      </c>
      <c r="H87" s="265" t="s">
        <v>273</v>
      </c>
      <c r="I87" s="283">
        <v>5367</v>
      </c>
      <c r="J87" s="284">
        <v>44190</v>
      </c>
      <c r="K87" s="284" t="s">
        <v>752</v>
      </c>
      <c r="L87" s="285" t="s">
        <v>753</v>
      </c>
      <c r="M87" s="265" t="s">
        <v>1780</v>
      </c>
    </row>
    <row r="88" spans="1:14" ht="15" customHeight="1">
      <c r="A88" s="261" t="s">
        <v>74</v>
      </c>
      <c r="B88" s="262" t="s">
        <v>117</v>
      </c>
      <c r="C88" s="263">
        <f t="shared" si="1"/>
        <v>0</v>
      </c>
      <c r="D88" s="264" t="s">
        <v>284</v>
      </c>
      <c r="E88" s="264">
        <v>44175</v>
      </c>
      <c r="F88" s="265" t="s">
        <v>130</v>
      </c>
      <c r="G88" s="266" t="s">
        <v>120</v>
      </c>
      <c r="H88" s="266" t="s">
        <v>120</v>
      </c>
      <c r="I88" s="267" t="s">
        <v>120</v>
      </c>
      <c r="J88" s="267" t="s">
        <v>120</v>
      </c>
      <c r="K88" s="267" t="s">
        <v>120</v>
      </c>
      <c r="L88" s="266" t="s">
        <v>120</v>
      </c>
      <c r="M88" s="266" t="s">
        <v>120</v>
      </c>
    </row>
    <row r="89" spans="1:14" ht="15" customHeight="1">
      <c r="A89" s="262" t="s">
        <v>75</v>
      </c>
      <c r="B89" s="262" t="s">
        <v>117</v>
      </c>
      <c r="C89" s="263">
        <f t="shared" si="1"/>
        <v>0</v>
      </c>
      <c r="D89" s="264" t="s">
        <v>1747</v>
      </c>
      <c r="E89" s="264">
        <v>44181</v>
      </c>
      <c r="F89" s="265" t="s">
        <v>306</v>
      </c>
      <c r="G89" s="266" t="s">
        <v>120</v>
      </c>
      <c r="H89" s="266" t="s">
        <v>120</v>
      </c>
      <c r="I89" s="267" t="s">
        <v>120</v>
      </c>
      <c r="J89" s="267" t="s">
        <v>120</v>
      </c>
      <c r="K89" s="267" t="s">
        <v>120</v>
      </c>
      <c r="L89" s="266" t="s">
        <v>120</v>
      </c>
      <c r="M89" s="265" t="s">
        <v>1781</v>
      </c>
      <c r="N89" s="79" t="s">
        <v>120</v>
      </c>
    </row>
    <row r="90" spans="1:14" ht="15" customHeight="1">
      <c r="A90" s="262" t="s">
        <v>537</v>
      </c>
      <c r="B90" s="262" t="s">
        <v>117</v>
      </c>
      <c r="C90" s="263">
        <f t="shared" si="1"/>
        <v>0</v>
      </c>
      <c r="D90" s="264" t="s">
        <v>284</v>
      </c>
      <c r="E90" s="264">
        <v>44188</v>
      </c>
      <c r="F90" s="265" t="s">
        <v>130</v>
      </c>
      <c r="G90" s="266" t="s">
        <v>120</v>
      </c>
      <c r="H90" s="266" t="s">
        <v>120</v>
      </c>
      <c r="I90" s="267" t="s">
        <v>120</v>
      </c>
      <c r="J90" s="267" t="s">
        <v>120</v>
      </c>
      <c r="K90" s="267" t="s">
        <v>120</v>
      </c>
      <c r="L90" s="266" t="s">
        <v>120</v>
      </c>
      <c r="M90" s="266" t="s">
        <v>120</v>
      </c>
    </row>
    <row r="91" spans="1:14" ht="15" customHeight="1">
      <c r="A91" s="262" t="s">
        <v>76</v>
      </c>
      <c r="B91" s="262" t="s">
        <v>117</v>
      </c>
      <c r="C91" s="263">
        <f t="shared" si="1"/>
        <v>0</v>
      </c>
      <c r="D91" s="264" t="s">
        <v>284</v>
      </c>
      <c r="E91" s="264">
        <v>44190</v>
      </c>
      <c r="F91" s="265" t="s">
        <v>130</v>
      </c>
      <c r="G91" s="266" t="s">
        <v>120</v>
      </c>
      <c r="H91" s="266" t="s">
        <v>120</v>
      </c>
      <c r="I91" s="267" t="s">
        <v>120</v>
      </c>
      <c r="J91" s="267" t="s">
        <v>120</v>
      </c>
      <c r="K91" s="267" t="s">
        <v>120</v>
      </c>
      <c r="L91" s="266" t="s">
        <v>120</v>
      </c>
      <c r="M91" s="266" t="s">
        <v>120</v>
      </c>
    </row>
    <row r="92" spans="1:14" ht="15" customHeight="1">
      <c r="A92" s="262" t="s">
        <v>77</v>
      </c>
      <c r="B92" s="262" t="s">
        <v>708</v>
      </c>
      <c r="C92" s="263">
        <f t="shared" si="1"/>
        <v>1</v>
      </c>
      <c r="D92" s="264" t="s">
        <v>1747</v>
      </c>
      <c r="E92" s="264">
        <v>44189</v>
      </c>
      <c r="F92" s="265" t="s">
        <v>1774</v>
      </c>
      <c r="G92" s="265" t="s">
        <v>789</v>
      </c>
      <c r="H92" s="265" t="s">
        <v>279</v>
      </c>
      <c r="I92" s="283">
        <v>9865</v>
      </c>
      <c r="J92" s="284">
        <v>44197</v>
      </c>
      <c r="K92" s="270" t="s">
        <v>790</v>
      </c>
      <c r="L92" s="281" t="s">
        <v>1782</v>
      </c>
      <c r="M92" s="265" t="s">
        <v>1767</v>
      </c>
      <c r="N92" s="79" t="s">
        <v>120</v>
      </c>
    </row>
    <row r="93" spans="1:14" ht="15" customHeight="1">
      <c r="A93" s="261" t="s">
        <v>78</v>
      </c>
      <c r="B93" s="262" t="s">
        <v>117</v>
      </c>
      <c r="C93" s="263">
        <f t="shared" si="1"/>
        <v>0</v>
      </c>
      <c r="D93" s="264" t="s">
        <v>284</v>
      </c>
      <c r="E93" s="264">
        <v>44194</v>
      </c>
      <c r="F93" s="265" t="s">
        <v>130</v>
      </c>
      <c r="G93" s="266" t="s">
        <v>120</v>
      </c>
      <c r="H93" s="266" t="s">
        <v>120</v>
      </c>
      <c r="I93" s="267" t="s">
        <v>120</v>
      </c>
      <c r="J93" s="267" t="s">
        <v>120</v>
      </c>
      <c r="K93" s="267" t="s">
        <v>120</v>
      </c>
      <c r="L93" s="266" t="s">
        <v>120</v>
      </c>
      <c r="M93" s="266" t="s">
        <v>120</v>
      </c>
    </row>
    <row r="94" spans="1:14" s="81" customFormat="1" ht="15" customHeight="1">
      <c r="A94" s="257" t="s">
        <v>79</v>
      </c>
      <c r="B94" s="257"/>
      <c r="C94" s="258"/>
      <c r="D94" s="276"/>
      <c r="E94" s="277"/>
      <c r="F94" s="260"/>
      <c r="G94" s="260"/>
      <c r="H94" s="260"/>
      <c r="I94" s="278"/>
      <c r="J94" s="278"/>
      <c r="K94" s="278"/>
      <c r="L94" s="279"/>
      <c r="M94" s="260"/>
      <c r="N94" s="80"/>
    </row>
    <row r="95" spans="1:14" s="81" customFormat="1" ht="15" customHeight="1">
      <c r="A95" s="261" t="s">
        <v>69</v>
      </c>
      <c r="B95" s="262" t="s">
        <v>117</v>
      </c>
      <c r="C95" s="263">
        <f t="shared" si="1"/>
        <v>0</v>
      </c>
      <c r="D95" s="264" t="s">
        <v>284</v>
      </c>
      <c r="E95" s="264">
        <v>44190</v>
      </c>
      <c r="F95" s="265" t="s">
        <v>130</v>
      </c>
      <c r="G95" s="266" t="s">
        <v>120</v>
      </c>
      <c r="H95" s="266" t="s">
        <v>120</v>
      </c>
      <c r="I95" s="267" t="s">
        <v>120</v>
      </c>
      <c r="J95" s="267" t="s">
        <v>120</v>
      </c>
      <c r="K95" s="267" t="s">
        <v>120</v>
      </c>
      <c r="L95" s="266" t="s">
        <v>120</v>
      </c>
      <c r="M95" s="266" t="s">
        <v>120</v>
      </c>
      <c r="N95" s="80"/>
    </row>
    <row r="96" spans="1:14" ht="15" customHeight="1">
      <c r="A96" s="262" t="s">
        <v>80</v>
      </c>
      <c r="B96" s="262" t="s">
        <v>117</v>
      </c>
      <c r="C96" s="263">
        <f t="shared" si="1"/>
        <v>0</v>
      </c>
      <c r="D96" s="264" t="s">
        <v>1783</v>
      </c>
      <c r="E96" s="264">
        <v>44166</v>
      </c>
      <c r="F96" s="265" t="s">
        <v>306</v>
      </c>
      <c r="G96" s="266" t="s">
        <v>120</v>
      </c>
      <c r="H96" s="266" t="s">
        <v>120</v>
      </c>
      <c r="I96" s="267" t="s">
        <v>120</v>
      </c>
      <c r="J96" s="267" t="s">
        <v>120</v>
      </c>
      <c r="K96" s="267" t="s">
        <v>120</v>
      </c>
      <c r="L96" s="266" t="s">
        <v>120</v>
      </c>
      <c r="M96" s="265" t="s">
        <v>1784</v>
      </c>
      <c r="N96" s="79" t="s">
        <v>120</v>
      </c>
    </row>
    <row r="97" spans="1:14" ht="15" customHeight="1">
      <c r="A97" s="261" t="s">
        <v>73</v>
      </c>
      <c r="B97" s="262" t="s">
        <v>117</v>
      </c>
      <c r="C97" s="263">
        <f t="shared" si="1"/>
        <v>0</v>
      </c>
      <c r="D97" s="264" t="s">
        <v>1761</v>
      </c>
      <c r="E97" s="264">
        <v>44195</v>
      </c>
      <c r="F97" s="265" t="s">
        <v>306</v>
      </c>
      <c r="G97" s="266" t="s">
        <v>120</v>
      </c>
      <c r="H97" s="266" t="s">
        <v>120</v>
      </c>
      <c r="I97" s="267" t="s">
        <v>120</v>
      </c>
      <c r="J97" s="267" t="s">
        <v>120</v>
      </c>
      <c r="K97" s="267" t="s">
        <v>120</v>
      </c>
      <c r="L97" s="266" t="s">
        <v>120</v>
      </c>
      <c r="M97" s="265" t="s">
        <v>1785</v>
      </c>
      <c r="N97" s="79" t="s">
        <v>120</v>
      </c>
    </row>
    <row r="98" spans="1:14" ht="15" customHeight="1">
      <c r="A98" s="262" t="s">
        <v>81</v>
      </c>
      <c r="B98" s="262" t="s">
        <v>117</v>
      </c>
      <c r="C98" s="263">
        <f t="shared" si="1"/>
        <v>0</v>
      </c>
      <c r="D98" s="264" t="s">
        <v>284</v>
      </c>
      <c r="E98" s="264">
        <v>44161</v>
      </c>
      <c r="F98" s="265" t="s">
        <v>130</v>
      </c>
      <c r="G98" s="266" t="s">
        <v>120</v>
      </c>
      <c r="H98" s="266" t="s">
        <v>120</v>
      </c>
      <c r="I98" s="267" t="s">
        <v>120</v>
      </c>
      <c r="J98" s="267" t="s">
        <v>120</v>
      </c>
      <c r="K98" s="267" t="s">
        <v>120</v>
      </c>
      <c r="L98" s="266" t="s">
        <v>120</v>
      </c>
      <c r="M98" s="266" t="s">
        <v>120</v>
      </c>
    </row>
    <row r="99" spans="1:14" ht="15" customHeight="1">
      <c r="A99" s="262" t="s">
        <v>82</v>
      </c>
      <c r="B99" s="262" t="s">
        <v>117</v>
      </c>
      <c r="C99" s="263">
        <f t="shared" si="1"/>
        <v>0</v>
      </c>
      <c r="D99" s="282" t="s">
        <v>1740</v>
      </c>
      <c r="E99" s="264">
        <v>44186</v>
      </c>
      <c r="F99" s="265" t="s">
        <v>306</v>
      </c>
      <c r="G99" s="266" t="s">
        <v>120</v>
      </c>
      <c r="H99" s="266" t="s">
        <v>120</v>
      </c>
      <c r="I99" s="286" t="s">
        <v>120</v>
      </c>
      <c r="J99" s="287" t="s">
        <v>120</v>
      </c>
      <c r="K99" s="288" t="s">
        <v>120</v>
      </c>
      <c r="L99" s="271" t="s">
        <v>120</v>
      </c>
      <c r="M99" s="265" t="s">
        <v>1741</v>
      </c>
      <c r="N99" s="79" t="s">
        <v>120</v>
      </c>
    </row>
    <row r="100" spans="1:14" ht="15" customHeight="1">
      <c r="A100" s="261" t="s">
        <v>83</v>
      </c>
      <c r="B100" s="262" t="s">
        <v>117</v>
      </c>
      <c r="C100" s="263">
        <f t="shared" si="1"/>
        <v>0</v>
      </c>
      <c r="D100" s="264" t="s">
        <v>1739</v>
      </c>
      <c r="E100" s="264">
        <v>44174</v>
      </c>
      <c r="F100" s="265" t="s">
        <v>306</v>
      </c>
      <c r="G100" s="266" t="s">
        <v>120</v>
      </c>
      <c r="H100" s="266" t="s">
        <v>120</v>
      </c>
      <c r="I100" s="286" t="s">
        <v>120</v>
      </c>
      <c r="J100" s="287" t="s">
        <v>120</v>
      </c>
      <c r="K100" s="288" t="s">
        <v>120</v>
      </c>
      <c r="L100" s="271" t="s">
        <v>120</v>
      </c>
      <c r="M100" s="265" t="s">
        <v>1741</v>
      </c>
      <c r="N100" s="79" t="s">
        <v>120</v>
      </c>
    </row>
    <row r="101" spans="1:14" ht="15" customHeight="1">
      <c r="A101" s="262" t="s">
        <v>84</v>
      </c>
      <c r="B101" s="262" t="s">
        <v>117</v>
      </c>
      <c r="C101" s="263">
        <f t="shared" si="1"/>
        <v>0</v>
      </c>
      <c r="D101" s="264" t="s">
        <v>284</v>
      </c>
      <c r="E101" s="264">
        <v>44176</v>
      </c>
      <c r="F101" s="265" t="s">
        <v>130</v>
      </c>
      <c r="G101" s="266" t="s">
        <v>120</v>
      </c>
      <c r="H101" s="266" t="s">
        <v>120</v>
      </c>
      <c r="I101" s="267" t="s">
        <v>120</v>
      </c>
      <c r="J101" s="267" t="s">
        <v>120</v>
      </c>
      <c r="K101" s="267" t="s">
        <v>120</v>
      </c>
      <c r="L101" s="266" t="s">
        <v>120</v>
      </c>
      <c r="M101" s="266" t="s">
        <v>120</v>
      </c>
    </row>
    <row r="102" spans="1:14" ht="15" customHeight="1">
      <c r="A102" s="261" t="s">
        <v>85</v>
      </c>
      <c r="B102" s="262" t="s">
        <v>117</v>
      </c>
      <c r="C102" s="263">
        <f t="shared" si="1"/>
        <v>0</v>
      </c>
      <c r="D102" s="264" t="s">
        <v>1786</v>
      </c>
      <c r="E102" s="264">
        <v>44194</v>
      </c>
      <c r="F102" s="265" t="s">
        <v>1787</v>
      </c>
      <c r="G102" s="266" t="s">
        <v>120</v>
      </c>
      <c r="H102" s="266" t="s">
        <v>120</v>
      </c>
      <c r="I102" s="267" t="s">
        <v>120</v>
      </c>
      <c r="J102" s="267" t="s">
        <v>120</v>
      </c>
      <c r="K102" s="267" t="s">
        <v>120</v>
      </c>
      <c r="L102" s="266" t="s">
        <v>120</v>
      </c>
      <c r="M102" s="265" t="s">
        <v>1788</v>
      </c>
      <c r="N102" s="79" t="s">
        <v>120</v>
      </c>
    </row>
    <row r="103" spans="1:14" ht="15" customHeight="1">
      <c r="A103" s="261" t="s">
        <v>86</v>
      </c>
      <c r="B103" s="262" t="s">
        <v>707</v>
      </c>
      <c r="C103" s="263">
        <f t="shared" si="1"/>
        <v>2</v>
      </c>
      <c r="D103" s="264" t="s">
        <v>1747</v>
      </c>
      <c r="E103" s="264">
        <v>44188</v>
      </c>
      <c r="F103" s="265" t="s">
        <v>1774</v>
      </c>
      <c r="G103" s="265" t="s">
        <v>784</v>
      </c>
      <c r="H103" s="265" t="s">
        <v>279</v>
      </c>
      <c r="I103" s="268">
        <v>15869</v>
      </c>
      <c r="J103" s="282">
        <v>44238</v>
      </c>
      <c r="K103" s="270" t="s">
        <v>788</v>
      </c>
      <c r="L103" s="281" t="s">
        <v>1789</v>
      </c>
      <c r="M103" s="266" t="s">
        <v>120</v>
      </c>
      <c r="N103" s="79" t="s">
        <v>120</v>
      </c>
    </row>
    <row r="104" spans="1:14" ht="15" customHeight="1">
      <c r="A104" s="267" t="s">
        <v>120</v>
      </c>
      <c r="B104" s="267" t="s">
        <v>120</v>
      </c>
      <c r="C104" s="272" t="s">
        <v>120</v>
      </c>
      <c r="D104" s="267" t="s">
        <v>120</v>
      </c>
      <c r="E104" s="267" t="s">
        <v>120</v>
      </c>
      <c r="F104" s="265" t="s">
        <v>465</v>
      </c>
      <c r="G104" s="265" t="s">
        <v>785</v>
      </c>
      <c r="H104" s="265" t="s">
        <v>786</v>
      </c>
      <c r="I104" s="268">
        <v>6967</v>
      </c>
      <c r="J104" s="282">
        <v>44285</v>
      </c>
      <c r="K104" s="270" t="s">
        <v>304</v>
      </c>
      <c r="L104" s="271" t="s">
        <v>787</v>
      </c>
      <c r="M104" s="265" t="s">
        <v>1767</v>
      </c>
      <c r="N104" s="79" t="s">
        <v>120</v>
      </c>
    </row>
    <row r="105" spans="1:14" ht="15" customHeight="1">
      <c r="A105" s="262" t="s">
        <v>87</v>
      </c>
      <c r="B105" s="262" t="s">
        <v>117</v>
      </c>
      <c r="C105" s="263">
        <f t="shared" si="1"/>
        <v>0</v>
      </c>
      <c r="D105" s="264" t="s">
        <v>284</v>
      </c>
      <c r="E105" s="264">
        <v>44187</v>
      </c>
      <c r="F105" s="265" t="s">
        <v>130</v>
      </c>
      <c r="G105" s="266" t="s">
        <v>120</v>
      </c>
      <c r="H105" s="266" t="s">
        <v>120</v>
      </c>
      <c r="I105" s="267" t="s">
        <v>120</v>
      </c>
      <c r="J105" s="267" t="s">
        <v>120</v>
      </c>
      <c r="K105" s="267" t="s">
        <v>120</v>
      </c>
      <c r="L105" s="266" t="s">
        <v>120</v>
      </c>
      <c r="M105" s="266" t="s">
        <v>120</v>
      </c>
    </row>
    <row r="106" spans="1:14" ht="15" customHeight="1">
      <c r="A106" s="261" t="s">
        <v>88</v>
      </c>
      <c r="B106" s="262" t="s">
        <v>117</v>
      </c>
      <c r="C106" s="263">
        <f t="shared" si="1"/>
        <v>0</v>
      </c>
      <c r="D106" s="264" t="s">
        <v>284</v>
      </c>
      <c r="E106" s="264">
        <v>44181</v>
      </c>
      <c r="F106" s="265" t="s">
        <v>130</v>
      </c>
      <c r="G106" s="266" t="s">
        <v>120</v>
      </c>
      <c r="H106" s="266" t="s">
        <v>120</v>
      </c>
      <c r="I106" s="267" t="s">
        <v>120</v>
      </c>
      <c r="J106" s="267" t="s">
        <v>120</v>
      </c>
      <c r="K106" s="267" t="s">
        <v>120</v>
      </c>
      <c r="L106" s="266" t="s">
        <v>120</v>
      </c>
      <c r="M106" s="266" t="s">
        <v>120</v>
      </c>
    </row>
    <row r="107" spans="1:14" ht="15" customHeight="1">
      <c r="A107" s="162" t="s">
        <v>726</v>
      </c>
      <c r="B107" s="163"/>
      <c r="C107" s="164"/>
      <c r="D107" s="164"/>
      <c r="E107" s="164"/>
      <c r="F107" s="237"/>
      <c r="G107" s="239"/>
      <c r="H107" s="239"/>
      <c r="I107" s="165"/>
      <c r="J107" s="165"/>
      <c r="K107" s="165"/>
      <c r="L107" s="239"/>
      <c r="M107" s="218"/>
    </row>
    <row r="108" spans="1:14">
      <c r="A108" s="85"/>
      <c r="G108" s="189"/>
      <c r="H108" s="189"/>
      <c r="I108" s="24"/>
      <c r="J108" s="24"/>
      <c r="K108" s="24"/>
      <c r="L108" s="189"/>
    </row>
    <row r="109" spans="1:14">
      <c r="A109" s="85"/>
      <c r="G109" s="189"/>
      <c r="H109" s="189"/>
      <c r="I109" s="24"/>
      <c r="J109" s="24"/>
      <c r="K109" s="24"/>
      <c r="L109" s="189"/>
    </row>
    <row r="110" spans="1:14">
      <c r="A110" s="47"/>
      <c r="G110" s="189"/>
      <c r="H110" s="189"/>
      <c r="I110" s="24"/>
      <c r="J110" s="24"/>
      <c r="K110" s="24"/>
      <c r="L110" s="189"/>
    </row>
    <row r="111" spans="1:14">
      <c r="A111" s="47"/>
      <c r="G111" s="189"/>
      <c r="H111" s="189"/>
      <c r="I111" s="24"/>
      <c r="J111" s="24"/>
      <c r="K111" s="24"/>
      <c r="L111" s="189"/>
    </row>
    <row r="112" spans="1:14">
      <c r="A112" s="47"/>
      <c r="G112" s="189"/>
      <c r="H112" s="189"/>
      <c r="I112" s="24"/>
      <c r="J112" s="24"/>
      <c r="K112" s="24"/>
      <c r="L112" s="189"/>
    </row>
    <row r="113" spans="1:12">
      <c r="A113" s="26"/>
      <c r="B113" s="12"/>
      <c r="C113" s="78"/>
      <c r="D113" s="78"/>
      <c r="E113" s="78"/>
      <c r="F113" s="236"/>
      <c r="G113" s="189"/>
      <c r="H113" s="189"/>
      <c r="I113" s="47"/>
      <c r="J113" s="47"/>
      <c r="K113" s="47"/>
      <c r="L113" s="189"/>
    </row>
    <row r="114" spans="1:12">
      <c r="A114" s="47"/>
      <c r="C114" s="78"/>
      <c r="D114" s="78"/>
      <c r="E114" s="78"/>
      <c r="F114" s="236"/>
      <c r="G114" s="189"/>
      <c r="H114" s="189"/>
      <c r="I114" s="47"/>
      <c r="J114" s="47"/>
      <c r="K114" s="47"/>
      <c r="L114" s="189"/>
    </row>
    <row r="115" spans="1:12">
      <c r="A115" s="47"/>
      <c r="C115" s="78"/>
      <c r="D115" s="78"/>
      <c r="E115" s="78"/>
      <c r="F115" s="236"/>
      <c r="G115" s="189"/>
      <c r="H115" s="189"/>
      <c r="I115" s="47"/>
      <c r="J115" s="47"/>
      <c r="K115" s="47"/>
      <c r="L115" s="189"/>
    </row>
    <row r="116" spans="1:12">
      <c r="A116" s="47"/>
      <c r="C116" s="78"/>
      <c r="D116" s="78"/>
      <c r="E116" s="78"/>
      <c r="F116" s="236"/>
      <c r="G116" s="189"/>
      <c r="H116" s="189"/>
      <c r="I116" s="47"/>
      <c r="J116" s="47"/>
      <c r="K116" s="47"/>
      <c r="L116" s="189"/>
    </row>
    <row r="117" spans="1:12">
      <c r="A117" s="26"/>
      <c r="B117" s="12"/>
      <c r="C117" s="78"/>
      <c r="D117" s="78"/>
      <c r="E117" s="78"/>
      <c r="F117" s="236"/>
      <c r="G117" s="189"/>
      <c r="H117" s="189"/>
      <c r="I117" s="47"/>
      <c r="J117" s="47"/>
      <c r="K117" s="47"/>
      <c r="L117" s="189"/>
    </row>
    <row r="118" spans="1:12">
      <c r="A118" s="47"/>
      <c r="C118" s="78"/>
      <c r="D118" s="78"/>
      <c r="E118" s="78"/>
      <c r="F118" s="236"/>
      <c r="G118" s="189"/>
      <c r="H118" s="189"/>
      <c r="I118" s="47"/>
      <c r="J118" s="47"/>
      <c r="K118" s="47"/>
      <c r="L118" s="189"/>
    </row>
    <row r="119" spans="1:12">
      <c r="A119" s="47"/>
      <c r="C119" s="78"/>
      <c r="D119" s="78"/>
      <c r="E119" s="78"/>
      <c r="F119" s="236"/>
      <c r="G119" s="189"/>
      <c r="H119" s="189"/>
      <c r="I119" s="47"/>
      <c r="J119" s="47"/>
      <c r="K119" s="47"/>
      <c r="L119" s="189"/>
    </row>
    <row r="120" spans="1:12">
      <c r="A120" s="26"/>
      <c r="B120" s="12"/>
      <c r="C120" s="78"/>
      <c r="D120" s="78"/>
      <c r="E120" s="78"/>
      <c r="F120" s="236"/>
      <c r="G120" s="189"/>
      <c r="H120" s="189"/>
      <c r="I120" s="47"/>
      <c r="J120" s="47"/>
      <c r="K120" s="47"/>
      <c r="L120" s="189"/>
    </row>
    <row r="121" spans="1:12">
      <c r="A121" s="47"/>
      <c r="C121" s="78"/>
      <c r="D121" s="78"/>
      <c r="E121" s="78"/>
      <c r="F121" s="236"/>
      <c r="G121" s="189"/>
      <c r="H121" s="189"/>
      <c r="I121" s="47"/>
      <c r="J121" s="47"/>
      <c r="K121" s="47"/>
      <c r="L121" s="189"/>
    </row>
    <row r="122" spans="1:12">
      <c r="A122" s="47"/>
      <c r="C122" s="78"/>
      <c r="D122" s="78"/>
      <c r="E122" s="78"/>
      <c r="F122" s="236"/>
      <c r="G122" s="189"/>
      <c r="H122" s="189"/>
      <c r="I122" s="47"/>
      <c r="J122" s="47"/>
      <c r="K122" s="47"/>
      <c r="L122" s="189"/>
    </row>
    <row r="123" spans="1:12">
      <c r="A123" s="47"/>
      <c r="C123" s="78"/>
      <c r="D123" s="78"/>
      <c r="E123" s="78"/>
      <c r="F123" s="236"/>
      <c r="G123" s="189"/>
      <c r="H123" s="189"/>
      <c r="I123" s="47"/>
      <c r="J123" s="47"/>
      <c r="K123" s="47"/>
      <c r="L123" s="189"/>
    </row>
    <row r="124" spans="1:12">
      <c r="A124" s="26"/>
      <c r="B124" s="12"/>
      <c r="C124" s="78"/>
      <c r="D124" s="78"/>
      <c r="E124" s="78"/>
      <c r="F124" s="236"/>
      <c r="G124" s="189"/>
      <c r="H124" s="189"/>
      <c r="I124" s="47"/>
      <c r="J124" s="47"/>
      <c r="K124" s="47"/>
      <c r="L124" s="189"/>
    </row>
    <row r="125" spans="1:12">
      <c r="A125" s="47"/>
      <c r="C125" s="78"/>
      <c r="D125" s="78"/>
      <c r="E125" s="78"/>
      <c r="F125" s="236"/>
      <c r="G125" s="189"/>
      <c r="H125" s="189"/>
      <c r="I125" s="47"/>
      <c r="J125" s="47"/>
      <c r="K125" s="47"/>
      <c r="L125" s="189"/>
    </row>
    <row r="126" spans="1:12">
      <c r="A126" s="47"/>
      <c r="C126" s="78"/>
      <c r="D126" s="78"/>
      <c r="E126" s="78"/>
      <c r="F126" s="236"/>
      <c r="G126" s="189"/>
      <c r="H126" s="189"/>
      <c r="I126" s="47"/>
      <c r="J126" s="47"/>
      <c r="K126" s="47"/>
      <c r="L126" s="189"/>
    </row>
    <row r="127" spans="1:12">
      <c r="A127" s="26"/>
      <c r="B127" s="12"/>
      <c r="C127" s="78"/>
      <c r="D127" s="78"/>
      <c r="E127" s="78"/>
      <c r="F127" s="236"/>
      <c r="G127" s="189"/>
      <c r="H127" s="189"/>
      <c r="I127" s="47"/>
      <c r="J127" s="47"/>
      <c r="K127" s="47"/>
      <c r="L127" s="189"/>
    </row>
    <row r="128" spans="1:12">
      <c r="A128" s="47"/>
      <c r="C128" s="78"/>
      <c r="D128" s="78"/>
      <c r="E128" s="78"/>
      <c r="F128" s="236"/>
      <c r="G128" s="189"/>
      <c r="H128" s="189"/>
      <c r="I128" s="47"/>
      <c r="J128" s="47"/>
      <c r="K128" s="47"/>
      <c r="L128" s="189"/>
    </row>
    <row r="129" spans="1:12">
      <c r="A129" s="47"/>
      <c r="C129" s="78"/>
      <c r="D129" s="78"/>
      <c r="E129" s="78"/>
      <c r="F129" s="236"/>
      <c r="G129" s="189"/>
      <c r="H129" s="189"/>
      <c r="I129" s="47"/>
      <c r="J129" s="47"/>
      <c r="K129" s="47"/>
      <c r="L129" s="189"/>
    </row>
    <row r="130" spans="1:12">
      <c r="A130" s="47"/>
      <c r="C130" s="78"/>
      <c r="D130" s="78"/>
      <c r="E130" s="78"/>
      <c r="F130" s="236"/>
      <c r="G130" s="189"/>
      <c r="H130" s="189"/>
      <c r="I130" s="47"/>
      <c r="J130" s="47"/>
      <c r="K130" s="47"/>
      <c r="L130" s="189"/>
    </row>
    <row r="131" spans="1:12">
      <c r="A131" s="26"/>
      <c r="B131" s="12"/>
      <c r="C131" s="78"/>
      <c r="D131" s="78"/>
      <c r="E131" s="78"/>
      <c r="F131" s="236"/>
      <c r="G131" s="189"/>
      <c r="H131" s="189"/>
      <c r="I131" s="47"/>
      <c r="J131" s="47"/>
      <c r="K131" s="47"/>
      <c r="L131" s="189"/>
    </row>
    <row r="132" spans="1:12">
      <c r="A132" s="47"/>
      <c r="C132" s="78"/>
      <c r="D132" s="78"/>
      <c r="E132" s="78"/>
      <c r="F132" s="236"/>
      <c r="G132" s="189"/>
      <c r="H132" s="189"/>
      <c r="I132" s="47"/>
      <c r="J132" s="47"/>
      <c r="K132" s="47"/>
      <c r="L132" s="189"/>
    </row>
    <row r="133" spans="1:12">
      <c r="A133" s="47"/>
      <c r="C133" s="78"/>
      <c r="D133" s="78"/>
      <c r="E133" s="78"/>
      <c r="F133" s="236"/>
      <c r="G133" s="189"/>
      <c r="H133" s="189"/>
      <c r="I133" s="47"/>
      <c r="J133" s="47"/>
      <c r="K133" s="47"/>
      <c r="L133" s="189"/>
    </row>
    <row r="134" spans="1:12">
      <c r="A134" s="47"/>
      <c r="C134" s="78"/>
      <c r="D134" s="78"/>
      <c r="E134" s="78"/>
      <c r="F134" s="236"/>
      <c r="G134" s="189"/>
      <c r="H134" s="189"/>
      <c r="I134" s="47"/>
      <c r="J134" s="47"/>
      <c r="K134" s="47"/>
      <c r="L134" s="189"/>
    </row>
    <row r="135" spans="1:12">
      <c r="A135" s="47"/>
      <c r="C135" s="78"/>
      <c r="D135" s="78"/>
      <c r="E135" s="78"/>
      <c r="F135" s="236"/>
      <c r="G135" s="189"/>
      <c r="H135" s="189"/>
      <c r="I135" s="47"/>
      <c r="J135" s="47"/>
      <c r="K135" s="47"/>
      <c r="L135" s="189"/>
    </row>
    <row r="136" spans="1:12">
      <c r="A136" s="47"/>
      <c r="C136" s="78"/>
      <c r="D136" s="78"/>
      <c r="E136" s="78"/>
      <c r="F136" s="236"/>
      <c r="G136" s="189"/>
      <c r="H136" s="189"/>
      <c r="I136" s="47"/>
      <c r="J136" s="47"/>
      <c r="K136" s="47"/>
      <c r="L136" s="189"/>
    </row>
    <row r="137" spans="1:12">
      <c r="A137" s="47"/>
      <c r="C137" s="78"/>
      <c r="D137" s="78"/>
      <c r="E137" s="78"/>
      <c r="F137" s="236"/>
      <c r="G137" s="189"/>
      <c r="H137" s="189"/>
      <c r="I137" s="47"/>
      <c r="J137" s="47"/>
      <c r="K137" s="47"/>
      <c r="L137" s="189"/>
    </row>
    <row r="138" spans="1:12">
      <c r="A138" s="47"/>
      <c r="C138" s="78"/>
      <c r="D138" s="78"/>
      <c r="E138" s="78"/>
      <c r="F138" s="236"/>
      <c r="G138" s="189"/>
      <c r="H138" s="189"/>
      <c r="I138" s="47"/>
      <c r="J138" s="47"/>
      <c r="K138" s="47"/>
      <c r="L138" s="189"/>
    </row>
    <row r="139" spans="1:12">
      <c r="A139" s="47"/>
      <c r="C139" s="78"/>
      <c r="D139" s="78"/>
      <c r="E139" s="78"/>
      <c r="F139" s="236"/>
      <c r="G139" s="189"/>
      <c r="H139" s="189"/>
      <c r="I139" s="47"/>
      <c r="J139" s="47"/>
      <c r="K139" s="47"/>
      <c r="L139" s="189"/>
    </row>
    <row r="140" spans="1:12">
      <c r="A140" s="47"/>
      <c r="C140" s="78"/>
      <c r="D140" s="78"/>
      <c r="E140" s="78"/>
      <c r="F140" s="236"/>
      <c r="G140" s="189"/>
      <c r="H140" s="189"/>
      <c r="I140" s="47"/>
      <c r="J140" s="47"/>
      <c r="K140" s="47"/>
      <c r="L140" s="189"/>
    </row>
    <row r="141" spans="1:12">
      <c r="A141" s="47"/>
      <c r="C141" s="78"/>
      <c r="D141" s="78"/>
      <c r="E141" s="78"/>
      <c r="F141" s="236"/>
      <c r="G141" s="189"/>
      <c r="H141" s="189"/>
      <c r="I141" s="47"/>
      <c r="J141" s="47"/>
      <c r="K141" s="47"/>
      <c r="L141" s="189"/>
    </row>
    <row r="142" spans="1:12">
      <c r="A142" s="47"/>
      <c r="C142" s="78"/>
      <c r="D142" s="78"/>
      <c r="E142" s="78"/>
      <c r="F142" s="236"/>
      <c r="G142" s="189"/>
      <c r="H142" s="189"/>
      <c r="I142" s="47"/>
      <c r="J142" s="47"/>
      <c r="K142" s="47"/>
      <c r="L142" s="189"/>
    </row>
    <row r="143" spans="1:12">
      <c r="A143" s="47"/>
      <c r="C143" s="78"/>
      <c r="D143" s="78"/>
      <c r="E143" s="78"/>
      <c r="F143" s="236"/>
      <c r="G143" s="189"/>
      <c r="H143" s="189"/>
      <c r="I143" s="47"/>
      <c r="J143" s="47"/>
      <c r="K143" s="47"/>
      <c r="L143" s="189"/>
    </row>
    <row r="144" spans="1:12">
      <c r="A144" s="47"/>
      <c r="C144" s="78"/>
      <c r="D144" s="78"/>
      <c r="E144" s="78"/>
      <c r="F144" s="236"/>
      <c r="G144" s="189"/>
      <c r="H144" s="189"/>
      <c r="I144" s="47"/>
      <c r="J144" s="47"/>
      <c r="K144" s="47"/>
      <c r="L144" s="189"/>
    </row>
    <row r="145" spans="1:12">
      <c r="A145" s="47"/>
      <c r="B145" s="47"/>
      <c r="C145" s="78"/>
      <c r="D145" s="78"/>
      <c r="E145" s="78"/>
      <c r="F145" s="236"/>
      <c r="G145" s="189"/>
      <c r="H145" s="189"/>
      <c r="I145" s="47"/>
      <c r="J145" s="47"/>
      <c r="K145" s="47"/>
      <c r="L145" s="189"/>
    </row>
    <row r="146" spans="1:12">
      <c r="A146" s="47"/>
      <c r="B146" s="47"/>
      <c r="C146" s="78"/>
      <c r="D146" s="78"/>
      <c r="E146" s="78"/>
      <c r="F146" s="236"/>
      <c r="G146" s="189"/>
      <c r="H146" s="189"/>
      <c r="I146" s="47"/>
      <c r="J146" s="47"/>
      <c r="K146" s="47"/>
      <c r="L146" s="189"/>
    </row>
    <row r="147" spans="1:12">
      <c r="A147" s="47"/>
      <c r="B147" s="47"/>
      <c r="C147" s="78"/>
      <c r="D147" s="78"/>
      <c r="E147" s="78"/>
      <c r="F147" s="236"/>
      <c r="G147" s="189"/>
      <c r="H147" s="189"/>
      <c r="I147" s="47"/>
      <c r="J147" s="47"/>
      <c r="K147" s="47"/>
      <c r="L147" s="189"/>
    </row>
    <row r="148" spans="1:12">
      <c r="A148" s="47"/>
      <c r="B148" s="47"/>
      <c r="C148" s="78"/>
      <c r="D148" s="78"/>
      <c r="E148" s="78"/>
      <c r="F148" s="236"/>
      <c r="G148" s="189"/>
      <c r="H148" s="189"/>
      <c r="I148" s="47"/>
      <c r="J148" s="47"/>
      <c r="K148" s="47"/>
      <c r="L148" s="189"/>
    </row>
    <row r="149" spans="1:12">
      <c r="A149" s="47"/>
      <c r="B149" s="47"/>
      <c r="C149" s="78"/>
      <c r="D149" s="78"/>
      <c r="E149" s="78"/>
      <c r="F149" s="236"/>
      <c r="G149" s="189"/>
      <c r="H149" s="189"/>
      <c r="I149" s="47"/>
      <c r="J149" s="47"/>
      <c r="K149" s="47"/>
      <c r="L149" s="189"/>
    </row>
    <row r="150" spans="1:12">
      <c r="A150" s="47"/>
      <c r="B150" s="47"/>
      <c r="C150" s="78"/>
      <c r="D150" s="78"/>
      <c r="E150" s="78"/>
      <c r="F150" s="236"/>
      <c r="G150" s="189"/>
      <c r="H150" s="189"/>
      <c r="I150" s="47"/>
      <c r="J150" s="47"/>
      <c r="K150" s="47"/>
      <c r="L150" s="189"/>
    </row>
    <row r="151" spans="1:12">
      <c r="A151" s="47"/>
      <c r="B151" s="47"/>
      <c r="C151" s="78"/>
      <c r="D151" s="78"/>
      <c r="E151" s="78"/>
      <c r="F151" s="236"/>
      <c r="G151" s="189"/>
      <c r="H151" s="189"/>
      <c r="I151" s="47"/>
      <c r="J151" s="47"/>
      <c r="K151" s="47"/>
      <c r="L151" s="189"/>
    </row>
    <row r="152" spans="1:12">
      <c r="A152" s="47"/>
      <c r="B152" s="47"/>
      <c r="C152" s="78"/>
      <c r="D152" s="78"/>
      <c r="E152" s="78"/>
      <c r="F152" s="236"/>
      <c r="G152" s="189"/>
      <c r="H152" s="189"/>
      <c r="I152" s="47"/>
      <c r="J152" s="47"/>
      <c r="K152" s="47"/>
      <c r="L152" s="189"/>
    </row>
    <row r="153" spans="1:12">
      <c r="A153" s="47"/>
      <c r="B153" s="47"/>
      <c r="C153" s="78"/>
      <c r="D153" s="78"/>
      <c r="E153" s="78"/>
      <c r="F153" s="236"/>
      <c r="G153" s="189"/>
      <c r="H153" s="189"/>
      <c r="I153" s="47"/>
      <c r="J153" s="47"/>
      <c r="K153" s="47"/>
      <c r="L153" s="189"/>
    </row>
    <row r="154" spans="1:12">
      <c r="A154" s="47"/>
      <c r="B154" s="47"/>
      <c r="C154" s="78"/>
      <c r="D154" s="78"/>
      <c r="E154" s="78"/>
      <c r="F154" s="236"/>
      <c r="G154" s="189"/>
      <c r="H154" s="189"/>
      <c r="I154" s="47"/>
      <c r="J154" s="47"/>
      <c r="K154" s="47"/>
      <c r="L154" s="189"/>
    </row>
    <row r="155" spans="1:12">
      <c r="A155" s="47"/>
      <c r="B155" s="47"/>
      <c r="C155" s="78"/>
      <c r="D155" s="78"/>
      <c r="E155" s="78"/>
      <c r="F155" s="236"/>
      <c r="G155" s="189"/>
      <c r="H155" s="189"/>
      <c r="I155" s="47"/>
      <c r="J155" s="47"/>
      <c r="K155" s="47"/>
      <c r="L155" s="189"/>
    </row>
    <row r="156" spans="1:12">
      <c r="A156" s="47"/>
      <c r="B156" s="47"/>
      <c r="C156" s="78"/>
      <c r="D156" s="78"/>
      <c r="E156" s="78"/>
      <c r="F156" s="236"/>
      <c r="G156" s="189"/>
      <c r="H156" s="189"/>
      <c r="I156" s="47"/>
      <c r="J156" s="47"/>
      <c r="K156" s="47"/>
      <c r="L156" s="189"/>
    </row>
    <row r="157" spans="1:12">
      <c r="A157" s="47"/>
      <c r="B157" s="47"/>
      <c r="C157" s="78"/>
      <c r="D157" s="78"/>
      <c r="E157" s="78"/>
      <c r="F157" s="236"/>
      <c r="G157" s="189"/>
      <c r="H157" s="189"/>
      <c r="I157" s="47"/>
      <c r="J157" s="47"/>
      <c r="K157" s="47"/>
      <c r="L157" s="189"/>
    </row>
    <row r="158" spans="1:12">
      <c r="A158" s="47"/>
      <c r="B158" s="47"/>
      <c r="C158" s="78"/>
      <c r="D158" s="78"/>
      <c r="E158" s="78"/>
      <c r="F158" s="236"/>
      <c r="G158" s="189"/>
      <c r="H158" s="189"/>
      <c r="I158" s="47"/>
      <c r="J158" s="47"/>
      <c r="K158" s="47"/>
      <c r="L158" s="189"/>
    </row>
    <row r="159" spans="1:12">
      <c r="A159" s="47"/>
      <c r="B159" s="47"/>
      <c r="C159" s="78"/>
      <c r="D159" s="78"/>
      <c r="E159" s="78"/>
      <c r="F159" s="236"/>
      <c r="G159" s="189"/>
      <c r="H159" s="189"/>
      <c r="I159" s="47"/>
      <c r="J159" s="47"/>
      <c r="K159" s="47"/>
      <c r="L159" s="189"/>
    </row>
    <row r="160" spans="1:12">
      <c r="A160" s="47"/>
      <c r="B160" s="47"/>
      <c r="C160" s="78"/>
      <c r="D160" s="78"/>
      <c r="E160" s="78"/>
      <c r="F160" s="236"/>
      <c r="G160" s="189"/>
      <c r="H160" s="189"/>
      <c r="I160" s="47"/>
      <c r="J160" s="47"/>
      <c r="K160" s="47"/>
      <c r="L160" s="189"/>
    </row>
    <row r="161" spans="1:12">
      <c r="A161" s="47"/>
      <c r="B161" s="47"/>
      <c r="C161" s="78"/>
      <c r="D161" s="78"/>
      <c r="E161" s="78"/>
      <c r="F161" s="236"/>
      <c r="G161" s="189"/>
      <c r="H161" s="189"/>
      <c r="I161" s="47"/>
      <c r="J161" s="47"/>
      <c r="K161" s="47"/>
      <c r="L161" s="189"/>
    </row>
    <row r="162" spans="1:12">
      <c r="A162" s="47"/>
      <c r="B162" s="47"/>
      <c r="C162" s="78"/>
      <c r="D162" s="78"/>
      <c r="E162" s="78"/>
      <c r="F162" s="236"/>
      <c r="G162" s="189"/>
      <c r="H162" s="189"/>
      <c r="I162" s="47"/>
      <c r="J162" s="47"/>
      <c r="K162" s="47"/>
      <c r="L162" s="189"/>
    </row>
    <row r="163" spans="1:12">
      <c r="A163" s="47"/>
      <c r="B163" s="47"/>
      <c r="C163" s="78"/>
      <c r="D163" s="78"/>
      <c r="E163" s="78"/>
      <c r="F163" s="236"/>
      <c r="G163" s="189"/>
      <c r="H163" s="189"/>
      <c r="I163" s="47"/>
      <c r="J163" s="47"/>
      <c r="K163" s="47"/>
      <c r="L163" s="189"/>
    </row>
    <row r="164" spans="1:12">
      <c r="A164" s="47"/>
      <c r="B164" s="47"/>
      <c r="C164" s="78"/>
      <c r="D164" s="78"/>
      <c r="E164" s="78"/>
      <c r="F164" s="236"/>
      <c r="G164" s="189"/>
      <c r="H164" s="189"/>
      <c r="I164" s="47"/>
      <c r="J164" s="47"/>
      <c r="K164" s="47"/>
      <c r="L164" s="189"/>
    </row>
    <row r="165" spans="1:12">
      <c r="A165" s="47"/>
      <c r="B165" s="47"/>
      <c r="C165" s="78"/>
      <c r="D165" s="78"/>
      <c r="E165" s="78"/>
      <c r="F165" s="236"/>
      <c r="G165" s="189"/>
      <c r="H165" s="189"/>
      <c r="I165" s="47"/>
      <c r="J165" s="47"/>
      <c r="K165" s="47"/>
      <c r="L165" s="189"/>
    </row>
    <row r="166" spans="1:12">
      <c r="A166" s="47"/>
      <c r="B166" s="47"/>
      <c r="C166" s="78"/>
      <c r="D166" s="78"/>
      <c r="E166" s="78"/>
      <c r="F166" s="236"/>
      <c r="G166" s="189"/>
      <c r="H166" s="189"/>
      <c r="I166" s="47"/>
      <c r="J166" s="47"/>
      <c r="K166" s="47"/>
      <c r="L166" s="189"/>
    </row>
    <row r="167" spans="1:12">
      <c r="A167" s="47"/>
      <c r="B167" s="47"/>
      <c r="C167" s="78"/>
      <c r="D167" s="78"/>
      <c r="E167" s="78"/>
      <c r="F167" s="236"/>
      <c r="G167" s="189"/>
      <c r="H167" s="189"/>
      <c r="I167" s="47"/>
      <c r="J167" s="47"/>
      <c r="K167" s="47"/>
      <c r="L167" s="189"/>
    </row>
    <row r="168" spans="1:12">
      <c r="A168" s="47"/>
      <c r="B168" s="47"/>
      <c r="C168" s="78"/>
      <c r="D168" s="78"/>
      <c r="E168" s="78"/>
      <c r="F168" s="236"/>
      <c r="G168" s="189"/>
      <c r="H168" s="189"/>
      <c r="I168" s="47"/>
      <c r="J168" s="47"/>
      <c r="K168" s="47"/>
      <c r="L168" s="189"/>
    </row>
    <row r="169" spans="1:12">
      <c r="A169" s="47"/>
      <c r="B169" s="47"/>
      <c r="C169" s="78"/>
      <c r="D169" s="78"/>
      <c r="E169" s="78"/>
      <c r="F169" s="236"/>
      <c r="G169" s="189"/>
      <c r="H169" s="189"/>
      <c r="I169" s="47"/>
      <c r="J169" s="47"/>
      <c r="K169" s="47"/>
      <c r="L169" s="189"/>
    </row>
    <row r="170" spans="1:12">
      <c r="A170" s="47"/>
      <c r="B170" s="47"/>
      <c r="C170" s="78"/>
      <c r="D170" s="78"/>
      <c r="E170" s="78"/>
      <c r="F170" s="236"/>
      <c r="G170" s="189"/>
      <c r="H170" s="189"/>
      <c r="I170" s="47"/>
      <c r="J170" s="47"/>
      <c r="K170" s="47"/>
      <c r="L170" s="189"/>
    </row>
    <row r="171" spans="1:12">
      <c r="B171" s="74"/>
      <c r="C171" s="78"/>
      <c r="D171" s="78"/>
      <c r="E171" s="78"/>
      <c r="F171" s="236"/>
      <c r="I171" s="74"/>
      <c r="J171" s="74"/>
      <c r="K171" s="74"/>
    </row>
    <row r="172" spans="1:12">
      <c r="B172" s="74"/>
      <c r="C172" s="78"/>
      <c r="D172" s="78"/>
      <c r="E172" s="78"/>
      <c r="F172" s="236"/>
      <c r="I172" s="74"/>
      <c r="J172" s="74"/>
      <c r="K172" s="74"/>
    </row>
    <row r="173" spans="1:12">
      <c r="B173" s="74"/>
      <c r="C173" s="78"/>
      <c r="D173" s="78"/>
      <c r="E173" s="78"/>
      <c r="F173" s="236"/>
      <c r="I173" s="74"/>
      <c r="J173" s="74"/>
      <c r="K173" s="74"/>
    </row>
    <row r="174" spans="1:12">
      <c r="B174" s="74"/>
      <c r="C174" s="78"/>
      <c r="D174" s="78"/>
      <c r="E174" s="78"/>
      <c r="F174" s="236"/>
      <c r="I174" s="74"/>
      <c r="J174" s="74"/>
      <c r="K174" s="74"/>
    </row>
    <row r="175" spans="1:12">
      <c r="B175" s="74"/>
      <c r="C175" s="78"/>
      <c r="D175" s="78"/>
      <c r="E175" s="78"/>
      <c r="F175" s="236"/>
      <c r="I175" s="74"/>
      <c r="J175" s="74"/>
      <c r="K175" s="74"/>
    </row>
    <row r="176" spans="1:12">
      <c r="B176" s="74"/>
      <c r="C176" s="78"/>
      <c r="D176" s="78"/>
      <c r="E176" s="78"/>
      <c r="F176" s="236"/>
      <c r="I176" s="74"/>
      <c r="J176" s="74"/>
      <c r="K176" s="74"/>
    </row>
    <row r="177" spans="2:11">
      <c r="B177" s="74"/>
      <c r="C177" s="78"/>
      <c r="D177" s="78"/>
      <c r="E177" s="78"/>
      <c r="F177" s="236"/>
      <c r="I177" s="74"/>
      <c r="J177" s="74"/>
      <c r="K177" s="74"/>
    </row>
    <row r="178" spans="2:11">
      <c r="B178" s="74"/>
      <c r="C178" s="78"/>
      <c r="D178" s="78"/>
      <c r="E178" s="78"/>
      <c r="F178" s="236"/>
      <c r="I178" s="74"/>
      <c r="J178" s="74"/>
      <c r="K178" s="74"/>
    </row>
    <row r="179" spans="2:11">
      <c r="B179" s="74"/>
      <c r="C179" s="78"/>
      <c r="D179" s="78"/>
      <c r="E179" s="78"/>
      <c r="F179" s="236"/>
      <c r="I179" s="74"/>
      <c r="J179" s="74"/>
      <c r="K179" s="74"/>
    </row>
  </sheetData>
  <mergeCells count="13">
    <mergeCell ref="A3:A6"/>
    <mergeCell ref="D3:D6"/>
    <mergeCell ref="E3:E6"/>
    <mergeCell ref="F3:L3"/>
    <mergeCell ref="M3:M6"/>
    <mergeCell ref="C4:C6"/>
    <mergeCell ref="F4:F6"/>
    <mergeCell ref="G4:G6"/>
    <mergeCell ref="H4:H6"/>
    <mergeCell ref="I4:I6"/>
    <mergeCell ref="J4:J6"/>
    <mergeCell ref="K4:K6"/>
    <mergeCell ref="L4:L6"/>
  </mergeCells>
  <dataValidations count="3">
    <dataValidation type="list" allowBlank="1" showInputMessage="1" showErrorMessage="1" sqref="B17:B26 B75 B51:B57 B8:B15 B77:B82 B41 B43:B49 B59:B63 B105:B106 B65:B72 B84:B93 B95:B103 B28:B31 B33:B39" xr:uid="{00000000-0002-0000-0400-000000000000}">
      <formula1>$B$4:$B$6</formula1>
    </dataValidation>
    <dataValidation type="list" allowBlank="1" showInputMessage="1" showErrorMessage="1" sqref="B4:B6" xr:uid="{00000000-0002-0000-0400-000001000000}">
      <formula1>$B$4:$B$5</formula1>
    </dataValidation>
    <dataValidation type="list" allowBlank="1" showInputMessage="1" showErrorMessage="1" sqref="B7" xr:uid="{00000000-0002-0000-0400-000002000000}">
      <formula1>#REF!</formula1>
    </dataValidation>
  </dataValidations>
  <hyperlinks>
    <hyperlink ref="H45" r:id="rId1" display="https://kuban.tpprf.ru/download.php?GET=khDrd06IErXeHjsJegiZa4k%2BsGvK%2B%2BGDjxD%2BEF%2BOv55hYWFhYWFhYWFhYWFhYWFhCclWSOlL" xr:uid="{00000000-0004-0000-0400-000000000000}"/>
    <hyperlink ref="L15" r:id="rId2" xr:uid="{00000000-0004-0000-0400-000001000000}"/>
    <hyperlink ref="L16" r:id="rId3" xr:uid="{00000000-0004-0000-0400-000002000000}"/>
    <hyperlink ref="L31" r:id="rId4" xr:uid="{00000000-0004-0000-0400-000003000000}"/>
    <hyperlink ref="L19" r:id="rId5" xr:uid="{00000000-0004-0000-0400-000004000000}"/>
    <hyperlink ref="L45" r:id="rId6" xr:uid="{00000000-0004-0000-0400-000005000000}"/>
    <hyperlink ref="L63" r:id="rId7" xr:uid="{00000000-0004-0000-0400-000006000000}"/>
    <hyperlink ref="L64" r:id="rId8" xr:uid="{00000000-0004-0000-0400-000007000000}"/>
    <hyperlink ref="L69" r:id="rId9" xr:uid="{00000000-0004-0000-0400-000008000000}"/>
    <hyperlink ref="L72" r:id="rId10" xr:uid="{00000000-0004-0000-0400-000009000000}"/>
    <hyperlink ref="L81" r:id="rId11" xr:uid="{00000000-0004-0000-0400-00000A000000}"/>
    <hyperlink ref="L74" r:id="rId12" xr:uid="{00000000-0004-0000-0400-00000B000000}"/>
    <hyperlink ref="L73" r:id="rId13" xr:uid="{00000000-0004-0000-0400-00000C000000}"/>
    <hyperlink ref="L104" r:id="rId14" xr:uid="{00000000-0004-0000-0400-00000D000000}"/>
    <hyperlink ref="L92" r:id="rId15" xr:uid="{00000000-0004-0000-0400-00000E000000}"/>
    <hyperlink ref="L103" r:id="rId16" xr:uid="{00000000-0004-0000-0400-00000F000000}"/>
    <hyperlink ref="L87" r:id="rId17" xr:uid="{00000000-0004-0000-0400-000010000000}"/>
  </hyperlinks>
  <pageMargins left="0.7" right="0.7" top="0.75" bottom="0.75" header="0.3" footer="0.3"/>
  <pageSetup paperSize="9" scale="75" orientation="landscape" horizontalDpi="0" verticalDpi="0"/>
  <headerFooter>
    <oddFooter>&amp;C&amp;"Calibri,обычный"&amp;K000000&amp;A&amp;R&amp;"Calibri,обычный"&amp;K000000&amp;P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76"/>
  <sheetViews>
    <sheetView zoomScaleNormal="100" workbookViewId="0">
      <selection activeCell="A3" sqref="A3:A6"/>
    </sheetView>
  </sheetViews>
  <sheetFormatPr baseColWidth="10" defaultColWidth="9.1640625" defaultRowHeight="12"/>
  <cols>
    <col min="1" max="1" width="24.5" style="74" customWidth="1"/>
    <col min="2" max="2" width="38" style="78" customWidth="1"/>
    <col min="3" max="3" width="9.6640625" style="13" customWidth="1"/>
    <col min="4" max="4" width="11.6640625" style="17" customWidth="1"/>
    <col min="5" max="5" width="12.1640625" style="17" customWidth="1"/>
    <col min="6" max="6" width="12.5" style="235" customWidth="1"/>
    <col min="7" max="8" width="12.83203125" style="190" customWidth="1"/>
    <col min="9" max="9" width="13.6640625" style="14" customWidth="1"/>
    <col min="10" max="10" width="10.5" style="14" customWidth="1"/>
    <col min="11" max="11" width="10.5" style="190" customWidth="1"/>
    <col min="12" max="12" width="15.5" style="190" customWidth="1"/>
    <col min="13" max="13" width="9.1640625" style="79"/>
    <col min="14" max="16384" width="9.1640625" style="74"/>
  </cols>
  <sheetData>
    <row r="1" spans="1:13" ht="22" customHeight="1">
      <c r="A1" s="54" t="s">
        <v>918</v>
      </c>
      <c r="B1" s="98"/>
      <c r="C1" s="98"/>
      <c r="D1" s="98"/>
      <c r="E1" s="98"/>
      <c r="F1" s="234"/>
      <c r="G1" s="234"/>
      <c r="H1" s="234"/>
      <c r="I1" s="98"/>
      <c r="J1" s="98"/>
      <c r="K1" s="234"/>
      <c r="L1" s="234"/>
    </row>
    <row r="2" spans="1:13" s="47" customFormat="1" ht="15" customHeight="1">
      <c r="A2" s="48" t="s">
        <v>1790</v>
      </c>
      <c r="B2" s="48"/>
      <c r="C2" s="48"/>
      <c r="D2" s="48"/>
      <c r="E2" s="48"/>
      <c r="F2" s="187"/>
      <c r="G2" s="187"/>
      <c r="H2" s="187"/>
      <c r="I2" s="48"/>
      <c r="J2" s="48"/>
      <c r="K2" s="187"/>
      <c r="L2" s="187"/>
      <c r="M2" s="79"/>
    </row>
    <row r="3" spans="1:13" ht="52" customHeight="1">
      <c r="A3" s="586" t="s">
        <v>121</v>
      </c>
      <c r="B3" s="254" t="s">
        <v>724</v>
      </c>
      <c r="C3" s="360" t="s">
        <v>429</v>
      </c>
      <c r="D3" s="587" t="s">
        <v>259</v>
      </c>
      <c r="E3" s="588" t="s">
        <v>655</v>
      </c>
      <c r="F3" s="589" t="s">
        <v>748</v>
      </c>
      <c r="G3" s="589"/>
      <c r="H3" s="589"/>
      <c r="I3" s="589"/>
      <c r="J3" s="589"/>
      <c r="K3" s="589"/>
      <c r="L3" s="593" t="s">
        <v>334</v>
      </c>
    </row>
    <row r="4" spans="1:13" ht="26" customHeight="1">
      <c r="A4" s="586"/>
      <c r="B4" s="255" t="str">
        <f>'Методика (раздел 6)'!B28</f>
        <v>Да, выходило в эфир несколько (две и более) аналитических программ</v>
      </c>
      <c r="C4" s="591" t="s">
        <v>96</v>
      </c>
      <c r="D4" s="587"/>
      <c r="E4" s="588"/>
      <c r="F4" s="592" t="s">
        <v>124</v>
      </c>
      <c r="G4" s="592" t="s">
        <v>744</v>
      </c>
      <c r="H4" s="592" t="s">
        <v>745</v>
      </c>
      <c r="I4" s="588" t="s">
        <v>746</v>
      </c>
      <c r="J4" s="588" t="s">
        <v>747</v>
      </c>
      <c r="K4" s="592" t="s">
        <v>125</v>
      </c>
      <c r="L4" s="593"/>
    </row>
    <row r="5" spans="1:13" ht="16" customHeight="1">
      <c r="A5" s="586"/>
      <c r="B5" s="255" t="str">
        <f>'Методика (раздел 6)'!B29</f>
        <v>Да, выходила в эфир одна аналитическая программа</v>
      </c>
      <c r="C5" s="591"/>
      <c r="D5" s="587"/>
      <c r="E5" s="588"/>
      <c r="F5" s="592"/>
      <c r="G5" s="592"/>
      <c r="H5" s="592"/>
      <c r="I5" s="588"/>
      <c r="J5" s="588"/>
      <c r="K5" s="592"/>
      <c r="L5" s="593"/>
    </row>
    <row r="6" spans="1:13" ht="26" customHeight="1">
      <c r="A6" s="586"/>
      <c r="B6" s="255" t="str">
        <f>'Методика (раздел 6)'!B30</f>
        <v>Нет, аналитические программы не выходили в эфир или сведения об этом отсутствуют</v>
      </c>
      <c r="C6" s="591"/>
      <c r="D6" s="587"/>
      <c r="E6" s="588"/>
      <c r="F6" s="592"/>
      <c r="G6" s="592"/>
      <c r="H6" s="592"/>
      <c r="I6" s="588"/>
      <c r="J6" s="588"/>
      <c r="K6" s="592"/>
      <c r="L6" s="593"/>
    </row>
    <row r="7" spans="1:13" s="81" customFormat="1" ht="15" customHeight="1">
      <c r="A7" s="256" t="s">
        <v>0</v>
      </c>
      <c r="B7" s="257"/>
      <c r="C7" s="405"/>
      <c r="D7" s="258"/>
      <c r="E7" s="258"/>
      <c r="F7" s="260"/>
      <c r="G7" s="406"/>
      <c r="H7" s="406"/>
      <c r="I7" s="405"/>
      <c r="J7" s="405"/>
      <c r="K7" s="406"/>
      <c r="L7" s="406"/>
      <c r="M7" s="80"/>
    </row>
    <row r="8" spans="1:13" ht="15" customHeight="1">
      <c r="A8" s="261" t="s">
        <v>1</v>
      </c>
      <c r="B8" s="262" t="s">
        <v>723</v>
      </c>
      <c r="C8" s="263">
        <f>IF(B8=$B$4,2,IF(B8=$B$5,1,0))</f>
        <v>0</v>
      </c>
      <c r="D8" s="264" t="s">
        <v>284</v>
      </c>
      <c r="E8" s="264">
        <v>44191</v>
      </c>
      <c r="F8" s="265" t="s">
        <v>130</v>
      </c>
      <c r="G8" s="266" t="s">
        <v>120</v>
      </c>
      <c r="H8" s="266" t="s">
        <v>120</v>
      </c>
      <c r="I8" s="407" t="s">
        <v>120</v>
      </c>
      <c r="J8" s="267" t="s">
        <v>120</v>
      </c>
      <c r="K8" s="266" t="s">
        <v>120</v>
      </c>
      <c r="L8" s="266" t="s">
        <v>120</v>
      </c>
    </row>
    <row r="9" spans="1:13" ht="15" customHeight="1">
      <c r="A9" s="261" t="s">
        <v>2</v>
      </c>
      <c r="B9" s="262" t="s">
        <v>723</v>
      </c>
      <c r="C9" s="263">
        <f t="shared" ref="C9:C74" si="0">IF(B9=$B$4,2,IF(B9=$B$5,1,0))</f>
        <v>0</v>
      </c>
      <c r="D9" s="264" t="s">
        <v>284</v>
      </c>
      <c r="E9" s="264">
        <v>44175</v>
      </c>
      <c r="F9" s="265" t="s">
        <v>130</v>
      </c>
      <c r="G9" s="266" t="s">
        <v>120</v>
      </c>
      <c r="H9" s="266" t="s">
        <v>120</v>
      </c>
      <c r="I9" s="407" t="s">
        <v>120</v>
      </c>
      <c r="J9" s="267" t="s">
        <v>120</v>
      </c>
      <c r="K9" s="266" t="s">
        <v>120</v>
      </c>
      <c r="L9" s="266" t="s">
        <v>120</v>
      </c>
    </row>
    <row r="10" spans="1:13" ht="15" customHeight="1">
      <c r="A10" s="262" t="s">
        <v>3</v>
      </c>
      <c r="B10" s="262" t="s">
        <v>723</v>
      </c>
      <c r="C10" s="263">
        <f t="shared" si="0"/>
        <v>0</v>
      </c>
      <c r="D10" s="264" t="s">
        <v>284</v>
      </c>
      <c r="E10" s="264">
        <v>44187</v>
      </c>
      <c r="F10" s="265" t="s">
        <v>130</v>
      </c>
      <c r="G10" s="266" t="s">
        <v>120</v>
      </c>
      <c r="H10" s="266" t="s">
        <v>120</v>
      </c>
      <c r="I10" s="407" t="s">
        <v>120</v>
      </c>
      <c r="J10" s="267" t="s">
        <v>120</v>
      </c>
      <c r="K10" s="266" t="s">
        <v>120</v>
      </c>
      <c r="L10" s="266" t="s">
        <v>120</v>
      </c>
    </row>
    <row r="11" spans="1:13" ht="15" customHeight="1">
      <c r="A11" s="262" t="s">
        <v>4</v>
      </c>
      <c r="B11" s="262" t="s">
        <v>723</v>
      </c>
      <c r="C11" s="263">
        <f t="shared" si="0"/>
        <v>0</v>
      </c>
      <c r="D11" s="264" t="s">
        <v>284</v>
      </c>
      <c r="E11" s="264">
        <v>44191</v>
      </c>
      <c r="F11" s="265" t="s">
        <v>130</v>
      </c>
      <c r="G11" s="266" t="s">
        <v>120</v>
      </c>
      <c r="H11" s="266" t="s">
        <v>120</v>
      </c>
      <c r="I11" s="407" t="s">
        <v>120</v>
      </c>
      <c r="J11" s="267" t="s">
        <v>120</v>
      </c>
      <c r="K11" s="266" t="s">
        <v>120</v>
      </c>
      <c r="L11" s="266" t="s">
        <v>120</v>
      </c>
    </row>
    <row r="12" spans="1:13" ht="15" customHeight="1">
      <c r="A12" s="262" t="s">
        <v>5</v>
      </c>
      <c r="B12" s="262" t="s">
        <v>723</v>
      </c>
      <c r="C12" s="263">
        <f t="shared" si="0"/>
        <v>0</v>
      </c>
      <c r="D12" s="264" t="s">
        <v>1737</v>
      </c>
      <c r="E12" s="264">
        <v>44188</v>
      </c>
      <c r="F12" s="265" t="s">
        <v>306</v>
      </c>
      <c r="G12" s="266" t="s">
        <v>120</v>
      </c>
      <c r="H12" s="266" t="s">
        <v>120</v>
      </c>
      <c r="I12" s="407" t="s">
        <v>120</v>
      </c>
      <c r="J12" s="267" t="s">
        <v>120</v>
      </c>
      <c r="K12" s="266" t="s">
        <v>120</v>
      </c>
      <c r="L12" s="265" t="s">
        <v>1791</v>
      </c>
      <c r="M12" s="79" t="s">
        <v>120</v>
      </c>
    </row>
    <row r="13" spans="1:13" ht="15" customHeight="1">
      <c r="A13" s="261" t="s">
        <v>6</v>
      </c>
      <c r="B13" s="262" t="s">
        <v>723</v>
      </c>
      <c r="C13" s="263">
        <f t="shared" si="0"/>
        <v>0</v>
      </c>
      <c r="D13" s="264" t="s">
        <v>284</v>
      </c>
      <c r="E13" s="264">
        <v>44168</v>
      </c>
      <c r="F13" s="265" t="s">
        <v>130</v>
      </c>
      <c r="G13" s="266" t="s">
        <v>120</v>
      </c>
      <c r="H13" s="266" t="s">
        <v>120</v>
      </c>
      <c r="I13" s="407" t="s">
        <v>120</v>
      </c>
      <c r="J13" s="267" t="s">
        <v>120</v>
      </c>
      <c r="K13" s="266" t="s">
        <v>120</v>
      </c>
      <c r="L13" s="266" t="s">
        <v>120</v>
      </c>
    </row>
    <row r="14" spans="1:13" ht="15" customHeight="1">
      <c r="A14" s="262" t="s">
        <v>7</v>
      </c>
      <c r="B14" s="262" t="s">
        <v>723</v>
      </c>
      <c r="C14" s="263">
        <f t="shared" si="0"/>
        <v>0</v>
      </c>
      <c r="D14" s="264" t="s">
        <v>284</v>
      </c>
      <c r="E14" s="264">
        <v>44186</v>
      </c>
      <c r="F14" s="265" t="s">
        <v>130</v>
      </c>
      <c r="G14" s="266" t="s">
        <v>120</v>
      </c>
      <c r="H14" s="266" t="s">
        <v>120</v>
      </c>
      <c r="I14" s="407" t="s">
        <v>120</v>
      </c>
      <c r="J14" s="267" t="s">
        <v>120</v>
      </c>
      <c r="K14" s="266" t="s">
        <v>120</v>
      </c>
      <c r="L14" s="266" t="s">
        <v>120</v>
      </c>
    </row>
    <row r="15" spans="1:13" ht="15" customHeight="1">
      <c r="A15" s="261" t="s">
        <v>8</v>
      </c>
      <c r="B15" s="262" t="s">
        <v>723</v>
      </c>
      <c r="C15" s="263">
        <f t="shared" si="0"/>
        <v>0</v>
      </c>
      <c r="D15" s="264" t="s">
        <v>284</v>
      </c>
      <c r="E15" s="264">
        <v>44179</v>
      </c>
      <c r="F15" s="265" t="s">
        <v>130</v>
      </c>
      <c r="G15" s="266" t="s">
        <v>120</v>
      </c>
      <c r="H15" s="266" t="s">
        <v>120</v>
      </c>
      <c r="I15" s="407" t="s">
        <v>120</v>
      </c>
      <c r="J15" s="267" t="s">
        <v>120</v>
      </c>
      <c r="K15" s="266" t="s">
        <v>120</v>
      </c>
      <c r="L15" s="266" t="s">
        <v>120</v>
      </c>
    </row>
    <row r="16" spans="1:13" ht="15" customHeight="1">
      <c r="A16" s="261" t="s">
        <v>9</v>
      </c>
      <c r="B16" s="262" t="s">
        <v>723</v>
      </c>
      <c r="C16" s="263">
        <f t="shared" si="0"/>
        <v>0</v>
      </c>
      <c r="D16" s="264" t="s">
        <v>284</v>
      </c>
      <c r="E16" s="264">
        <v>44183</v>
      </c>
      <c r="F16" s="265" t="s">
        <v>130</v>
      </c>
      <c r="G16" s="266" t="s">
        <v>120</v>
      </c>
      <c r="H16" s="266" t="s">
        <v>120</v>
      </c>
      <c r="I16" s="407" t="s">
        <v>120</v>
      </c>
      <c r="J16" s="267" t="s">
        <v>120</v>
      </c>
      <c r="K16" s="266" t="s">
        <v>120</v>
      </c>
      <c r="L16" s="266" t="s">
        <v>120</v>
      </c>
    </row>
    <row r="17" spans="1:13" ht="15" customHeight="1">
      <c r="A17" s="261" t="s">
        <v>315</v>
      </c>
      <c r="B17" s="262" t="s">
        <v>722</v>
      </c>
      <c r="C17" s="263">
        <f t="shared" si="0"/>
        <v>1</v>
      </c>
      <c r="D17" s="264" t="s">
        <v>1742</v>
      </c>
      <c r="E17" s="264">
        <v>44169</v>
      </c>
      <c r="F17" s="265" t="s">
        <v>826</v>
      </c>
      <c r="G17" s="265" t="s">
        <v>825</v>
      </c>
      <c r="H17" s="265" t="s">
        <v>1792</v>
      </c>
      <c r="I17" s="289" t="s">
        <v>1793</v>
      </c>
      <c r="J17" s="264">
        <v>44273</v>
      </c>
      <c r="K17" s="285" t="s">
        <v>824</v>
      </c>
      <c r="L17" s="265" t="s">
        <v>2961</v>
      </c>
      <c r="M17" s="79" t="s">
        <v>120</v>
      </c>
    </row>
    <row r="18" spans="1:13" ht="15" customHeight="1">
      <c r="A18" s="261" t="s">
        <v>11</v>
      </c>
      <c r="B18" s="262" t="s">
        <v>723</v>
      </c>
      <c r="C18" s="263">
        <f t="shared" si="0"/>
        <v>0</v>
      </c>
      <c r="D18" s="264" t="s">
        <v>1739</v>
      </c>
      <c r="E18" s="264">
        <v>44169</v>
      </c>
      <c r="F18" s="265" t="s">
        <v>1787</v>
      </c>
      <c r="G18" s="266" t="s">
        <v>120</v>
      </c>
      <c r="H18" s="266" t="s">
        <v>120</v>
      </c>
      <c r="I18" s="407" t="s">
        <v>120</v>
      </c>
      <c r="J18" s="267" t="s">
        <v>120</v>
      </c>
      <c r="K18" s="266" t="s">
        <v>120</v>
      </c>
      <c r="L18" s="265" t="s">
        <v>1794</v>
      </c>
      <c r="M18" s="79" t="s">
        <v>120</v>
      </c>
    </row>
    <row r="19" spans="1:13" ht="15" customHeight="1">
      <c r="A19" s="262" t="s">
        <v>12</v>
      </c>
      <c r="B19" s="262" t="s">
        <v>723</v>
      </c>
      <c r="C19" s="263">
        <f t="shared" si="0"/>
        <v>0</v>
      </c>
      <c r="D19" s="264" t="s">
        <v>284</v>
      </c>
      <c r="E19" s="264">
        <v>44194</v>
      </c>
      <c r="F19" s="265" t="s">
        <v>130</v>
      </c>
      <c r="G19" s="266" t="s">
        <v>120</v>
      </c>
      <c r="H19" s="266" t="s">
        <v>120</v>
      </c>
      <c r="I19" s="407" t="s">
        <v>120</v>
      </c>
      <c r="J19" s="267" t="s">
        <v>120</v>
      </c>
      <c r="K19" s="266" t="s">
        <v>120</v>
      </c>
      <c r="L19" s="266" t="s">
        <v>120</v>
      </c>
    </row>
    <row r="20" spans="1:13" ht="15" customHeight="1">
      <c r="A20" s="262" t="s">
        <v>13</v>
      </c>
      <c r="B20" s="262" t="s">
        <v>723</v>
      </c>
      <c r="C20" s="263">
        <f t="shared" si="0"/>
        <v>0</v>
      </c>
      <c r="D20" s="264" t="s">
        <v>284</v>
      </c>
      <c r="E20" s="264">
        <v>44183</v>
      </c>
      <c r="F20" s="265" t="s">
        <v>130</v>
      </c>
      <c r="G20" s="266" t="s">
        <v>120</v>
      </c>
      <c r="H20" s="266" t="s">
        <v>120</v>
      </c>
      <c r="I20" s="407" t="s">
        <v>120</v>
      </c>
      <c r="J20" s="267" t="s">
        <v>120</v>
      </c>
      <c r="K20" s="266" t="s">
        <v>120</v>
      </c>
      <c r="L20" s="266" t="s">
        <v>120</v>
      </c>
    </row>
    <row r="21" spans="1:13" ht="15" customHeight="1">
      <c r="A21" s="262" t="s">
        <v>14</v>
      </c>
      <c r="B21" s="262" t="s">
        <v>723</v>
      </c>
      <c r="C21" s="263">
        <f t="shared" si="0"/>
        <v>0</v>
      </c>
      <c r="D21" s="264" t="s">
        <v>284</v>
      </c>
      <c r="E21" s="264">
        <v>44190</v>
      </c>
      <c r="F21" s="265" t="s">
        <v>130</v>
      </c>
      <c r="G21" s="266" t="s">
        <v>120</v>
      </c>
      <c r="H21" s="266" t="s">
        <v>120</v>
      </c>
      <c r="I21" s="407" t="s">
        <v>120</v>
      </c>
      <c r="J21" s="267" t="s">
        <v>120</v>
      </c>
      <c r="K21" s="266" t="s">
        <v>120</v>
      </c>
      <c r="L21" s="266" t="s">
        <v>120</v>
      </c>
    </row>
    <row r="22" spans="1:13" ht="15" customHeight="1">
      <c r="A22" s="261" t="s">
        <v>15</v>
      </c>
      <c r="B22" s="262" t="s">
        <v>723</v>
      </c>
      <c r="C22" s="263">
        <f t="shared" si="0"/>
        <v>0</v>
      </c>
      <c r="D22" s="264" t="s">
        <v>284</v>
      </c>
      <c r="E22" s="264">
        <v>44193</v>
      </c>
      <c r="F22" s="265" t="s">
        <v>130</v>
      </c>
      <c r="G22" s="266" t="s">
        <v>120</v>
      </c>
      <c r="H22" s="266" t="s">
        <v>120</v>
      </c>
      <c r="I22" s="407" t="s">
        <v>120</v>
      </c>
      <c r="J22" s="267" t="s">
        <v>120</v>
      </c>
      <c r="K22" s="266" t="s">
        <v>120</v>
      </c>
      <c r="L22" s="266" t="s">
        <v>120</v>
      </c>
    </row>
    <row r="23" spans="1:13" ht="15" customHeight="1">
      <c r="A23" s="261" t="s">
        <v>16</v>
      </c>
      <c r="B23" s="262" t="s">
        <v>723</v>
      </c>
      <c r="C23" s="263">
        <f t="shared" si="0"/>
        <v>0</v>
      </c>
      <c r="D23" s="264" t="s">
        <v>1745</v>
      </c>
      <c r="E23" s="264">
        <v>44183</v>
      </c>
      <c r="F23" s="273" t="s">
        <v>757</v>
      </c>
      <c r="G23" s="266" t="s">
        <v>120</v>
      </c>
      <c r="H23" s="266" t="s">
        <v>120</v>
      </c>
      <c r="I23" s="407" t="s">
        <v>120</v>
      </c>
      <c r="J23" s="267" t="s">
        <v>120</v>
      </c>
      <c r="K23" s="266" t="s">
        <v>120</v>
      </c>
      <c r="L23" s="266" t="s">
        <v>120</v>
      </c>
    </row>
    <row r="24" spans="1:13" ht="15" customHeight="1">
      <c r="A24" s="261" t="s">
        <v>17</v>
      </c>
      <c r="B24" s="262" t="s">
        <v>722</v>
      </c>
      <c r="C24" s="263">
        <f t="shared" si="0"/>
        <v>1</v>
      </c>
      <c r="D24" s="264" t="s">
        <v>1746</v>
      </c>
      <c r="E24" s="264">
        <v>44187</v>
      </c>
      <c r="F24" s="265" t="s">
        <v>817</v>
      </c>
      <c r="G24" s="265" t="s">
        <v>816</v>
      </c>
      <c r="H24" s="265" t="s">
        <v>557</v>
      </c>
      <c r="I24" s="289" t="s">
        <v>1795</v>
      </c>
      <c r="J24" s="282">
        <v>44195</v>
      </c>
      <c r="K24" s="285" t="s">
        <v>558</v>
      </c>
      <c r="L24" s="265" t="s">
        <v>1796</v>
      </c>
      <c r="M24" s="79" t="s">
        <v>120</v>
      </c>
    </row>
    <row r="25" spans="1:13" ht="15" customHeight="1">
      <c r="A25" s="262" t="s">
        <v>533</v>
      </c>
      <c r="B25" s="262" t="s">
        <v>723</v>
      </c>
      <c r="C25" s="263">
        <f t="shared" si="0"/>
        <v>0</v>
      </c>
      <c r="D25" s="264" t="s">
        <v>1746</v>
      </c>
      <c r="E25" s="264">
        <v>44175</v>
      </c>
      <c r="F25" s="265" t="s">
        <v>306</v>
      </c>
      <c r="G25" s="266" t="s">
        <v>120</v>
      </c>
      <c r="H25" s="266" t="s">
        <v>120</v>
      </c>
      <c r="I25" s="407" t="s">
        <v>120</v>
      </c>
      <c r="J25" s="267" t="s">
        <v>120</v>
      </c>
      <c r="K25" s="266" t="s">
        <v>120</v>
      </c>
      <c r="L25" s="265" t="s">
        <v>1797</v>
      </c>
      <c r="M25" s="79" t="s">
        <v>120</v>
      </c>
    </row>
    <row r="26" spans="1:13" s="81" customFormat="1" ht="15" customHeight="1">
      <c r="A26" s="257" t="s">
        <v>19</v>
      </c>
      <c r="B26" s="257"/>
      <c r="C26" s="258"/>
      <c r="D26" s="276"/>
      <c r="E26" s="277"/>
      <c r="F26" s="260"/>
      <c r="G26" s="260"/>
      <c r="H26" s="260"/>
      <c r="I26" s="408"/>
      <c r="J26" s="278"/>
      <c r="K26" s="279"/>
      <c r="L26" s="279"/>
      <c r="M26" s="80"/>
    </row>
    <row r="27" spans="1:13" ht="15" customHeight="1">
      <c r="A27" s="261" t="s">
        <v>20</v>
      </c>
      <c r="B27" s="262" t="s">
        <v>723</v>
      </c>
      <c r="C27" s="263">
        <f t="shared" si="0"/>
        <v>0</v>
      </c>
      <c r="D27" s="264" t="s">
        <v>284</v>
      </c>
      <c r="E27" s="264">
        <v>44186</v>
      </c>
      <c r="F27" s="265" t="s">
        <v>130</v>
      </c>
      <c r="G27" s="266" t="s">
        <v>120</v>
      </c>
      <c r="H27" s="266" t="s">
        <v>120</v>
      </c>
      <c r="I27" s="407" t="s">
        <v>120</v>
      </c>
      <c r="J27" s="267" t="s">
        <v>120</v>
      </c>
      <c r="K27" s="266" t="s">
        <v>120</v>
      </c>
      <c r="L27" s="266" t="s">
        <v>120</v>
      </c>
    </row>
    <row r="28" spans="1:13" ht="15" customHeight="1">
      <c r="A28" s="261" t="s">
        <v>21</v>
      </c>
      <c r="B28" s="262" t="s">
        <v>723</v>
      </c>
      <c r="C28" s="263">
        <f t="shared" si="0"/>
        <v>0</v>
      </c>
      <c r="D28" s="264" t="s">
        <v>284</v>
      </c>
      <c r="E28" s="264">
        <v>44186</v>
      </c>
      <c r="F28" s="265" t="s">
        <v>130</v>
      </c>
      <c r="G28" s="266" t="s">
        <v>120</v>
      </c>
      <c r="H28" s="266" t="s">
        <v>120</v>
      </c>
      <c r="I28" s="407" t="s">
        <v>120</v>
      </c>
      <c r="J28" s="267" t="s">
        <v>120</v>
      </c>
      <c r="K28" s="266" t="s">
        <v>120</v>
      </c>
      <c r="L28" s="266" t="s">
        <v>120</v>
      </c>
    </row>
    <row r="29" spans="1:13" ht="15" customHeight="1">
      <c r="A29" s="261" t="s">
        <v>22</v>
      </c>
      <c r="B29" s="262" t="s">
        <v>723</v>
      </c>
      <c r="C29" s="263">
        <f t="shared" si="0"/>
        <v>0</v>
      </c>
      <c r="D29" s="264" t="s">
        <v>284</v>
      </c>
      <c r="E29" s="264">
        <v>44186</v>
      </c>
      <c r="F29" s="265" t="s">
        <v>130</v>
      </c>
      <c r="G29" s="266" t="s">
        <v>120</v>
      </c>
      <c r="H29" s="266" t="s">
        <v>120</v>
      </c>
      <c r="I29" s="407" t="s">
        <v>120</v>
      </c>
      <c r="J29" s="267" t="s">
        <v>120</v>
      </c>
      <c r="K29" s="266" t="s">
        <v>120</v>
      </c>
      <c r="L29" s="266" t="s">
        <v>120</v>
      </c>
    </row>
    <row r="30" spans="1:13" ht="15" customHeight="1">
      <c r="A30" s="262" t="s">
        <v>23</v>
      </c>
      <c r="B30" s="262" t="s">
        <v>723</v>
      </c>
      <c r="C30" s="263">
        <f t="shared" si="0"/>
        <v>0</v>
      </c>
      <c r="D30" s="264" t="s">
        <v>1747</v>
      </c>
      <c r="E30" s="264">
        <v>44180</v>
      </c>
      <c r="F30" s="275" t="s">
        <v>306</v>
      </c>
      <c r="G30" s="266" t="s">
        <v>120</v>
      </c>
      <c r="H30" s="266" t="s">
        <v>120</v>
      </c>
      <c r="I30" s="407" t="s">
        <v>120</v>
      </c>
      <c r="J30" s="267" t="s">
        <v>120</v>
      </c>
      <c r="K30" s="266" t="s">
        <v>120</v>
      </c>
      <c r="L30" s="265" t="s">
        <v>1798</v>
      </c>
      <c r="M30" s="79" t="s">
        <v>120</v>
      </c>
    </row>
    <row r="31" spans="1:13" ht="15" customHeight="1">
      <c r="A31" s="261" t="s">
        <v>24</v>
      </c>
      <c r="B31" s="262" t="s">
        <v>722</v>
      </c>
      <c r="C31" s="263">
        <f t="shared" si="0"/>
        <v>1</v>
      </c>
      <c r="D31" s="264" t="s">
        <v>1746</v>
      </c>
      <c r="E31" s="264">
        <v>44167</v>
      </c>
      <c r="F31" s="265" t="s">
        <v>1799</v>
      </c>
      <c r="G31" s="265" t="s">
        <v>1800</v>
      </c>
      <c r="H31" s="265" t="s">
        <v>818</v>
      </c>
      <c r="I31" s="289" t="s">
        <v>1801</v>
      </c>
      <c r="J31" s="282" t="s">
        <v>819</v>
      </c>
      <c r="K31" s="285" t="s">
        <v>1802</v>
      </c>
      <c r="L31" s="265" t="s">
        <v>1796</v>
      </c>
      <c r="M31" s="79" t="s">
        <v>120</v>
      </c>
    </row>
    <row r="32" spans="1:13" s="81" customFormat="1" ht="15" customHeight="1">
      <c r="A32" s="261" t="s">
        <v>25</v>
      </c>
      <c r="B32" s="262" t="s">
        <v>723</v>
      </c>
      <c r="C32" s="263">
        <f t="shared" si="0"/>
        <v>0</v>
      </c>
      <c r="D32" s="264" t="s">
        <v>284</v>
      </c>
      <c r="E32" s="264">
        <v>44187</v>
      </c>
      <c r="F32" s="265" t="s">
        <v>130</v>
      </c>
      <c r="G32" s="266" t="s">
        <v>120</v>
      </c>
      <c r="H32" s="266" t="s">
        <v>120</v>
      </c>
      <c r="I32" s="407" t="s">
        <v>120</v>
      </c>
      <c r="J32" s="267" t="s">
        <v>120</v>
      </c>
      <c r="K32" s="266" t="s">
        <v>120</v>
      </c>
      <c r="L32" s="266" t="s">
        <v>120</v>
      </c>
      <c r="M32" s="80"/>
    </row>
    <row r="33" spans="1:13" ht="15" customHeight="1">
      <c r="A33" s="262" t="s">
        <v>26</v>
      </c>
      <c r="B33" s="262" t="s">
        <v>723</v>
      </c>
      <c r="C33" s="263">
        <f t="shared" si="0"/>
        <v>0</v>
      </c>
      <c r="D33" s="264" t="s">
        <v>1803</v>
      </c>
      <c r="E33" s="264">
        <v>44189</v>
      </c>
      <c r="F33" s="273" t="s">
        <v>306</v>
      </c>
      <c r="G33" s="266" t="s">
        <v>120</v>
      </c>
      <c r="H33" s="266" t="s">
        <v>120</v>
      </c>
      <c r="I33" s="407" t="s">
        <v>120</v>
      </c>
      <c r="J33" s="267" t="s">
        <v>120</v>
      </c>
      <c r="K33" s="266" t="s">
        <v>120</v>
      </c>
      <c r="L33" s="265" t="s">
        <v>1804</v>
      </c>
      <c r="M33" s="79" t="s">
        <v>120</v>
      </c>
    </row>
    <row r="34" spans="1:13" ht="15" customHeight="1">
      <c r="A34" s="261" t="s">
        <v>27</v>
      </c>
      <c r="B34" s="262" t="s">
        <v>723</v>
      </c>
      <c r="C34" s="263">
        <f t="shared" si="0"/>
        <v>0</v>
      </c>
      <c r="D34" s="264" t="s">
        <v>284</v>
      </c>
      <c r="E34" s="264">
        <v>44194</v>
      </c>
      <c r="F34" s="265" t="s">
        <v>130</v>
      </c>
      <c r="G34" s="266" t="s">
        <v>120</v>
      </c>
      <c r="H34" s="266" t="s">
        <v>120</v>
      </c>
      <c r="I34" s="407" t="s">
        <v>120</v>
      </c>
      <c r="J34" s="267" t="s">
        <v>120</v>
      </c>
      <c r="K34" s="266" t="s">
        <v>120</v>
      </c>
      <c r="L34" s="266" t="s">
        <v>120</v>
      </c>
    </row>
    <row r="35" spans="1:13" ht="15" customHeight="1">
      <c r="A35" s="262" t="s">
        <v>28</v>
      </c>
      <c r="B35" s="262" t="s">
        <v>723</v>
      </c>
      <c r="C35" s="263">
        <f t="shared" si="0"/>
        <v>0</v>
      </c>
      <c r="D35" s="264" t="s">
        <v>284</v>
      </c>
      <c r="E35" s="264">
        <v>44194</v>
      </c>
      <c r="F35" s="265" t="s">
        <v>130</v>
      </c>
      <c r="G35" s="266" t="s">
        <v>120</v>
      </c>
      <c r="H35" s="266" t="s">
        <v>120</v>
      </c>
      <c r="I35" s="407" t="s">
        <v>120</v>
      </c>
      <c r="J35" s="267" t="s">
        <v>120</v>
      </c>
      <c r="K35" s="266" t="s">
        <v>120</v>
      </c>
      <c r="L35" s="266" t="s">
        <v>120</v>
      </c>
    </row>
    <row r="36" spans="1:13" ht="15" customHeight="1">
      <c r="A36" s="262" t="s">
        <v>534</v>
      </c>
      <c r="B36" s="262" t="s">
        <v>723</v>
      </c>
      <c r="C36" s="263">
        <f t="shared" si="0"/>
        <v>0</v>
      </c>
      <c r="D36" s="264" t="s">
        <v>1740</v>
      </c>
      <c r="E36" s="264">
        <v>44160</v>
      </c>
      <c r="F36" s="273" t="s">
        <v>1805</v>
      </c>
      <c r="G36" s="266" t="s">
        <v>120</v>
      </c>
      <c r="H36" s="266" t="s">
        <v>120</v>
      </c>
      <c r="I36" s="407" t="s">
        <v>120</v>
      </c>
      <c r="J36" s="267" t="s">
        <v>120</v>
      </c>
      <c r="K36" s="266" t="s">
        <v>120</v>
      </c>
      <c r="L36" s="265" t="s">
        <v>1741</v>
      </c>
      <c r="M36" s="79" t="s">
        <v>120</v>
      </c>
    </row>
    <row r="37" spans="1:13" ht="15" customHeight="1">
      <c r="A37" s="262" t="s">
        <v>30</v>
      </c>
      <c r="B37" s="262" t="s">
        <v>723</v>
      </c>
      <c r="C37" s="263">
        <f t="shared" si="0"/>
        <v>0</v>
      </c>
      <c r="D37" s="264" t="s">
        <v>284</v>
      </c>
      <c r="E37" s="264">
        <v>44183</v>
      </c>
      <c r="F37" s="265" t="s">
        <v>130</v>
      </c>
      <c r="G37" s="266" t="s">
        <v>120</v>
      </c>
      <c r="H37" s="266" t="s">
        <v>120</v>
      </c>
      <c r="I37" s="407" t="s">
        <v>120</v>
      </c>
      <c r="J37" s="267" t="s">
        <v>120</v>
      </c>
      <c r="K37" s="266" t="s">
        <v>120</v>
      </c>
      <c r="L37" s="266" t="s">
        <v>120</v>
      </c>
    </row>
    <row r="38" spans="1:13" s="81" customFormat="1" ht="15" customHeight="1">
      <c r="A38" s="257" t="s">
        <v>31</v>
      </c>
      <c r="B38" s="257"/>
      <c r="C38" s="258"/>
      <c r="D38" s="276"/>
      <c r="E38" s="277"/>
      <c r="F38" s="260"/>
      <c r="G38" s="260"/>
      <c r="H38" s="260"/>
      <c r="I38" s="409"/>
      <c r="J38" s="257"/>
      <c r="K38" s="260"/>
      <c r="L38" s="260"/>
      <c r="M38" s="80"/>
    </row>
    <row r="39" spans="1:13" ht="15" customHeight="1">
      <c r="A39" s="262" t="s">
        <v>32</v>
      </c>
      <c r="B39" s="262" t="s">
        <v>721</v>
      </c>
      <c r="C39" s="263">
        <f t="shared" si="0"/>
        <v>2</v>
      </c>
      <c r="D39" s="264" t="s">
        <v>1740</v>
      </c>
      <c r="E39" s="264">
        <v>44191</v>
      </c>
      <c r="F39" s="265" t="s">
        <v>829</v>
      </c>
      <c r="G39" s="265" t="s">
        <v>830</v>
      </c>
      <c r="H39" s="265" t="s">
        <v>827</v>
      </c>
      <c r="I39" s="289" t="s">
        <v>1806</v>
      </c>
      <c r="J39" s="282">
        <v>44274</v>
      </c>
      <c r="K39" s="273" t="s">
        <v>828</v>
      </c>
      <c r="L39" s="266" t="s">
        <v>120</v>
      </c>
    </row>
    <row r="40" spans="1:13" ht="15" customHeight="1">
      <c r="A40" s="267" t="s">
        <v>120</v>
      </c>
      <c r="B40" s="267" t="s">
        <v>120</v>
      </c>
      <c r="C40" s="272" t="s">
        <v>120</v>
      </c>
      <c r="D40" s="267" t="s">
        <v>120</v>
      </c>
      <c r="E40" s="267" t="s">
        <v>120</v>
      </c>
      <c r="F40" s="265" t="s">
        <v>833</v>
      </c>
      <c r="G40" s="265" t="s">
        <v>832</v>
      </c>
      <c r="H40" s="265" t="s">
        <v>831</v>
      </c>
      <c r="I40" s="289" t="s">
        <v>1806</v>
      </c>
      <c r="J40" s="282">
        <v>44285</v>
      </c>
      <c r="K40" s="273" t="s">
        <v>566</v>
      </c>
      <c r="L40" s="266" t="s">
        <v>120</v>
      </c>
    </row>
    <row r="41" spans="1:13" ht="15" customHeight="1">
      <c r="A41" s="262" t="s">
        <v>33</v>
      </c>
      <c r="B41" s="262" t="s">
        <v>723</v>
      </c>
      <c r="C41" s="263">
        <f t="shared" si="0"/>
        <v>0</v>
      </c>
      <c r="D41" s="264" t="s">
        <v>284</v>
      </c>
      <c r="E41" s="264">
        <v>44194</v>
      </c>
      <c r="F41" s="265" t="s">
        <v>130</v>
      </c>
      <c r="G41" s="266" t="s">
        <v>120</v>
      </c>
      <c r="H41" s="266" t="s">
        <v>120</v>
      </c>
      <c r="I41" s="407" t="s">
        <v>120</v>
      </c>
      <c r="J41" s="267" t="s">
        <v>120</v>
      </c>
      <c r="K41" s="266" t="s">
        <v>120</v>
      </c>
      <c r="L41" s="266" t="s">
        <v>120</v>
      </c>
    </row>
    <row r="42" spans="1:13" ht="15" customHeight="1">
      <c r="A42" s="262" t="s">
        <v>94</v>
      </c>
      <c r="B42" s="262" t="s">
        <v>723</v>
      </c>
      <c r="C42" s="263">
        <f t="shared" si="0"/>
        <v>0</v>
      </c>
      <c r="D42" s="264" t="s">
        <v>284</v>
      </c>
      <c r="E42" s="264">
        <v>44187</v>
      </c>
      <c r="F42" s="265" t="s">
        <v>130</v>
      </c>
      <c r="G42" s="266" t="s">
        <v>120</v>
      </c>
      <c r="H42" s="266" t="s">
        <v>120</v>
      </c>
      <c r="I42" s="407" t="s">
        <v>120</v>
      </c>
      <c r="J42" s="267" t="s">
        <v>120</v>
      </c>
      <c r="K42" s="266" t="s">
        <v>120</v>
      </c>
      <c r="L42" s="266" t="s">
        <v>120</v>
      </c>
    </row>
    <row r="43" spans="1:13" ht="15" customHeight="1">
      <c r="A43" s="262" t="s">
        <v>34</v>
      </c>
      <c r="B43" s="262" t="s">
        <v>722</v>
      </c>
      <c r="C43" s="263">
        <f t="shared" si="0"/>
        <v>1</v>
      </c>
      <c r="D43" s="264" t="s">
        <v>1747</v>
      </c>
      <c r="E43" s="264">
        <v>44188</v>
      </c>
      <c r="F43" s="265" t="s">
        <v>843</v>
      </c>
      <c r="G43" s="275" t="s">
        <v>840</v>
      </c>
      <c r="H43" s="275" t="s">
        <v>841</v>
      </c>
      <c r="I43" s="289" t="s">
        <v>1807</v>
      </c>
      <c r="J43" s="284">
        <v>44190</v>
      </c>
      <c r="K43" s="271" t="s">
        <v>842</v>
      </c>
      <c r="L43" s="271" t="s">
        <v>1808</v>
      </c>
      <c r="M43" s="79" t="s">
        <v>120</v>
      </c>
    </row>
    <row r="44" spans="1:13" ht="15" customHeight="1">
      <c r="A44" s="261" t="s">
        <v>35</v>
      </c>
      <c r="B44" s="262" t="s">
        <v>723</v>
      </c>
      <c r="C44" s="263">
        <f t="shared" si="0"/>
        <v>0</v>
      </c>
      <c r="D44" s="264" t="s">
        <v>284</v>
      </c>
      <c r="E44" s="264">
        <v>44188</v>
      </c>
      <c r="F44" s="265" t="s">
        <v>130</v>
      </c>
      <c r="G44" s="266" t="s">
        <v>120</v>
      </c>
      <c r="H44" s="266" t="s">
        <v>120</v>
      </c>
      <c r="I44" s="407" t="s">
        <v>120</v>
      </c>
      <c r="J44" s="267" t="s">
        <v>120</v>
      </c>
      <c r="K44" s="266" t="s">
        <v>120</v>
      </c>
      <c r="L44" s="266" t="s">
        <v>120</v>
      </c>
    </row>
    <row r="45" spans="1:13" ht="15" customHeight="1">
      <c r="A45" s="262" t="s">
        <v>36</v>
      </c>
      <c r="B45" s="262" t="s">
        <v>723</v>
      </c>
      <c r="C45" s="263">
        <f t="shared" si="0"/>
        <v>0</v>
      </c>
      <c r="D45" s="264" t="s">
        <v>284</v>
      </c>
      <c r="E45" s="264">
        <v>44176</v>
      </c>
      <c r="F45" s="265" t="s">
        <v>130</v>
      </c>
      <c r="G45" s="266" t="s">
        <v>120</v>
      </c>
      <c r="H45" s="266" t="s">
        <v>120</v>
      </c>
      <c r="I45" s="407" t="s">
        <v>120</v>
      </c>
      <c r="J45" s="267" t="s">
        <v>120</v>
      </c>
      <c r="K45" s="266" t="s">
        <v>120</v>
      </c>
      <c r="L45" s="266" t="s">
        <v>120</v>
      </c>
    </row>
    <row r="46" spans="1:13" ht="15" customHeight="1">
      <c r="A46" s="261" t="s">
        <v>37</v>
      </c>
      <c r="B46" s="262" t="s">
        <v>723</v>
      </c>
      <c r="C46" s="263">
        <f t="shared" si="0"/>
        <v>0</v>
      </c>
      <c r="D46" s="264" t="s">
        <v>1746</v>
      </c>
      <c r="E46" s="264">
        <v>44186</v>
      </c>
      <c r="F46" s="265" t="s">
        <v>306</v>
      </c>
      <c r="G46" s="266" t="s">
        <v>120</v>
      </c>
      <c r="H46" s="266" t="s">
        <v>120</v>
      </c>
      <c r="I46" s="407" t="s">
        <v>120</v>
      </c>
      <c r="J46" s="267" t="s">
        <v>120</v>
      </c>
      <c r="K46" s="266" t="s">
        <v>120</v>
      </c>
      <c r="L46" s="265" t="s">
        <v>1809</v>
      </c>
      <c r="M46" s="79" t="s">
        <v>120</v>
      </c>
    </row>
    <row r="47" spans="1:13" ht="15" customHeight="1">
      <c r="A47" s="261" t="s">
        <v>535</v>
      </c>
      <c r="B47" s="262" t="s">
        <v>723</v>
      </c>
      <c r="C47" s="263">
        <f t="shared" si="0"/>
        <v>0</v>
      </c>
      <c r="D47" s="264" t="s">
        <v>284</v>
      </c>
      <c r="E47" s="264">
        <v>44193</v>
      </c>
      <c r="F47" s="265" t="s">
        <v>130</v>
      </c>
      <c r="G47" s="266" t="s">
        <v>120</v>
      </c>
      <c r="H47" s="266" t="s">
        <v>120</v>
      </c>
      <c r="I47" s="407" t="s">
        <v>120</v>
      </c>
      <c r="J47" s="267" t="s">
        <v>120</v>
      </c>
      <c r="K47" s="266" t="s">
        <v>120</v>
      </c>
      <c r="L47" s="266" t="s">
        <v>120</v>
      </c>
    </row>
    <row r="48" spans="1:13" s="81" customFormat="1" ht="15" customHeight="1">
      <c r="A48" s="257" t="s">
        <v>38</v>
      </c>
      <c r="B48" s="257"/>
      <c r="C48" s="258"/>
      <c r="D48" s="276"/>
      <c r="E48" s="277"/>
      <c r="F48" s="260"/>
      <c r="G48" s="260"/>
      <c r="H48" s="260"/>
      <c r="I48" s="409"/>
      <c r="J48" s="257"/>
      <c r="K48" s="260"/>
      <c r="L48" s="260"/>
      <c r="M48" s="80"/>
    </row>
    <row r="49" spans="1:13" ht="15" customHeight="1">
      <c r="A49" s="262" t="s">
        <v>39</v>
      </c>
      <c r="B49" s="262" t="s">
        <v>723</v>
      </c>
      <c r="C49" s="263">
        <f t="shared" si="0"/>
        <v>0</v>
      </c>
      <c r="D49" s="264" t="s">
        <v>284</v>
      </c>
      <c r="E49" s="264">
        <v>44193</v>
      </c>
      <c r="F49" s="265" t="s">
        <v>130</v>
      </c>
      <c r="G49" s="266" t="s">
        <v>120</v>
      </c>
      <c r="H49" s="266" t="s">
        <v>120</v>
      </c>
      <c r="I49" s="407" t="s">
        <v>120</v>
      </c>
      <c r="J49" s="267" t="s">
        <v>120</v>
      </c>
      <c r="K49" s="266" t="s">
        <v>120</v>
      </c>
      <c r="L49" s="266" t="s">
        <v>120</v>
      </c>
    </row>
    <row r="50" spans="1:13" ht="15" customHeight="1">
      <c r="A50" s="261" t="s">
        <v>40</v>
      </c>
      <c r="B50" s="262" t="s">
        <v>723</v>
      </c>
      <c r="C50" s="263">
        <f t="shared" si="0"/>
        <v>0</v>
      </c>
      <c r="D50" s="264" t="s">
        <v>284</v>
      </c>
      <c r="E50" s="264">
        <v>44555</v>
      </c>
      <c r="F50" s="265" t="s">
        <v>130</v>
      </c>
      <c r="G50" s="266" t="s">
        <v>120</v>
      </c>
      <c r="H50" s="266" t="s">
        <v>120</v>
      </c>
      <c r="I50" s="407" t="s">
        <v>120</v>
      </c>
      <c r="J50" s="267" t="s">
        <v>120</v>
      </c>
      <c r="K50" s="266" t="s">
        <v>120</v>
      </c>
      <c r="L50" s="266" t="s">
        <v>120</v>
      </c>
    </row>
    <row r="51" spans="1:13" ht="15" customHeight="1">
      <c r="A51" s="261" t="s">
        <v>41</v>
      </c>
      <c r="B51" s="262" t="s">
        <v>723</v>
      </c>
      <c r="C51" s="263">
        <f t="shared" si="0"/>
        <v>0</v>
      </c>
      <c r="D51" s="264" t="s">
        <v>284</v>
      </c>
      <c r="E51" s="264">
        <v>44195</v>
      </c>
      <c r="F51" s="265" t="s">
        <v>130</v>
      </c>
      <c r="G51" s="266" t="s">
        <v>120</v>
      </c>
      <c r="H51" s="266" t="s">
        <v>120</v>
      </c>
      <c r="I51" s="407" t="s">
        <v>120</v>
      </c>
      <c r="J51" s="267" t="s">
        <v>120</v>
      </c>
      <c r="K51" s="266" t="s">
        <v>120</v>
      </c>
      <c r="L51" s="266" t="s">
        <v>120</v>
      </c>
    </row>
    <row r="52" spans="1:13" ht="15" customHeight="1">
      <c r="A52" s="261" t="s">
        <v>42</v>
      </c>
      <c r="B52" s="262" t="s">
        <v>723</v>
      </c>
      <c r="C52" s="263">
        <f t="shared" si="0"/>
        <v>0</v>
      </c>
      <c r="D52" s="264" t="s">
        <v>284</v>
      </c>
      <c r="E52" s="264">
        <v>44194</v>
      </c>
      <c r="F52" s="265" t="s">
        <v>130</v>
      </c>
      <c r="G52" s="266" t="s">
        <v>120</v>
      </c>
      <c r="H52" s="266" t="s">
        <v>120</v>
      </c>
      <c r="I52" s="407" t="s">
        <v>120</v>
      </c>
      <c r="J52" s="267" t="s">
        <v>120</v>
      </c>
      <c r="K52" s="266" t="s">
        <v>120</v>
      </c>
      <c r="L52" s="266" t="s">
        <v>120</v>
      </c>
    </row>
    <row r="53" spans="1:13" ht="15" customHeight="1">
      <c r="A53" s="262" t="s">
        <v>91</v>
      </c>
      <c r="B53" s="262" t="s">
        <v>723</v>
      </c>
      <c r="C53" s="263">
        <f t="shared" si="0"/>
        <v>0</v>
      </c>
      <c r="D53" s="264" t="s">
        <v>284</v>
      </c>
      <c r="E53" s="264">
        <v>44189</v>
      </c>
      <c r="F53" s="265" t="s">
        <v>130</v>
      </c>
      <c r="G53" s="266" t="s">
        <v>120</v>
      </c>
      <c r="H53" s="266" t="s">
        <v>120</v>
      </c>
      <c r="I53" s="407" t="s">
        <v>120</v>
      </c>
      <c r="J53" s="267" t="s">
        <v>120</v>
      </c>
      <c r="K53" s="266" t="s">
        <v>120</v>
      </c>
      <c r="L53" s="266" t="s">
        <v>120</v>
      </c>
    </row>
    <row r="54" spans="1:13" ht="15" customHeight="1">
      <c r="A54" s="261" t="s">
        <v>43</v>
      </c>
      <c r="B54" s="262" t="s">
        <v>723</v>
      </c>
      <c r="C54" s="263">
        <f t="shared" si="0"/>
        <v>0</v>
      </c>
      <c r="D54" s="264" t="s">
        <v>284</v>
      </c>
      <c r="E54" s="264">
        <v>44186</v>
      </c>
      <c r="F54" s="265" t="s">
        <v>130</v>
      </c>
      <c r="G54" s="266" t="s">
        <v>120</v>
      </c>
      <c r="H54" s="266" t="s">
        <v>120</v>
      </c>
      <c r="I54" s="407" t="s">
        <v>120</v>
      </c>
      <c r="J54" s="267" t="s">
        <v>120</v>
      </c>
      <c r="K54" s="266" t="s">
        <v>120</v>
      </c>
      <c r="L54" s="266" t="s">
        <v>120</v>
      </c>
    </row>
    <row r="55" spans="1:13" ht="15" customHeight="1">
      <c r="A55" s="262" t="s">
        <v>44</v>
      </c>
      <c r="B55" s="262" t="s">
        <v>721</v>
      </c>
      <c r="C55" s="263">
        <f t="shared" si="0"/>
        <v>2</v>
      </c>
      <c r="D55" s="264" t="s">
        <v>1740</v>
      </c>
      <c r="E55" s="264">
        <v>44175</v>
      </c>
      <c r="F55" s="265" t="s">
        <v>834</v>
      </c>
      <c r="G55" s="265" t="s">
        <v>836</v>
      </c>
      <c r="H55" s="265" t="s">
        <v>227</v>
      </c>
      <c r="I55" s="410" t="s">
        <v>1810</v>
      </c>
      <c r="J55" s="282">
        <v>44184</v>
      </c>
      <c r="K55" s="265" t="s">
        <v>835</v>
      </c>
      <c r="L55" s="266" t="s">
        <v>120</v>
      </c>
    </row>
    <row r="56" spans="1:13" ht="15" customHeight="1">
      <c r="A56" s="267" t="s">
        <v>120</v>
      </c>
      <c r="B56" s="267" t="s">
        <v>120</v>
      </c>
      <c r="C56" s="272" t="s">
        <v>120</v>
      </c>
      <c r="D56" s="267" t="s">
        <v>120</v>
      </c>
      <c r="E56" s="267" t="s">
        <v>120</v>
      </c>
      <c r="F56" s="265" t="s">
        <v>834</v>
      </c>
      <c r="G56" s="265" t="s">
        <v>839</v>
      </c>
      <c r="H56" s="265" t="s">
        <v>837</v>
      </c>
      <c r="I56" s="410" t="s">
        <v>1811</v>
      </c>
      <c r="J56" s="282">
        <v>44286</v>
      </c>
      <c r="K56" s="265" t="s">
        <v>838</v>
      </c>
      <c r="L56" s="411" t="s">
        <v>120</v>
      </c>
    </row>
    <row r="57" spans="1:13" s="81" customFormat="1" ht="15" customHeight="1">
      <c r="A57" s="257" t="s">
        <v>45</v>
      </c>
      <c r="B57" s="257"/>
      <c r="C57" s="258"/>
      <c r="D57" s="276"/>
      <c r="E57" s="277"/>
      <c r="F57" s="260"/>
      <c r="G57" s="260"/>
      <c r="H57" s="260"/>
      <c r="I57" s="408"/>
      <c r="J57" s="278"/>
      <c r="K57" s="279"/>
      <c r="L57" s="279"/>
      <c r="M57" s="80"/>
    </row>
    <row r="58" spans="1:13" ht="15" customHeight="1">
      <c r="A58" s="262" t="s">
        <v>46</v>
      </c>
      <c r="B58" s="262" t="s">
        <v>723</v>
      </c>
      <c r="C58" s="263">
        <f t="shared" si="0"/>
        <v>0</v>
      </c>
      <c r="D58" s="264" t="s">
        <v>1765</v>
      </c>
      <c r="E58" s="264">
        <v>44186</v>
      </c>
      <c r="F58" s="275" t="s">
        <v>306</v>
      </c>
      <c r="G58" s="266" t="s">
        <v>120</v>
      </c>
      <c r="H58" s="266" t="s">
        <v>120</v>
      </c>
      <c r="I58" s="407" t="s">
        <v>120</v>
      </c>
      <c r="J58" s="267" t="s">
        <v>120</v>
      </c>
      <c r="K58" s="266" t="s">
        <v>120</v>
      </c>
      <c r="L58" s="265" t="s">
        <v>1812</v>
      </c>
      <c r="M58" s="79" t="s">
        <v>120</v>
      </c>
    </row>
    <row r="59" spans="1:13" ht="15" customHeight="1">
      <c r="A59" s="261" t="s">
        <v>47</v>
      </c>
      <c r="B59" s="262" t="s">
        <v>723</v>
      </c>
      <c r="C59" s="263">
        <f t="shared" si="0"/>
        <v>0</v>
      </c>
      <c r="D59" s="264" t="s">
        <v>284</v>
      </c>
      <c r="E59" s="264">
        <v>44175</v>
      </c>
      <c r="F59" s="265" t="s">
        <v>130</v>
      </c>
      <c r="G59" s="266" t="s">
        <v>120</v>
      </c>
      <c r="H59" s="266" t="s">
        <v>120</v>
      </c>
      <c r="I59" s="407" t="s">
        <v>120</v>
      </c>
      <c r="J59" s="267" t="s">
        <v>120</v>
      </c>
      <c r="K59" s="266" t="s">
        <v>120</v>
      </c>
      <c r="L59" s="266" t="s">
        <v>120</v>
      </c>
    </row>
    <row r="60" spans="1:13" ht="15" customHeight="1">
      <c r="A60" s="262" t="s">
        <v>48</v>
      </c>
      <c r="B60" s="262" t="s">
        <v>723</v>
      </c>
      <c r="C60" s="263">
        <f t="shared" si="0"/>
        <v>0</v>
      </c>
      <c r="D60" s="264" t="s">
        <v>284</v>
      </c>
      <c r="E60" s="264">
        <v>44191</v>
      </c>
      <c r="F60" s="265" t="s">
        <v>130</v>
      </c>
      <c r="G60" s="266" t="s">
        <v>120</v>
      </c>
      <c r="H60" s="266" t="s">
        <v>120</v>
      </c>
      <c r="I60" s="407" t="s">
        <v>120</v>
      </c>
      <c r="J60" s="267" t="s">
        <v>120</v>
      </c>
      <c r="K60" s="266" t="s">
        <v>120</v>
      </c>
      <c r="L60" s="266" t="s">
        <v>120</v>
      </c>
    </row>
    <row r="61" spans="1:13" ht="15" customHeight="1">
      <c r="A61" s="262" t="s">
        <v>49</v>
      </c>
      <c r="B61" s="262" t="s">
        <v>723</v>
      </c>
      <c r="C61" s="263">
        <f t="shared" si="0"/>
        <v>0</v>
      </c>
      <c r="D61" s="264" t="s">
        <v>284</v>
      </c>
      <c r="E61" s="264">
        <v>44162</v>
      </c>
      <c r="F61" s="265" t="s">
        <v>130</v>
      </c>
      <c r="G61" s="266" t="s">
        <v>120</v>
      </c>
      <c r="H61" s="266" t="s">
        <v>120</v>
      </c>
      <c r="I61" s="407" t="s">
        <v>120</v>
      </c>
      <c r="J61" s="267" t="s">
        <v>120</v>
      </c>
      <c r="K61" s="266" t="s">
        <v>120</v>
      </c>
      <c r="L61" s="266" t="s">
        <v>120</v>
      </c>
    </row>
    <row r="62" spans="1:13" ht="15" customHeight="1">
      <c r="A62" s="261" t="s">
        <v>50</v>
      </c>
      <c r="B62" s="262" t="s">
        <v>723</v>
      </c>
      <c r="C62" s="263">
        <f t="shared" si="0"/>
        <v>0</v>
      </c>
      <c r="D62" s="264" t="s">
        <v>1746</v>
      </c>
      <c r="E62" s="264">
        <v>44190</v>
      </c>
      <c r="F62" s="275" t="s">
        <v>306</v>
      </c>
      <c r="G62" s="266" t="s">
        <v>120</v>
      </c>
      <c r="H62" s="266" t="s">
        <v>120</v>
      </c>
      <c r="I62" s="407" t="s">
        <v>120</v>
      </c>
      <c r="J62" s="412" t="s">
        <v>120</v>
      </c>
      <c r="K62" s="285" t="s">
        <v>120</v>
      </c>
      <c r="L62" s="265" t="s">
        <v>1813</v>
      </c>
      <c r="M62" s="79" t="s">
        <v>120</v>
      </c>
    </row>
    <row r="63" spans="1:13" ht="15" customHeight="1">
      <c r="A63" s="262" t="s">
        <v>51</v>
      </c>
      <c r="B63" s="261" t="s">
        <v>722</v>
      </c>
      <c r="C63" s="263">
        <f t="shared" si="0"/>
        <v>1</v>
      </c>
      <c r="D63" s="264" t="s">
        <v>1737</v>
      </c>
      <c r="E63" s="264">
        <v>44176</v>
      </c>
      <c r="F63" s="265" t="s">
        <v>776</v>
      </c>
      <c r="G63" s="275" t="s">
        <v>777</v>
      </c>
      <c r="H63" s="275" t="s">
        <v>773</v>
      </c>
      <c r="I63" s="410" t="s">
        <v>1814</v>
      </c>
      <c r="J63" s="282">
        <v>44222</v>
      </c>
      <c r="K63" s="265" t="s">
        <v>775</v>
      </c>
      <c r="L63" s="266" t="s">
        <v>120</v>
      </c>
    </row>
    <row r="64" spans="1:13" ht="15" customHeight="1">
      <c r="A64" s="261" t="s">
        <v>52</v>
      </c>
      <c r="B64" s="262" t="s">
        <v>723</v>
      </c>
      <c r="C64" s="263">
        <f t="shared" si="0"/>
        <v>0</v>
      </c>
      <c r="D64" s="264" t="s">
        <v>284</v>
      </c>
      <c r="E64" s="264">
        <v>44172</v>
      </c>
      <c r="F64" s="265" t="s">
        <v>130</v>
      </c>
      <c r="G64" s="266" t="s">
        <v>120</v>
      </c>
      <c r="H64" s="266" t="s">
        <v>120</v>
      </c>
      <c r="I64" s="407" t="s">
        <v>120</v>
      </c>
      <c r="J64" s="267" t="s">
        <v>120</v>
      </c>
      <c r="K64" s="266" t="s">
        <v>120</v>
      </c>
      <c r="L64" s="266" t="s">
        <v>120</v>
      </c>
    </row>
    <row r="65" spans="1:13" ht="15" customHeight="1">
      <c r="A65" s="261" t="s">
        <v>53</v>
      </c>
      <c r="B65" s="262" t="s">
        <v>723</v>
      </c>
      <c r="C65" s="263">
        <f t="shared" si="0"/>
        <v>0</v>
      </c>
      <c r="D65" s="264" t="s">
        <v>284</v>
      </c>
      <c r="E65" s="264">
        <v>44182</v>
      </c>
      <c r="F65" s="265" t="s">
        <v>130</v>
      </c>
      <c r="G65" s="266" t="s">
        <v>120</v>
      </c>
      <c r="H65" s="266" t="s">
        <v>120</v>
      </c>
      <c r="I65" s="407" t="s">
        <v>120</v>
      </c>
      <c r="J65" s="267" t="s">
        <v>120</v>
      </c>
      <c r="K65" s="266" t="s">
        <v>120</v>
      </c>
      <c r="L65" s="266" t="s">
        <v>120</v>
      </c>
    </row>
    <row r="66" spans="1:13" ht="15" customHeight="1">
      <c r="A66" s="261" t="s">
        <v>54</v>
      </c>
      <c r="B66" s="262" t="s">
        <v>723</v>
      </c>
      <c r="C66" s="263">
        <f t="shared" si="0"/>
        <v>0</v>
      </c>
      <c r="D66" s="264" t="s">
        <v>284</v>
      </c>
      <c r="E66" s="264">
        <v>44186</v>
      </c>
      <c r="F66" s="265" t="s">
        <v>130</v>
      </c>
      <c r="G66" s="266" t="s">
        <v>120</v>
      </c>
      <c r="H66" s="266" t="s">
        <v>120</v>
      </c>
      <c r="I66" s="407" t="s">
        <v>120</v>
      </c>
      <c r="J66" s="267" t="s">
        <v>120</v>
      </c>
      <c r="K66" s="266" t="s">
        <v>120</v>
      </c>
      <c r="L66" s="266" t="s">
        <v>120</v>
      </c>
    </row>
    <row r="67" spans="1:13" ht="15" customHeight="1">
      <c r="A67" s="261" t="s">
        <v>55</v>
      </c>
      <c r="B67" s="262" t="s">
        <v>723</v>
      </c>
      <c r="C67" s="263">
        <f t="shared" si="0"/>
        <v>0</v>
      </c>
      <c r="D67" s="264" t="s">
        <v>284</v>
      </c>
      <c r="E67" s="264">
        <v>44183</v>
      </c>
      <c r="F67" s="265" t="s">
        <v>130</v>
      </c>
      <c r="G67" s="266" t="s">
        <v>120</v>
      </c>
      <c r="H67" s="266" t="s">
        <v>120</v>
      </c>
      <c r="I67" s="407" t="s">
        <v>120</v>
      </c>
      <c r="J67" s="267" t="s">
        <v>120</v>
      </c>
      <c r="K67" s="266" t="s">
        <v>120</v>
      </c>
      <c r="L67" s="266" t="s">
        <v>120</v>
      </c>
    </row>
    <row r="68" spans="1:13" ht="15" customHeight="1">
      <c r="A68" s="261" t="s">
        <v>56</v>
      </c>
      <c r="B68" s="262" t="s">
        <v>723</v>
      </c>
      <c r="C68" s="263">
        <f t="shared" si="0"/>
        <v>0</v>
      </c>
      <c r="D68" s="264" t="s">
        <v>284</v>
      </c>
      <c r="E68" s="264">
        <v>44190</v>
      </c>
      <c r="F68" s="265" t="s">
        <v>130</v>
      </c>
      <c r="G68" s="266" t="s">
        <v>120</v>
      </c>
      <c r="H68" s="266" t="s">
        <v>120</v>
      </c>
      <c r="I68" s="407" t="s">
        <v>120</v>
      </c>
      <c r="J68" s="267" t="s">
        <v>120</v>
      </c>
      <c r="K68" s="266" t="s">
        <v>120</v>
      </c>
      <c r="L68" s="266" t="s">
        <v>120</v>
      </c>
    </row>
    <row r="69" spans="1:13" ht="15" customHeight="1">
      <c r="A69" s="262" t="s">
        <v>57</v>
      </c>
      <c r="B69" s="262" t="s">
        <v>723</v>
      </c>
      <c r="C69" s="263">
        <f t="shared" si="0"/>
        <v>0</v>
      </c>
      <c r="D69" s="264" t="s">
        <v>284</v>
      </c>
      <c r="E69" s="264">
        <v>44182</v>
      </c>
      <c r="F69" s="265" t="s">
        <v>130</v>
      </c>
      <c r="G69" s="266" t="s">
        <v>120</v>
      </c>
      <c r="H69" s="266" t="s">
        <v>120</v>
      </c>
      <c r="I69" s="407" t="s">
        <v>120</v>
      </c>
      <c r="J69" s="267" t="s">
        <v>120</v>
      </c>
      <c r="K69" s="266" t="s">
        <v>120</v>
      </c>
      <c r="L69" s="266" t="s">
        <v>120</v>
      </c>
    </row>
    <row r="70" spans="1:13" s="81" customFormat="1" ht="15" customHeight="1">
      <c r="A70" s="261" t="s">
        <v>58</v>
      </c>
      <c r="B70" s="261" t="s">
        <v>722</v>
      </c>
      <c r="C70" s="263">
        <f t="shared" si="0"/>
        <v>1</v>
      </c>
      <c r="D70" s="264" t="s">
        <v>1747</v>
      </c>
      <c r="E70" s="264">
        <v>44166</v>
      </c>
      <c r="F70" s="265" t="s">
        <v>1815</v>
      </c>
      <c r="G70" s="265" t="s">
        <v>1816</v>
      </c>
      <c r="H70" s="265" t="s">
        <v>1817</v>
      </c>
      <c r="I70" s="289" t="s">
        <v>1818</v>
      </c>
      <c r="J70" s="264">
        <v>44190</v>
      </c>
      <c r="K70" s="285" t="s">
        <v>1819</v>
      </c>
      <c r="L70" s="266" t="s">
        <v>120</v>
      </c>
      <c r="M70" s="86"/>
    </row>
    <row r="71" spans="1:13" ht="15" customHeight="1">
      <c r="A71" s="261" t="s">
        <v>59</v>
      </c>
      <c r="B71" s="262" t="s">
        <v>723</v>
      </c>
      <c r="C71" s="263">
        <f t="shared" si="0"/>
        <v>0</v>
      </c>
      <c r="D71" s="264" t="s">
        <v>284</v>
      </c>
      <c r="E71" s="264">
        <v>44162</v>
      </c>
      <c r="F71" s="265" t="s">
        <v>130</v>
      </c>
      <c r="G71" s="266" t="s">
        <v>120</v>
      </c>
      <c r="H71" s="266" t="s">
        <v>120</v>
      </c>
      <c r="I71" s="407" t="s">
        <v>120</v>
      </c>
      <c r="J71" s="267" t="s">
        <v>120</v>
      </c>
      <c r="K71" s="266" t="s">
        <v>120</v>
      </c>
      <c r="L71" s="266" t="s">
        <v>120</v>
      </c>
    </row>
    <row r="72" spans="1:13" s="81" customFormat="1" ht="15" customHeight="1">
      <c r="A72" s="257" t="s">
        <v>60</v>
      </c>
      <c r="B72" s="257"/>
      <c r="C72" s="258"/>
      <c r="D72" s="276"/>
      <c r="E72" s="277"/>
      <c r="F72" s="260"/>
      <c r="G72" s="260"/>
      <c r="H72" s="260"/>
      <c r="I72" s="408"/>
      <c r="J72" s="278"/>
      <c r="K72" s="279"/>
      <c r="L72" s="279"/>
      <c r="M72" s="80"/>
    </row>
    <row r="73" spans="1:13" ht="15" customHeight="1">
      <c r="A73" s="261" t="s">
        <v>61</v>
      </c>
      <c r="B73" s="262" t="s">
        <v>723</v>
      </c>
      <c r="C73" s="263">
        <f t="shared" si="0"/>
        <v>0</v>
      </c>
      <c r="D73" s="264" t="s">
        <v>284</v>
      </c>
      <c r="E73" s="264">
        <v>44189</v>
      </c>
      <c r="F73" s="265" t="s">
        <v>130</v>
      </c>
      <c r="G73" s="266" t="s">
        <v>120</v>
      </c>
      <c r="H73" s="266" t="s">
        <v>120</v>
      </c>
      <c r="I73" s="407" t="s">
        <v>120</v>
      </c>
      <c r="J73" s="267" t="s">
        <v>120</v>
      </c>
      <c r="K73" s="266" t="s">
        <v>120</v>
      </c>
      <c r="L73" s="266" t="s">
        <v>120</v>
      </c>
    </row>
    <row r="74" spans="1:13" ht="15" customHeight="1">
      <c r="A74" s="261" t="s">
        <v>62</v>
      </c>
      <c r="B74" s="262" t="s">
        <v>723</v>
      </c>
      <c r="C74" s="263">
        <f t="shared" si="0"/>
        <v>0</v>
      </c>
      <c r="D74" s="264" t="s">
        <v>284</v>
      </c>
      <c r="E74" s="264">
        <v>44175</v>
      </c>
      <c r="F74" s="265" t="s">
        <v>130</v>
      </c>
      <c r="G74" s="266" t="s">
        <v>120</v>
      </c>
      <c r="H74" s="266" t="s">
        <v>120</v>
      </c>
      <c r="I74" s="407" t="s">
        <v>120</v>
      </c>
      <c r="J74" s="267" t="s">
        <v>120</v>
      </c>
      <c r="K74" s="266" t="s">
        <v>120</v>
      </c>
      <c r="L74" s="266" t="s">
        <v>120</v>
      </c>
    </row>
    <row r="75" spans="1:13" ht="15" customHeight="1">
      <c r="A75" s="262" t="s">
        <v>63</v>
      </c>
      <c r="B75" s="262" t="s">
        <v>723</v>
      </c>
      <c r="C75" s="263">
        <f t="shared" ref="C75:C103" si="1">IF(B75=$B$4,2,IF(B75=$B$5,1,0))</f>
        <v>0</v>
      </c>
      <c r="D75" s="264" t="s">
        <v>284</v>
      </c>
      <c r="E75" s="264">
        <v>44169</v>
      </c>
      <c r="F75" s="265" t="s">
        <v>130</v>
      </c>
      <c r="G75" s="266" t="s">
        <v>120</v>
      </c>
      <c r="H75" s="266" t="s">
        <v>120</v>
      </c>
      <c r="I75" s="407" t="s">
        <v>120</v>
      </c>
      <c r="J75" s="267" t="s">
        <v>120</v>
      </c>
      <c r="K75" s="266" t="s">
        <v>120</v>
      </c>
      <c r="L75" s="266" t="s">
        <v>120</v>
      </c>
    </row>
    <row r="76" spans="1:13" ht="15" customHeight="1">
      <c r="A76" s="262" t="s">
        <v>64</v>
      </c>
      <c r="B76" s="262" t="s">
        <v>723</v>
      </c>
      <c r="C76" s="263">
        <f t="shared" si="1"/>
        <v>0</v>
      </c>
      <c r="D76" s="264" t="s">
        <v>284</v>
      </c>
      <c r="E76" s="264">
        <v>44193</v>
      </c>
      <c r="F76" s="265" t="s">
        <v>130</v>
      </c>
      <c r="G76" s="266" t="s">
        <v>120</v>
      </c>
      <c r="H76" s="266" t="s">
        <v>120</v>
      </c>
      <c r="I76" s="407" t="s">
        <v>120</v>
      </c>
      <c r="J76" s="267" t="s">
        <v>120</v>
      </c>
      <c r="K76" s="266" t="s">
        <v>120</v>
      </c>
      <c r="L76" s="266" t="s">
        <v>120</v>
      </c>
    </row>
    <row r="77" spans="1:13" ht="15" customHeight="1">
      <c r="A77" s="261" t="s">
        <v>65</v>
      </c>
      <c r="B77" s="262" t="s">
        <v>723</v>
      </c>
      <c r="C77" s="263">
        <f t="shared" si="1"/>
        <v>0</v>
      </c>
      <c r="D77" s="264" t="s">
        <v>284</v>
      </c>
      <c r="E77" s="264">
        <v>44161</v>
      </c>
      <c r="F77" s="265" t="s">
        <v>130</v>
      </c>
      <c r="G77" s="266" t="s">
        <v>120</v>
      </c>
      <c r="H77" s="266" t="s">
        <v>120</v>
      </c>
      <c r="I77" s="407" t="s">
        <v>120</v>
      </c>
      <c r="J77" s="267" t="s">
        <v>120</v>
      </c>
      <c r="K77" s="266" t="s">
        <v>120</v>
      </c>
      <c r="L77" s="266" t="s">
        <v>120</v>
      </c>
    </row>
    <row r="78" spans="1:13" ht="15" customHeight="1">
      <c r="A78" s="262" t="s">
        <v>66</v>
      </c>
      <c r="B78" s="262" t="s">
        <v>723</v>
      </c>
      <c r="C78" s="263">
        <f t="shared" si="1"/>
        <v>0</v>
      </c>
      <c r="D78" s="264" t="s">
        <v>284</v>
      </c>
      <c r="E78" s="264">
        <v>44161</v>
      </c>
      <c r="F78" s="265" t="s">
        <v>130</v>
      </c>
      <c r="G78" s="266" t="s">
        <v>120</v>
      </c>
      <c r="H78" s="266" t="s">
        <v>120</v>
      </c>
      <c r="I78" s="407" t="s">
        <v>120</v>
      </c>
      <c r="J78" s="267" t="s">
        <v>120</v>
      </c>
      <c r="K78" s="266" t="s">
        <v>120</v>
      </c>
      <c r="L78" s="266" t="s">
        <v>120</v>
      </c>
    </row>
    <row r="79" spans="1:13" s="81" customFormat="1" ht="15" customHeight="1">
      <c r="A79" s="257" t="s">
        <v>67</v>
      </c>
      <c r="B79" s="257"/>
      <c r="C79" s="258"/>
      <c r="D79" s="276"/>
      <c r="E79" s="277"/>
      <c r="F79" s="260"/>
      <c r="G79" s="260"/>
      <c r="H79" s="260"/>
      <c r="I79" s="408"/>
      <c r="J79" s="278"/>
      <c r="K79" s="279"/>
      <c r="L79" s="279"/>
      <c r="M79" s="80"/>
    </row>
    <row r="80" spans="1:13" ht="15" customHeight="1">
      <c r="A80" s="262" t="s">
        <v>68</v>
      </c>
      <c r="B80" s="262" t="s">
        <v>722</v>
      </c>
      <c r="C80" s="263">
        <f t="shared" si="1"/>
        <v>1</v>
      </c>
      <c r="D80" s="264" t="s">
        <v>1737</v>
      </c>
      <c r="E80" s="264">
        <v>44179</v>
      </c>
      <c r="F80" s="265" t="s">
        <v>749</v>
      </c>
      <c r="G80" s="275" t="s">
        <v>750</v>
      </c>
      <c r="H80" s="275" t="s">
        <v>743</v>
      </c>
      <c r="I80" s="410" t="s">
        <v>1820</v>
      </c>
      <c r="J80" s="284">
        <v>44286</v>
      </c>
      <c r="K80" s="271" t="s">
        <v>741</v>
      </c>
      <c r="L80" s="266" t="s">
        <v>120</v>
      </c>
    </row>
    <row r="81" spans="1:13" ht="15" customHeight="1">
      <c r="A81" s="261" t="s">
        <v>70</v>
      </c>
      <c r="B81" s="262" t="s">
        <v>723</v>
      </c>
      <c r="C81" s="263">
        <f t="shared" si="1"/>
        <v>0</v>
      </c>
      <c r="D81" s="264" t="s">
        <v>284</v>
      </c>
      <c r="E81" s="264">
        <v>44186</v>
      </c>
      <c r="F81" s="265" t="s">
        <v>130</v>
      </c>
      <c r="G81" s="266" t="s">
        <v>120</v>
      </c>
      <c r="H81" s="266" t="s">
        <v>120</v>
      </c>
      <c r="I81" s="407" t="s">
        <v>120</v>
      </c>
      <c r="J81" s="267" t="s">
        <v>120</v>
      </c>
      <c r="K81" s="266" t="s">
        <v>120</v>
      </c>
      <c r="L81" s="266" t="s">
        <v>120</v>
      </c>
    </row>
    <row r="82" spans="1:13" ht="15" customHeight="1">
      <c r="A82" s="261" t="s">
        <v>71</v>
      </c>
      <c r="B82" s="262" t="s">
        <v>723</v>
      </c>
      <c r="C82" s="263">
        <f t="shared" si="1"/>
        <v>0</v>
      </c>
      <c r="D82" s="264" t="s">
        <v>1747</v>
      </c>
      <c r="E82" s="264">
        <v>44182</v>
      </c>
      <c r="F82" s="265" t="s">
        <v>1777</v>
      </c>
      <c r="G82" s="266" t="s">
        <v>120</v>
      </c>
      <c r="H82" s="266" t="s">
        <v>120</v>
      </c>
      <c r="I82" s="407" t="s">
        <v>120</v>
      </c>
      <c r="J82" s="267" t="s">
        <v>120</v>
      </c>
      <c r="K82" s="266" t="s">
        <v>120</v>
      </c>
      <c r="L82" s="275" t="s">
        <v>1821</v>
      </c>
      <c r="M82" s="79" t="s">
        <v>120</v>
      </c>
    </row>
    <row r="83" spans="1:13" ht="15" customHeight="1">
      <c r="A83" s="262" t="s">
        <v>72</v>
      </c>
      <c r="B83" s="262" t="s">
        <v>722</v>
      </c>
      <c r="C83" s="263">
        <f t="shared" si="1"/>
        <v>1</v>
      </c>
      <c r="D83" s="264" t="s">
        <v>1779</v>
      </c>
      <c r="E83" s="264">
        <v>44172</v>
      </c>
      <c r="F83" s="265" t="s">
        <v>822</v>
      </c>
      <c r="G83" s="275" t="s">
        <v>821</v>
      </c>
      <c r="H83" s="275" t="s">
        <v>823</v>
      </c>
      <c r="I83" s="410" t="s">
        <v>1822</v>
      </c>
      <c r="J83" s="284">
        <v>44176</v>
      </c>
      <c r="K83" s="285" t="s">
        <v>590</v>
      </c>
      <c r="L83" s="266" t="s">
        <v>120</v>
      </c>
    </row>
    <row r="84" spans="1:13" ht="15" customHeight="1">
      <c r="A84" s="261" t="s">
        <v>74</v>
      </c>
      <c r="B84" s="262" t="s">
        <v>723</v>
      </c>
      <c r="C84" s="263">
        <f t="shared" si="1"/>
        <v>0</v>
      </c>
      <c r="D84" s="264" t="s">
        <v>284</v>
      </c>
      <c r="E84" s="264">
        <v>44175</v>
      </c>
      <c r="F84" s="265" t="s">
        <v>130</v>
      </c>
      <c r="G84" s="266" t="s">
        <v>120</v>
      </c>
      <c r="H84" s="266" t="s">
        <v>120</v>
      </c>
      <c r="I84" s="407" t="s">
        <v>120</v>
      </c>
      <c r="J84" s="267" t="s">
        <v>120</v>
      </c>
      <c r="K84" s="266" t="s">
        <v>120</v>
      </c>
      <c r="L84" s="266" t="s">
        <v>120</v>
      </c>
    </row>
    <row r="85" spans="1:13" ht="15" customHeight="1">
      <c r="A85" s="262" t="s">
        <v>75</v>
      </c>
      <c r="B85" s="262" t="s">
        <v>723</v>
      </c>
      <c r="C85" s="263">
        <f t="shared" si="1"/>
        <v>0</v>
      </c>
      <c r="D85" s="264" t="s">
        <v>284</v>
      </c>
      <c r="E85" s="264">
        <v>44181</v>
      </c>
      <c r="F85" s="265" t="s">
        <v>130</v>
      </c>
      <c r="G85" s="266" t="s">
        <v>120</v>
      </c>
      <c r="H85" s="266" t="s">
        <v>120</v>
      </c>
      <c r="I85" s="407" t="s">
        <v>120</v>
      </c>
      <c r="J85" s="267" t="s">
        <v>120</v>
      </c>
      <c r="K85" s="266" t="s">
        <v>120</v>
      </c>
      <c r="L85" s="266" t="s">
        <v>120</v>
      </c>
    </row>
    <row r="86" spans="1:13" ht="15" customHeight="1">
      <c r="A86" s="262" t="s">
        <v>537</v>
      </c>
      <c r="B86" s="262" t="s">
        <v>723</v>
      </c>
      <c r="C86" s="263">
        <f t="shared" si="1"/>
        <v>0</v>
      </c>
      <c r="D86" s="264" t="s">
        <v>284</v>
      </c>
      <c r="E86" s="264">
        <v>44188</v>
      </c>
      <c r="F86" s="265" t="s">
        <v>130</v>
      </c>
      <c r="G86" s="266" t="s">
        <v>120</v>
      </c>
      <c r="H86" s="266" t="s">
        <v>120</v>
      </c>
      <c r="I86" s="407" t="s">
        <v>120</v>
      </c>
      <c r="J86" s="267" t="s">
        <v>120</v>
      </c>
      <c r="K86" s="266" t="s">
        <v>120</v>
      </c>
      <c r="L86" s="266" t="s">
        <v>120</v>
      </c>
    </row>
    <row r="87" spans="1:13" ht="15" customHeight="1">
      <c r="A87" s="262" t="s">
        <v>76</v>
      </c>
      <c r="B87" s="262" t="s">
        <v>723</v>
      </c>
      <c r="C87" s="263">
        <f t="shared" si="1"/>
        <v>0</v>
      </c>
      <c r="D87" s="264" t="s">
        <v>284</v>
      </c>
      <c r="E87" s="264">
        <v>44190</v>
      </c>
      <c r="F87" s="265" t="s">
        <v>130</v>
      </c>
      <c r="G87" s="266" t="s">
        <v>120</v>
      </c>
      <c r="H87" s="266" t="s">
        <v>120</v>
      </c>
      <c r="I87" s="407" t="s">
        <v>120</v>
      </c>
      <c r="J87" s="267" t="s">
        <v>120</v>
      </c>
      <c r="K87" s="266" t="s">
        <v>120</v>
      </c>
      <c r="L87" s="266" t="s">
        <v>120</v>
      </c>
    </row>
    <row r="88" spans="1:13" ht="15" customHeight="1">
      <c r="A88" s="262" t="s">
        <v>77</v>
      </c>
      <c r="B88" s="262" t="s">
        <v>723</v>
      </c>
      <c r="C88" s="263">
        <f t="shared" si="1"/>
        <v>0</v>
      </c>
      <c r="D88" s="264" t="s">
        <v>1747</v>
      </c>
      <c r="E88" s="264">
        <v>44189</v>
      </c>
      <c r="F88" s="265" t="s">
        <v>1823</v>
      </c>
      <c r="G88" s="266" t="s">
        <v>120</v>
      </c>
      <c r="H88" s="266" t="s">
        <v>120</v>
      </c>
      <c r="I88" s="407" t="s">
        <v>120</v>
      </c>
      <c r="J88" s="267" t="s">
        <v>120</v>
      </c>
      <c r="K88" s="266" t="s">
        <v>120</v>
      </c>
      <c r="L88" s="273" t="s">
        <v>1824</v>
      </c>
      <c r="M88" s="79" t="s">
        <v>120</v>
      </c>
    </row>
    <row r="89" spans="1:13" ht="15" customHeight="1">
      <c r="A89" s="261" t="s">
        <v>78</v>
      </c>
      <c r="B89" s="262" t="s">
        <v>723</v>
      </c>
      <c r="C89" s="263">
        <f t="shared" si="1"/>
        <v>0</v>
      </c>
      <c r="D89" s="264" t="s">
        <v>284</v>
      </c>
      <c r="E89" s="264">
        <v>44194</v>
      </c>
      <c r="F89" s="265" t="s">
        <v>130</v>
      </c>
      <c r="G89" s="266" t="s">
        <v>120</v>
      </c>
      <c r="H89" s="266" t="s">
        <v>120</v>
      </c>
      <c r="I89" s="407" t="s">
        <v>120</v>
      </c>
      <c r="J89" s="267" t="s">
        <v>120</v>
      </c>
      <c r="K89" s="266" t="s">
        <v>120</v>
      </c>
      <c r="L89" s="266" t="s">
        <v>120</v>
      </c>
    </row>
    <row r="90" spans="1:13" s="81" customFormat="1" ht="15" customHeight="1">
      <c r="A90" s="257" t="s">
        <v>79</v>
      </c>
      <c r="B90" s="257"/>
      <c r="C90" s="258"/>
      <c r="D90" s="276"/>
      <c r="E90" s="277"/>
      <c r="F90" s="260"/>
      <c r="G90" s="260"/>
      <c r="H90" s="260"/>
      <c r="I90" s="408"/>
      <c r="J90" s="278"/>
      <c r="K90" s="279"/>
      <c r="L90" s="279"/>
      <c r="M90" s="80"/>
    </row>
    <row r="91" spans="1:13" s="81" customFormat="1" ht="15" customHeight="1">
      <c r="A91" s="261" t="s">
        <v>69</v>
      </c>
      <c r="B91" s="262" t="s">
        <v>723</v>
      </c>
      <c r="C91" s="263">
        <f t="shared" si="1"/>
        <v>0</v>
      </c>
      <c r="D91" s="264" t="s">
        <v>284</v>
      </c>
      <c r="E91" s="264">
        <v>44190</v>
      </c>
      <c r="F91" s="265" t="s">
        <v>130</v>
      </c>
      <c r="G91" s="266" t="s">
        <v>120</v>
      </c>
      <c r="H91" s="266" t="s">
        <v>120</v>
      </c>
      <c r="I91" s="407" t="s">
        <v>120</v>
      </c>
      <c r="J91" s="267" t="s">
        <v>120</v>
      </c>
      <c r="K91" s="266" t="s">
        <v>120</v>
      </c>
      <c r="L91" s="266" t="s">
        <v>120</v>
      </c>
      <c r="M91" s="80"/>
    </row>
    <row r="92" spans="1:13" s="81" customFormat="1" ht="15" customHeight="1">
      <c r="A92" s="261" t="s">
        <v>80</v>
      </c>
      <c r="B92" s="261" t="s">
        <v>723</v>
      </c>
      <c r="C92" s="263">
        <f t="shared" si="1"/>
        <v>0</v>
      </c>
      <c r="D92" s="264" t="s">
        <v>1783</v>
      </c>
      <c r="E92" s="264">
        <v>44166</v>
      </c>
      <c r="F92" s="265" t="s">
        <v>1825</v>
      </c>
      <c r="G92" s="266" t="s">
        <v>120</v>
      </c>
      <c r="H92" s="266" t="s">
        <v>120</v>
      </c>
      <c r="I92" s="407" t="s">
        <v>120</v>
      </c>
      <c r="J92" s="267" t="s">
        <v>120</v>
      </c>
      <c r="K92" s="266" t="s">
        <v>120</v>
      </c>
      <c r="L92" s="265" t="s">
        <v>1826</v>
      </c>
      <c r="M92" s="80" t="s">
        <v>120</v>
      </c>
    </row>
    <row r="93" spans="1:13" ht="15" customHeight="1">
      <c r="A93" s="261" t="s">
        <v>73</v>
      </c>
      <c r="B93" s="262" t="s">
        <v>721</v>
      </c>
      <c r="C93" s="263">
        <f t="shared" si="1"/>
        <v>2</v>
      </c>
      <c r="D93" s="264" t="s">
        <v>1761</v>
      </c>
      <c r="E93" s="264">
        <v>44195</v>
      </c>
      <c r="F93" s="265" t="s">
        <v>261</v>
      </c>
      <c r="G93" s="265" t="s">
        <v>810</v>
      </c>
      <c r="H93" s="265" t="s">
        <v>811</v>
      </c>
      <c r="I93" s="410" t="s">
        <v>1827</v>
      </c>
      <c r="J93" s="284">
        <v>44212</v>
      </c>
      <c r="K93" s="275" t="s">
        <v>812</v>
      </c>
      <c r="L93" s="266" t="s">
        <v>120</v>
      </c>
    </row>
    <row r="94" spans="1:13" ht="15" customHeight="1">
      <c r="A94" s="267" t="s">
        <v>120</v>
      </c>
      <c r="B94" s="267" t="s">
        <v>120</v>
      </c>
      <c r="C94" s="272" t="s">
        <v>120</v>
      </c>
      <c r="D94" s="267" t="s">
        <v>120</v>
      </c>
      <c r="E94" s="267" t="s">
        <v>120</v>
      </c>
      <c r="F94" s="265" t="s">
        <v>261</v>
      </c>
      <c r="G94" s="265" t="s">
        <v>814</v>
      </c>
      <c r="H94" s="265" t="s">
        <v>815</v>
      </c>
      <c r="I94" s="410" t="s">
        <v>1828</v>
      </c>
      <c r="J94" s="284">
        <v>44226</v>
      </c>
      <c r="K94" s="265" t="s">
        <v>813</v>
      </c>
      <c r="L94" s="266" t="s">
        <v>120</v>
      </c>
    </row>
    <row r="95" spans="1:13" ht="15" customHeight="1">
      <c r="A95" s="262" t="s">
        <v>81</v>
      </c>
      <c r="B95" s="262" t="s">
        <v>723</v>
      </c>
      <c r="C95" s="263">
        <f t="shared" si="1"/>
        <v>0</v>
      </c>
      <c r="D95" s="264" t="s">
        <v>284</v>
      </c>
      <c r="E95" s="264">
        <v>44161</v>
      </c>
      <c r="F95" s="265" t="s">
        <v>130</v>
      </c>
      <c r="G95" s="266" t="s">
        <v>120</v>
      </c>
      <c r="H95" s="266" t="s">
        <v>120</v>
      </c>
      <c r="I95" s="407" t="s">
        <v>120</v>
      </c>
      <c r="J95" s="267" t="s">
        <v>120</v>
      </c>
      <c r="K95" s="266" t="s">
        <v>120</v>
      </c>
      <c r="L95" s="266" t="s">
        <v>120</v>
      </c>
    </row>
    <row r="96" spans="1:13" ht="15" customHeight="1">
      <c r="A96" s="262" t="s">
        <v>82</v>
      </c>
      <c r="B96" s="262" t="s">
        <v>722</v>
      </c>
      <c r="C96" s="263">
        <f t="shared" si="1"/>
        <v>1</v>
      </c>
      <c r="D96" s="264" t="s">
        <v>1740</v>
      </c>
      <c r="E96" s="264">
        <v>44186</v>
      </c>
      <c r="F96" s="265" t="s">
        <v>1829</v>
      </c>
      <c r="G96" s="265" t="s">
        <v>1830</v>
      </c>
      <c r="H96" s="265" t="s">
        <v>1578</v>
      </c>
      <c r="I96" s="289" t="s">
        <v>1831</v>
      </c>
      <c r="J96" s="264">
        <v>44550</v>
      </c>
      <c r="K96" s="265" t="s">
        <v>1832</v>
      </c>
      <c r="L96" s="266" t="s">
        <v>120</v>
      </c>
    </row>
    <row r="97" spans="1:12" ht="15" customHeight="1">
      <c r="A97" s="261" t="s">
        <v>83</v>
      </c>
      <c r="B97" s="262" t="s">
        <v>723</v>
      </c>
      <c r="C97" s="263">
        <f t="shared" si="1"/>
        <v>0</v>
      </c>
      <c r="D97" s="264" t="s">
        <v>284</v>
      </c>
      <c r="E97" s="264">
        <v>44174</v>
      </c>
      <c r="F97" s="265" t="s">
        <v>130</v>
      </c>
      <c r="G97" s="266" t="s">
        <v>120</v>
      </c>
      <c r="H97" s="266" t="s">
        <v>120</v>
      </c>
      <c r="I97" s="407" t="s">
        <v>120</v>
      </c>
      <c r="J97" s="267" t="s">
        <v>120</v>
      </c>
      <c r="K97" s="266" t="s">
        <v>120</v>
      </c>
      <c r="L97" s="266" t="s">
        <v>120</v>
      </c>
    </row>
    <row r="98" spans="1:12" ht="15" customHeight="1">
      <c r="A98" s="262" t="s">
        <v>84</v>
      </c>
      <c r="B98" s="262" t="s">
        <v>723</v>
      </c>
      <c r="C98" s="263">
        <f t="shared" si="1"/>
        <v>0</v>
      </c>
      <c r="D98" s="264" t="s">
        <v>284</v>
      </c>
      <c r="E98" s="264">
        <v>44176</v>
      </c>
      <c r="F98" s="265" t="s">
        <v>130</v>
      </c>
      <c r="G98" s="266" t="s">
        <v>120</v>
      </c>
      <c r="H98" s="266" t="s">
        <v>120</v>
      </c>
      <c r="I98" s="407" t="s">
        <v>120</v>
      </c>
      <c r="J98" s="267" t="s">
        <v>120</v>
      </c>
      <c r="K98" s="266" t="s">
        <v>120</v>
      </c>
      <c r="L98" s="266" t="s">
        <v>120</v>
      </c>
    </row>
    <row r="99" spans="1:12" ht="15" customHeight="1">
      <c r="A99" s="261" t="s">
        <v>85</v>
      </c>
      <c r="B99" s="262" t="s">
        <v>723</v>
      </c>
      <c r="C99" s="263">
        <f t="shared" si="1"/>
        <v>0</v>
      </c>
      <c r="D99" s="264" t="s">
        <v>284</v>
      </c>
      <c r="E99" s="264">
        <v>44194</v>
      </c>
      <c r="F99" s="265" t="s">
        <v>130</v>
      </c>
      <c r="G99" s="266" t="s">
        <v>120</v>
      </c>
      <c r="H99" s="266" t="s">
        <v>120</v>
      </c>
      <c r="I99" s="407" t="s">
        <v>120</v>
      </c>
      <c r="J99" s="267" t="s">
        <v>120</v>
      </c>
      <c r="K99" s="266" t="s">
        <v>120</v>
      </c>
      <c r="L99" s="266" t="s">
        <v>120</v>
      </c>
    </row>
    <row r="100" spans="1:12" ht="15" customHeight="1">
      <c r="A100" s="261" t="s">
        <v>86</v>
      </c>
      <c r="B100" s="262" t="s">
        <v>721</v>
      </c>
      <c r="C100" s="263">
        <f t="shared" si="1"/>
        <v>2</v>
      </c>
      <c r="D100" s="264" t="s">
        <v>1747</v>
      </c>
      <c r="E100" s="264">
        <v>44188</v>
      </c>
      <c r="F100" s="265" t="s">
        <v>847</v>
      </c>
      <c r="G100" s="265" t="s">
        <v>844</v>
      </c>
      <c r="H100" s="265" t="s">
        <v>845</v>
      </c>
      <c r="I100" s="410" t="s">
        <v>1806</v>
      </c>
      <c r="J100" s="284">
        <v>44190</v>
      </c>
      <c r="K100" s="285" t="s">
        <v>846</v>
      </c>
      <c r="L100" s="266" t="s">
        <v>120</v>
      </c>
    </row>
    <row r="101" spans="1:12" ht="15" customHeight="1">
      <c r="A101" s="267" t="s">
        <v>120</v>
      </c>
      <c r="B101" s="267" t="s">
        <v>120</v>
      </c>
      <c r="C101" s="272" t="s">
        <v>120</v>
      </c>
      <c r="D101" s="267" t="s">
        <v>120</v>
      </c>
      <c r="E101" s="267" t="s">
        <v>120</v>
      </c>
      <c r="F101" s="265" t="s">
        <v>848</v>
      </c>
      <c r="G101" s="265" t="s">
        <v>849</v>
      </c>
      <c r="H101" s="265" t="s">
        <v>850</v>
      </c>
      <c r="I101" s="410" t="s">
        <v>1793</v>
      </c>
      <c r="J101" s="284">
        <v>44284</v>
      </c>
      <c r="K101" s="265" t="s">
        <v>1833</v>
      </c>
      <c r="L101" s="266" t="s">
        <v>120</v>
      </c>
    </row>
    <row r="102" spans="1:12" ht="15" customHeight="1">
      <c r="A102" s="262" t="s">
        <v>87</v>
      </c>
      <c r="B102" s="262" t="s">
        <v>723</v>
      </c>
      <c r="C102" s="263">
        <f t="shared" si="1"/>
        <v>0</v>
      </c>
      <c r="D102" s="264" t="s">
        <v>284</v>
      </c>
      <c r="E102" s="264">
        <v>44187</v>
      </c>
      <c r="F102" s="265" t="s">
        <v>130</v>
      </c>
      <c r="G102" s="266" t="s">
        <v>120</v>
      </c>
      <c r="H102" s="266" t="s">
        <v>120</v>
      </c>
      <c r="I102" s="407" t="s">
        <v>120</v>
      </c>
      <c r="J102" s="267" t="s">
        <v>120</v>
      </c>
      <c r="K102" s="266" t="s">
        <v>120</v>
      </c>
      <c r="L102" s="266" t="s">
        <v>120</v>
      </c>
    </row>
    <row r="103" spans="1:12" ht="15" customHeight="1">
      <c r="A103" s="261" t="s">
        <v>88</v>
      </c>
      <c r="B103" s="262" t="s">
        <v>723</v>
      </c>
      <c r="C103" s="263">
        <f t="shared" si="1"/>
        <v>0</v>
      </c>
      <c r="D103" s="264" t="s">
        <v>284</v>
      </c>
      <c r="E103" s="264">
        <v>44181</v>
      </c>
      <c r="F103" s="265" t="s">
        <v>130</v>
      </c>
      <c r="G103" s="266" t="s">
        <v>120</v>
      </c>
      <c r="H103" s="266" t="s">
        <v>120</v>
      </c>
      <c r="I103" s="407" t="s">
        <v>120</v>
      </c>
      <c r="J103" s="267" t="s">
        <v>120</v>
      </c>
      <c r="K103" s="266" t="s">
        <v>120</v>
      </c>
      <c r="L103" s="266" t="s">
        <v>120</v>
      </c>
    </row>
    <row r="104" spans="1:12" ht="15" customHeight="1">
      <c r="A104" s="53" t="s">
        <v>725</v>
      </c>
      <c r="B104" s="84"/>
      <c r="C104" s="21"/>
      <c r="D104" s="22"/>
      <c r="E104" s="22"/>
      <c r="F104" s="186"/>
      <c r="G104" s="188"/>
      <c r="H104" s="188"/>
      <c r="I104" s="16"/>
      <c r="J104" s="16"/>
      <c r="K104" s="188"/>
      <c r="L104" s="188"/>
    </row>
    <row r="105" spans="1:12">
      <c r="A105" s="85"/>
      <c r="C105" s="23"/>
      <c r="G105" s="189"/>
      <c r="H105" s="189"/>
      <c r="I105" s="24"/>
      <c r="J105" s="24"/>
      <c r="K105" s="189"/>
      <c r="L105" s="189"/>
    </row>
    <row r="106" spans="1:12">
      <c r="A106" s="85"/>
      <c r="C106" s="23"/>
      <c r="G106" s="189"/>
      <c r="H106" s="189"/>
      <c r="I106" s="24"/>
      <c r="J106" s="24"/>
      <c r="K106" s="189"/>
      <c r="L106" s="189"/>
    </row>
    <row r="107" spans="1:12">
      <c r="A107" s="47"/>
      <c r="C107" s="23"/>
      <c r="G107" s="189"/>
      <c r="H107" s="189"/>
      <c r="I107" s="24"/>
      <c r="J107" s="24"/>
      <c r="K107" s="189"/>
      <c r="L107" s="189"/>
    </row>
    <row r="108" spans="1:12">
      <c r="A108" s="47"/>
      <c r="C108" s="23"/>
      <c r="G108" s="189"/>
      <c r="H108" s="189"/>
      <c r="I108" s="24"/>
      <c r="J108" s="24"/>
      <c r="K108" s="189"/>
      <c r="L108" s="189"/>
    </row>
    <row r="109" spans="1:12">
      <c r="A109" s="47"/>
      <c r="C109" s="23"/>
      <c r="G109" s="189"/>
      <c r="H109" s="189"/>
      <c r="I109" s="24"/>
      <c r="J109" s="24"/>
      <c r="K109" s="189"/>
      <c r="L109" s="189"/>
    </row>
    <row r="110" spans="1:12">
      <c r="A110" s="26"/>
      <c r="B110" s="12"/>
      <c r="C110" s="47"/>
      <c r="D110" s="78"/>
      <c r="E110" s="78"/>
      <c r="F110" s="236"/>
      <c r="G110" s="189"/>
      <c r="H110" s="189"/>
      <c r="I110" s="47"/>
      <c r="J110" s="47"/>
      <c r="K110" s="189"/>
      <c r="L110" s="189"/>
    </row>
    <row r="111" spans="1:12">
      <c r="A111" s="47"/>
      <c r="C111" s="47"/>
      <c r="D111" s="78"/>
      <c r="E111" s="78"/>
      <c r="F111" s="236"/>
      <c r="G111" s="189"/>
      <c r="H111" s="189"/>
      <c r="I111" s="47"/>
      <c r="J111" s="47"/>
      <c r="K111" s="189"/>
      <c r="L111" s="189"/>
    </row>
    <row r="112" spans="1:12">
      <c r="A112" s="47"/>
      <c r="C112" s="47"/>
      <c r="D112" s="78"/>
      <c r="E112" s="78"/>
      <c r="F112" s="236"/>
      <c r="G112" s="189"/>
      <c r="H112" s="189"/>
      <c r="I112" s="47"/>
      <c r="J112" s="47"/>
      <c r="K112" s="189"/>
      <c r="L112" s="189"/>
    </row>
    <row r="113" spans="1:12">
      <c r="A113" s="47"/>
      <c r="C113" s="47"/>
      <c r="D113" s="78"/>
      <c r="E113" s="78"/>
      <c r="F113" s="236"/>
      <c r="G113" s="189"/>
      <c r="H113" s="189"/>
      <c r="I113" s="47"/>
      <c r="J113" s="47"/>
      <c r="K113" s="189"/>
      <c r="L113" s="189"/>
    </row>
    <row r="114" spans="1:12">
      <c r="A114" s="26"/>
      <c r="B114" s="12"/>
      <c r="C114" s="47"/>
      <c r="D114" s="78"/>
      <c r="E114" s="78"/>
      <c r="F114" s="236"/>
      <c r="G114" s="189"/>
      <c r="H114" s="189"/>
      <c r="I114" s="47"/>
      <c r="J114" s="47"/>
      <c r="K114" s="189"/>
      <c r="L114" s="189"/>
    </row>
    <row r="115" spans="1:12">
      <c r="A115" s="47"/>
      <c r="C115" s="47"/>
      <c r="D115" s="78"/>
      <c r="E115" s="78"/>
      <c r="F115" s="236"/>
      <c r="G115" s="189"/>
      <c r="H115" s="189"/>
      <c r="I115" s="47"/>
      <c r="J115" s="47"/>
      <c r="K115" s="189"/>
      <c r="L115" s="189"/>
    </row>
    <row r="116" spans="1:12">
      <c r="A116" s="47"/>
      <c r="C116" s="47"/>
      <c r="D116" s="78"/>
      <c r="E116" s="78"/>
      <c r="F116" s="236"/>
      <c r="G116" s="189"/>
      <c r="H116" s="189"/>
      <c r="I116" s="47"/>
      <c r="J116" s="47"/>
      <c r="K116" s="189"/>
      <c r="L116" s="189"/>
    </row>
    <row r="117" spans="1:12">
      <c r="A117" s="26"/>
      <c r="B117" s="12"/>
      <c r="C117" s="47"/>
      <c r="D117" s="78"/>
      <c r="E117" s="78"/>
      <c r="F117" s="236"/>
      <c r="G117" s="189"/>
      <c r="H117" s="189"/>
      <c r="I117" s="47"/>
      <c r="J117" s="47"/>
      <c r="K117" s="189"/>
      <c r="L117" s="189"/>
    </row>
    <row r="118" spans="1:12">
      <c r="A118" s="47"/>
      <c r="C118" s="47"/>
      <c r="D118" s="78"/>
      <c r="E118" s="78"/>
      <c r="F118" s="236"/>
      <c r="G118" s="189"/>
      <c r="H118" s="189"/>
      <c r="I118" s="47"/>
      <c r="J118" s="47"/>
      <c r="K118" s="189"/>
      <c r="L118" s="189"/>
    </row>
    <row r="119" spans="1:12">
      <c r="A119" s="47"/>
      <c r="C119" s="47"/>
      <c r="D119" s="78"/>
      <c r="E119" s="78"/>
      <c r="F119" s="236"/>
      <c r="G119" s="189"/>
      <c r="H119" s="189"/>
      <c r="I119" s="47"/>
      <c r="J119" s="47"/>
      <c r="K119" s="189"/>
      <c r="L119" s="189"/>
    </row>
    <row r="120" spans="1:12">
      <c r="A120" s="47"/>
      <c r="C120" s="47"/>
      <c r="D120" s="78"/>
      <c r="E120" s="78"/>
      <c r="F120" s="236"/>
      <c r="G120" s="189"/>
      <c r="H120" s="189"/>
      <c r="I120" s="47"/>
      <c r="J120" s="47"/>
      <c r="K120" s="189"/>
      <c r="L120" s="189"/>
    </row>
    <row r="121" spans="1:12">
      <c r="A121" s="26"/>
      <c r="B121" s="12"/>
      <c r="C121" s="47"/>
      <c r="D121" s="78"/>
      <c r="E121" s="78"/>
      <c r="F121" s="236"/>
      <c r="G121" s="189"/>
      <c r="H121" s="189"/>
      <c r="I121" s="47"/>
      <c r="J121" s="47"/>
      <c r="K121" s="189"/>
      <c r="L121" s="189"/>
    </row>
    <row r="122" spans="1:12">
      <c r="A122" s="47"/>
      <c r="C122" s="47"/>
      <c r="D122" s="78"/>
      <c r="E122" s="78"/>
      <c r="F122" s="236"/>
      <c r="G122" s="189"/>
      <c r="H122" s="189"/>
      <c r="I122" s="47"/>
      <c r="J122" s="47"/>
      <c r="K122" s="189"/>
      <c r="L122" s="189"/>
    </row>
    <row r="123" spans="1:12">
      <c r="A123" s="47"/>
      <c r="C123" s="47"/>
      <c r="D123" s="78"/>
      <c r="E123" s="78"/>
      <c r="F123" s="236"/>
      <c r="G123" s="189"/>
      <c r="H123" s="189"/>
      <c r="I123" s="47"/>
      <c r="J123" s="47"/>
      <c r="K123" s="189"/>
      <c r="L123" s="189"/>
    </row>
    <row r="124" spans="1:12">
      <c r="A124" s="26"/>
      <c r="B124" s="12"/>
      <c r="C124" s="47"/>
      <c r="D124" s="78"/>
      <c r="E124" s="78"/>
      <c r="F124" s="236"/>
      <c r="G124" s="189"/>
      <c r="H124" s="189"/>
      <c r="I124" s="47"/>
      <c r="J124" s="47"/>
      <c r="K124" s="189"/>
      <c r="L124" s="189"/>
    </row>
    <row r="125" spans="1:12">
      <c r="A125" s="47"/>
      <c r="C125" s="47"/>
      <c r="D125" s="78"/>
      <c r="E125" s="78"/>
      <c r="F125" s="236"/>
      <c r="G125" s="189"/>
      <c r="H125" s="189"/>
      <c r="I125" s="47"/>
      <c r="J125" s="47"/>
      <c r="K125" s="189"/>
      <c r="L125" s="189"/>
    </row>
    <row r="126" spans="1:12">
      <c r="A126" s="47"/>
      <c r="C126" s="47"/>
      <c r="D126" s="78"/>
      <c r="E126" s="78"/>
      <c r="F126" s="236"/>
      <c r="G126" s="189"/>
      <c r="H126" s="189"/>
      <c r="I126" s="47"/>
      <c r="J126" s="47"/>
      <c r="K126" s="189"/>
      <c r="L126" s="189"/>
    </row>
    <row r="127" spans="1:12">
      <c r="A127" s="47"/>
      <c r="C127" s="47"/>
      <c r="D127" s="78"/>
      <c r="E127" s="78"/>
      <c r="F127" s="236"/>
      <c r="G127" s="189"/>
      <c r="H127" s="189"/>
      <c r="I127" s="47"/>
      <c r="J127" s="47"/>
      <c r="K127" s="189"/>
      <c r="L127" s="189"/>
    </row>
    <row r="128" spans="1:12">
      <c r="A128" s="26"/>
      <c r="B128" s="12"/>
      <c r="C128" s="47"/>
      <c r="D128" s="78"/>
      <c r="E128" s="78"/>
      <c r="F128" s="236"/>
      <c r="G128" s="189"/>
      <c r="H128" s="189"/>
      <c r="I128" s="47"/>
      <c r="J128" s="47"/>
      <c r="K128" s="189"/>
      <c r="L128" s="189"/>
    </row>
    <row r="129" spans="1:12">
      <c r="A129" s="47"/>
      <c r="C129" s="47"/>
      <c r="D129" s="78"/>
      <c r="E129" s="78"/>
      <c r="F129" s="236"/>
      <c r="G129" s="189"/>
      <c r="H129" s="189"/>
      <c r="I129" s="47"/>
      <c r="J129" s="47"/>
      <c r="K129" s="189"/>
      <c r="L129" s="189"/>
    </row>
    <row r="130" spans="1:12">
      <c r="A130" s="47"/>
      <c r="C130" s="47"/>
      <c r="D130" s="78"/>
      <c r="E130" s="78"/>
      <c r="F130" s="236"/>
      <c r="G130" s="189"/>
      <c r="H130" s="189"/>
      <c r="I130" s="47"/>
      <c r="J130" s="47"/>
      <c r="K130" s="189"/>
      <c r="L130" s="189"/>
    </row>
    <row r="131" spans="1:12">
      <c r="A131" s="47"/>
      <c r="C131" s="47"/>
      <c r="D131" s="78"/>
      <c r="E131" s="78"/>
      <c r="F131" s="236"/>
      <c r="G131" s="189"/>
      <c r="H131" s="189"/>
      <c r="I131" s="47"/>
      <c r="J131" s="47"/>
      <c r="K131" s="189"/>
      <c r="L131" s="189"/>
    </row>
    <row r="132" spans="1:12">
      <c r="A132" s="47"/>
      <c r="C132" s="47"/>
      <c r="D132" s="78"/>
      <c r="E132" s="78"/>
      <c r="F132" s="236"/>
      <c r="G132" s="189"/>
      <c r="H132" s="189"/>
      <c r="I132" s="47"/>
      <c r="J132" s="47"/>
      <c r="K132" s="189"/>
      <c r="L132" s="189"/>
    </row>
    <row r="133" spans="1:12">
      <c r="A133" s="47"/>
      <c r="C133" s="47"/>
      <c r="D133" s="78"/>
      <c r="E133" s="78"/>
      <c r="F133" s="236"/>
      <c r="G133" s="189"/>
      <c r="H133" s="189"/>
      <c r="I133" s="47"/>
      <c r="J133" s="47"/>
      <c r="K133" s="189"/>
      <c r="L133" s="189"/>
    </row>
    <row r="134" spans="1:12">
      <c r="A134" s="47"/>
      <c r="C134" s="47"/>
      <c r="D134" s="78"/>
      <c r="E134" s="78"/>
      <c r="F134" s="236"/>
      <c r="G134" s="189"/>
      <c r="H134" s="189"/>
      <c r="I134" s="47"/>
      <c r="J134" s="47"/>
      <c r="K134" s="189"/>
      <c r="L134" s="189"/>
    </row>
    <row r="135" spans="1:12">
      <c r="A135" s="47"/>
      <c r="C135" s="47"/>
      <c r="D135" s="78"/>
      <c r="E135" s="78"/>
      <c r="F135" s="236"/>
      <c r="G135" s="189"/>
      <c r="H135" s="189"/>
      <c r="I135" s="47"/>
      <c r="J135" s="47"/>
      <c r="K135" s="189"/>
      <c r="L135" s="189"/>
    </row>
    <row r="136" spans="1:12">
      <c r="A136" s="47"/>
      <c r="C136" s="47"/>
      <c r="D136" s="78"/>
      <c r="E136" s="78"/>
      <c r="F136" s="236"/>
      <c r="G136" s="189"/>
      <c r="H136" s="189"/>
      <c r="I136" s="47"/>
      <c r="J136" s="47"/>
      <c r="K136" s="189"/>
      <c r="L136" s="189"/>
    </row>
    <row r="137" spans="1:12">
      <c r="A137" s="47"/>
      <c r="C137" s="47"/>
      <c r="D137" s="78"/>
      <c r="E137" s="78"/>
      <c r="F137" s="236"/>
      <c r="G137" s="189"/>
      <c r="H137" s="189"/>
      <c r="I137" s="47"/>
      <c r="J137" s="47"/>
      <c r="K137" s="189"/>
      <c r="L137" s="189"/>
    </row>
    <row r="138" spans="1:12">
      <c r="A138" s="47"/>
      <c r="C138" s="47"/>
      <c r="D138" s="78"/>
      <c r="E138" s="78"/>
      <c r="F138" s="236"/>
      <c r="G138" s="189"/>
      <c r="H138" s="189"/>
      <c r="I138" s="47"/>
      <c r="J138" s="47"/>
      <c r="K138" s="189"/>
      <c r="L138" s="189"/>
    </row>
    <row r="139" spans="1:12">
      <c r="A139" s="47"/>
      <c r="C139" s="47"/>
      <c r="D139" s="78"/>
      <c r="E139" s="78"/>
      <c r="F139" s="236"/>
      <c r="G139" s="189"/>
      <c r="H139" s="189"/>
      <c r="I139" s="47"/>
      <c r="J139" s="47"/>
      <c r="K139" s="189"/>
      <c r="L139" s="189"/>
    </row>
    <row r="140" spans="1:12">
      <c r="A140" s="47"/>
      <c r="C140" s="47"/>
      <c r="D140" s="78"/>
      <c r="E140" s="78"/>
      <c r="F140" s="236"/>
      <c r="G140" s="189"/>
      <c r="H140" s="189"/>
      <c r="I140" s="47"/>
      <c r="J140" s="47"/>
      <c r="K140" s="189"/>
      <c r="L140" s="189"/>
    </row>
    <row r="141" spans="1:12">
      <c r="A141" s="47"/>
      <c r="C141" s="47"/>
      <c r="D141" s="78"/>
      <c r="E141" s="78"/>
      <c r="F141" s="236"/>
      <c r="G141" s="189"/>
      <c r="H141" s="189"/>
      <c r="I141" s="47"/>
      <c r="J141" s="47"/>
      <c r="K141" s="189"/>
      <c r="L141" s="189"/>
    </row>
    <row r="142" spans="1:12">
      <c r="A142" s="47"/>
      <c r="B142" s="47"/>
      <c r="C142" s="47"/>
      <c r="D142" s="78"/>
      <c r="E142" s="78"/>
      <c r="F142" s="236"/>
      <c r="G142" s="189"/>
      <c r="H142" s="189"/>
      <c r="I142" s="47"/>
      <c r="J142" s="47"/>
      <c r="K142" s="189"/>
      <c r="L142" s="189"/>
    </row>
    <row r="143" spans="1:12">
      <c r="A143" s="47"/>
      <c r="B143" s="47"/>
      <c r="C143" s="47"/>
      <c r="D143" s="78"/>
      <c r="E143" s="78"/>
      <c r="F143" s="236"/>
      <c r="G143" s="189"/>
      <c r="H143" s="189"/>
      <c r="I143" s="47"/>
      <c r="J143" s="47"/>
      <c r="K143" s="189"/>
      <c r="L143" s="189"/>
    </row>
    <row r="144" spans="1:12">
      <c r="A144" s="47"/>
      <c r="B144" s="47"/>
      <c r="C144" s="47"/>
      <c r="D144" s="78"/>
      <c r="E144" s="78"/>
      <c r="F144" s="236"/>
      <c r="G144" s="189"/>
      <c r="H144" s="189"/>
      <c r="I144" s="47"/>
      <c r="J144" s="47"/>
      <c r="K144" s="189"/>
      <c r="L144" s="189"/>
    </row>
    <row r="145" spans="1:12">
      <c r="A145" s="47"/>
      <c r="B145" s="47"/>
      <c r="C145" s="47"/>
      <c r="D145" s="78"/>
      <c r="E145" s="78"/>
      <c r="F145" s="236"/>
      <c r="G145" s="189"/>
      <c r="H145" s="189"/>
      <c r="I145" s="47"/>
      <c r="J145" s="47"/>
      <c r="K145" s="189"/>
      <c r="L145" s="189"/>
    </row>
    <row r="146" spans="1:12">
      <c r="A146" s="47"/>
      <c r="B146" s="47"/>
      <c r="C146" s="47"/>
      <c r="D146" s="78"/>
      <c r="E146" s="78"/>
      <c r="F146" s="236"/>
      <c r="G146" s="189"/>
      <c r="H146" s="189"/>
      <c r="I146" s="47"/>
      <c r="J146" s="47"/>
      <c r="K146" s="189"/>
      <c r="L146" s="189"/>
    </row>
    <row r="147" spans="1:12">
      <c r="A147" s="47"/>
      <c r="B147" s="47"/>
      <c r="C147" s="47"/>
      <c r="D147" s="78"/>
      <c r="E147" s="78"/>
      <c r="F147" s="236"/>
      <c r="G147" s="189"/>
      <c r="H147" s="189"/>
      <c r="I147" s="47"/>
      <c r="J147" s="47"/>
      <c r="K147" s="189"/>
      <c r="L147" s="189"/>
    </row>
    <row r="148" spans="1:12">
      <c r="A148" s="47"/>
      <c r="B148" s="47"/>
      <c r="C148" s="47"/>
      <c r="D148" s="78"/>
      <c r="E148" s="78"/>
      <c r="F148" s="236"/>
      <c r="G148" s="189"/>
      <c r="H148" s="189"/>
      <c r="I148" s="47"/>
      <c r="J148" s="47"/>
      <c r="K148" s="189"/>
      <c r="L148" s="189"/>
    </row>
    <row r="149" spans="1:12">
      <c r="A149" s="47"/>
      <c r="B149" s="47"/>
      <c r="C149" s="47"/>
      <c r="D149" s="78"/>
      <c r="E149" s="78"/>
      <c r="F149" s="236"/>
      <c r="G149" s="189"/>
      <c r="H149" s="189"/>
      <c r="I149" s="47"/>
      <c r="J149" s="47"/>
      <c r="K149" s="189"/>
      <c r="L149" s="189"/>
    </row>
    <row r="150" spans="1:12">
      <c r="A150" s="47"/>
      <c r="B150" s="47"/>
      <c r="C150" s="47"/>
      <c r="D150" s="78"/>
      <c r="E150" s="78"/>
      <c r="F150" s="236"/>
      <c r="G150" s="189"/>
      <c r="H150" s="189"/>
      <c r="I150" s="47"/>
      <c r="J150" s="47"/>
      <c r="K150" s="189"/>
      <c r="L150" s="189"/>
    </row>
    <row r="151" spans="1:12">
      <c r="A151" s="47"/>
      <c r="B151" s="47"/>
      <c r="C151" s="47"/>
      <c r="D151" s="78"/>
      <c r="E151" s="78"/>
      <c r="F151" s="236"/>
      <c r="G151" s="189"/>
      <c r="H151" s="189"/>
      <c r="I151" s="47"/>
      <c r="J151" s="47"/>
      <c r="K151" s="189"/>
      <c r="L151" s="189"/>
    </row>
    <row r="152" spans="1:12">
      <c r="A152" s="47"/>
      <c r="B152" s="47"/>
      <c r="C152" s="47"/>
      <c r="D152" s="78"/>
      <c r="E152" s="78"/>
      <c r="F152" s="236"/>
      <c r="G152" s="189"/>
      <c r="H152" s="189"/>
      <c r="I152" s="47"/>
      <c r="J152" s="47"/>
      <c r="K152" s="189"/>
      <c r="L152" s="189"/>
    </row>
    <row r="153" spans="1:12">
      <c r="A153" s="47"/>
      <c r="B153" s="47"/>
      <c r="C153" s="47"/>
      <c r="D153" s="78"/>
      <c r="E153" s="78"/>
      <c r="F153" s="236"/>
      <c r="G153" s="189"/>
      <c r="H153" s="189"/>
      <c r="I153" s="47"/>
      <c r="J153" s="47"/>
      <c r="K153" s="189"/>
      <c r="L153" s="189"/>
    </row>
    <row r="154" spans="1:12">
      <c r="A154" s="47"/>
      <c r="B154" s="47"/>
      <c r="C154" s="47"/>
      <c r="D154" s="78"/>
      <c r="E154" s="78"/>
      <c r="F154" s="236"/>
      <c r="G154" s="189"/>
      <c r="H154" s="189"/>
      <c r="I154" s="47"/>
      <c r="J154" s="47"/>
      <c r="K154" s="189"/>
      <c r="L154" s="189"/>
    </row>
    <row r="155" spans="1:12">
      <c r="A155" s="47"/>
      <c r="B155" s="47"/>
      <c r="C155" s="47"/>
      <c r="D155" s="78"/>
      <c r="E155" s="78"/>
      <c r="F155" s="236"/>
      <c r="G155" s="189"/>
      <c r="H155" s="189"/>
      <c r="I155" s="47"/>
      <c r="J155" s="47"/>
      <c r="K155" s="189"/>
      <c r="L155" s="189"/>
    </row>
    <row r="156" spans="1:12">
      <c r="A156" s="47"/>
      <c r="B156" s="47"/>
      <c r="C156" s="47"/>
      <c r="D156" s="78"/>
      <c r="E156" s="78"/>
      <c r="F156" s="236"/>
      <c r="G156" s="189"/>
      <c r="H156" s="189"/>
      <c r="I156" s="47"/>
      <c r="J156" s="47"/>
      <c r="K156" s="189"/>
      <c r="L156" s="189"/>
    </row>
    <row r="157" spans="1:12">
      <c r="A157" s="47"/>
      <c r="B157" s="47"/>
      <c r="C157" s="47"/>
      <c r="D157" s="78"/>
      <c r="E157" s="78"/>
      <c r="F157" s="236"/>
      <c r="G157" s="189"/>
      <c r="H157" s="189"/>
      <c r="I157" s="47"/>
      <c r="J157" s="47"/>
      <c r="K157" s="189"/>
      <c r="L157" s="189"/>
    </row>
    <row r="158" spans="1:12">
      <c r="A158" s="47"/>
      <c r="B158" s="47"/>
      <c r="C158" s="47"/>
      <c r="D158" s="78"/>
      <c r="E158" s="78"/>
      <c r="F158" s="236"/>
      <c r="G158" s="189"/>
      <c r="H158" s="189"/>
      <c r="I158" s="47"/>
      <c r="J158" s="47"/>
      <c r="K158" s="189"/>
      <c r="L158" s="189"/>
    </row>
    <row r="159" spans="1:12">
      <c r="A159" s="47"/>
      <c r="B159" s="47"/>
      <c r="C159" s="47"/>
      <c r="D159" s="78"/>
      <c r="E159" s="78"/>
      <c r="F159" s="236"/>
      <c r="G159" s="189"/>
      <c r="H159" s="189"/>
      <c r="I159" s="47"/>
      <c r="J159" s="47"/>
      <c r="K159" s="189"/>
      <c r="L159" s="189"/>
    </row>
    <row r="160" spans="1:12">
      <c r="A160" s="47"/>
      <c r="B160" s="47"/>
      <c r="C160" s="47"/>
      <c r="D160" s="78"/>
      <c r="E160" s="78"/>
      <c r="F160" s="236"/>
      <c r="G160" s="189"/>
      <c r="H160" s="189"/>
      <c r="I160" s="47"/>
      <c r="J160" s="47"/>
      <c r="K160" s="189"/>
      <c r="L160" s="189"/>
    </row>
    <row r="161" spans="1:12">
      <c r="A161" s="47"/>
      <c r="B161" s="47"/>
      <c r="C161" s="47"/>
      <c r="D161" s="78"/>
      <c r="E161" s="78"/>
      <c r="F161" s="236"/>
      <c r="G161" s="189"/>
      <c r="H161" s="189"/>
      <c r="I161" s="47"/>
      <c r="J161" s="47"/>
      <c r="K161" s="189"/>
      <c r="L161" s="189"/>
    </row>
    <row r="162" spans="1:12">
      <c r="A162" s="47"/>
      <c r="B162" s="47"/>
      <c r="C162" s="47"/>
      <c r="D162" s="78"/>
      <c r="E162" s="78"/>
      <c r="F162" s="236"/>
      <c r="G162" s="189"/>
      <c r="H162" s="189"/>
      <c r="I162" s="47"/>
      <c r="J162" s="47"/>
      <c r="K162" s="189"/>
      <c r="L162" s="189"/>
    </row>
    <row r="163" spans="1:12">
      <c r="A163" s="47"/>
      <c r="B163" s="47"/>
      <c r="C163" s="47"/>
      <c r="D163" s="78"/>
      <c r="E163" s="78"/>
      <c r="F163" s="236"/>
      <c r="G163" s="189"/>
      <c r="H163" s="189"/>
      <c r="I163" s="47"/>
      <c r="J163" s="47"/>
      <c r="K163" s="189"/>
      <c r="L163" s="189"/>
    </row>
    <row r="164" spans="1:12">
      <c r="A164" s="47"/>
      <c r="B164" s="47"/>
      <c r="C164" s="47"/>
      <c r="D164" s="78"/>
      <c r="E164" s="78"/>
      <c r="F164" s="236"/>
      <c r="G164" s="189"/>
      <c r="H164" s="189"/>
      <c r="I164" s="47"/>
      <c r="J164" s="47"/>
      <c r="K164" s="189"/>
      <c r="L164" s="189"/>
    </row>
    <row r="165" spans="1:12">
      <c r="A165" s="47"/>
      <c r="B165" s="47"/>
      <c r="C165" s="47"/>
      <c r="D165" s="78"/>
      <c r="E165" s="78"/>
      <c r="F165" s="236"/>
      <c r="G165" s="189"/>
      <c r="H165" s="189"/>
      <c r="I165" s="47"/>
      <c r="J165" s="47"/>
      <c r="K165" s="189"/>
      <c r="L165" s="189"/>
    </row>
    <row r="166" spans="1:12">
      <c r="A166" s="47"/>
      <c r="B166" s="47"/>
      <c r="C166" s="47"/>
      <c r="D166" s="78"/>
      <c r="E166" s="78"/>
      <c r="F166" s="236"/>
      <c r="G166" s="189"/>
      <c r="H166" s="189"/>
      <c r="I166" s="47"/>
      <c r="J166" s="47"/>
      <c r="K166" s="189"/>
      <c r="L166" s="189"/>
    </row>
    <row r="167" spans="1:12">
      <c r="A167" s="47"/>
      <c r="B167" s="47"/>
      <c r="C167" s="47"/>
      <c r="D167" s="78"/>
      <c r="E167" s="78"/>
      <c r="F167" s="236"/>
      <c r="G167" s="189"/>
      <c r="H167" s="189"/>
      <c r="I167" s="47"/>
      <c r="J167" s="47"/>
      <c r="K167" s="189"/>
      <c r="L167" s="189"/>
    </row>
    <row r="168" spans="1:12">
      <c r="B168" s="74"/>
      <c r="C168" s="74"/>
      <c r="D168" s="78"/>
      <c r="E168" s="78"/>
      <c r="F168" s="236"/>
      <c r="I168" s="74"/>
      <c r="J168" s="74"/>
    </row>
    <row r="169" spans="1:12">
      <c r="B169" s="74"/>
      <c r="C169" s="74"/>
      <c r="D169" s="78"/>
      <c r="E169" s="78"/>
      <c r="F169" s="236"/>
      <c r="I169" s="74"/>
      <c r="J169" s="74"/>
    </row>
    <row r="170" spans="1:12">
      <c r="B170" s="74"/>
      <c r="C170" s="74"/>
      <c r="D170" s="78"/>
      <c r="E170" s="78"/>
      <c r="F170" s="236"/>
      <c r="I170" s="74"/>
      <c r="J170" s="74"/>
    </row>
    <row r="171" spans="1:12">
      <c r="B171" s="74"/>
      <c r="C171" s="74"/>
      <c r="D171" s="78"/>
      <c r="E171" s="78"/>
      <c r="F171" s="236"/>
      <c r="I171" s="74"/>
      <c r="J171" s="74"/>
    </row>
    <row r="172" spans="1:12">
      <c r="B172" s="74"/>
      <c r="C172" s="74"/>
      <c r="D172" s="78"/>
      <c r="E172" s="78"/>
      <c r="F172" s="236"/>
      <c r="I172" s="74"/>
      <c r="J172" s="74"/>
    </row>
    <row r="173" spans="1:12">
      <c r="B173" s="74"/>
      <c r="C173" s="74"/>
      <c r="D173" s="78"/>
      <c r="E173" s="78"/>
      <c r="F173" s="236"/>
      <c r="I173" s="74"/>
      <c r="J173" s="74"/>
    </row>
    <row r="174" spans="1:12">
      <c r="B174" s="74"/>
      <c r="C174" s="74"/>
      <c r="D174" s="78"/>
      <c r="E174" s="78"/>
      <c r="F174" s="236"/>
      <c r="I174" s="74"/>
      <c r="J174" s="74"/>
    </row>
    <row r="175" spans="1:12">
      <c r="B175" s="74"/>
      <c r="C175" s="74"/>
      <c r="D175" s="78"/>
      <c r="E175" s="78"/>
      <c r="F175" s="236"/>
      <c r="I175" s="74"/>
      <c r="J175" s="74"/>
    </row>
    <row r="176" spans="1:12">
      <c r="B176" s="74"/>
      <c r="C176" s="74"/>
      <c r="D176" s="78"/>
      <c r="E176" s="78"/>
      <c r="F176" s="236"/>
      <c r="I176" s="74"/>
      <c r="J176" s="74"/>
    </row>
  </sheetData>
  <mergeCells count="12">
    <mergeCell ref="A3:A6"/>
    <mergeCell ref="D3:D6"/>
    <mergeCell ref="E3:E6"/>
    <mergeCell ref="F3:K3"/>
    <mergeCell ref="L3:L6"/>
    <mergeCell ref="C4:C6"/>
    <mergeCell ref="F4:F6"/>
    <mergeCell ref="G4:G6"/>
    <mergeCell ref="H4:H6"/>
    <mergeCell ref="I4:I6"/>
    <mergeCell ref="J4:J6"/>
    <mergeCell ref="K4:K6"/>
  </mergeCells>
  <dataValidations count="3">
    <dataValidation type="list" allowBlank="1" showInputMessage="1" showErrorMessage="1" sqref="B7" xr:uid="{00000000-0002-0000-0500-000000000000}">
      <formula1>#REF!</formula1>
    </dataValidation>
    <dataValidation type="list" allowBlank="1" showInputMessage="1" showErrorMessage="1" sqref="B4:B6" xr:uid="{00000000-0002-0000-0500-000001000000}">
      <formula1>$B$4:$B$5</formula1>
    </dataValidation>
    <dataValidation type="list" allowBlank="1" showInputMessage="1" showErrorMessage="1" sqref="B80:B89 B41:B47 B49:B55 B58:B71 B73:B78 B8:B25 B27:B37 B39 B91:B93 B95:B100 B102:B103" xr:uid="{00000000-0002-0000-0500-000002000000}">
      <formula1>$B$4:$B$6</formula1>
    </dataValidation>
  </dataValidations>
  <hyperlinks>
    <hyperlink ref="K31" r:id="rId1" xr:uid="{00000000-0004-0000-0500-000000000000}"/>
    <hyperlink ref="K62" r:id="rId2" display="https://youtu.be/97lOe0hz50E" xr:uid="{00000000-0004-0000-0500-000001000000}"/>
    <hyperlink ref="K17" r:id="rId3" xr:uid="{00000000-0004-0000-0500-000002000000}"/>
    <hyperlink ref="K70" r:id="rId4" xr:uid="{00000000-0004-0000-0500-000003000000}"/>
    <hyperlink ref="K80" r:id="rId5" xr:uid="{00000000-0004-0000-0500-000004000000}"/>
    <hyperlink ref="K83" r:id="rId6" xr:uid="{00000000-0004-0000-0500-000005000000}"/>
    <hyperlink ref="K100" r:id="rId7" xr:uid="{00000000-0004-0000-0500-000006000000}"/>
    <hyperlink ref="K24" r:id="rId8" xr:uid="{00000000-0004-0000-0500-000007000000}"/>
  </hyperlinks>
  <pageMargins left="0.7" right="0.7" top="0.75" bottom="0.75" header="0.3" footer="0.3"/>
  <pageSetup paperSize="9" scale="75" orientation="landscape" horizontalDpi="0" verticalDpi="0"/>
  <headerFooter>
    <oddFooter>&amp;C&amp;"Calibri,обычный"&amp;K000000&amp;A&amp;R&amp;"Calibri,обычный"&amp;K000000&amp;P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0F2F4"/>
  </sheetPr>
  <dimension ref="A1:N144"/>
  <sheetViews>
    <sheetView zoomScaleNormal="100" workbookViewId="0">
      <pane ySplit="6" topLeftCell="A7" activePane="bottomLeft" state="frozen"/>
      <selection pane="bottomLeft" activeCell="A3" sqref="A3:A5"/>
    </sheetView>
  </sheetViews>
  <sheetFormatPr baseColWidth="10" defaultColWidth="8.83203125" defaultRowHeight="12"/>
  <cols>
    <col min="1" max="1" width="22.83203125" style="2" customWidth="1"/>
    <col min="2" max="2" width="26.33203125" style="45" customWidth="1"/>
    <col min="3" max="3" width="5.83203125" style="27" customWidth="1"/>
    <col min="4" max="4" width="4.83203125" style="27" customWidth="1"/>
    <col min="5" max="5" width="5.83203125" style="27" customWidth="1"/>
    <col min="6" max="6" width="12.83203125" style="27" customWidth="1"/>
    <col min="7" max="7" width="12" style="204" customWidth="1"/>
    <col min="8" max="8" width="12.33203125" style="204" customWidth="1"/>
    <col min="9" max="9" width="12.33203125" style="27" customWidth="1"/>
    <col min="10" max="12" width="12.33203125" style="204" customWidth="1"/>
    <col min="13" max="13" width="12" style="101" customWidth="1"/>
    <col min="14" max="249" width="8.83203125" style="2"/>
    <col min="250" max="250" width="30.5" style="2" customWidth="1"/>
    <col min="251" max="251" width="34.83203125" style="2" customWidth="1"/>
    <col min="252" max="252" width="7.33203125" style="2" customWidth="1"/>
    <col min="253" max="253" width="7.1640625" style="2" customWidth="1"/>
    <col min="254" max="254" width="7" style="2" customWidth="1"/>
    <col min="255" max="255" width="13.1640625" style="2" customWidth="1"/>
    <col min="256" max="256" width="14.33203125" style="2" customWidth="1"/>
    <col min="257" max="257" width="11.5" style="2" customWidth="1"/>
    <col min="258" max="258" width="17.83203125" style="2" customWidth="1"/>
    <col min="259" max="259" width="20.6640625" style="2" customWidth="1"/>
    <col min="260" max="260" width="15.5" style="2" customWidth="1"/>
    <col min="261" max="262" width="14.1640625" style="2" customWidth="1"/>
    <col min="263" max="263" width="12.33203125" style="2" customWidth="1"/>
    <col min="264" max="264" width="12.5" style="2" customWidth="1"/>
    <col min="265" max="265" width="11.6640625" style="2" customWidth="1"/>
    <col min="266" max="266" width="12.6640625" style="2" customWidth="1"/>
    <col min="267" max="267" width="12.33203125" style="2" customWidth="1"/>
    <col min="268" max="268" width="18" style="2" customWidth="1"/>
    <col min="269" max="505" width="8.83203125" style="2"/>
    <col min="506" max="506" width="30.5" style="2" customWidth="1"/>
    <col min="507" max="507" width="34.83203125" style="2" customWidth="1"/>
    <col min="508" max="508" width="7.33203125" style="2" customWidth="1"/>
    <col min="509" max="509" width="7.1640625" style="2" customWidth="1"/>
    <col min="510" max="510" width="7" style="2" customWidth="1"/>
    <col min="511" max="511" width="13.1640625" style="2" customWidth="1"/>
    <col min="512" max="512" width="14.33203125" style="2" customWidth="1"/>
    <col min="513" max="513" width="11.5" style="2" customWidth="1"/>
    <col min="514" max="514" width="17.83203125" style="2" customWidth="1"/>
    <col min="515" max="515" width="20.6640625" style="2" customWidth="1"/>
    <col min="516" max="516" width="15.5" style="2" customWidth="1"/>
    <col min="517" max="518" width="14.1640625" style="2" customWidth="1"/>
    <col min="519" max="519" width="12.33203125" style="2" customWidth="1"/>
    <col min="520" max="520" width="12.5" style="2" customWidth="1"/>
    <col min="521" max="521" width="11.6640625" style="2" customWidth="1"/>
    <col min="522" max="522" width="12.6640625" style="2" customWidth="1"/>
    <col min="523" max="523" width="12.33203125" style="2" customWidth="1"/>
    <col min="524" max="524" width="18" style="2" customWidth="1"/>
    <col min="525" max="761" width="8.83203125" style="2"/>
    <col min="762" max="762" width="30.5" style="2" customWidth="1"/>
    <col min="763" max="763" width="34.83203125" style="2" customWidth="1"/>
    <col min="764" max="764" width="7.33203125" style="2" customWidth="1"/>
    <col min="765" max="765" width="7.1640625" style="2" customWidth="1"/>
    <col min="766" max="766" width="7" style="2" customWidth="1"/>
    <col min="767" max="767" width="13.1640625" style="2" customWidth="1"/>
    <col min="768" max="768" width="14.33203125" style="2" customWidth="1"/>
    <col min="769" max="769" width="11.5" style="2" customWidth="1"/>
    <col min="770" max="770" width="17.83203125" style="2" customWidth="1"/>
    <col min="771" max="771" width="20.6640625" style="2" customWidth="1"/>
    <col min="772" max="772" width="15.5" style="2" customWidth="1"/>
    <col min="773" max="774" width="14.1640625" style="2" customWidth="1"/>
    <col min="775" max="775" width="12.33203125" style="2" customWidth="1"/>
    <col min="776" max="776" width="12.5" style="2" customWidth="1"/>
    <col min="777" max="777" width="11.6640625" style="2" customWidth="1"/>
    <col min="778" max="778" width="12.6640625" style="2" customWidth="1"/>
    <col min="779" max="779" width="12.33203125" style="2" customWidth="1"/>
    <col min="780" max="780" width="18" style="2" customWidth="1"/>
    <col min="781" max="1017" width="8.83203125" style="2"/>
    <col min="1018" max="1018" width="30.5" style="2" customWidth="1"/>
    <col min="1019" max="1019" width="34.83203125" style="2" customWidth="1"/>
    <col min="1020" max="1020" width="7.33203125" style="2" customWidth="1"/>
    <col min="1021" max="1021" width="7.1640625" style="2" customWidth="1"/>
    <col min="1022" max="1022" width="7" style="2" customWidth="1"/>
    <col min="1023" max="1023" width="13.1640625" style="2" customWidth="1"/>
    <col min="1024" max="1024" width="14.33203125" style="2" customWidth="1"/>
    <col min="1025" max="1025" width="11.5" style="2" customWidth="1"/>
    <col min="1026" max="1026" width="17.83203125" style="2" customWidth="1"/>
    <col min="1027" max="1027" width="20.6640625" style="2" customWidth="1"/>
    <col min="1028" max="1028" width="15.5" style="2" customWidth="1"/>
    <col min="1029" max="1030" width="14.1640625" style="2" customWidth="1"/>
    <col min="1031" max="1031" width="12.33203125" style="2" customWidth="1"/>
    <col min="1032" max="1032" width="12.5" style="2" customWidth="1"/>
    <col min="1033" max="1033" width="11.6640625" style="2" customWidth="1"/>
    <col min="1034" max="1034" width="12.6640625" style="2" customWidth="1"/>
    <col min="1035" max="1035" width="12.33203125" style="2" customWidth="1"/>
    <col min="1036" max="1036" width="18" style="2" customWidth="1"/>
    <col min="1037" max="1273" width="8.83203125" style="2"/>
    <col min="1274" max="1274" width="30.5" style="2" customWidth="1"/>
    <col min="1275" max="1275" width="34.83203125" style="2" customWidth="1"/>
    <col min="1276" max="1276" width="7.33203125" style="2" customWidth="1"/>
    <col min="1277" max="1277" width="7.1640625" style="2" customWidth="1"/>
    <col min="1278" max="1278" width="7" style="2" customWidth="1"/>
    <col min="1279" max="1279" width="13.1640625" style="2" customWidth="1"/>
    <col min="1280" max="1280" width="14.33203125" style="2" customWidth="1"/>
    <col min="1281" max="1281" width="11.5" style="2" customWidth="1"/>
    <col min="1282" max="1282" width="17.83203125" style="2" customWidth="1"/>
    <col min="1283" max="1283" width="20.6640625" style="2" customWidth="1"/>
    <col min="1284" max="1284" width="15.5" style="2" customWidth="1"/>
    <col min="1285" max="1286" width="14.1640625" style="2" customWidth="1"/>
    <col min="1287" max="1287" width="12.33203125" style="2" customWidth="1"/>
    <col min="1288" max="1288" width="12.5" style="2" customWidth="1"/>
    <col min="1289" max="1289" width="11.6640625" style="2" customWidth="1"/>
    <col min="1290" max="1290" width="12.6640625" style="2" customWidth="1"/>
    <col min="1291" max="1291" width="12.33203125" style="2" customWidth="1"/>
    <col min="1292" max="1292" width="18" style="2" customWidth="1"/>
    <col min="1293" max="1529" width="8.83203125" style="2"/>
    <col min="1530" max="1530" width="30.5" style="2" customWidth="1"/>
    <col min="1531" max="1531" width="34.83203125" style="2" customWidth="1"/>
    <col min="1532" max="1532" width="7.33203125" style="2" customWidth="1"/>
    <col min="1533" max="1533" width="7.1640625" style="2" customWidth="1"/>
    <col min="1534" max="1534" width="7" style="2" customWidth="1"/>
    <col min="1535" max="1535" width="13.1640625" style="2" customWidth="1"/>
    <col min="1536" max="1536" width="14.33203125" style="2" customWidth="1"/>
    <col min="1537" max="1537" width="11.5" style="2" customWidth="1"/>
    <col min="1538" max="1538" width="17.83203125" style="2" customWidth="1"/>
    <col min="1539" max="1539" width="20.6640625" style="2" customWidth="1"/>
    <col min="1540" max="1540" width="15.5" style="2" customWidth="1"/>
    <col min="1541" max="1542" width="14.1640625" style="2" customWidth="1"/>
    <col min="1543" max="1543" width="12.33203125" style="2" customWidth="1"/>
    <col min="1544" max="1544" width="12.5" style="2" customWidth="1"/>
    <col min="1545" max="1545" width="11.6640625" style="2" customWidth="1"/>
    <col min="1546" max="1546" width="12.6640625" style="2" customWidth="1"/>
    <col min="1547" max="1547" width="12.33203125" style="2" customWidth="1"/>
    <col min="1548" max="1548" width="18" style="2" customWidth="1"/>
    <col min="1549" max="1785" width="8.83203125" style="2"/>
    <col min="1786" max="1786" width="30.5" style="2" customWidth="1"/>
    <col min="1787" max="1787" width="34.83203125" style="2" customWidth="1"/>
    <col min="1788" max="1788" width="7.33203125" style="2" customWidth="1"/>
    <col min="1789" max="1789" width="7.1640625" style="2" customWidth="1"/>
    <col min="1790" max="1790" width="7" style="2" customWidth="1"/>
    <col min="1791" max="1791" width="13.1640625" style="2" customWidth="1"/>
    <col min="1792" max="1792" width="14.33203125" style="2" customWidth="1"/>
    <col min="1793" max="1793" width="11.5" style="2" customWidth="1"/>
    <col min="1794" max="1794" width="17.83203125" style="2" customWidth="1"/>
    <col min="1795" max="1795" width="20.6640625" style="2" customWidth="1"/>
    <col min="1796" max="1796" width="15.5" style="2" customWidth="1"/>
    <col min="1797" max="1798" width="14.1640625" style="2" customWidth="1"/>
    <col min="1799" max="1799" width="12.33203125" style="2" customWidth="1"/>
    <col min="1800" max="1800" width="12.5" style="2" customWidth="1"/>
    <col min="1801" max="1801" width="11.6640625" style="2" customWidth="1"/>
    <col min="1802" max="1802" width="12.6640625" style="2" customWidth="1"/>
    <col min="1803" max="1803" width="12.33203125" style="2" customWidth="1"/>
    <col min="1804" max="1804" width="18" style="2" customWidth="1"/>
    <col min="1805" max="2041" width="8.83203125" style="2"/>
    <col min="2042" max="2042" width="30.5" style="2" customWidth="1"/>
    <col min="2043" max="2043" width="34.83203125" style="2" customWidth="1"/>
    <col min="2044" max="2044" width="7.33203125" style="2" customWidth="1"/>
    <col min="2045" max="2045" width="7.1640625" style="2" customWidth="1"/>
    <col min="2046" max="2046" width="7" style="2" customWidth="1"/>
    <col min="2047" max="2047" width="13.1640625" style="2" customWidth="1"/>
    <col min="2048" max="2048" width="14.33203125" style="2" customWidth="1"/>
    <col min="2049" max="2049" width="11.5" style="2" customWidth="1"/>
    <col min="2050" max="2050" width="17.83203125" style="2" customWidth="1"/>
    <col min="2051" max="2051" width="20.6640625" style="2" customWidth="1"/>
    <col min="2052" max="2052" width="15.5" style="2" customWidth="1"/>
    <col min="2053" max="2054" width="14.1640625" style="2" customWidth="1"/>
    <col min="2055" max="2055" width="12.33203125" style="2" customWidth="1"/>
    <col min="2056" max="2056" width="12.5" style="2" customWidth="1"/>
    <col min="2057" max="2057" width="11.6640625" style="2" customWidth="1"/>
    <col min="2058" max="2058" width="12.6640625" style="2" customWidth="1"/>
    <col min="2059" max="2059" width="12.33203125" style="2" customWidth="1"/>
    <col min="2060" max="2060" width="18" style="2" customWidth="1"/>
    <col min="2061" max="2297" width="8.83203125" style="2"/>
    <col min="2298" max="2298" width="30.5" style="2" customWidth="1"/>
    <col min="2299" max="2299" width="34.83203125" style="2" customWidth="1"/>
    <col min="2300" max="2300" width="7.33203125" style="2" customWidth="1"/>
    <col min="2301" max="2301" width="7.1640625" style="2" customWidth="1"/>
    <col min="2302" max="2302" width="7" style="2" customWidth="1"/>
    <col min="2303" max="2303" width="13.1640625" style="2" customWidth="1"/>
    <col min="2304" max="2304" width="14.33203125" style="2" customWidth="1"/>
    <col min="2305" max="2305" width="11.5" style="2" customWidth="1"/>
    <col min="2306" max="2306" width="17.83203125" style="2" customWidth="1"/>
    <col min="2307" max="2307" width="20.6640625" style="2" customWidth="1"/>
    <col min="2308" max="2308" width="15.5" style="2" customWidth="1"/>
    <col min="2309" max="2310" width="14.1640625" style="2" customWidth="1"/>
    <col min="2311" max="2311" width="12.33203125" style="2" customWidth="1"/>
    <col min="2312" max="2312" width="12.5" style="2" customWidth="1"/>
    <col min="2313" max="2313" width="11.6640625" style="2" customWidth="1"/>
    <col min="2314" max="2314" width="12.6640625" style="2" customWidth="1"/>
    <col min="2315" max="2315" width="12.33203125" style="2" customWidth="1"/>
    <col min="2316" max="2316" width="18" style="2" customWidth="1"/>
    <col min="2317" max="2553" width="8.83203125" style="2"/>
    <col min="2554" max="2554" width="30.5" style="2" customWidth="1"/>
    <col min="2555" max="2555" width="34.83203125" style="2" customWidth="1"/>
    <col min="2556" max="2556" width="7.33203125" style="2" customWidth="1"/>
    <col min="2557" max="2557" width="7.1640625" style="2" customWidth="1"/>
    <col min="2558" max="2558" width="7" style="2" customWidth="1"/>
    <col min="2559" max="2559" width="13.1640625" style="2" customWidth="1"/>
    <col min="2560" max="2560" width="14.33203125" style="2" customWidth="1"/>
    <col min="2561" max="2561" width="11.5" style="2" customWidth="1"/>
    <col min="2562" max="2562" width="17.83203125" style="2" customWidth="1"/>
    <col min="2563" max="2563" width="20.6640625" style="2" customWidth="1"/>
    <col min="2564" max="2564" width="15.5" style="2" customWidth="1"/>
    <col min="2565" max="2566" width="14.1640625" style="2" customWidth="1"/>
    <col min="2567" max="2567" width="12.33203125" style="2" customWidth="1"/>
    <col min="2568" max="2568" width="12.5" style="2" customWidth="1"/>
    <col min="2569" max="2569" width="11.6640625" style="2" customWidth="1"/>
    <col min="2570" max="2570" width="12.6640625" style="2" customWidth="1"/>
    <col min="2571" max="2571" width="12.33203125" style="2" customWidth="1"/>
    <col min="2572" max="2572" width="18" style="2" customWidth="1"/>
    <col min="2573" max="2809" width="8.83203125" style="2"/>
    <col min="2810" max="2810" width="30.5" style="2" customWidth="1"/>
    <col min="2811" max="2811" width="34.83203125" style="2" customWidth="1"/>
    <col min="2812" max="2812" width="7.33203125" style="2" customWidth="1"/>
    <col min="2813" max="2813" width="7.1640625" style="2" customWidth="1"/>
    <col min="2814" max="2814" width="7" style="2" customWidth="1"/>
    <col min="2815" max="2815" width="13.1640625" style="2" customWidth="1"/>
    <col min="2816" max="2816" width="14.33203125" style="2" customWidth="1"/>
    <col min="2817" max="2817" width="11.5" style="2" customWidth="1"/>
    <col min="2818" max="2818" width="17.83203125" style="2" customWidth="1"/>
    <col min="2819" max="2819" width="20.6640625" style="2" customWidth="1"/>
    <col min="2820" max="2820" width="15.5" style="2" customWidth="1"/>
    <col min="2821" max="2822" width="14.1640625" style="2" customWidth="1"/>
    <col min="2823" max="2823" width="12.33203125" style="2" customWidth="1"/>
    <col min="2824" max="2824" width="12.5" style="2" customWidth="1"/>
    <col min="2825" max="2825" width="11.6640625" style="2" customWidth="1"/>
    <col min="2826" max="2826" width="12.6640625" style="2" customWidth="1"/>
    <col min="2827" max="2827" width="12.33203125" style="2" customWidth="1"/>
    <col min="2828" max="2828" width="18" style="2" customWidth="1"/>
    <col min="2829" max="3065" width="8.83203125" style="2"/>
    <col min="3066" max="3066" width="30.5" style="2" customWidth="1"/>
    <col min="3067" max="3067" width="34.83203125" style="2" customWidth="1"/>
    <col min="3068" max="3068" width="7.33203125" style="2" customWidth="1"/>
    <col min="3069" max="3069" width="7.1640625" style="2" customWidth="1"/>
    <col min="3070" max="3070" width="7" style="2" customWidth="1"/>
    <col min="3071" max="3071" width="13.1640625" style="2" customWidth="1"/>
    <col min="3072" max="3072" width="14.33203125" style="2" customWidth="1"/>
    <col min="3073" max="3073" width="11.5" style="2" customWidth="1"/>
    <col min="3074" max="3074" width="17.83203125" style="2" customWidth="1"/>
    <col min="3075" max="3075" width="20.6640625" style="2" customWidth="1"/>
    <col min="3076" max="3076" width="15.5" style="2" customWidth="1"/>
    <col min="3077" max="3078" width="14.1640625" style="2" customWidth="1"/>
    <col min="3079" max="3079" width="12.33203125" style="2" customWidth="1"/>
    <col min="3080" max="3080" width="12.5" style="2" customWidth="1"/>
    <col min="3081" max="3081" width="11.6640625" style="2" customWidth="1"/>
    <col min="3082" max="3082" width="12.6640625" style="2" customWidth="1"/>
    <col min="3083" max="3083" width="12.33203125" style="2" customWidth="1"/>
    <col min="3084" max="3084" width="18" style="2" customWidth="1"/>
    <col min="3085" max="3321" width="8.83203125" style="2"/>
    <col min="3322" max="3322" width="30.5" style="2" customWidth="1"/>
    <col min="3323" max="3323" width="34.83203125" style="2" customWidth="1"/>
    <col min="3324" max="3324" width="7.33203125" style="2" customWidth="1"/>
    <col min="3325" max="3325" width="7.1640625" style="2" customWidth="1"/>
    <col min="3326" max="3326" width="7" style="2" customWidth="1"/>
    <col min="3327" max="3327" width="13.1640625" style="2" customWidth="1"/>
    <col min="3328" max="3328" width="14.33203125" style="2" customWidth="1"/>
    <col min="3329" max="3329" width="11.5" style="2" customWidth="1"/>
    <col min="3330" max="3330" width="17.83203125" style="2" customWidth="1"/>
    <col min="3331" max="3331" width="20.6640625" style="2" customWidth="1"/>
    <col min="3332" max="3332" width="15.5" style="2" customWidth="1"/>
    <col min="3333" max="3334" width="14.1640625" style="2" customWidth="1"/>
    <col min="3335" max="3335" width="12.33203125" style="2" customWidth="1"/>
    <col min="3336" max="3336" width="12.5" style="2" customWidth="1"/>
    <col min="3337" max="3337" width="11.6640625" style="2" customWidth="1"/>
    <col min="3338" max="3338" width="12.6640625" style="2" customWidth="1"/>
    <col min="3339" max="3339" width="12.33203125" style="2" customWidth="1"/>
    <col min="3340" max="3340" width="18" style="2" customWidth="1"/>
    <col min="3341" max="3577" width="8.83203125" style="2"/>
    <col min="3578" max="3578" width="30.5" style="2" customWidth="1"/>
    <col min="3579" max="3579" width="34.83203125" style="2" customWidth="1"/>
    <col min="3580" max="3580" width="7.33203125" style="2" customWidth="1"/>
    <col min="3581" max="3581" width="7.1640625" style="2" customWidth="1"/>
    <col min="3582" max="3582" width="7" style="2" customWidth="1"/>
    <col min="3583" max="3583" width="13.1640625" style="2" customWidth="1"/>
    <col min="3584" max="3584" width="14.33203125" style="2" customWidth="1"/>
    <col min="3585" max="3585" width="11.5" style="2" customWidth="1"/>
    <col min="3586" max="3586" width="17.83203125" style="2" customWidth="1"/>
    <col min="3587" max="3587" width="20.6640625" style="2" customWidth="1"/>
    <col min="3588" max="3588" width="15.5" style="2" customWidth="1"/>
    <col min="3589" max="3590" width="14.1640625" style="2" customWidth="1"/>
    <col min="3591" max="3591" width="12.33203125" style="2" customWidth="1"/>
    <col min="3592" max="3592" width="12.5" style="2" customWidth="1"/>
    <col min="3593" max="3593" width="11.6640625" style="2" customWidth="1"/>
    <col min="3594" max="3594" width="12.6640625" style="2" customWidth="1"/>
    <col min="3595" max="3595" width="12.33203125" style="2" customWidth="1"/>
    <col min="3596" max="3596" width="18" style="2" customWidth="1"/>
    <col min="3597" max="3833" width="8.83203125" style="2"/>
    <col min="3834" max="3834" width="30.5" style="2" customWidth="1"/>
    <col min="3835" max="3835" width="34.83203125" style="2" customWidth="1"/>
    <col min="3836" max="3836" width="7.33203125" style="2" customWidth="1"/>
    <col min="3837" max="3837" width="7.1640625" style="2" customWidth="1"/>
    <col min="3838" max="3838" width="7" style="2" customWidth="1"/>
    <col min="3839" max="3839" width="13.1640625" style="2" customWidth="1"/>
    <col min="3840" max="3840" width="14.33203125" style="2" customWidth="1"/>
    <col min="3841" max="3841" width="11.5" style="2" customWidth="1"/>
    <col min="3842" max="3842" width="17.83203125" style="2" customWidth="1"/>
    <col min="3843" max="3843" width="20.6640625" style="2" customWidth="1"/>
    <col min="3844" max="3844" width="15.5" style="2" customWidth="1"/>
    <col min="3845" max="3846" width="14.1640625" style="2" customWidth="1"/>
    <col min="3847" max="3847" width="12.33203125" style="2" customWidth="1"/>
    <col min="3848" max="3848" width="12.5" style="2" customWidth="1"/>
    <col min="3849" max="3849" width="11.6640625" style="2" customWidth="1"/>
    <col min="3850" max="3850" width="12.6640625" style="2" customWidth="1"/>
    <col min="3851" max="3851" width="12.33203125" style="2" customWidth="1"/>
    <col min="3852" max="3852" width="18" style="2" customWidth="1"/>
    <col min="3853" max="4089" width="8.83203125" style="2"/>
    <col min="4090" max="4090" width="30.5" style="2" customWidth="1"/>
    <col min="4091" max="4091" width="34.83203125" style="2" customWidth="1"/>
    <col min="4092" max="4092" width="7.33203125" style="2" customWidth="1"/>
    <col min="4093" max="4093" width="7.1640625" style="2" customWidth="1"/>
    <col min="4094" max="4094" width="7" style="2" customWidth="1"/>
    <col min="4095" max="4095" width="13.1640625" style="2" customWidth="1"/>
    <col min="4096" max="4096" width="14.33203125" style="2" customWidth="1"/>
    <col min="4097" max="4097" width="11.5" style="2" customWidth="1"/>
    <col min="4098" max="4098" width="17.83203125" style="2" customWidth="1"/>
    <col min="4099" max="4099" width="20.6640625" style="2" customWidth="1"/>
    <col min="4100" max="4100" width="15.5" style="2" customWidth="1"/>
    <col min="4101" max="4102" width="14.1640625" style="2" customWidth="1"/>
    <col min="4103" max="4103" width="12.33203125" style="2" customWidth="1"/>
    <col min="4104" max="4104" width="12.5" style="2" customWidth="1"/>
    <col min="4105" max="4105" width="11.6640625" style="2" customWidth="1"/>
    <col min="4106" max="4106" width="12.6640625" style="2" customWidth="1"/>
    <col min="4107" max="4107" width="12.33203125" style="2" customWidth="1"/>
    <col min="4108" max="4108" width="18" style="2" customWidth="1"/>
    <col min="4109" max="4345" width="8.83203125" style="2"/>
    <col min="4346" max="4346" width="30.5" style="2" customWidth="1"/>
    <col min="4347" max="4347" width="34.83203125" style="2" customWidth="1"/>
    <col min="4348" max="4348" width="7.33203125" style="2" customWidth="1"/>
    <col min="4349" max="4349" width="7.1640625" style="2" customWidth="1"/>
    <col min="4350" max="4350" width="7" style="2" customWidth="1"/>
    <col min="4351" max="4351" width="13.1640625" style="2" customWidth="1"/>
    <col min="4352" max="4352" width="14.33203125" style="2" customWidth="1"/>
    <col min="4353" max="4353" width="11.5" style="2" customWidth="1"/>
    <col min="4354" max="4354" width="17.83203125" style="2" customWidth="1"/>
    <col min="4355" max="4355" width="20.6640625" style="2" customWidth="1"/>
    <col min="4356" max="4356" width="15.5" style="2" customWidth="1"/>
    <col min="4357" max="4358" width="14.1640625" style="2" customWidth="1"/>
    <col min="4359" max="4359" width="12.33203125" style="2" customWidth="1"/>
    <col min="4360" max="4360" width="12.5" style="2" customWidth="1"/>
    <col min="4361" max="4361" width="11.6640625" style="2" customWidth="1"/>
    <col min="4362" max="4362" width="12.6640625" style="2" customWidth="1"/>
    <col min="4363" max="4363" width="12.33203125" style="2" customWidth="1"/>
    <col min="4364" max="4364" width="18" style="2" customWidth="1"/>
    <col min="4365" max="4601" width="8.83203125" style="2"/>
    <col min="4602" max="4602" width="30.5" style="2" customWidth="1"/>
    <col min="4603" max="4603" width="34.83203125" style="2" customWidth="1"/>
    <col min="4604" max="4604" width="7.33203125" style="2" customWidth="1"/>
    <col min="4605" max="4605" width="7.1640625" style="2" customWidth="1"/>
    <col min="4606" max="4606" width="7" style="2" customWidth="1"/>
    <col min="4607" max="4607" width="13.1640625" style="2" customWidth="1"/>
    <col min="4608" max="4608" width="14.33203125" style="2" customWidth="1"/>
    <col min="4609" max="4609" width="11.5" style="2" customWidth="1"/>
    <col min="4610" max="4610" width="17.83203125" style="2" customWidth="1"/>
    <col min="4611" max="4611" width="20.6640625" style="2" customWidth="1"/>
    <col min="4612" max="4612" width="15.5" style="2" customWidth="1"/>
    <col min="4613" max="4614" width="14.1640625" style="2" customWidth="1"/>
    <col min="4615" max="4615" width="12.33203125" style="2" customWidth="1"/>
    <col min="4616" max="4616" width="12.5" style="2" customWidth="1"/>
    <col min="4617" max="4617" width="11.6640625" style="2" customWidth="1"/>
    <col min="4618" max="4618" width="12.6640625" style="2" customWidth="1"/>
    <col min="4619" max="4619" width="12.33203125" style="2" customWidth="1"/>
    <col min="4620" max="4620" width="18" style="2" customWidth="1"/>
    <col min="4621" max="4857" width="8.83203125" style="2"/>
    <col min="4858" max="4858" width="30.5" style="2" customWidth="1"/>
    <col min="4859" max="4859" width="34.83203125" style="2" customWidth="1"/>
    <col min="4860" max="4860" width="7.33203125" style="2" customWidth="1"/>
    <col min="4861" max="4861" width="7.1640625" style="2" customWidth="1"/>
    <col min="4862" max="4862" width="7" style="2" customWidth="1"/>
    <col min="4863" max="4863" width="13.1640625" style="2" customWidth="1"/>
    <col min="4864" max="4864" width="14.33203125" style="2" customWidth="1"/>
    <col min="4865" max="4865" width="11.5" style="2" customWidth="1"/>
    <col min="4866" max="4866" width="17.83203125" style="2" customWidth="1"/>
    <col min="4867" max="4867" width="20.6640625" style="2" customWidth="1"/>
    <col min="4868" max="4868" width="15.5" style="2" customWidth="1"/>
    <col min="4869" max="4870" width="14.1640625" style="2" customWidth="1"/>
    <col min="4871" max="4871" width="12.33203125" style="2" customWidth="1"/>
    <col min="4872" max="4872" width="12.5" style="2" customWidth="1"/>
    <col min="4873" max="4873" width="11.6640625" style="2" customWidth="1"/>
    <col min="4874" max="4874" width="12.6640625" style="2" customWidth="1"/>
    <col min="4875" max="4875" width="12.33203125" style="2" customWidth="1"/>
    <col min="4876" max="4876" width="18" style="2" customWidth="1"/>
    <col min="4877" max="5113" width="8.83203125" style="2"/>
    <col min="5114" max="5114" width="30.5" style="2" customWidth="1"/>
    <col min="5115" max="5115" width="34.83203125" style="2" customWidth="1"/>
    <col min="5116" max="5116" width="7.33203125" style="2" customWidth="1"/>
    <col min="5117" max="5117" width="7.1640625" style="2" customWidth="1"/>
    <col min="5118" max="5118" width="7" style="2" customWidth="1"/>
    <col min="5119" max="5119" width="13.1640625" style="2" customWidth="1"/>
    <col min="5120" max="5120" width="14.33203125" style="2" customWidth="1"/>
    <col min="5121" max="5121" width="11.5" style="2" customWidth="1"/>
    <col min="5122" max="5122" width="17.83203125" style="2" customWidth="1"/>
    <col min="5123" max="5123" width="20.6640625" style="2" customWidth="1"/>
    <col min="5124" max="5124" width="15.5" style="2" customWidth="1"/>
    <col min="5125" max="5126" width="14.1640625" style="2" customWidth="1"/>
    <col min="5127" max="5127" width="12.33203125" style="2" customWidth="1"/>
    <col min="5128" max="5128" width="12.5" style="2" customWidth="1"/>
    <col min="5129" max="5129" width="11.6640625" style="2" customWidth="1"/>
    <col min="5130" max="5130" width="12.6640625" style="2" customWidth="1"/>
    <col min="5131" max="5131" width="12.33203125" style="2" customWidth="1"/>
    <col min="5132" max="5132" width="18" style="2" customWidth="1"/>
    <col min="5133" max="5369" width="8.83203125" style="2"/>
    <col min="5370" max="5370" width="30.5" style="2" customWidth="1"/>
    <col min="5371" max="5371" width="34.83203125" style="2" customWidth="1"/>
    <col min="5372" max="5372" width="7.33203125" style="2" customWidth="1"/>
    <col min="5373" max="5373" width="7.1640625" style="2" customWidth="1"/>
    <col min="5374" max="5374" width="7" style="2" customWidth="1"/>
    <col min="5375" max="5375" width="13.1640625" style="2" customWidth="1"/>
    <col min="5376" max="5376" width="14.33203125" style="2" customWidth="1"/>
    <col min="5377" max="5377" width="11.5" style="2" customWidth="1"/>
    <col min="5378" max="5378" width="17.83203125" style="2" customWidth="1"/>
    <col min="5379" max="5379" width="20.6640625" style="2" customWidth="1"/>
    <col min="5380" max="5380" width="15.5" style="2" customWidth="1"/>
    <col min="5381" max="5382" width="14.1640625" style="2" customWidth="1"/>
    <col min="5383" max="5383" width="12.33203125" style="2" customWidth="1"/>
    <col min="5384" max="5384" width="12.5" style="2" customWidth="1"/>
    <col min="5385" max="5385" width="11.6640625" style="2" customWidth="1"/>
    <col min="5386" max="5386" width="12.6640625" style="2" customWidth="1"/>
    <col min="5387" max="5387" width="12.33203125" style="2" customWidth="1"/>
    <col min="5388" max="5388" width="18" style="2" customWidth="1"/>
    <col min="5389" max="5625" width="8.83203125" style="2"/>
    <col min="5626" max="5626" width="30.5" style="2" customWidth="1"/>
    <col min="5627" max="5627" width="34.83203125" style="2" customWidth="1"/>
    <col min="5628" max="5628" width="7.33203125" style="2" customWidth="1"/>
    <col min="5629" max="5629" width="7.1640625" style="2" customWidth="1"/>
    <col min="5630" max="5630" width="7" style="2" customWidth="1"/>
    <col min="5631" max="5631" width="13.1640625" style="2" customWidth="1"/>
    <col min="5632" max="5632" width="14.33203125" style="2" customWidth="1"/>
    <col min="5633" max="5633" width="11.5" style="2" customWidth="1"/>
    <col min="5634" max="5634" width="17.83203125" style="2" customWidth="1"/>
    <col min="5635" max="5635" width="20.6640625" style="2" customWidth="1"/>
    <col min="5636" max="5636" width="15.5" style="2" customWidth="1"/>
    <col min="5637" max="5638" width="14.1640625" style="2" customWidth="1"/>
    <col min="5639" max="5639" width="12.33203125" style="2" customWidth="1"/>
    <col min="5640" max="5640" width="12.5" style="2" customWidth="1"/>
    <col min="5641" max="5641" width="11.6640625" style="2" customWidth="1"/>
    <col min="5642" max="5642" width="12.6640625" style="2" customWidth="1"/>
    <col min="5643" max="5643" width="12.33203125" style="2" customWidth="1"/>
    <col min="5644" max="5644" width="18" style="2" customWidth="1"/>
    <col min="5645" max="5881" width="8.83203125" style="2"/>
    <col min="5882" max="5882" width="30.5" style="2" customWidth="1"/>
    <col min="5883" max="5883" width="34.83203125" style="2" customWidth="1"/>
    <col min="5884" max="5884" width="7.33203125" style="2" customWidth="1"/>
    <col min="5885" max="5885" width="7.1640625" style="2" customWidth="1"/>
    <col min="5886" max="5886" width="7" style="2" customWidth="1"/>
    <col min="5887" max="5887" width="13.1640625" style="2" customWidth="1"/>
    <col min="5888" max="5888" width="14.33203125" style="2" customWidth="1"/>
    <col min="5889" max="5889" width="11.5" style="2" customWidth="1"/>
    <col min="5890" max="5890" width="17.83203125" style="2" customWidth="1"/>
    <col min="5891" max="5891" width="20.6640625" style="2" customWidth="1"/>
    <col min="5892" max="5892" width="15.5" style="2" customWidth="1"/>
    <col min="5893" max="5894" width="14.1640625" style="2" customWidth="1"/>
    <col min="5895" max="5895" width="12.33203125" style="2" customWidth="1"/>
    <col min="5896" max="5896" width="12.5" style="2" customWidth="1"/>
    <col min="5897" max="5897" width="11.6640625" style="2" customWidth="1"/>
    <col min="5898" max="5898" width="12.6640625" style="2" customWidth="1"/>
    <col min="5899" max="5899" width="12.33203125" style="2" customWidth="1"/>
    <col min="5900" max="5900" width="18" style="2" customWidth="1"/>
    <col min="5901" max="6137" width="8.83203125" style="2"/>
    <col min="6138" max="6138" width="30.5" style="2" customWidth="1"/>
    <col min="6139" max="6139" width="34.83203125" style="2" customWidth="1"/>
    <col min="6140" max="6140" width="7.33203125" style="2" customWidth="1"/>
    <col min="6141" max="6141" width="7.1640625" style="2" customWidth="1"/>
    <col min="6142" max="6142" width="7" style="2" customWidth="1"/>
    <col min="6143" max="6143" width="13.1640625" style="2" customWidth="1"/>
    <col min="6144" max="6144" width="14.33203125" style="2" customWidth="1"/>
    <col min="6145" max="6145" width="11.5" style="2" customWidth="1"/>
    <col min="6146" max="6146" width="17.83203125" style="2" customWidth="1"/>
    <col min="6147" max="6147" width="20.6640625" style="2" customWidth="1"/>
    <col min="6148" max="6148" width="15.5" style="2" customWidth="1"/>
    <col min="6149" max="6150" width="14.1640625" style="2" customWidth="1"/>
    <col min="6151" max="6151" width="12.33203125" style="2" customWidth="1"/>
    <col min="6152" max="6152" width="12.5" style="2" customWidth="1"/>
    <col min="6153" max="6153" width="11.6640625" style="2" customWidth="1"/>
    <col min="6154" max="6154" width="12.6640625" style="2" customWidth="1"/>
    <col min="6155" max="6155" width="12.33203125" style="2" customWidth="1"/>
    <col min="6156" max="6156" width="18" style="2" customWidth="1"/>
    <col min="6157" max="6393" width="8.83203125" style="2"/>
    <col min="6394" max="6394" width="30.5" style="2" customWidth="1"/>
    <col min="6395" max="6395" width="34.83203125" style="2" customWidth="1"/>
    <col min="6396" max="6396" width="7.33203125" style="2" customWidth="1"/>
    <col min="6397" max="6397" width="7.1640625" style="2" customWidth="1"/>
    <col min="6398" max="6398" width="7" style="2" customWidth="1"/>
    <col min="6399" max="6399" width="13.1640625" style="2" customWidth="1"/>
    <col min="6400" max="6400" width="14.33203125" style="2" customWidth="1"/>
    <col min="6401" max="6401" width="11.5" style="2" customWidth="1"/>
    <col min="6402" max="6402" width="17.83203125" style="2" customWidth="1"/>
    <col min="6403" max="6403" width="20.6640625" style="2" customWidth="1"/>
    <col min="6404" max="6404" width="15.5" style="2" customWidth="1"/>
    <col min="6405" max="6406" width="14.1640625" style="2" customWidth="1"/>
    <col min="6407" max="6407" width="12.33203125" style="2" customWidth="1"/>
    <col min="6408" max="6408" width="12.5" style="2" customWidth="1"/>
    <col min="6409" max="6409" width="11.6640625" style="2" customWidth="1"/>
    <col min="6410" max="6410" width="12.6640625" style="2" customWidth="1"/>
    <col min="6411" max="6411" width="12.33203125" style="2" customWidth="1"/>
    <col min="6412" max="6412" width="18" style="2" customWidth="1"/>
    <col min="6413" max="6649" width="8.83203125" style="2"/>
    <col min="6650" max="6650" width="30.5" style="2" customWidth="1"/>
    <col min="6651" max="6651" width="34.83203125" style="2" customWidth="1"/>
    <col min="6652" max="6652" width="7.33203125" style="2" customWidth="1"/>
    <col min="6653" max="6653" width="7.1640625" style="2" customWidth="1"/>
    <col min="6654" max="6654" width="7" style="2" customWidth="1"/>
    <col min="6655" max="6655" width="13.1640625" style="2" customWidth="1"/>
    <col min="6656" max="6656" width="14.33203125" style="2" customWidth="1"/>
    <col min="6657" max="6657" width="11.5" style="2" customWidth="1"/>
    <col min="6658" max="6658" width="17.83203125" style="2" customWidth="1"/>
    <col min="6659" max="6659" width="20.6640625" style="2" customWidth="1"/>
    <col min="6660" max="6660" width="15.5" style="2" customWidth="1"/>
    <col min="6661" max="6662" width="14.1640625" style="2" customWidth="1"/>
    <col min="6663" max="6663" width="12.33203125" style="2" customWidth="1"/>
    <col min="6664" max="6664" width="12.5" style="2" customWidth="1"/>
    <col min="6665" max="6665" width="11.6640625" style="2" customWidth="1"/>
    <col min="6666" max="6666" width="12.6640625" style="2" customWidth="1"/>
    <col min="6667" max="6667" width="12.33203125" style="2" customWidth="1"/>
    <col min="6668" max="6668" width="18" style="2" customWidth="1"/>
    <col min="6669" max="6905" width="8.83203125" style="2"/>
    <col min="6906" max="6906" width="30.5" style="2" customWidth="1"/>
    <col min="6907" max="6907" width="34.83203125" style="2" customWidth="1"/>
    <col min="6908" max="6908" width="7.33203125" style="2" customWidth="1"/>
    <col min="6909" max="6909" width="7.1640625" style="2" customWidth="1"/>
    <col min="6910" max="6910" width="7" style="2" customWidth="1"/>
    <col min="6911" max="6911" width="13.1640625" style="2" customWidth="1"/>
    <col min="6912" max="6912" width="14.33203125" style="2" customWidth="1"/>
    <col min="6913" max="6913" width="11.5" style="2" customWidth="1"/>
    <col min="6914" max="6914" width="17.83203125" style="2" customWidth="1"/>
    <col min="6915" max="6915" width="20.6640625" style="2" customWidth="1"/>
    <col min="6916" max="6916" width="15.5" style="2" customWidth="1"/>
    <col min="6917" max="6918" width="14.1640625" style="2" customWidth="1"/>
    <col min="6919" max="6919" width="12.33203125" style="2" customWidth="1"/>
    <col min="6920" max="6920" width="12.5" style="2" customWidth="1"/>
    <col min="6921" max="6921" width="11.6640625" style="2" customWidth="1"/>
    <col min="6922" max="6922" width="12.6640625" style="2" customWidth="1"/>
    <col min="6923" max="6923" width="12.33203125" style="2" customWidth="1"/>
    <col min="6924" max="6924" width="18" style="2" customWidth="1"/>
    <col min="6925" max="7161" width="8.83203125" style="2"/>
    <col min="7162" max="7162" width="30.5" style="2" customWidth="1"/>
    <col min="7163" max="7163" width="34.83203125" style="2" customWidth="1"/>
    <col min="7164" max="7164" width="7.33203125" style="2" customWidth="1"/>
    <col min="7165" max="7165" width="7.1640625" style="2" customWidth="1"/>
    <col min="7166" max="7166" width="7" style="2" customWidth="1"/>
    <col min="7167" max="7167" width="13.1640625" style="2" customWidth="1"/>
    <col min="7168" max="7168" width="14.33203125" style="2" customWidth="1"/>
    <col min="7169" max="7169" width="11.5" style="2" customWidth="1"/>
    <col min="7170" max="7170" width="17.83203125" style="2" customWidth="1"/>
    <col min="7171" max="7171" width="20.6640625" style="2" customWidth="1"/>
    <col min="7172" max="7172" width="15.5" style="2" customWidth="1"/>
    <col min="7173" max="7174" width="14.1640625" style="2" customWidth="1"/>
    <col min="7175" max="7175" width="12.33203125" style="2" customWidth="1"/>
    <col min="7176" max="7176" width="12.5" style="2" customWidth="1"/>
    <col min="7177" max="7177" width="11.6640625" style="2" customWidth="1"/>
    <col min="7178" max="7178" width="12.6640625" style="2" customWidth="1"/>
    <col min="7179" max="7179" width="12.33203125" style="2" customWidth="1"/>
    <col min="7180" max="7180" width="18" style="2" customWidth="1"/>
    <col min="7181" max="7417" width="8.83203125" style="2"/>
    <col min="7418" max="7418" width="30.5" style="2" customWidth="1"/>
    <col min="7419" max="7419" width="34.83203125" style="2" customWidth="1"/>
    <col min="7420" max="7420" width="7.33203125" style="2" customWidth="1"/>
    <col min="7421" max="7421" width="7.1640625" style="2" customWidth="1"/>
    <col min="7422" max="7422" width="7" style="2" customWidth="1"/>
    <col min="7423" max="7423" width="13.1640625" style="2" customWidth="1"/>
    <col min="7424" max="7424" width="14.33203125" style="2" customWidth="1"/>
    <col min="7425" max="7425" width="11.5" style="2" customWidth="1"/>
    <col min="7426" max="7426" width="17.83203125" style="2" customWidth="1"/>
    <col min="7427" max="7427" width="20.6640625" style="2" customWidth="1"/>
    <col min="7428" max="7428" width="15.5" style="2" customWidth="1"/>
    <col min="7429" max="7430" width="14.1640625" style="2" customWidth="1"/>
    <col min="7431" max="7431" width="12.33203125" style="2" customWidth="1"/>
    <col min="7432" max="7432" width="12.5" style="2" customWidth="1"/>
    <col min="7433" max="7433" width="11.6640625" style="2" customWidth="1"/>
    <col min="7434" max="7434" width="12.6640625" style="2" customWidth="1"/>
    <col min="7435" max="7435" width="12.33203125" style="2" customWidth="1"/>
    <col min="7436" max="7436" width="18" style="2" customWidth="1"/>
    <col min="7437" max="7673" width="8.83203125" style="2"/>
    <col min="7674" max="7674" width="30.5" style="2" customWidth="1"/>
    <col min="7675" max="7675" width="34.83203125" style="2" customWidth="1"/>
    <col min="7676" max="7676" width="7.33203125" style="2" customWidth="1"/>
    <col min="7677" max="7677" width="7.1640625" style="2" customWidth="1"/>
    <col min="7678" max="7678" width="7" style="2" customWidth="1"/>
    <col min="7679" max="7679" width="13.1640625" style="2" customWidth="1"/>
    <col min="7680" max="7680" width="14.33203125" style="2" customWidth="1"/>
    <col min="7681" max="7681" width="11.5" style="2" customWidth="1"/>
    <col min="7682" max="7682" width="17.83203125" style="2" customWidth="1"/>
    <col min="7683" max="7683" width="20.6640625" style="2" customWidth="1"/>
    <col min="7684" max="7684" width="15.5" style="2" customWidth="1"/>
    <col min="7685" max="7686" width="14.1640625" style="2" customWidth="1"/>
    <col min="7687" max="7687" width="12.33203125" style="2" customWidth="1"/>
    <col min="7688" max="7688" width="12.5" style="2" customWidth="1"/>
    <col min="7689" max="7689" width="11.6640625" style="2" customWidth="1"/>
    <col min="7690" max="7690" width="12.6640625" style="2" customWidth="1"/>
    <col min="7691" max="7691" width="12.33203125" style="2" customWidth="1"/>
    <col min="7692" max="7692" width="18" style="2" customWidth="1"/>
    <col min="7693" max="7929" width="8.83203125" style="2"/>
    <col min="7930" max="7930" width="30.5" style="2" customWidth="1"/>
    <col min="7931" max="7931" width="34.83203125" style="2" customWidth="1"/>
    <col min="7932" max="7932" width="7.33203125" style="2" customWidth="1"/>
    <col min="7933" max="7933" width="7.1640625" style="2" customWidth="1"/>
    <col min="7934" max="7934" width="7" style="2" customWidth="1"/>
    <col min="7935" max="7935" width="13.1640625" style="2" customWidth="1"/>
    <col min="7936" max="7936" width="14.33203125" style="2" customWidth="1"/>
    <col min="7937" max="7937" width="11.5" style="2" customWidth="1"/>
    <col min="7938" max="7938" width="17.83203125" style="2" customWidth="1"/>
    <col min="7939" max="7939" width="20.6640625" style="2" customWidth="1"/>
    <col min="7940" max="7940" width="15.5" style="2" customWidth="1"/>
    <col min="7941" max="7942" width="14.1640625" style="2" customWidth="1"/>
    <col min="7943" max="7943" width="12.33203125" style="2" customWidth="1"/>
    <col min="7944" max="7944" width="12.5" style="2" customWidth="1"/>
    <col min="7945" max="7945" width="11.6640625" style="2" customWidth="1"/>
    <col min="7946" max="7946" width="12.6640625" style="2" customWidth="1"/>
    <col min="7947" max="7947" width="12.33203125" style="2" customWidth="1"/>
    <col min="7948" max="7948" width="18" style="2" customWidth="1"/>
    <col min="7949" max="8185" width="8.83203125" style="2"/>
    <col min="8186" max="8186" width="30.5" style="2" customWidth="1"/>
    <col min="8187" max="8187" width="34.83203125" style="2" customWidth="1"/>
    <col min="8188" max="8188" width="7.33203125" style="2" customWidth="1"/>
    <col min="8189" max="8189" width="7.1640625" style="2" customWidth="1"/>
    <col min="8190" max="8190" width="7" style="2" customWidth="1"/>
    <col min="8191" max="8191" width="13.1640625" style="2" customWidth="1"/>
    <col min="8192" max="8192" width="14.33203125" style="2" customWidth="1"/>
    <col min="8193" max="8193" width="11.5" style="2" customWidth="1"/>
    <col min="8194" max="8194" width="17.83203125" style="2" customWidth="1"/>
    <col min="8195" max="8195" width="20.6640625" style="2" customWidth="1"/>
    <col min="8196" max="8196" width="15.5" style="2" customWidth="1"/>
    <col min="8197" max="8198" width="14.1640625" style="2" customWidth="1"/>
    <col min="8199" max="8199" width="12.33203125" style="2" customWidth="1"/>
    <col min="8200" max="8200" width="12.5" style="2" customWidth="1"/>
    <col min="8201" max="8201" width="11.6640625" style="2" customWidth="1"/>
    <col min="8202" max="8202" width="12.6640625" style="2" customWidth="1"/>
    <col min="8203" max="8203" width="12.33203125" style="2" customWidth="1"/>
    <col min="8204" max="8204" width="18" style="2" customWidth="1"/>
    <col min="8205" max="8441" width="8.83203125" style="2"/>
    <col min="8442" max="8442" width="30.5" style="2" customWidth="1"/>
    <col min="8443" max="8443" width="34.83203125" style="2" customWidth="1"/>
    <col min="8444" max="8444" width="7.33203125" style="2" customWidth="1"/>
    <col min="8445" max="8445" width="7.1640625" style="2" customWidth="1"/>
    <col min="8446" max="8446" width="7" style="2" customWidth="1"/>
    <col min="8447" max="8447" width="13.1640625" style="2" customWidth="1"/>
    <col min="8448" max="8448" width="14.33203125" style="2" customWidth="1"/>
    <col min="8449" max="8449" width="11.5" style="2" customWidth="1"/>
    <col min="8450" max="8450" width="17.83203125" style="2" customWidth="1"/>
    <col min="8451" max="8451" width="20.6640625" style="2" customWidth="1"/>
    <col min="8452" max="8452" width="15.5" style="2" customWidth="1"/>
    <col min="8453" max="8454" width="14.1640625" style="2" customWidth="1"/>
    <col min="8455" max="8455" width="12.33203125" style="2" customWidth="1"/>
    <col min="8456" max="8456" width="12.5" style="2" customWidth="1"/>
    <col min="8457" max="8457" width="11.6640625" style="2" customWidth="1"/>
    <col min="8458" max="8458" width="12.6640625" style="2" customWidth="1"/>
    <col min="8459" max="8459" width="12.33203125" style="2" customWidth="1"/>
    <col min="8460" max="8460" width="18" style="2" customWidth="1"/>
    <col min="8461" max="8697" width="8.83203125" style="2"/>
    <col min="8698" max="8698" width="30.5" style="2" customWidth="1"/>
    <col min="8699" max="8699" width="34.83203125" style="2" customWidth="1"/>
    <col min="8700" max="8700" width="7.33203125" style="2" customWidth="1"/>
    <col min="8701" max="8701" width="7.1640625" style="2" customWidth="1"/>
    <col min="8702" max="8702" width="7" style="2" customWidth="1"/>
    <col min="8703" max="8703" width="13.1640625" style="2" customWidth="1"/>
    <col min="8704" max="8704" width="14.33203125" style="2" customWidth="1"/>
    <col min="8705" max="8705" width="11.5" style="2" customWidth="1"/>
    <col min="8706" max="8706" width="17.83203125" style="2" customWidth="1"/>
    <col min="8707" max="8707" width="20.6640625" style="2" customWidth="1"/>
    <col min="8708" max="8708" width="15.5" style="2" customWidth="1"/>
    <col min="8709" max="8710" width="14.1640625" style="2" customWidth="1"/>
    <col min="8711" max="8711" width="12.33203125" style="2" customWidth="1"/>
    <col min="8712" max="8712" width="12.5" style="2" customWidth="1"/>
    <col min="8713" max="8713" width="11.6640625" style="2" customWidth="1"/>
    <col min="8714" max="8714" width="12.6640625" style="2" customWidth="1"/>
    <col min="8715" max="8715" width="12.33203125" style="2" customWidth="1"/>
    <col min="8716" max="8716" width="18" style="2" customWidth="1"/>
    <col min="8717" max="8953" width="8.83203125" style="2"/>
    <col min="8954" max="8954" width="30.5" style="2" customWidth="1"/>
    <col min="8955" max="8955" width="34.83203125" style="2" customWidth="1"/>
    <col min="8956" max="8956" width="7.33203125" style="2" customWidth="1"/>
    <col min="8957" max="8957" width="7.1640625" style="2" customWidth="1"/>
    <col min="8958" max="8958" width="7" style="2" customWidth="1"/>
    <col min="8959" max="8959" width="13.1640625" style="2" customWidth="1"/>
    <col min="8960" max="8960" width="14.33203125" style="2" customWidth="1"/>
    <col min="8961" max="8961" width="11.5" style="2" customWidth="1"/>
    <col min="8962" max="8962" width="17.83203125" style="2" customWidth="1"/>
    <col min="8963" max="8963" width="20.6640625" style="2" customWidth="1"/>
    <col min="8964" max="8964" width="15.5" style="2" customWidth="1"/>
    <col min="8965" max="8966" width="14.1640625" style="2" customWidth="1"/>
    <col min="8967" max="8967" width="12.33203125" style="2" customWidth="1"/>
    <col min="8968" max="8968" width="12.5" style="2" customWidth="1"/>
    <col min="8969" max="8969" width="11.6640625" style="2" customWidth="1"/>
    <col min="8970" max="8970" width="12.6640625" style="2" customWidth="1"/>
    <col min="8971" max="8971" width="12.33203125" style="2" customWidth="1"/>
    <col min="8972" max="8972" width="18" style="2" customWidth="1"/>
    <col min="8973" max="9209" width="8.83203125" style="2"/>
    <col min="9210" max="9210" width="30.5" style="2" customWidth="1"/>
    <col min="9211" max="9211" width="34.83203125" style="2" customWidth="1"/>
    <col min="9212" max="9212" width="7.33203125" style="2" customWidth="1"/>
    <col min="9213" max="9213" width="7.1640625" style="2" customWidth="1"/>
    <col min="9214" max="9214" width="7" style="2" customWidth="1"/>
    <col min="9215" max="9215" width="13.1640625" style="2" customWidth="1"/>
    <col min="9216" max="9216" width="14.33203125" style="2" customWidth="1"/>
    <col min="9217" max="9217" width="11.5" style="2" customWidth="1"/>
    <col min="9218" max="9218" width="17.83203125" style="2" customWidth="1"/>
    <col min="9219" max="9219" width="20.6640625" style="2" customWidth="1"/>
    <col min="9220" max="9220" width="15.5" style="2" customWidth="1"/>
    <col min="9221" max="9222" width="14.1640625" style="2" customWidth="1"/>
    <col min="9223" max="9223" width="12.33203125" style="2" customWidth="1"/>
    <col min="9224" max="9224" width="12.5" style="2" customWidth="1"/>
    <col min="9225" max="9225" width="11.6640625" style="2" customWidth="1"/>
    <col min="9226" max="9226" width="12.6640625" style="2" customWidth="1"/>
    <col min="9227" max="9227" width="12.33203125" style="2" customWidth="1"/>
    <col min="9228" max="9228" width="18" style="2" customWidth="1"/>
    <col min="9229" max="9465" width="8.83203125" style="2"/>
    <col min="9466" max="9466" width="30.5" style="2" customWidth="1"/>
    <col min="9467" max="9467" width="34.83203125" style="2" customWidth="1"/>
    <col min="9468" max="9468" width="7.33203125" style="2" customWidth="1"/>
    <col min="9469" max="9469" width="7.1640625" style="2" customWidth="1"/>
    <col min="9470" max="9470" width="7" style="2" customWidth="1"/>
    <col min="9471" max="9471" width="13.1640625" style="2" customWidth="1"/>
    <col min="9472" max="9472" width="14.33203125" style="2" customWidth="1"/>
    <col min="9473" max="9473" width="11.5" style="2" customWidth="1"/>
    <col min="9474" max="9474" width="17.83203125" style="2" customWidth="1"/>
    <col min="9475" max="9475" width="20.6640625" style="2" customWidth="1"/>
    <col min="9476" max="9476" width="15.5" style="2" customWidth="1"/>
    <col min="9477" max="9478" width="14.1640625" style="2" customWidth="1"/>
    <col min="9479" max="9479" width="12.33203125" style="2" customWidth="1"/>
    <col min="9480" max="9480" width="12.5" style="2" customWidth="1"/>
    <col min="9481" max="9481" width="11.6640625" style="2" customWidth="1"/>
    <col min="9482" max="9482" width="12.6640625" style="2" customWidth="1"/>
    <col min="9483" max="9483" width="12.33203125" style="2" customWidth="1"/>
    <col min="9484" max="9484" width="18" style="2" customWidth="1"/>
    <col min="9485" max="9721" width="8.83203125" style="2"/>
    <col min="9722" max="9722" width="30.5" style="2" customWidth="1"/>
    <col min="9723" max="9723" width="34.83203125" style="2" customWidth="1"/>
    <col min="9724" max="9724" width="7.33203125" style="2" customWidth="1"/>
    <col min="9725" max="9725" width="7.1640625" style="2" customWidth="1"/>
    <col min="9726" max="9726" width="7" style="2" customWidth="1"/>
    <col min="9727" max="9727" width="13.1640625" style="2" customWidth="1"/>
    <col min="9728" max="9728" width="14.33203125" style="2" customWidth="1"/>
    <col min="9729" max="9729" width="11.5" style="2" customWidth="1"/>
    <col min="9730" max="9730" width="17.83203125" style="2" customWidth="1"/>
    <col min="9731" max="9731" width="20.6640625" style="2" customWidth="1"/>
    <col min="9732" max="9732" width="15.5" style="2" customWidth="1"/>
    <col min="9733" max="9734" width="14.1640625" style="2" customWidth="1"/>
    <col min="9735" max="9735" width="12.33203125" style="2" customWidth="1"/>
    <col min="9736" max="9736" width="12.5" style="2" customWidth="1"/>
    <col min="9737" max="9737" width="11.6640625" style="2" customWidth="1"/>
    <col min="9738" max="9738" width="12.6640625" style="2" customWidth="1"/>
    <col min="9739" max="9739" width="12.33203125" style="2" customWidth="1"/>
    <col min="9740" max="9740" width="18" style="2" customWidth="1"/>
    <col min="9741" max="9977" width="8.83203125" style="2"/>
    <col min="9978" max="9978" width="30.5" style="2" customWidth="1"/>
    <col min="9979" max="9979" width="34.83203125" style="2" customWidth="1"/>
    <col min="9980" max="9980" width="7.33203125" style="2" customWidth="1"/>
    <col min="9981" max="9981" width="7.1640625" style="2" customWidth="1"/>
    <col min="9982" max="9982" width="7" style="2" customWidth="1"/>
    <col min="9983" max="9983" width="13.1640625" style="2" customWidth="1"/>
    <col min="9984" max="9984" width="14.33203125" style="2" customWidth="1"/>
    <col min="9985" max="9985" width="11.5" style="2" customWidth="1"/>
    <col min="9986" max="9986" width="17.83203125" style="2" customWidth="1"/>
    <col min="9987" max="9987" width="20.6640625" style="2" customWidth="1"/>
    <col min="9988" max="9988" width="15.5" style="2" customWidth="1"/>
    <col min="9989" max="9990" width="14.1640625" style="2" customWidth="1"/>
    <col min="9991" max="9991" width="12.33203125" style="2" customWidth="1"/>
    <col min="9992" max="9992" width="12.5" style="2" customWidth="1"/>
    <col min="9993" max="9993" width="11.6640625" style="2" customWidth="1"/>
    <col min="9994" max="9994" width="12.6640625" style="2" customWidth="1"/>
    <col min="9995" max="9995" width="12.33203125" style="2" customWidth="1"/>
    <col min="9996" max="9996" width="18" style="2" customWidth="1"/>
    <col min="9997" max="10233" width="8.83203125" style="2"/>
    <col min="10234" max="10234" width="30.5" style="2" customWidth="1"/>
    <col min="10235" max="10235" width="34.83203125" style="2" customWidth="1"/>
    <col min="10236" max="10236" width="7.33203125" style="2" customWidth="1"/>
    <col min="10237" max="10237" width="7.1640625" style="2" customWidth="1"/>
    <col min="10238" max="10238" width="7" style="2" customWidth="1"/>
    <col min="10239" max="10239" width="13.1640625" style="2" customWidth="1"/>
    <col min="10240" max="10240" width="14.33203125" style="2" customWidth="1"/>
    <col min="10241" max="10241" width="11.5" style="2" customWidth="1"/>
    <col min="10242" max="10242" width="17.83203125" style="2" customWidth="1"/>
    <col min="10243" max="10243" width="20.6640625" style="2" customWidth="1"/>
    <col min="10244" max="10244" width="15.5" style="2" customWidth="1"/>
    <col min="10245" max="10246" width="14.1640625" style="2" customWidth="1"/>
    <col min="10247" max="10247" width="12.33203125" style="2" customWidth="1"/>
    <col min="10248" max="10248" width="12.5" style="2" customWidth="1"/>
    <col min="10249" max="10249" width="11.6640625" style="2" customWidth="1"/>
    <col min="10250" max="10250" width="12.6640625" style="2" customWidth="1"/>
    <col min="10251" max="10251" width="12.33203125" style="2" customWidth="1"/>
    <col min="10252" max="10252" width="18" style="2" customWidth="1"/>
    <col min="10253" max="10489" width="8.83203125" style="2"/>
    <col min="10490" max="10490" width="30.5" style="2" customWidth="1"/>
    <col min="10491" max="10491" width="34.83203125" style="2" customWidth="1"/>
    <col min="10492" max="10492" width="7.33203125" style="2" customWidth="1"/>
    <col min="10493" max="10493" width="7.1640625" style="2" customWidth="1"/>
    <col min="10494" max="10494" width="7" style="2" customWidth="1"/>
    <col min="10495" max="10495" width="13.1640625" style="2" customWidth="1"/>
    <col min="10496" max="10496" width="14.33203125" style="2" customWidth="1"/>
    <col min="10497" max="10497" width="11.5" style="2" customWidth="1"/>
    <col min="10498" max="10498" width="17.83203125" style="2" customWidth="1"/>
    <col min="10499" max="10499" width="20.6640625" style="2" customWidth="1"/>
    <col min="10500" max="10500" width="15.5" style="2" customWidth="1"/>
    <col min="10501" max="10502" width="14.1640625" style="2" customWidth="1"/>
    <col min="10503" max="10503" width="12.33203125" style="2" customWidth="1"/>
    <col min="10504" max="10504" width="12.5" style="2" customWidth="1"/>
    <col min="10505" max="10505" width="11.6640625" style="2" customWidth="1"/>
    <col min="10506" max="10506" width="12.6640625" style="2" customWidth="1"/>
    <col min="10507" max="10507" width="12.33203125" style="2" customWidth="1"/>
    <col min="10508" max="10508" width="18" style="2" customWidth="1"/>
    <col min="10509" max="10745" width="8.83203125" style="2"/>
    <col min="10746" max="10746" width="30.5" style="2" customWidth="1"/>
    <col min="10747" max="10747" width="34.83203125" style="2" customWidth="1"/>
    <col min="10748" max="10748" width="7.33203125" style="2" customWidth="1"/>
    <col min="10749" max="10749" width="7.1640625" style="2" customWidth="1"/>
    <col min="10750" max="10750" width="7" style="2" customWidth="1"/>
    <col min="10751" max="10751" width="13.1640625" style="2" customWidth="1"/>
    <col min="10752" max="10752" width="14.33203125" style="2" customWidth="1"/>
    <col min="10753" max="10753" width="11.5" style="2" customWidth="1"/>
    <col min="10754" max="10754" width="17.83203125" style="2" customWidth="1"/>
    <col min="10755" max="10755" width="20.6640625" style="2" customWidth="1"/>
    <col min="10756" max="10756" width="15.5" style="2" customWidth="1"/>
    <col min="10757" max="10758" width="14.1640625" style="2" customWidth="1"/>
    <col min="10759" max="10759" width="12.33203125" style="2" customWidth="1"/>
    <col min="10760" max="10760" width="12.5" style="2" customWidth="1"/>
    <col min="10761" max="10761" width="11.6640625" style="2" customWidth="1"/>
    <col min="10762" max="10762" width="12.6640625" style="2" customWidth="1"/>
    <col min="10763" max="10763" width="12.33203125" style="2" customWidth="1"/>
    <col min="10764" max="10764" width="18" style="2" customWidth="1"/>
    <col min="10765" max="11001" width="8.83203125" style="2"/>
    <col min="11002" max="11002" width="30.5" style="2" customWidth="1"/>
    <col min="11003" max="11003" width="34.83203125" style="2" customWidth="1"/>
    <col min="11004" max="11004" width="7.33203125" style="2" customWidth="1"/>
    <col min="11005" max="11005" width="7.1640625" style="2" customWidth="1"/>
    <col min="11006" max="11006" width="7" style="2" customWidth="1"/>
    <col min="11007" max="11007" width="13.1640625" style="2" customWidth="1"/>
    <col min="11008" max="11008" width="14.33203125" style="2" customWidth="1"/>
    <col min="11009" max="11009" width="11.5" style="2" customWidth="1"/>
    <col min="11010" max="11010" width="17.83203125" style="2" customWidth="1"/>
    <col min="11011" max="11011" width="20.6640625" style="2" customWidth="1"/>
    <col min="11012" max="11012" width="15.5" style="2" customWidth="1"/>
    <col min="11013" max="11014" width="14.1640625" style="2" customWidth="1"/>
    <col min="11015" max="11015" width="12.33203125" style="2" customWidth="1"/>
    <col min="11016" max="11016" width="12.5" style="2" customWidth="1"/>
    <col min="11017" max="11017" width="11.6640625" style="2" customWidth="1"/>
    <col min="11018" max="11018" width="12.6640625" style="2" customWidth="1"/>
    <col min="11019" max="11019" width="12.33203125" style="2" customWidth="1"/>
    <col min="11020" max="11020" width="18" style="2" customWidth="1"/>
    <col min="11021" max="11257" width="8.83203125" style="2"/>
    <col min="11258" max="11258" width="30.5" style="2" customWidth="1"/>
    <col min="11259" max="11259" width="34.83203125" style="2" customWidth="1"/>
    <col min="11260" max="11260" width="7.33203125" style="2" customWidth="1"/>
    <col min="11261" max="11261" width="7.1640625" style="2" customWidth="1"/>
    <col min="11262" max="11262" width="7" style="2" customWidth="1"/>
    <col min="11263" max="11263" width="13.1640625" style="2" customWidth="1"/>
    <col min="11264" max="11264" width="14.33203125" style="2" customWidth="1"/>
    <col min="11265" max="11265" width="11.5" style="2" customWidth="1"/>
    <col min="11266" max="11266" width="17.83203125" style="2" customWidth="1"/>
    <col min="11267" max="11267" width="20.6640625" style="2" customWidth="1"/>
    <col min="11268" max="11268" width="15.5" style="2" customWidth="1"/>
    <col min="11269" max="11270" width="14.1640625" style="2" customWidth="1"/>
    <col min="11271" max="11271" width="12.33203125" style="2" customWidth="1"/>
    <col min="11272" max="11272" width="12.5" style="2" customWidth="1"/>
    <col min="11273" max="11273" width="11.6640625" style="2" customWidth="1"/>
    <col min="11274" max="11274" width="12.6640625" style="2" customWidth="1"/>
    <col min="11275" max="11275" width="12.33203125" style="2" customWidth="1"/>
    <col min="11276" max="11276" width="18" style="2" customWidth="1"/>
    <col min="11277" max="11513" width="8.83203125" style="2"/>
    <col min="11514" max="11514" width="30.5" style="2" customWidth="1"/>
    <col min="11515" max="11515" width="34.83203125" style="2" customWidth="1"/>
    <col min="11516" max="11516" width="7.33203125" style="2" customWidth="1"/>
    <col min="11517" max="11517" width="7.1640625" style="2" customWidth="1"/>
    <col min="11518" max="11518" width="7" style="2" customWidth="1"/>
    <col min="11519" max="11519" width="13.1640625" style="2" customWidth="1"/>
    <col min="11520" max="11520" width="14.33203125" style="2" customWidth="1"/>
    <col min="11521" max="11521" width="11.5" style="2" customWidth="1"/>
    <col min="11522" max="11522" width="17.83203125" style="2" customWidth="1"/>
    <col min="11523" max="11523" width="20.6640625" style="2" customWidth="1"/>
    <col min="11524" max="11524" width="15.5" style="2" customWidth="1"/>
    <col min="11525" max="11526" width="14.1640625" style="2" customWidth="1"/>
    <col min="11527" max="11527" width="12.33203125" style="2" customWidth="1"/>
    <col min="11528" max="11528" width="12.5" style="2" customWidth="1"/>
    <col min="11529" max="11529" width="11.6640625" style="2" customWidth="1"/>
    <col min="11530" max="11530" width="12.6640625" style="2" customWidth="1"/>
    <col min="11531" max="11531" width="12.33203125" style="2" customWidth="1"/>
    <col min="11532" max="11532" width="18" style="2" customWidth="1"/>
    <col min="11533" max="11769" width="8.83203125" style="2"/>
    <col min="11770" max="11770" width="30.5" style="2" customWidth="1"/>
    <col min="11771" max="11771" width="34.83203125" style="2" customWidth="1"/>
    <col min="11772" max="11772" width="7.33203125" style="2" customWidth="1"/>
    <col min="11773" max="11773" width="7.1640625" style="2" customWidth="1"/>
    <col min="11774" max="11774" width="7" style="2" customWidth="1"/>
    <col min="11775" max="11775" width="13.1640625" style="2" customWidth="1"/>
    <col min="11776" max="11776" width="14.33203125" style="2" customWidth="1"/>
    <col min="11777" max="11777" width="11.5" style="2" customWidth="1"/>
    <col min="11778" max="11778" width="17.83203125" style="2" customWidth="1"/>
    <col min="11779" max="11779" width="20.6640625" style="2" customWidth="1"/>
    <col min="11780" max="11780" width="15.5" style="2" customWidth="1"/>
    <col min="11781" max="11782" width="14.1640625" style="2" customWidth="1"/>
    <col min="11783" max="11783" width="12.33203125" style="2" customWidth="1"/>
    <col min="11784" max="11784" width="12.5" style="2" customWidth="1"/>
    <col min="11785" max="11785" width="11.6640625" style="2" customWidth="1"/>
    <col min="11786" max="11786" width="12.6640625" style="2" customWidth="1"/>
    <col min="11787" max="11787" width="12.33203125" style="2" customWidth="1"/>
    <col min="11788" max="11788" width="18" style="2" customWidth="1"/>
    <col min="11789" max="12025" width="8.83203125" style="2"/>
    <col min="12026" max="12026" width="30.5" style="2" customWidth="1"/>
    <col min="12027" max="12027" width="34.83203125" style="2" customWidth="1"/>
    <col min="12028" max="12028" width="7.33203125" style="2" customWidth="1"/>
    <col min="12029" max="12029" width="7.1640625" style="2" customWidth="1"/>
    <col min="12030" max="12030" width="7" style="2" customWidth="1"/>
    <col min="12031" max="12031" width="13.1640625" style="2" customWidth="1"/>
    <col min="12032" max="12032" width="14.33203125" style="2" customWidth="1"/>
    <col min="12033" max="12033" width="11.5" style="2" customWidth="1"/>
    <col min="12034" max="12034" width="17.83203125" style="2" customWidth="1"/>
    <col min="12035" max="12035" width="20.6640625" style="2" customWidth="1"/>
    <col min="12036" max="12036" width="15.5" style="2" customWidth="1"/>
    <col min="12037" max="12038" width="14.1640625" style="2" customWidth="1"/>
    <col min="12039" max="12039" width="12.33203125" style="2" customWidth="1"/>
    <col min="12040" max="12040" width="12.5" style="2" customWidth="1"/>
    <col min="12041" max="12041" width="11.6640625" style="2" customWidth="1"/>
    <col min="12042" max="12042" width="12.6640625" style="2" customWidth="1"/>
    <col min="12043" max="12043" width="12.33203125" style="2" customWidth="1"/>
    <col min="12044" max="12044" width="18" style="2" customWidth="1"/>
    <col min="12045" max="12281" width="8.83203125" style="2"/>
    <col min="12282" max="12282" width="30.5" style="2" customWidth="1"/>
    <col min="12283" max="12283" width="34.83203125" style="2" customWidth="1"/>
    <col min="12284" max="12284" width="7.33203125" style="2" customWidth="1"/>
    <col min="12285" max="12285" width="7.1640625" style="2" customWidth="1"/>
    <col min="12286" max="12286" width="7" style="2" customWidth="1"/>
    <col min="12287" max="12287" width="13.1640625" style="2" customWidth="1"/>
    <col min="12288" max="12288" width="14.33203125" style="2" customWidth="1"/>
    <col min="12289" max="12289" width="11.5" style="2" customWidth="1"/>
    <col min="12290" max="12290" width="17.83203125" style="2" customWidth="1"/>
    <col min="12291" max="12291" width="20.6640625" style="2" customWidth="1"/>
    <col min="12292" max="12292" width="15.5" style="2" customWidth="1"/>
    <col min="12293" max="12294" width="14.1640625" style="2" customWidth="1"/>
    <col min="12295" max="12295" width="12.33203125" style="2" customWidth="1"/>
    <col min="12296" max="12296" width="12.5" style="2" customWidth="1"/>
    <col min="12297" max="12297" width="11.6640625" style="2" customWidth="1"/>
    <col min="12298" max="12298" width="12.6640625" style="2" customWidth="1"/>
    <col min="12299" max="12299" width="12.33203125" style="2" customWidth="1"/>
    <col min="12300" max="12300" width="18" style="2" customWidth="1"/>
    <col min="12301" max="12537" width="8.83203125" style="2"/>
    <col min="12538" max="12538" width="30.5" style="2" customWidth="1"/>
    <col min="12539" max="12539" width="34.83203125" style="2" customWidth="1"/>
    <col min="12540" max="12540" width="7.33203125" style="2" customWidth="1"/>
    <col min="12541" max="12541" width="7.1640625" style="2" customWidth="1"/>
    <col min="12542" max="12542" width="7" style="2" customWidth="1"/>
    <col min="12543" max="12543" width="13.1640625" style="2" customWidth="1"/>
    <col min="12544" max="12544" width="14.33203125" style="2" customWidth="1"/>
    <col min="12545" max="12545" width="11.5" style="2" customWidth="1"/>
    <col min="12546" max="12546" width="17.83203125" style="2" customWidth="1"/>
    <col min="12547" max="12547" width="20.6640625" style="2" customWidth="1"/>
    <col min="12548" max="12548" width="15.5" style="2" customWidth="1"/>
    <col min="12549" max="12550" width="14.1640625" style="2" customWidth="1"/>
    <col min="12551" max="12551" width="12.33203125" style="2" customWidth="1"/>
    <col min="12552" max="12552" width="12.5" style="2" customWidth="1"/>
    <col min="12553" max="12553" width="11.6640625" style="2" customWidth="1"/>
    <col min="12554" max="12554" width="12.6640625" style="2" customWidth="1"/>
    <col min="12555" max="12555" width="12.33203125" style="2" customWidth="1"/>
    <col min="12556" max="12556" width="18" style="2" customWidth="1"/>
    <col min="12557" max="12793" width="8.83203125" style="2"/>
    <col min="12794" max="12794" width="30.5" style="2" customWidth="1"/>
    <col min="12795" max="12795" width="34.83203125" style="2" customWidth="1"/>
    <col min="12796" max="12796" width="7.33203125" style="2" customWidth="1"/>
    <col min="12797" max="12797" width="7.1640625" style="2" customWidth="1"/>
    <col min="12798" max="12798" width="7" style="2" customWidth="1"/>
    <col min="12799" max="12799" width="13.1640625" style="2" customWidth="1"/>
    <col min="12800" max="12800" width="14.33203125" style="2" customWidth="1"/>
    <col min="12801" max="12801" width="11.5" style="2" customWidth="1"/>
    <col min="12802" max="12802" width="17.83203125" style="2" customWidth="1"/>
    <col min="12803" max="12803" width="20.6640625" style="2" customWidth="1"/>
    <col min="12804" max="12804" width="15.5" style="2" customWidth="1"/>
    <col min="12805" max="12806" width="14.1640625" style="2" customWidth="1"/>
    <col min="12807" max="12807" width="12.33203125" style="2" customWidth="1"/>
    <col min="12808" max="12808" width="12.5" style="2" customWidth="1"/>
    <col min="12809" max="12809" width="11.6640625" style="2" customWidth="1"/>
    <col min="12810" max="12810" width="12.6640625" style="2" customWidth="1"/>
    <col min="12811" max="12811" width="12.33203125" style="2" customWidth="1"/>
    <col min="12812" max="12812" width="18" style="2" customWidth="1"/>
    <col min="12813" max="13049" width="8.83203125" style="2"/>
    <col min="13050" max="13050" width="30.5" style="2" customWidth="1"/>
    <col min="13051" max="13051" width="34.83203125" style="2" customWidth="1"/>
    <col min="13052" max="13052" width="7.33203125" style="2" customWidth="1"/>
    <col min="13053" max="13053" width="7.1640625" style="2" customWidth="1"/>
    <col min="13054" max="13054" width="7" style="2" customWidth="1"/>
    <col min="13055" max="13055" width="13.1640625" style="2" customWidth="1"/>
    <col min="13056" max="13056" width="14.33203125" style="2" customWidth="1"/>
    <col min="13057" max="13057" width="11.5" style="2" customWidth="1"/>
    <col min="13058" max="13058" width="17.83203125" style="2" customWidth="1"/>
    <col min="13059" max="13059" width="20.6640625" style="2" customWidth="1"/>
    <col min="13060" max="13060" width="15.5" style="2" customWidth="1"/>
    <col min="13061" max="13062" width="14.1640625" style="2" customWidth="1"/>
    <col min="13063" max="13063" width="12.33203125" style="2" customWidth="1"/>
    <col min="13064" max="13064" width="12.5" style="2" customWidth="1"/>
    <col min="13065" max="13065" width="11.6640625" style="2" customWidth="1"/>
    <col min="13066" max="13066" width="12.6640625" style="2" customWidth="1"/>
    <col min="13067" max="13067" width="12.33203125" style="2" customWidth="1"/>
    <col min="13068" max="13068" width="18" style="2" customWidth="1"/>
    <col min="13069" max="13305" width="8.83203125" style="2"/>
    <col min="13306" max="13306" width="30.5" style="2" customWidth="1"/>
    <col min="13307" max="13307" width="34.83203125" style="2" customWidth="1"/>
    <col min="13308" max="13308" width="7.33203125" style="2" customWidth="1"/>
    <col min="13309" max="13309" width="7.1640625" style="2" customWidth="1"/>
    <col min="13310" max="13310" width="7" style="2" customWidth="1"/>
    <col min="13311" max="13311" width="13.1640625" style="2" customWidth="1"/>
    <col min="13312" max="13312" width="14.33203125" style="2" customWidth="1"/>
    <col min="13313" max="13313" width="11.5" style="2" customWidth="1"/>
    <col min="13314" max="13314" width="17.83203125" style="2" customWidth="1"/>
    <col min="13315" max="13315" width="20.6640625" style="2" customWidth="1"/>
    <col min="13316" max="13316" width="15.5" style="2" customWidth="1"/>
    <col min="13317" max="13318" width="14.1640625" style="2" customWidth="1"/>
    <col min="13319" max="13319" width="12.33203125" style="2" customWidth="1"/>
    <col min="13320" max="13320" width="12.5" style="2" customWidth="1"/>
    <col min="13321" max="13321" width="11.6640625" style="2" customWidth="1"/>
    <col min="13322" max="13322" width="12.6640625" style="2" customWidth="1"/>
    <col min="13323" max="13323" width="12.33203125" style="2" customWidth="1"/>
    <col min="13324" max="13324" width="18" style="2" customWidth="1"/>
    <col min="13325" max="13561" width="8.83203125" style="2"/>
    <col min="13562" max="13562" width="30.5" style="2" customWidth="1"/>
    <col min="13563" max="13563" width="34.83203125" style="2" customWidth="1"/>
    <col min="13564" max="13564" width="7.33203125" style="2" customWidth="1"/>
    <col min="13565" max="13565" width="7.1640625" style="2" customWidth="1"/>
    <col min="13566" max="13566" width="7" style="2" customWidth="1"/>
    <col min="13567" max="13567" width="13.1640625" style="2" customWidth="1"/>
    <col min="13568" max="13568" width="14.33203125" style="2" customWidth="1"/>
    <col min="13569" max="13569" width="11.5" style="2" customWidth="1"/>
    <col min="13570" max="13570" width="17.83203125" style="2" customWidth="1"/>
    <col min="13571" max="13571" width="20.6640625" style="2" customWidth="1"/>
    <col min="13572" max="13572" width="15.5" style="2" customWidth="1"/>
    <col min="13573" max="13574" width="14.1640625" style="2" customWidth="1"/>
    <col min="13575" max="13575" width="12.33203125" style="2" customWidth="1"/>
    <col min="13576" max="13576" width="12.5" style="2" customWidth="1"/>
    <col min="13577" max="13577" width="11.6640625" style="2" customWidth="1"/>
    <col min="13578" max="13578" width="12.6640625" style="2" customWidth="1"/>
    <col min="13579" max="13579" width="12.33203125" style="2" customWidth="1"/>
    <col min="13580" max="13580" width="18" style="2" customWidth="1"/>
    <col min="13581" max="13817" width="8.83203125" style="2"/>
    <col min="13818" max="13818" width="30.5" style="2" customWidth="1"/>
    <col min="13819" max="13819" width="34.83203125" style="2" customWidth="1"/>
    <col min="13820" max="13820" width="7.33203125" style="2" customWidth="1"/>
    <col min="13821" max="13821" width="7.1640625" style="2" customWidth="1"/>
    <col min="13822" max="13822" width="7" style="2" customWidth="1"/>
    <col min="13823" max="13823" width="13.1640625" style="2" customWidth="1"/>
    <col min="13824" max="13824" width="14.33203125" style="2" customWidth="1"/>
    <col min="13825" max="13825" width="11.5" style="2" customWidth="1"/>
    <col min="13826" max="13826" width="17.83203125" style="2" customWidth="1"/>
    <col min="13827" max="13827" width="20.6640625" style="2" customWidth="1"/>
    <col min="13828" max="13828" width="15.5" style="2" customWidth="1"/>
    <col min="13829" max="13830" width="14.1640625" style="2" customWidth="1"/>
    <col min="13831" max="13831" width="12.33203125" style="2" customWidth="1"/>
    <col min="13832" max="13832" width="12.5" style="2" customWidth="1"/>
    <col min="13833" max="13833" width="11.6640625" style="2" customWidth="1"/>
    <col min="13834" max="13834" width="12.6640625" style="2" customWidth="1"/>
    <col min="13835" max="13835" width="12.33203125" style="2" customWidth="1"/>
    <col min="13836" max="13836" width="18" style="2" customWidth="1"/>
    <col min="13837" max="14073" width="8.83203125" style="2"/>
    <col min="14074" max="14074" width="30.5" style="2" customWidth="1"/>
    <col min="14075" max="14075" width="34.83203125" style="2" customWidth="1"/>
    <col min="14076" max="14076" width="7.33203125" style="2" customWidth="1"/>
    <col min="14077" max="14077" width="7.1640625" style="2" customWidth="1"/>
    <col min="14078" max="14078" width="7" style="2" customWidth="1"/>
    <col min="14079" max="14079" width="13.1640625" style="2" customWidth="1"/>
    <col min="14080" max="14080" width="14.33203125" style="2" customWidth="1"/>
    <col min="14081" max="14081" width="11.5" style="2" customWidth="1"/>
    <col min="14082" max="14082" width="17.83203125" style="2" customWidth="1"/>
    <col min="14083" max="14083" width="20.6640625" style="2" customWidth="1"/>
    <col min="14084" max="14084" width="15.5" style="2" customWidth="1"/>
    <col min="14085" max="14086" width="14.1640625" style="2" customWidth="1"/>
    <col min="14087" max="14087" width="12.33203125" style="2" customWidth="1"/>
    <col min="14088" max="14088" width="12.5" style="2" customWidth="1"/>
    <col min="14089" max="14089" width="11.6640625" style="2" customWidth="1"/>
    <col min="14090" max="14090" width="12.6640625" style="2" customWidth="1"/>
    <col min="14091" max="14091" width="12.33203125" style="2" customWidth="1"/>
    <col min="14092" max="14092" width="18" style="2" customWidth="1"/>
    <col min="14093" max="14329" width="8.83203125" style="2"/>
    <col min="14330" max="14330" width="30.5" style="2" customWidth="1"/>
    <col min="14331" max="14331" width="34.83203125" style="2" customWidth="1"/>
    <col min="14332" max="14332" width="7.33203125" style="2" customWidth="1"/>
    <col min="14333" max="14333" width="7.1640625" style="2" customWidth="1"/>
    <col min="14334" max="14334" width="7" style="2" customWidth="1"/>
    <col min="14335" max="14335" width="13.1640625" style="2" customWidth="1"/>
    <col min="14336" max="14336" width="14.33203125" style="2" customWidth="1"/>
    <col min="14337" max="14337" width="11.5" style="2" customWidth="1"/>
    <col min="14338" max="14338" width="17.83203125" style="2" customWidth="1"/>
    <col min="14339" max="14339" width="20.6640625" style="2" customWidth="1"/>
    <col min="14340" max="14340" width="15.5" style="2" customWidth="1"/>
    <col min="14341" max="14342" width="14.1640625" style="2" customWidth="1"/>
    <col min="14343" max="14343" width="12.33203125" style="2" customWidth="1"/>
    <col min="14344" max="14344" width="12.5" style="2" customWidth="1"/>
    <col min="14345" max="14345" width="11.6640625" style="2" customWidth="1"/>
    <col min="14346" max="14346" width="12.6640625" style="2" customWidth="1"/>
    <col min="14347" max="14347" width="12.33203125" style="2" customWidth="1"/>
    <col min="14348" max="14348" width="18" style="2" customWidth="1"/>
    <col min="14349" max="14585" width="8.83203125" style="2"/>
    <col min="14586" max="14586" width="30.5" style="2" customWidth="1"/>
    <col min="14587" max="14587" width="34.83203125" style="2" customWidth="1"/>
    <col min="14588" max="14588" width="7.33203125" style="2" customWidth="1"/>
    <col min="14589" max="14589" width="7.1640625" style="2" customWidth="1"/>
    <col min="14590" max="14590" width="7" style="2" customWidth="1"/>
    <col min="14591" max="14591" width="13.1640625" style="2" customWidth="1"/>
    <col min="14592" max="14592" width="14.33203125" style="2" customWidth="1"/>
    <col min="14593" max="14593" width="11.5" style="2" customWidth="1"/>
    <col min="14594" max="14594" width="17.83203125" style="2" customWidth="1"/>
    <col min="14595" max="14595" width="20.6640625" style="2" customWidth="1"/>
    <col min="14596" max="14596" width="15.5" style="2" customWidth="1"/>
    <col min="14597" max="14598" width="14.1640625" style="2" customWidth="1"/>
    <col min="14599" max="14599" width="12.33203125" style="2" customWidth="1"/>
    <col min="14600" max="14600" width="12.5" style="2" customWidth="1"/>
    <col min="14601" max="14601" width="11.6640625" style="2" customWidth="1"/>
    <col min="14602" max="14602" width="12.6640625" style="2" customWidth="1"/>
    <col min="14603" max="14603" width="12.33203125" style="2" customWidth="1"/>
    <col min="14604" max="14604" width="18" style="2" customWidth="1"/>
    <col min="14605" max="14841" width="8.83203125" style="2"/>
    <col min="14842" max="14842" width="30.5" style="2" customWidth="1"/>
    <col min="14843" max="14843" width="34.83203125" style="2" customWidth="1"/>
    <col min="14844" max="14844" width="7.33203125" style="2" customWidth="1"/>
    <col min="14845" max="14845" width="7.1640625" style="2" customWidth="1"/>
    <col min="14846" max="14846" width="7" style="2" customWidth="1"/>
    <col min="14847" max="14847" width="13.1640625" style="2" customWidth="1"/>
    <col min="14848" max="14848" width="14.33203125" style="2" customWidth="1"/>
    <col min="14849" max="14849" width="11.5" style="2" customWidth="1"/>
    <col min="14850" max="14850" width="17.83203125" style="2" customWidth="1"/>
    <col min="14851" max="14851" width="20.6640625" style="2" customWidth="1"/>
    <col min="14852" max="14852" width="15.5" style="2" customWidth="1"/>
    <col min="14853" max="14854" width="14.1640625" style="2" customWidth="1"/>
    <col min="14855" max="14855" width="12.33203125" style="2" customWidth="1"/>
    <col min="14856" max="14856" width="12.5" style="2" customWidth="1"/>
    <col min="14857" max="14857" width="11.6640625" style="2" customWidth="1"/>
    <col min="14858" max="14858" width="12.6640625" style="2" customWidth="1"/>
    <col min="14859" max="14859" width="12.33203125" style="2" customWidth="1"/>
    <col min="14860" max="14860" width="18" style="2" customWidth="1"/>
    <col min="14861" max="15097" width="8.83203125" style="2"/>
    <col min="15098" max="15098" width="30.5" style="2" customWidth="1"/>
    <col min="15099" max="15099" width="34.83203125" style="2" customWidth="1"/>
    <col min="15100" max="15100" width="7.33203125" style="2" customWidth="1"/>
    <col min="15101" max="15101" width="7.1640625" style="2" customWidth="1"/>
    <col min="15102" max="15102" width="7" style="2" customWidth="1"/>
    <col min="15103" max="15103" width="13.1640625" style="2" customWidth="1"/>
    <col min="15104" max="15104" width="14.33203125" style="2" customWidth="1"/>
    <col min="15105" max="15105" width="11.5" style="2" customWidth="1"/>
    <col min="15106" max="15106" width="17.83203125" style="2" customWidth="1"/>
    <col min="15107" max="15107" width="20.6640625" style="2" customWidth="1"/>
    <col min="15108" max="15108" width="15.5" style="2" customWidth="1"/>
    <col min="15109" max="15110" width="14.1640625" style="2" customWidth="1"/>
    <col min="15111" max="15111" width="12.33203125" style="2" customWidth="1"/>
    <col min="15112" max="15112" width="12.5" style="2" customWidth="1"/>
    <col min="15113" max="15113" width="11.6640625" style="2" customWidth="1"/>
    <col min="15114" max="15114" width="12.6640625" style="2" customWidth="1"/>
    <col min="15115" max="15115" width="12.33203125" style="2" customWidth="1"/>
    <col min="15116" max="15116" width="18" style="2" customWidth="1"/>
    <col min="15117" max="15353" width="8.83203125" style="2"/>
    <col min="15354" max="15354" width="30.5" style="2" customWidth="1"/>
    <col min="15355" max="15355" width="34.83203125" style="2" customWidth="1"/>
    <col min="15356" max="15356" width="7.33203125" style="2" customWidth="1"/>
    <col min="15357" max="15357" width="7.1640625" style="2" customWidth="1"/>
    <col min="15358" max="15358" width="7" style="2" customWidth="1"/>
    <col min="15359" max="15359" width="13.1640625" style="2" customWidth="1"/>
    <col min="15360" max="15360" width="14.33203125" style="2" customWidth="1"/>
    <col min="15361" max="15361" width="11.5" style="2" customWidth="1"/>
    <col min="15362" max="15362" width="17.83203125" style="2" customWidth="1"/>
    <col min="15363" max="15363" width="20.6640625" style="2" customWidth="1"/>
    <col min="15364" max="15364" width="15.5" style="2" customWidth="1"/>
    <col min="15365" max="15366" width="14.1640625" style="2" customWidth="1"/>
    <col min="15367" max="15367" width="12.33203125" style="2" customWidth="1"/>
    <col min="15368" max="15368" width="12.5" style="2" customWidth="1"/>
    <col min="15369" max="15369" width="11.6640625" style="2" customWidth="1"/>
    <col min="15370" max="15370" width="12.6640625" style="2" customWidth="1"/>
    <col min="15371" max="15371" width="12.33203125" style="2" customWidth="1"/>
    <col min="15372" max="15372" width="18" style="2" customWidth="1"/>
    <col min="15373" max="15609" width="8.83203125" style="2"/>
    <col min="15610" max="15610" width="30.5" style="2" customWidth="1"/>
    <col min="15611" max="15611" width="34.83203125" style="2" customWidth="1"/>
    <col min="15612" max="15612" width="7.33203125" style="2" customWidth="1"/>
    <col min="15613" max="15613" width="7.1640625" style="2" customWidth="1"/>
    <col min="15614" max="15614" width="7" style="2" customWidth="1"/>
    <col min="15615" max="15615" width="13.1640625" style="2" customWidth="1"/>
    <col min="15616" max="15616" width="14.33203125" style="2" customWidth="1"/>
    <col min="15617" max="15617" width="11.5" style="2" customWidth="1"/>
    <col min="15618" max="15618" width="17.83203125" style="2" customWidth="1"/>
    <col min="15619" max="15619" width="20.6640625" style="2" customWidth="1"/>
    <col min="15620" max="15620" width="15.5" style="2" customWidth="1"/>
    <col min="15621" max="15622" width="14.1640625" style="2" customWidth="1"/>
    <col min="15623" max="15623" width="12.33203125" style="2" customWidth="1"/>
    <col min="15624" max="15624" width="12.5" style="2" customWidth="1"/>
    <col min="15625" max="15625" width="11.6640625" style="2" customWidth="1"/>
    <col min="15626" max="15626" width="12.6640625" style="2" customWidth="1"/>
    <col min="15627" max="15627" width="12.33203125" style="2" customWidth="1"/>
    <col min="15628" max="15628" width="18" style="2" customWidth="1"/>
    <col min="15629" max="15865" width="8.83203125" style="2"/>
    <col min="15866" max="15866" width="30.5" style="2" customWidth="1"/>
    <col min="15867" max="15867" width="34.83203125" style="2" customWidth="1"/>
    <col min="15868" max="15868" width="7.33203125" style="2" customWidth="1"/>
    <col min="15869" max="15869" width="7.1640625" style="2" customWidth="1"/>
    <col min="15870" max="15870" width="7" style="2" customWidth="1"/>
    <col min="15871" max="15871" width="13.1640625" style="2" customWidth="1"/>
    <col min="15872" max="15872" width="14.33203125" style="2" customWidth="1"/>
    <col min="15873" max="15873" width="11.5" style="2" customWidth="1"/>
    <col min="15874" max="15874" width="17.83203125" style="2" customWidth="1"/>
    <col min="15875" max="15875" width="20.6640625" style="2" customWidth="1"/>
    <col min="15876" max="15876" width="15.5" style="2" customWidth="1"/>
    <col min="15877" max="15878" width="14.1640625" style="2" customWidth="1"/>
    <col min="15879" max="15879" width="12.33203125" style="2" customWidth="1"/>
    <col min="15880" max="15880" width="12.5" style="2" customWidth="1"/>
    <col min="15881" max="15881" width="11.6640625" style="2" customWidth="1"/>
    <col min="15882" max="15882" width="12.6640625" style="2" customWidth="1"/>
    <col min="15883" max="15883" width="12.33203125" style="2" customWidth="1"/>
    <col min="15884" max="15884" width="18" style="2" customWidth="1"/>
    <col min="15885" max="16121" width="8.83203125" style="2"/>
    <col min="16122" max="16122" width="30.5" style="2" customWidth="1"/>
    <col min="16123" max="16123" width="34.83203125" style="2" customWidth="1"/>
    <col min="16124" max="16124" width="7.33203125" style="2" customWidth="1"/>
    <col min="16125" max="16125" width="7.1640625" style="2" customWidth="1"/>
    <col min="16126" max="16126" width="7" style="2" customWidth="1"/>
    <col min="16127" max="16127" width="13.1640625" style="2" customWidth="1"/>
    <col min="16128" max="16128" width="14.33203125" style="2" customWidth="1"/>
    <col min="16129" max="16129" width="11.5" style="2" customWidth="1"/>
    <col min="16130" max="16130" width="17.83203125" style="2" customWidth="1"/>
    <col min="16131" max="16131" width="20.6640625" style="2" customWidth="1"/>
    <col min="16132" max="16132" width="15.5" style="2" customWidth="1"/>
    <col min="16133" max="16134" width="14.1640625" style="2" customWidth="1"/>
    <col min="16135" max="16135" width="12.33203125" style="2" customWidth="1"/>
    <col min="16136" max="16136" width="12.5" style="2" customWidth="1"/>
    <col min="16137" max="16137" width="11.6640625" style="2" customWidth="1"/>
    <col min="16138" max="16138" width="12.6640625" style="2" customWidth="1"/>
    <col min="16139" max="16139" width="12.33203125" style="2" customWidth="1"/>
    <col min="16140" max="16140" width="18" style="2" customWidth="1"/>
    <col min="16141" max="16384" width="8.83203125" style="2"/>
  </cols>
  <sheetData>
    <row r="1" spans="1:14" ht="20" customHeight="1">
      <c r="A1" s="90" t="s">
        <v>860</v>
      </c>
      <c r="B1" s="90"/>
      <c r="C1" s="90"/>
      <c r="D1" s="90"/>
      <c r="E1" s="90"/>
      <c r="F1" s="90"/>
      <c r="G1" s="186"/>
      <c r="H1" s="186"/>
      <c r="I1" s="90"/>
      <c r="J1" s="186"/>
      <c r="K1" s="186"/>
      <c r="L1" s="186"/>
    </row>
    <row r="2" spans="1:14" ht="15" customHeight="1">
      <c r="A2" s="100" t="s">
        <v>2929</v>
      </c>
      <c r="B2" s="90"/>
      <c r="C2" s="90"/>
      <c r="D2" s="90"/>
      <c r="E2" s="90"/>
      <c r="F2" s="90"/>
      <c r="G2" s="186"/>
      <c r="H2" s="186"/>
      <c r="I2" s="99"/>
      <c r="J2" s="186"/>
      <c r="K2" s="186"/>
      <c r="L2" s="186"/>
    </row>
    <row r="3" spans="1:14" ht="50.25" customHeight="1">
      <c r="A3" s="600" t="s">
        <v>121</v>
      </c>
      <c r="B3" s="103" t="s">
        <v>859</v>
      </c>
      <c r="C3" s="601" t="s">
        <v>545</v>
      </c>
      <c r="D3" s="601"/>
      <c r="E3" s="601"/>
      <c r="F3" s="598" t="s">
        <v>1601</v>
      </c>
      <c r="G3" s="597" t="s">
        <v>1602</v>
      </c>
      <c r="H3" s="597" t="s">
        <v>1603</v>
      </c>
      <c r="I3" s="598" t="s">
        <v>1608</v>
      </c>
      <c r="J3" s="598" t="s">
        <v>1605</v>
      </c>
      <c r="K3" s="599"/>
      <c r="L3" s="594" t="s">
        <v>334</v>
      </c>
      <c r="N3" s="87"/>
    </row>
    <row r="4" spans="1:14" ht="16" customHeight="1">
      <c r="A4" s="600"/>
      <c r="B4" s="104" t="str">
        <f>'Методика (раздел 6)'!B33</f>
        <v>Да, разработан</v>
      </c>
      <c r="C4" s="601" t="s">
        <v>96</v>
      </c>
      <c r="D4" s="601" t="s">
        <v>111</v>
      </c>
      <c r="E4" s="601" t="s">
        <v>434</v>
      </c>
      <c r="F4" s="598"/>
      <c r="G4" s="594"/>
      <c r="H4" s="594"/>
      <c r="I4" s="598"/>
      <c r="J4" s="597" t="s">
        <v>123</v>
      </c>
      <c r="K4" s="597" t="s">
        <v>125</v>
      </c>
      <c r="L4" s="594"/>
    </row>
    <row r="5" spans="1:14" ht="39.75" customHeight="1">
      <c r="A5" s="600"/>
      <c r="B5" s="104" t="str">
        <f>'Методика (раздел 6)'!B34</f>
        <v>Нет, не разработан или отсутствует в открытом доступе в установленный срок</v>
      </c>
      <c r="C5" s="601"/>
      <c r="D5" s="601"/>
      <c r="E5" s="601"/>
      <c r="F5" s="598"/>
      <c r="G5" s="594"/>
      <c r="H5" s="594"/>
      <c r="I5" s="598"/>
      <c r="J5" s="597"/>
      <c r="K5" s="597"/>
      <c r="L5" s="594"/>
    </row>
    <row r="6" spans="1:14" ht="15.75" customHeight="1">
      <c r="A6" s="105" t="s">
        <v>0</v>
      </c>
      <c r="B6" s="121"/>
      <c r="C6" s="127"/>
      <c r="D6" s="127"/>
      <c r="E6" s="127"/>
      <c r="F6" s="127"/>
      <c r="G6" s="191"/>
      <c r="H6" s="191"/>
      <c r="I6" s="127"/>
      <c r="J6" s="191"/>
      <c r="K6" s="191"/>
      <c r="L6" s="191"/>
    </row>
    <row r="7" spans="1:14" ht="15" customHeight="1">
      <c r="A7" s="106" t="s">
        <v>1</v>
      </c>
      <c r="B7" s="107" t="s">
        <v>654</v>
      </c>
      <c r="C7" s="108">
        <f>IF(B7="Да, разработан",1,0)</f>
        <v>1</v>
      </c>
      <c r="D7" s="108"/>
      <c r="E7" s="108">
        <f>C7*(1-D7)</f>
        <v>1</v>
      </c>
      <c r="F7" s="109" t="s">
        <v>338</v>
      </c>
      <c r="G7" s="194" t="s">
        <v>128</v>
      </c>
      <c r="H7" s="194" t="s">
        <v>293</v>
      </c>
      <c r="I7" s="112">
        <v>44343</v>
      </c>
      <c r="J7" s="183" t="s">
        <v>127</v>
      </c>
      <c r="K7" s="192" t="s">
        <v>538</v>
      </c>
      <c r="L7" s="206" t="s">
        <v>120</v>
      </c>
    </row>
    <row r="8" spans="1:14" ht="15" customHeight="1">
      <c r="A8" s="106" t="s">
        <v>2</v>
      </c>
      <c r="B8" s="107" t="s">
        <v>654</v>
      </c>
      <c r="C8" s="108">
        <f t="shared" ref="C8:C16" si="0">IF(B8="Да, разработан",1,0)</f>
        <v>1</v>
      </c>
      <c r="D8" s="108"/>
      <c r="E8" s="108">
        <f t="shared" ref="E8:E16" si="1">C8*(1-D8)</f>
        <v>1</v>
      </c>
      <c r="F8" s="109" t="s">
        <v>338</v>
      </c>
      <c r="G8" s="194" t="s">
        <v>131</v>
      </c>
      <c r="H8" s="194" t="s">
        <v>293</v>
      </c>
      <c r="I8" s="112">
        <v>44344</v>
      </c>
      <c r="J8" s="194" t="s">
        <v>1158</v>
      </c>
      <c r="K8" s="192" t="s">
        <v>1189</v>
      </c>
      <c r="L8" s="206" t="s">
        <v>120</v>
      </c>
    </row>
    <row r="9" spans="1:14" ht="15" customHeight="1">
      <c r="A9" s="106" t="s">
        <v>3</v>
      </c>
      <c r="B9" s="107" t="s">
        <v>654</v>
      </c>
      <c r="C9" s="108">
        <f t="shared" si="0"/>
        <v>1</v>
      </c>
      <c r="D9" s="108"/>
      <c r="E9" s="108">
        <f t="shared" si="1"/>
        <v>1</v>
      </c>
      <c r="F9" s="109" t="s">
        <v>338</v>
      </c>
      <c r="G9" s="194" t="s">
        <v>131</v>
      </c>
      <c r="H9" s="194" t="s">
        <v>293</v>
      </c>
      <c r="I9" s="122">
        <v>44376</v>
      </c>
      <c r="J9" s="194" t="s">
        <v>132</v>
      </c>
      <c r="K9" s="183" t="s">
        <v>133</v>
      </c>
      <c r="L9" s="206" t="s">
        <v>120</v>
      </c>
    </row>
    <row r="10" spans="1:14" ht="15" customHeight="1">
      <c r="A10" s="106" t="s">
        <v>4</v>
      </c>
      <c r="B10" s="107" t="s">
        <v>654</v>
      </c>
      <c r="C10" s="108">
        <f t="shared" si="0"/>
        <v>1</v>
      </c>
      <c r="D10" s="108"/>
      <c r="E10" s="108">
        <f t="shared" si="1"/>
        <v>1</v>
      </c>
      <c r="F10" s="109" t="s">
        <v>338</v>
      </c>
      <c r="G10" s="194" t="s">
        <v>131</v>
      </c>
      <c r="H10" s="194" t="s">
        <v>293</v>
      </c>
      <c r="I10" s="122" t="s">
        <v>130</v>
      </c>
      <c r="J10" s="183" t="s">
        <v>134</v>
      </c>
      <c r="K10" s="192" t="s">
        <v>1239</v>
      </c>
      <c r="L10" s="206" t="s">
        <v>120</v>
      </c>
    </row>
    <row r="11" spans="1:14" ht="15" customHeight="1">
      <c r="A11" s="111" t="s">
        <v>5</v>
      </c>
      <c r="B11" s="107" t="s">
        <v>654</v>
      </c>
      <c r="C11" s="108">
        <f t="shared" si="0"/>
        <v>1</v>
      </c>
      <c r="D11" s="108"/>
      <c r="E11" s="108">
        <f t="shared" si="1"/>
        <v>1</v>
      </c>
      <c r="F11" s="109" t="s">
        <v>338</v>
      </c>
      <c r="G11" s="194" t="s">
        <v>131</v>
      </c>
      <c r="H11" s="194" t="s">
        <v>293</v>
      </c>
      <c r="I11" s="107" t="s">
        <v>130</v>
      </c>
      <c r="J11" s="194" t="s">
        <v>135</v>
      </c>
      <c r="K11" s="183" t="s">
        <v>136</v>
      </c>
      <c r="L11" s="206" t="s">
        <v>120</v>
      </c>
    </row>
    <row r="12" spans="1:14" ht="15" customHeight="1">
      <c r="A12" s="111" t="s">
        <v>6</v>
      </c>
      <c r="B12" s="107" t="s">
        <v>654</v>
      </c>
      <c r="C12" s="108">
        <f t="shared" si="0"/>
        <v>1</v>
      </c>
      <c r="D12" s="108"/>
      <c r="E12" s="108">
        <f t="shared" si="1"/>
        <v>1</v>
      </c>
      <c r="F12" s="109" t="s">
        <v>338</v>
      </c>
      <c r="G12" s="194" t="s">
        <v>131</v>
      </c>
      <c r="H12" s="194" t="s">
        <v>293</v>
      </c>
      <c r="I12" s="107" t="s">
        <v>130</v>
      </c>
      <c r="J12" s="194" t="s">
        <v>456</v>
      </c>
      <c r="K12" s="183" t="s">
        <v>137</v>
      </c>
      <c r="L12" s="206" t="s">
        <v>120</v>
      </c>
    </row>
    <row r="13" spans="1:14" ht="15" customHeight="1">
      <c r="A13" s="106" t="s">
        <v>7</v>
      </c>
      <c r="B13" s="107" t="s">
        <v>654</v>
      </c>
      <c r="C13" s="108">
        <f t="shared" si="0"/>
        <v>1</v>
      </c>
      <c r="D13" s="108"/>
      <c r="E13" s="108">
        <f t="shared" si="1"/>
        <v>1</v>
      </c>
      <c r="F13" s="109" t="s">
        <v>338</v>
      </c>
      <c r="G13" s="194" t="s">
        <v>131</v>
      </c>
      <c r="H13" s="194" t="s">
        <v>293</v>
      </c>
      <c r="I13" s="107" t="s">
        <v>130</v>
      </c>
      <c r="J13" s="194" t="s">
        <v>138</v>
      </c>
      <c r="K13" s="183" t="s">
        <v>457</v>
      </c>
      <c r="L13" s="206" t="s">
        <v>120</v>
      </c>
    </row>
    <row r="14" spans="1:14" ht="15" customHeight="1">
      <c r="A14" s="111" t="s">
        <v>8</v>
      </c>
      <c r="B14" s="107" t="s">
        <v>654</v>
      </c>
      <c r="C14" s="108">
        <f t="shared" si="0"/>
        <v>1</v>
      </c>
      <c r="D14" s="108"/>
      <c r="E14" s="108">
        <f t="shared" si="1"/>
        <v>1</v>
      </c>
      <c r="F14" s="109" t="s">
        <v>338</v>
      </c>
      <c r="G14" s="194" t="s">
        <v>128</v>
      </c>
      <c r="H14" s="194" t="s">
        <v>293</v>
      </c>
      <c r="I14" s="122">
        <v>44337</v>
      </c>
      <c r="J14" s="194" t="s">
        <v>140</v>
      </c>
      <c r="K14" s="183" t="s">
        <v>1093</v>
      </c>
      <c r="L14" s="206" t="s">
        <v>120</v>
      </c>
    </row>
    <row r="15" spans="1:14" ht="15" customHeight="1">
      <c r="A15" s="111" t="s">
        <v>9</v>
      </c>
      <c r="B15" s="107" t="s">
        <v>654</v>
      </c>
      <c r="C15" s="108">
        <f t="shared" si="0"/>
        <v>1</v>
      </c>
      <c r="D15" s="108"/>
      <c r="E15" s="108">
        <f t="shared" si="1"/>
        <v>1</v>
      </c>
      <c r="F15" s="109" t="s">
        <v>338</v>
      </c>
      <c r="G15" s="194" t="s">
        <v>128</v>
      </c>
      <c r="H15" s="194" t="s">
        <v>293</v>
      </c>
      <c r="I15" s="112" t="s">
        <v>1242</v>
      </c>
      <c r="J15" s="194" t="s">
        <v>141</v>
      </c>
      <c r="K15" s="192" t="s">
        <v>1241</v>
      </c>
      <c r="L15" s="206" t="s">
        <v>120</v>
      </c>
    </row>
    <row r="16" spans="1:14" ht="15" customHeight="1">
      <c r="A16" s="113" t="s">
        <v>10</v>
      </c>
      <c r="B16" s="107" t="s">
        <v>654</v>
      </c>
      <c r="C16" s="108">
        <f t="shared" si="0"/>
        <v>1</v>
      </c>
      <c r="D16" s="108"/>
      <c r="E16" s="108">
        <f t="shared" si="1"/>
        <v>1</v>
      </c>
      <c r="F16" s="109" t="s">
        <v>338</v>
      </c>
      <c r="G16" s="194" t="s">
        <v>131</v>
      </c>
      <c r="H16" s="194" t="s">
        <v>293</v>
      </c>
      <c r="I16" s="107" t="s">
        <v>130</v>
      </c>
      <c r="J16" s="194" t="s">
        <v>143</v>
      </c>
      <c r="K16" s="183" t="s">
        <v>458</v>
      </c>
      <c r="L16" s="206" t="s">
        <v>120</v>
      </c>
    </row>
    <row r="17" spans="1:13" ht="15" customHeight="1">
      <c r="A17" s="111" t="s">
        <v>11</v>
      </c>
      <c r="B17" s="107" t="s">
        <v>654</v>
      </c>
      <c r="C17" s="108">
        <f t="shared" ref="C17:C24" si="2">IF(B17="Да, разработан",1,0)</f>
        <v>1</v>
      </c>
      <c r="D17" s="108"/>
      <c r="E17" s="108">
        <f>C17*(1-D17)</f>
        <v>1</v>
      </c>
      <c r="F17" s="109" t="s">
        <v>338</v>
      </c>
      <c r="G17" s="194" t="s">
        <v>131</v>
      </c>
      <c r="H17" s="194" t="s">
        <v>293</v>
      </c>
      <c r="I17" s="122">
        <v>44376</v>
      </c>
      <c r="J17" s="194" t="s">
        <v>145</v>
      </c>
      <c r="K17" s="183" t="s">
        <v>1238</v>
      </c>
      <c r="L17" s="206" t="s">
        <v>120</v>
      </c>
    </row>
    <row r="18" spans="1:13" ht="15" customHeight="1">
      <c r="A18" s="114" t="s">
        <v>120</v>
      </c>
      <c r="B18" s="114" t="s">
        <v>120</v>
      </c>
      <c r="C18" s="114" t="s">
        <v>120</v>
      </c>
      <c r="D18" s="114" t="s">
        <v>120</v>
      </c>
      <c r="E18" s="114" t="s">
        <v>120</v>
      </c>
      <c r="F18" s="109" t="s">
        <v>284</v>
      </c>
      <c r="G18" s="208" t="s">
        <v>120</v>
      </c>
      <c r="H18" s="208" t="s">
        <v>120</v>
      </c>
      <c r="I18" s="128" t="s">
        <v>120</v>
      </c>
      <c r="J18" s="193" t="s">
        <v>1618</v>
      </c>
      <c r="K18" s="193" t="s">
        <v>2023</v>
      </c>
      <c r="L18" s="197" t="s">
        <v>1623</v>
      </c>
      <c r="M18" s="101" t="s">
        <v>120</v>
      </c>
    </row>
    <row r="19" spans="1:13" ht="15" customHeight="1">
      <c r="A19" s="111" t="s">
        <v>12</v>
      </c>
      <c r="B19" s="107" t="s">
        <v>654</v>
      </c>
      <c r="C19" s="108">
        <f t="shared" si="2"/>
        <v>1</v>
      </c>
      <c r="D19" s="108"/>
      <c r="E19" s="108">
        <f>C19*(1-D19)</f>
        <v>1</v>
      </c>
      <c r="F19" s="109" t="s">
        <v>338</v>
      </c>
      <c r="G19" s="193" t="s">
        <v>131</v>
      </c>
      <c r="H19" s="193" t="s">
        <v>293</v>
      </c>
      <c r="I19" s="115" t="s">
        <v>130</v>
      </c>
      <c r="J19" s="193" t="s">
        <v>146</v>
      </c>
      <c r="K19" s="183" t="s">
        <v>459</v>
      </c>
      <c r="L19" s="206" t="s">
        <v>120</v>
      </c>
    </row>
    <row r="20" spans="1:13" ht="15" customHeight="1">
      <c r="A20" s="110" t="s">
        <v>120</v>
      </c>
      <c r="B20" s="116" t="s">
        <v>120</v>
      </c>
      <c r="C20" s="110" t="s">
        <v>120</v>
      </c>
      <c r="D20" s="110" t="s">
        <v>120</v>
      </c>
      <c r="E20" s="110" t="s">
        <v>120</v>
      </c>
      <c r="F20" s="109" t="s">
        <v>338</v>
      </c>
      <c r="G20" s="194" t="s">
        <v>131</v>
      </c>
      <c r="H20" s="194" t="s">
        <v>293</v>
      </c>
      <c r="I20" s="107" t="s">
        <v>130</v>
      </c>
      <c r="J20" s="183" t="s">
        <v>148</v>
      </c>
      <c r="K20" s="183" t="s">
        <v>460</v>
      </c>
      <c r="L20" s="206" t="s">
        <v>120</v>
      </c>
    </row>
    <row r="21" spans="1:13" ht="15" customHeight="1">
      <c r="A21" s="110" t="s">
        <v>120</v>
      </c>
      <c r="B21" s="110" t="s">
        <v>120</v>
      </c>
      <c r="C21" s="110" t="s">
        <v>120</v>
      </c>
      <c r="D21" s="110" t="s">
        <v>120</v>
      </c>
      <c r="E21" s="110" t="s">
        <v>120</v>
      </c>
      <c r="F21" s="109" t="s">
        <v>284</v>
      </c>
      <c r="G21" s="206" t="s">
        <v>120</v>
      </c>
      <c r="H21" s="206" t="s">
        <v>120</v>
      </c>
      <c r="I21" s="116" t="s">
        <v>120</v>
      </c>
      <c r="J21" s="183" t="s">
        <v>148</v>
      </c>
      <c r="K21" s="183" t="s">
        <v>2024</v>
      </c>
      <c r="L21" s="193" t="s">
        <v>2025</v>
      </c>
      <c r="M21" s="101" t="s">
        <v>120</v>
      </c>
    </row>
    <row r="22" spans="1:13" ht="15" customHeight="1">
      <c r="A22" s="106" t="s">
        <v>13</v>
      </c>
      <c r="B22" s="117" t="s">
        <v>656</v>
      </c>
      <c r="C22" s="108">
        <f t="shared" si="2"/>
        <v>0</v>
      </c>
      <c r="D22" s="108"/>
      <c r="E22" s="108">
        <f>C22*(1-D22)</f>
        <v>0</v>
      </c>
      <c r="F22" s="109" t="s">
        <v>2013</v>
      </c>
      <c r="G22" s="208" t="s">
        <v>120</v>
      </c>
      <c r="H22" s="208" t="s">
        <v>120</v>
      </c>
      <c r="I22" s="129" t="s">
        <v>120</v>
      </c>
      <c r="J22" s="194" t="s">
        <v>149</v>
      </c>
      <c r="K22" s="194" t="s">
        <v>2014</v>
      </c>
      <c r="L22" s="206" t="s">
        <v>120</v>
      </c>
    </row>
    <row r="23" spans="1:13" ht="15" customHeight="1">
      <c r="A23" s="106" t="s">
        <v>14</v>
      </c>
      <c r="B23" s="107" t="s">
        <v>654</v>
      </c>
      <c r="C23" s="108">
        <f t="shared" si="2"/>
        <v>1</v>
      </c>
      <c r="D23" s="108"/>
      <c r="E23" s="108">
        <f>C23*(1-D23)</f>
        <v>1</v>
      </c>
      <c r="F23" s="118" t="s">
        <v>338</v>
      </c>
      <c r="G23" s="194" t="s">
        <v>131</v>
      </c>
      <c r="H23" s="196" t="s">
        <v>293</v>
      </c>
      <c r="I23" s="107" t="s">
        <v>130</v>
      </c>
      <c r="J23" s="194" t="s">
        <v>150</v>
      </c>
      <c r="K23" s="183" t="s">
        <v>151</v>
      </c>
      <c r="L23" s="206" t="s">
        <v>120</v>
      </c>
    </row>
    <row r="24" spans="1:13" ht="15" customHeight="1">
      <c r="A24" s="106" t="s">
        <v>15</v>
      </c>
      <c r="B24" s="107" t="s">
        <v>654</v>
      </c>
      <c r="C24" s="108">
        <f t="shared" si="2"/>
        <v>1</v>
      </c>
      <c r="D24" s="108"/>
      <c r="E24" s="108">
        <f>C24*(1-D24)</f>
        <v>1</v>
      </c>
      <c r="F24" s="118" t="s">
        <v>338</v>
      </c>
      <c r="G24" s="194" t="s">
        <v>155</v>
      </c>
      <c r="H24" s="194" t="s">
        <v>882</v>
      </c>
      <c r="I24" s="112">
        <v>44328</v>
      </c>
      <c r="J24" s="194" t="s">
        <v>857</v>
      </c>
      <c r="K24" s="183" t="s">
        <v>448</v>
      </c>
      <c r="L24" s="206" t="s">
        <v>120</v>
      </c>
    </row>
    <row r="25" spans="1:13" ht="15" customHeight="1">
      <c r="A25" s="110" t="s">
        <v>120</v>
      </c>
      <c r="B25" s="116" t="s">
        <v>120</v>
      </c>
      <c r="C25" s="110" t="s">
        <v>120</v>
      </c>
      <c r="D25" s="110" t="s">
        <v>120</v>
      </c>
      <c r="E25" s="110" t="s">
        <v>120</v>
      </c>
      <c r="F25" s="118" t="s">
        <v>338</v>
      </c>
      <c r="G25" s="194" t="s">
        <v>251</v>
      </c>
      <c r="H25" s="196" t="s">
        <v>463</v>
      </c>
      <c r="I25" s="117" t="s">
        <v>130</v>
      </c>
      <c r="J25" s="194" t="s">
        <v>152</v>
      </c>
      <c r="K25" s="194" t="s">
        <v>1260</v>
      </c>
      <c r="L25" s="206" t="s">
        <v>120</v>
      </c>
    </row>
    <row r="26" spans="1:13" ht="15" customHeight="1">
      <c r="A26" s="110" t="s">
        <v>120</v>
      </c>
      <c r="B26" s="116" t="s">
        <v>120</v>
      </c>
      <c r="C26" s="110" t="s">
        <v>120</v>
      </c>
      <c r="D26" s="110" t="s">
        <v>120</v>
      </c>
      <c r="E26" s="110" t="s">
        <v>120</v>
      </c>
      <c r="F26" s="115" t="s">
        <v>2013</v>
      </c>
      <c r="G26" s="208" t="s">
        <v>120</v>
      </c>
      <c r="H26" s="208" t="s">
        <v>120</v>
      </c>
      <c r="I26" s="129" t="s">
        <v>120</v>
      </c>
      <c r="J26" s="194" t="s">
        <v>539</v>
      </c>
      <c r="K26" s="194" t="s">
        <v>2015</v>
      </c>
      <c r="L26" s="206" t="s">
        <v>120</v>
      </c>
    </row>
    <row r="27" spans="1:13" ht="15" customHeight="1">
      <c r="A27" s="113" t="s">
        <v>16</v>
      </c>
      <c r="B27" s="107" t="s">
        <v>654</v>
      </c>
      <c r="C27" s="108">
        <f>IF(B27="Да, разработан",1,0)</f>
        <v>1</v>
      </c>
      <c r="D27" s="108"/>
      <c r="E27" s="108">
        <f>C27*(1-D27)</f>
        <v>1</v>
      </c>
      <c r="F27" s="118" t="s">
        <v>338</v>
      </c>
      <c r="G27" s="194" t="s">
        <v>131</v>
      </c>
      <c r="H27" s="196" t="s">
        <v>293</v>
      </c>
      <c r="I27" s="130">
        <v>44372</v>
      </c>
      <c r="J27" s="194" t="s">
        <v>153</v>
      </c>
      <c r="K27" s="183" t="s">
        <v>461</v>
      </c>
      <c r="L27" s="206" t="s">
        <v>120</v>
      </c>
    </row>
    <row r="28" spans="1:13" ht="15" customHeight="1">
      <c r="A28" s="111" t="s">
        <v>17</v>
      </c>
      <c r="B28" s="107" t="s">
        <v>654</v>
      </c>
      <c r="C28" s="108">
        <f>IF(B28="Да, разработан",1,0)</f>
        <v>1</v>
      </c>
      <c r="D28" s="108"/>
      <c r="E28" s="108">
        <f>C28*(1-D28)</f>
        <v>1</v>
      </c>
      <c r="F28" s="118" t="s">
        <v>338</v>
      </c>
      <c r="G28" s="194" t="s">
        <v>155</v>
      </c>
      <c r="H28" s="194" t="s">
        <v>293</v>
      </c>
      <c r="I28" s="122">
        <v>44348</v>
      </c>
      <c r="J28" s="194" t="s">
        <v>154</v>
      </c>
      <c r="K28" s="183" t="s">
        <v>902</v>
      </c>
      <c r="L28" s="206" t="s">
        <v>120</v>
      </c>
    </row>
    <row r="29" spans="1:13" ht="15" customHeight="1">
      <c r="A29" s="110" t="s">
        <v>120</v>
      </c>
      <c r="B29" s="116" t="s">
        <v>120</v>
      </c>
      <c r="C29" s="110" t="s">
        <v>120</v>
      </c>
      <c r="D29" s="110" t="s">
        <v>120</v>
      </c>
      <c r="E29" s="110" t="s">
        <v>120</v>
      </c>
      <c r="F29" s="118" t="s">
        <v>338</v>
      </c>
      <c r="G29" s="194" t="s">
        <v>155</v>
      </c>
      <c r="H29" s="196" t="s">
        <v>293</v>
      </c>
      <c r="I29" s="112">
        <v>44347</v>
      </c>
      <c r="J29" s="194" t="s">
        <v>157</v>
      </c>
      <c r="K29" s="183" t="s">
        <v>1159</v>
      </c>
      <c r="L29" s="206" t="s">
        <v>120</v>
      </c>
    </row>
    <row r="30" spans="1:13" ht="15" customHeight="1">
      <c r="A30" s="111" t="s">
        <v>533</v>
      </c>
      <c r="B30" s="117" t="s">
        <v>656</v>
      </c>
      <c r="C30" s="108">
        <f>IF(B30="Да, разработан",1,0)</f>
        <v>0</v>
      </c>
      <c r="D30" s="108"/>
      <c r="E30" s="108">
        <f>C30*(1-D30)</f>
        <v>0</v>
      </c>
      <c r="F30" s="115" t="s">
        <v>2013</v>
      </c>
      <c r="G30" s="208" t="s">
        <v>120</v>
      </c>
      <c r="H30" s="208" t="s">
        <v>120</v>
      </c>
      <c r="I30" s="129" t="s">
        <v>120</v>
      </c>
      <c r="J30" s="194" t="s">
        <v>158</v>
      </c>
      <c r="K30" s="194" t="s">
        <v>2016</v>
      </c>
      <c r="L30" s="206" t="s">
        <v>120</v>
      </c>
    </row>
    <row r="31" spans="1:13" ht="15" customHeight="1">
      <c r="A31" s="105" t="s">
        <v>19</v>
      </c>
      <c r="B31" s="119"/>
      <c r="C31" s="120"/>
      <c r="D31" s="120"/>
      <c r="E31" s="120"/>
      <c r="F31" s="120"/>
      <c r="G31" s="195"/>
      <c r="H31" s="198"/>
      <c r="I31" s="119"/>
      <c r="J31" s="195"/>
      <c r="K31" s="195"/>
      <c r="L31" s="198"/>
    </row>
    <row r="32" spans="1:13" ht="15" customHeight="1">
      <c r="A32" s="111" t="s">
        <v>20</v>
      </c>
      <c r="B32" s="107" t="s">
        <v>654</v>
      </c>
      <c r="C32" s="108">
        <f>IF(B32="Да, разработан",1,0)</f>
        <v>1</v>
      </c>
      <c r="D32" s="108"/>
      <c r="E32" s="108">
        <f>C32*(1-D32)</f>
        <v>1</v>
      </c>
      <c r="F32" s="118" t="s">
        <v>338</v>
      </c>
      <c r="G32" s="194" t="s">
        <v>131</v>
      </c>
      <c r="H32" s="196" t="s">
        <v>293</v>
      </c>
      <c r="I32" s="130">
        <v>44350</v>
      </c>
      <c r="J32" s="194" t="s">
        <v>159</v>
      </c>
      <c r="K32" s="183" t="s">
        <v>1160</v>
      </c>
      <c r="L32" s="206" t="s">
        <v>120</v>
      </c>
    </row>
    <row r="33" spans="1:12" ht="15" customHeight="1">
      <c r="A33" s="110" t="s">
        <v>120</v>
      </c>
      <c r="B33" s="116" t="s">
        <v>120</v>
      </c>
      <c r="C33" s="110" t="s">
        <v>120</v>
      </c>
      <c r="D33" s="110" t="s">
        <v>120</v>
      </c>
      <c r="E33" s="110" t="s">
        <v>120</v>
      </c>
      <c r="F33" s="118" t="s">
        <v>338</v>
      </c>
      <c r="G33" s="194" t="s">
        <v>251</v>
      </c>
      <c r="H33" s="196" t="s">
        <v>463</v>
      </c>
      <c r="I33" s="117" t="s">
        <v>130</v>
      </c>
      <c r="J33" s="194" t="s">
        <v>159</v>
      </c>
      <c r="K33" s="183" t="s">
        <v>464</v>
      </c>
      <c r="L33" s="206" t="s">
        <v>120</v>
      </c>
    </row>
    <row r="34" spans="1:12" ht="15" customHeight="1">
      <c r="A34" s="111" t="s">
        <v>21</v>
      </c>
      <c r="B34" s="107" t="s">
        <v>654</v>
      </c>
      <c r="C34" s="108">
        <f>IF(B34="Да, разработан",1,0)</f>
        <v>1</v>
      </c>
      <c r="D34" s="108"/>
      <c r="E34" s="108">
        <f>C34*(1-D34)</f>
        <v>1</v>
      </c>
      <c r="F34" s="118" t="s">
        <v>338</v>
      </c>
      <c r="G34" s="194" t="s">
        <v>131</v>
      </c>
      <c r="H34" s="194" t="s">
        <v>293</v>
      </c>
      <c r="I34" s="117" t="s">
        <v>130</v>
      </c>
      <c r="J34" s="194" t="s">
        <v>160</v>
      </c>
      <c r="K34" s="183" t="s">
        <v>466</v>
      </c>
      <c r="L34" s="206" t="s">
        <v>120</v>
      </c>
    </row>
    <row r="35" spans="1:12" ht="15" customHeight="1">
      <c r="A35" s="111" t="s">
        <v>22</v>
      </c>
      <c r="B35" s="107" t="s">
        <v>654</v>
      </c>
      <c r="C35" s="108">
        <f>IF(B35="Да, разработан",1,0)</f>
        <v>1</v>
      </c>
      <c r="D35" s="108"/>
      <c r="E35" s="108">
        <f>C35*(1-D35)</f>
        <v>1</v>
      </c>
      <c r="F35" s="118" t="s">
        <v>338</v>
      </c>
      <c r="G35" s="194" t="s">
        <v>131</v>
      </c>
      <c r="H35" s="194" t="s">
        <v>293</v>
      </c>
      <c r="I35" s="112">
        <v>44354</v>
      </c>
      <c r="J35" s="194" t="s">
        <v>467</v>
      </c>
      <c r="K35" s="196" t="s">
        <v>468</v>
      </c>
      <c r="L35" s="206" t="s">
        <v>120</v>
      </c>
    </row>
    <row r="36" spans="1:12" ht="15" customHeight="1">
      <c r="A36" s="106" t="s">
        <v>23</v>
      </c>
      <c r="B36" s="107" t="s">
        <v>654</v>
      </c>
      <c r="C36" s="108">
        <f>IF(B36="Да, разработан",1,0)</f>
        <v>1</v>
      </c>
      <c r="D36" s="108"/>
      <c r="E36" s="108">
        <f>C36*(1-D36)</f>
        <v>1</v>
      </c>
      <c r="F36" s="118" t="s">
        <v>338</v>
      </c>
      <c r="G36" s="194" t="s">
        <v>131</v>
      </c>
      <c r="H36" s="194" t="s">
        <v>293</v>
      </c>
      <c r="I36" s="112">
        <v>44358</v>
      </c>
      <c r="J36" s="183" t="s">
        <v>163</v>
      </c>
      <c r="K36" s="183" t="s">
        <v>903</v>
      </c>
      <c r="L36" s="206" t="s">
        <v>120</v>
      </c>
    </row>
    <row r="37" spans="1:12" ht="15" customHeight="1">
      <c r="A37" s="110" t="s">
        <v>120</v>
      </c>
      <c r="B37" s="116" t="s">
        <v>120</v>
      </c>
      <c r="C37" s="110" t="s">
        <v>120</v>
      </c>
      <c r="D37" s="110" t="s">
        <v>120</v>
      </c>
      <c r="E37" s="110" t="s">
        <v>120</v>
      </c>
      <c r="F37" s="118" t="s">
        <v>338</v>
      </c>
      <c r="G37" s="194" t="s">
        <v>187</v>
      </c>
      <c r="H37" s="194" t="s">
        <v>1190</v>
      </c>
      <c r="I37" s="112">
        <v>44363</v>
      </c>
      <c r="J37" s="183" t="s">
        <v>163</v>
      </c>
      <c r="K37" s="183" t="s">
        <v>903</v>
      </c>
      <c r="L37" s="206" t="s">
        <v>120</v>
      </c>
    </row>
    <row r="38" spans="1:12" ht="15" customHeight="1">
      <c r="A38" s="106" t="s">
        <v>24</v>
      </c>
      <c r="B38" s="107" t="s">
        <v>654</v>
      </c>
      <c r="C38" s="108">
        <f>IF(B38="Да, разработан",1,0)</f>
        <v>1</v>
      </c>
      <c r="D38" s="108"/>
      <c r="E38" s="108">
        <f>C38*(1-D38)</f>
        <v>1</v>
      </c>
      <c r="F38" s="118" t="s">
        <v>338</v>
      </c>
      <c r="G38" s="194" t="s">
        <v>131</v>
      </c>
      <c r="H38" s="194" t="s">
        <v>293</v>
      </c>
      <c r="I38" s="112">
        <v>44351</v>
      </c>
      <c r="J38" s="194" t="s">
        <v>164</v>
      </c>
      <c r="K38" s="183" t="s">
        <v>165</v>
      </c>
      <c r="L38" s="206" t="s">
        <v>120</v>
      </c>
    </row>
    <row r="39" spans="1:12" ht="15" customHeight="1">
      <c r="A39" s="106" t="s">
        <v>25</v>
      </c>
      <c r="B39" s="107" t="s">
        <v>654</v>
      </c>
      <c r="C39" s="108">
        <f>IF(B39="Да, разработан",1,0)</f>
        <v>1</v>
      </c>
      <c r="D39" s="108"/>
      <c r="E39" s="108">
        <f>C39*(1-D39)</f>
        <v>1</v>
      </c>
      <c r="F39" s="118" t="s">
        <v>338</v>
      </c>
      <c r="G39" s="194" t="s">
        <v>131</v>
      </c>
      <c r="H39" s="194" t="s">
        <v>293</v>
      </c>
      <c r="I39" s="112">
        <v>44343</v>
      </c>
      <c r="J39" s="194" t="s">
        <v>166</v>
      </c>
      <c r="K39" s="183" t="s">
        <v>470</v>
      </c>
      <c r="L39" s="206" t="s">
        <v>120</v>
      </c>
    </row>
    <row r="40" spans="1:12" ht="15" customHeight="1">
      <c r="A40" s="106" t="s">
        <v>120</v>
      </c>
      <c r="B40" s="107" t="s">
        <v>120</v>
      </c>
      <c r="C40" s="108" t="s">
        <v>120</v>
      </c>
      <c r="D40" s="108" t="s">
        <v>120</v>
      </c>
      <c r="E40" s="108" t="s">
        <v>120</v>
      </c>
      <c r="F40" s="118" t="s">
        <v>338</v>
      </c>
      <c r="G40" s="194" t="s">
        <v>131</v>
      </c>
      <c r="H40" s="194" t="s">
        <v>293</v>
      </c>
      <c r="I40" s="112" t="s">
        <v>1108</v>
      </c>
      <c r="J40" s="194" t="s">
        <v>471</v>
      </c>
      <c r="K40" s="183" t="s">
        <v>1107</v>
      </c>
      <c r="L40" s="206" t="s">
        <v>120</v>
      </c>
    </row>
    <row r="41" spans="1:12" ht="15" customHeight="1">
      <c r="A41" s="111" t="s">
        <v>26</v>
      </c>
      <c r="B41" s="107" t="s">
        <v>654</v>
      </c>
      <c r="C41" s="108">
        <f>IF(B41="Да, разработан",1,0)</f>
        <v>1</v>
      </c>
      <c r="D41" s="108"/>
      <c r="E41" s="108">
        <f>C41*(1-D41)</f>
        <v>1</v>
      </c>
      <c r="F41" s="118" t="s">
        <v>338</v>
      </c>
      <c r="G41" s="194" t="s">
        <v>131</v>
      </c>
      <c r="H41" s="194" t="s">
        <v>1192</v>
      </c>
      <c r="I41" s="112">
        <v>44349</v>
      </c>
      <c r="J41" s="194" t="s">
        <v>167</v>
      </c>
      <c r="K41" s="192" t="s">
        <v>1191</v>
      </c>
      <c r="L41" s="206" t="s">
        <v>120</v>
      </c>
    </row>
    <row r="42" spans="1:12" ht="15" customHeight="1">
      <c r="A42" s="110" t="s">
        <v>120</v>
      </c>
      <c r="B42" s="116" t="s">
        <v>120</v>
      </c>
      <c r="C42" s="110" t="s">
        <v>120</v>
      </c>
      <c r="D42" s="110" t="s">
        <v>120</v>
      </c>
      <c r="E42" s="110" t="s">
        <v>120</v>
      </c>
      <c r="F42" s="118" t="s">
        <v>338</v>
      </c>
      <c r="G42" s="194" t="s">
        <v>131</v>
      </c>
      <c r="H42" s="196" t="s">
        <v>1192</v>
      </c>
      <c r="I42" s="112">
        <v>44349</v>
      </c>
      <c r="J42" s="194" t="s">
        <v>253</v>
      </c>
      <c r="K42" s="192" t="s">
        <v>1193</v>
      </c>
      <c r="L42" s="206" t="s">
        <v>120</v>
      </c>
    </row>
    <row r="43" spans="1:12" ht="15" customHeight="1">
      <c r="A43" s="111" t="s">
        <v>27</v>
      </c>
      <c r="B43" s="107" t="s">
        <v>654</v>
      </c>
      <c r="C43" s="108">
        <f>IF(B43="Да, разработан",1,0)</f>
        <v>1</v>
      </c>
      <c r="D43" s="108"/>
      <c r="E43" s="108">
        <f>C43*(1-D43)</f>
        <v>1</v>
      </c>
      <c r="F43" s="118" t="s">
        <v>338</v>
      </c>
      <c r="G43" s="194" t="s">
        <v>131</v>
      </c>
      <c r="H43" s="194" t="s">
        <v>293</v>
      </c>
      <c r="I43" s="112">
        <v>44350</v>
      </c>
      <c r="J43" s="194" t="s">
        <v>290</v>
      </c>
      <c r="K43" s="183" t="s">
        <v>1162</v>
      </c>
      <c r="L43" s="206" t="s">
        <v>120</v>
      </c>
    </row>
    <row r="44" spans="1:12" ht="15" customHeight="1">
      <c r="A44" s="110" t="s">
        <v>120</v>
      </c>
      <c r="B44" s="116" t="s">
        <v>120</v>
      </c>
      <c r="C44" s="110" t="s">
        <v>120</v>
      </c>
      <c r="D44" s="110" t="s">
        <v>120</v>
      </c>
      <c r="E44" s="110" t="s">
        <v>120</v>
      </c>
      <c r="F44" s="115" t="s">
        <v>2013</v>
      </c>
      <c r="G44" s="208" t="s">
        <v>120</v>
      </c>
      <c r="H44" s="208" t="s">
        <v>120</v>
      </c>
      <c r="I44" s="128" t="s">
        <v>120</v>
      </c>
      <c r="J44" s="194" t="s">
        <v>472</v>
      </c>
      <c r="K44" s="193" t="s">
        <v>2017</v>
      </c>
      <c r="L44" s="206" t="s">
        <v>120</v>
      </c>
    </row>
    <row r="45" spans="1:12" ht="15" customHeight="1">
      <c r="A45" s="106" t="s">
        <v>28</v>
      </c>
      <c r="B45" s="107" t="s">
        <v>654</v>
      </c>
      <c r="C45" s="108">
        <f>IF(B45="Да, разработан",1,0)</f>
        <v>1</v>
      </c>
      <c r="D45" s="108"/>
      <c r="E45" s="108">
        <f>C45*(1-D45)</f>
        <v>1</v>
      </c>
      <c r="F45" s="118" t="s">
        <v>338</v>
      </c>
      <c r="G45" s="194" t="s">
        <v>155</v>
      </c>
      <c r="H45" s="196" t="s">
        <v>474</v>
      </c>
      <c r="I45" s="112">
        <v>44365</v>
      </c>
      <c r="J45" s="194" t="s">
        <v>473</v>
      </c>
      <c r="K45" s="183" t="s">
        <v>475</v>
      </c>
      <c r="L45" s="206" t="s">
        <v>120</v>
      </c>
    </row>
    <row r="46" spans="1:12" ht="15" customHeight="1">
      <c r="A46" s="110" t="s">
        <v>120</v>
      </c>
      <c r="B46" s="116" t="s">
        <v>120</v>
      </c>
      <c r="C46" s="110" t="s">
        <v>120</v>
      </c>
      <c r="D46" s="110" t="s">
        <v>120</v>
      </c>
      <c r="E46" s="110" t="s">
        <v>120</v>
      </c>
      <c r="F46" s="115" t="s">
        <v>2013</v>
      </c>
      <c r="G46" s="208" t="s">
        <v>120</v>
      </c>
      <c r="H46" s="208" t="s">
        <v>120</v>
      </c>
      <c r="I46" s="128" t="s">
        <v>120</v>
      </c>
      <c r="J46" s="183" t="s">
        <v>476</v>
      </c>
      <c r="K46" s="193" t="s">
        <v>2018</v>
      </c>
      <c r="L46" s="206" t="s">
        <v>120</v>
      </c>
    </row>
    <row r="47" spans="1:12" ht="15" customHeight="1">
      <c r="A47" s="111" t="s">
        <v>534</v>
      </c>
      <c r="B47" s="107" t="s">
        <v>654</v>
      </c>
      <c r="C47" s="108">
        <f>IF(B47="Да, разработан",1,0)</f>
        <v>1</v>
      </c>
      <c r="D47" s="108"/>
      <c r="E47" s="108">
        <f>C47*(1-D47)</f>
        <v>1</v>
      </c>
      <c r="F47" s="118" t="s">
        <v>338</v>
      </c>
      <c r="G47" s="196" t="s">
        <v>131</v>
      </c>
      <c r="H47" s="194" t="s">
        <v>293</v>
      </c>
      <c r="I47" s="122">
        <v>44347</v>
      </c>
      <c r="J47" s="194" t="s">
        <v>169</v>
      </c>
      <c r="K47" s="183" t="s">
        <v>1119</v>
      </c>
      <c r="L47" s="206" t="s">
        <v>120</v>
      </c>
    </row>
    <row r="48" spans="1:12" ht="15" customHeight="1">
      <c r="A48" s="110" t="s">
        <v>120</v>
      </c>
      <c r="B48" s="116" t="s">
        <v>120</v>
      </c>
      <c r="C48" s="110" t="s">
        <v>120</v>
      </c>
      <c r="D48" s="110" t="s">
        <v>120</v>
      </c>
      <c r="E48" s="110" t="s">
        <v>120</v>
      </c>
      <c r="F48" s="118" t="s">
        <v>338</v>
      </c>
      <c r="G48" s="196" t="s">
        <v>257</v>
      </c>
      <c r="H48" s="196" t="s">
        <v>463</v>
      </c>
      <c r="I48" s="107" t="s">
        <v>130</v>
      </c>
      <c r="J48" s="194" t="s">
        <v>169</v>
      </c>
      <c r="K48" s="183" t="s">
        <v>477</v>
      </c>
      <c r="L48" s="206" t="s">
        <v>120</v>
      </c>
    </row>
    <row r="49" spans="1:13" ht="15" customHeight="1">
      <c r="A49" s="106" t="s">
        <v>30</v>
      </c>
      <c r="B49" s="107" t="s">
        <v>654</v>
      </c>
      <c r="C49" s="108">
        <f>IF(B49="Да, разработан",1,0)</f>
        <v>1</v>
      </c>
      <c r="D49" s="108"/>
      <c r="E49" s="108">
        <f>C49*(1-D49)</f>
        <v>1</v>
      </c>
      <c r="F49" s="118" t="s">
        <v>338</v>
      </c>
      <c r="G49" s="194" t="s">
        <v>155</v>
      </c>
      <c r="H49" s="194" t="s">
        <v>293</v>
      </c>
      <c r="I49" s="117" t="s">
        <v>130</v>
      </c>
      <c r="J49" s="194" t="s">
        <v>170</v>
      </c>
      <c r="K49" s="183" t="s">
        <v>171</v>
      </c>
      <c r="L49" s="206" t="s">
        <v>120</v>
      </c>
    </row>
    <row r="50" spans="1:13" ht="15" customHeight="1">
      <c r="A50" s="105" t="s">
        <v>31</v>
      </c>
      <c r="B50" s="119"/>
      <c r="C50" s="120"/>
      <c r="D50" s="120"/>
      <c r="E50" s="120"/>
      <c r="F50" s="120"/>
      <c r="G50" s="195"/>
      <c r="H50" s="198"/>
      <c r="I50" s="119"/>
      <c r="J50" s="195"/>
      <c r="K50" s="195"/>
      <c r="L50" s="198"/>
    </row>
    <row r="51" spans="1:13" ht="15" customHeight="1">
      <c r="A51" s="111" t="s">
        <v>32</v>
      </c>
      <c r="B51" s="107" t="s">
        <v>654</v>
      </c>
      <c r="C51" s="108">
        <f>IF(B51="Да, разработан",1,0)</f>
        <v>1</v>
      </c>
      <c r="D51" s="108"/>
      <c r="E51" s="108">
        <f>C51*(1-D51)</f>
        <v>1</v>
      </c>
      <c r="F51" s="118" t="s">
        <v>338</v>
      </c>
      <c r="G51" s="194" t="s">
        <v>131</v>
      </c>
      <c r="H51" s="196" t="s">
        <v>883</v>
      </c>
      <c r="I51" s="112">
        <v>44313</v>
      </c>
      <c r="J51" s="194" t="s">
        <v>565</v>
      </c>
      <c r="K51" s="183" t="s">
        <v>1041</v>
      </c>
      <c r="L51" s="206" t="s">
        <v>120</v>
      </c>
    </row>
    <row r="52" spans="1:13" ht="15" customHeight="1">
      <c r="A52" s="106" t="s">
        <v>33</v>
      </c>
      <c r="B52" s="107" t="s">
        <v>654</v>
      </c>
      <c r="C52" s="108">
        <f>IF(B52="Да, разработан",1,0)</f>
        <v>1</v>
      </c>
      <c r="D52" s="108"/>
      <c r="E52" s="108">
        <f>C52*(1-D52)</f>
        <v>1</v>
      </c>
      <c r="F52" s="118" t="s">
        <v>338</v>
      </c>
      <c r="G52" s="194" t="s">
        <v>131</v>
      </c>
      <c r="H52" s="194" t="s">
        <v>293</v>
      </c>
      <c r="I52" s="107" t="s">
        <v>130</v>
      </c>
      <c r="J52" s="194" t="s">
        <v>174</v>
      </c>
      <c r="K52" s="183" t="s">
        <v>478</v>
      </c>
      <c r="L52" s="206" t="s">
        <v>120</v>
      </c>
    </row>
    <row r="53" spans="1:13" ht="15" customHeight="1">
      <c r="A53" s="111" t="s">
        <v>94</v>
      </c>
      <c r="B53" s="107" t="s">
        <v>654</v>
      </c>
      <c r="C53" s="108">
        <f>IF(B53="Да, разработан",1,0)</f>
        <v>1</v>
      </c>
      <c r="D53" s="108"/>
      <c r="E53" s="108">
        <f>C53*(1-D53)</f>
        <v>1</v>
      </c>
      <c r="F53" s="118" t="s">
        <v>338</v>
      </c>
      <c r="G53" s="194" t="s">
        <v>131</v>
      </c>
      <c r="H53" s="194" t="s">
        <v>293</v>
      </c>
      <c r="I53" s="107" t="s">
        <v>130</v>
      </c>
      <c r="J53" s="194" t="s">
        <v>176</v>
      </c>
      <c r="K53" s="183" t="s">
        <v>1276</v>
      </c>
      <c r="L53" s="206" t="s">
        <v>120</v>
      </c>
    </row>
    <row r="54" spans="1:13" ht="15" customHeight="1">
      <c r="A54" s="110" t="s">
        <v>120</v>
      </c>
      <c r="B54" s="116" t="s">
        <v>120</v>
      </c>
      <c r="C54" s="110" t="s">
        <v>120</v>
      </c>
      <c r="D54" s="110" t="s">
        <v>120</v>
      </c>
      <c r="E54" s="110" t="s">
        <v>120</v>
      </c>
      <c r="F54" s="118" t="s">
        <v>338</v>
      </c>
      <c r="G54" s="194" t="s">
        <v>257</v>
      </c>
      <c r="H54" s="194" t="s">
        <v>479</v>
      </c>
      <c r="I54" s="107" t="s">
        <v>130</v>
      </c>
      <c r="J54" s="194" t="s">
        <v>176</v>
      </c>
      <c r="K54" s="183" t="s">
        <v>480</v>
      </c>
      <c r="L54" s="206" t="s">
        <v>120</v>
      </c>
    </row>
    <row r="55" spans="1:13" ht="15" customHeight="1">
      <c r="A55" s="111" t="s">
        <v>34</v>
      </c>
      <c r="B55" s="107" t="s">
        <v>654</v>
      </c>
      <c r="C55" s="108">
        <f>IF(B55="Да, разработан",1,0)</f>
        <v>1</v>
      </c>
      <c r="D55" s="108"/>
      <c r="E55" s="108">
        <f>C55*(1-D55)</f>
        <v>1</v>
      </c>
      <c r="F55" s="118" t="s">
        <v>338</v>
      </c>
      <c r="G55" s="194" t="s">
        <v>128</v>
      </c>
      <c r="H55" s="194" t="s">
        <v>884</v>
      </c>
      <c r="I55" s="112">
        <v>44362</v>
      </c>
      <c r="J55" s="194" t="s">
        <v>177</v>
      </c>
      <c r="K55" s="183" t="s">
        <v>1201</v>
      </c>
      <c r="L55" s="206" t="s">
        <v>120</v>
      </c>
      <c r="M55" s="102"/>
    </row>
    <row r="56" spans="1:13" ht="15" customHeight="1">
      <c r="A56" s="110" t="s">
        <v>120</v>
      </c>
      <c r="B56" s="116" t="s">
        <v>120</v>
      </c>
      <c r="C56" s="110" t="s">
        <v>120</v>
      </c>
      <c r="D56" s="110" t="s">
        <v>120</v>
      </c>
      <c r="E56" s="110" t="s">
        <v>120</v>
      </c>
      <c r="F56" s="118" t="s">
        <v>338</v>
      </c>
      <c r="G56" s="194" t="s">
        <v>131</v>
      </c>
      <c r="H56" s="209" t="s">
        <v>1196</v>
      </c>
      <c r="I56" s="112">
        <v>44362</v>
      </c>
      <c r="J56" s="194" t="s">
        <v>178</v>
      </c>
      <c r="K56" s="183" t="s">
        <v>266</v>
      </c>
      <c r="L56" s="206" t="s">
        <v>120</v>
      </c>
    </row>
    <row r="57" spans="1:13" ht="15" customHeight="1">
      <c r="A57" s="110" t="s">
        <v>120</v>
      </c>
      <c r="B57" s="116" t="s">
        <v>120</v>
      </c>
      <c r="C57" s="110" t="s">
        <v>120</v>
      </c>
      <c r="D57" s="110" t="s">
        <v>120</v>
      </c>
      <c r="E57" s="110" t="s">
        <v>120</v>
      </c>
      <c r="F57" s="118" t="s">
        <v>338</v>
      </c>
      <c r="G57" s="194" t="s">
        <v>256</v>
      </c>
      <c r="H57" s="209" t="s">
        <v>482</v>
      </c>
      <c r="I57" s="112" t="s">
        <v>130</v>
      </c>
      <c r="J57" s="194" t="s">
        <v>178</v>
      </c>
      <c r="K57" s="183" t="s">
        <v>483</v>
      </c>
      <c r="L57" s="206" t="s">
        <v>120</v>
      </c>
    </row>
    <row r="58" spans="1:13" ht="15" customHeight="1">
      <c r="A58" s="110" t="s">
        <v>120</v>
      </c>
      <c r="B58" s="116" t="s">
        <v>120</v>
      </c>
      <c r="C58" s="110" t="s">
        <v>120</v>
      </c>
      <c r="D58" s="110" t="s">
        <v>120</v>
      </c>
      <c r="E58" s="110" t="s">
        <v>120</v>
      </c>
      <c r="F58" s="118" t="s">
        <v>338</v>
      </c>
      <c r="G58" s="194" t="s">
        <v>131</v>
      </c>
      <c r="H58" s="209" t="s">
        <v>1261</v>
      </c>
      <c r="I58" s="112" t="s">
        <v>130</v>
      </c>
      <c r="J58" s="194" t="s">
        <v>178</v>
      </c>
      <c r="K58" s="183" t="s">
        <v>540</v>
      </c>
      <c r="L58" s="206" t="s">
        <v>120</v>
      </c>
    </row>
    <row r="59" spans="1:13" ht="15" customHeight="1">
      <c r="A59" s="111" t="s">
        <v>35</v>
      </c>
      <c r="B59" s="107" t="s">
        <v>654</v>
      </c>
      <c r="C59" s="108">
        <f>IF(B59="Да, разработан",1,0)</f>
        <v>1</v>
      </c>
      <c r="D59" s="108"/>
      <c r="E59" s="108">
        <f>C59*(1-D59)</f>
        <v>1</v>
      </c>
      <c r="F59" s="118" t="s">
        <v>338</v>
      </c>
      <c r="G59" s="194" t="s">
        <v>542</v>
      </c>
      <c r="H59" s="194" t="s">
        <v>293</v>
      </c>
      <c r="I59" s="107" t="s">
        <v>130</v>
      </c>
      <c r="J59" s="194" t="s">
        <v>179</v>
      </c>
      <c r="K59" s="183" t="s">
        <v>1197</v>
      </c>
      <c r="L59" s="206" t="s">
        <v>120</v>
      </c>
    </row>
    <row r="60" spans="1:13" ht="15" customHeight="1">
      <c r="A60" s="111" t="s">
        <v>36</v>
      </c>
      <c r="B60" s="107" t="s">
        <v>654</v>
      </c>
      <c r="C60" s="108">
        <f>IF(B60="Да, разработан",1,0)</f>
        <v>1</v>
      </c>
      <c r="D60" s="108"/>
      <c r="E60" s="108">
        <f>C60*(1-D60)</f>
        <v>1</v>
      </c>
      <c r="F60" s="118" t="s">
        <v>338</v>
      </c>
      <c r="G60" s="194" t="s">
        <v>131</v>
      </c>
      <c r="H60" s="196" t="s">
        <v>293</v>
      </c>
      <c r="I60" s="112">
        <v>44327</v>
      </c>
      <c r="J60" s="194" t="s">
        <v>181</v>
      </c>
      <c r="K60" s="192" t="s">
        <v>1043</v>
      </c>
      <c r="L60" s="206" t="s">
        <v>120</v>
      </c>
    </row>
    <row r="61" spans="1:13" ht="15" customHeight="1">
      <c r="A61" s="110" t="s">
        <v>120</v>
      </c>
      <c r="B61" s="116" t="s">
        <v>120</v>
      </c>
      <c r="C61" s="110" t="s">
        <v>120</v>
      </c>
      <c r="D61" s="110" t="s">
        <v>120</v>
      </c>
      <c r="E61" s="110" t="s">
        <v>120</v>
      </c>
      <c r="F61" s="115" t="s">
        <v>2019</v>
      </c>
      <c r="G61" s="208" t="s">
        <v>120</v>
      </c>
      <c r="H61" s="208" t="s">
        <v>120</v>
      </c>
      <c r="I61" s="128" t="s">
        <v>120</v>
      </c>
      <c r="J61" s="194" t="s">
        <v>536</v>
      </c>
      <c r="K61" s="197" t="s">
        <v>2020</v>
      </c>
      <c r="L61" s="206" t="s">
        <v>120</v>
      </c>
    </row>
    <row r="62" spans="1:13" ht="15" customHeight="1">
      <c r="A62" s="111" t="s">
        <v>37</v>
      </c>
      <c r="B62" s="107" t="s">
        <v>654</v>
      </c>
      <c r="C62" s="108">
        <f>IF(B62="Да, разработан",1,0)</f>
        <v>1</v>
      </c>
      <c r="D62" s="108"/>
      <c r="E62" s="108">
        <f>C62*(1-D62)</f>
        <v>1</v>
      </c>
      <c r="F62" s="118" t="s">
        <v>338</v>
      </c>
      <c r="G62" s="194" t="s">
        <v>131</v>
      </c>
      <c r="H62" s="194" t="s">
        <v>293</v>
      </c>
      <c r="I62" s="107" t="s">
        <v>130</v>
      </c>
      <c r="J62" s="194" t="s">
        <v>182</v>
      </c>
      <c r="K62" s="183" t="s">
        <v>330</v>
      </c>
      <c r="L62" s="206" t="s">
        <v>120</v>
      </c>
    </row>
    <row r="63" spans="1:13" ht="15" customHeight="1">
      <c r="A63" s="106" t="s">
        <v>535</v>
      </c>
      <c r="B63" s="107" t="s">
        <v>654</v>
      </c>
      <c r="C63" s="108">
        <f>IF(B63="Да, разработан",1,0)</f>
        <v>1</v>
      </c>
      <c r="D63" s="108"/>
      <c r="E63" s="108">
        <f>C63*(1-D63)</f>
        <v>1</v>
      </c>
      <c r="F63" s="118" t="s">
        <v>338</v>
      </c>
      <c r="G63" s="194" t="s">
        <v>251</v>
      </c>
      <c r="H63" s="196" t="s">
        <v>484</v>
      </c>
      <c r="I63" s="107" t="s">
        <v>130</v>
      </c>
      <c r="J63" s="194" t="s">
        <v>183</v>
      </c>
      <c r="K63" s="183" t="s">
        <v>485</v>
      </c>
      <c r="L63" s="206" t="s">
        <v>120</v>
      </c>
    </row>
    <row r="64" spans="1:13" ht="15" customHeight="1">
      <c r="A64" s="105" t="s">
        <v>38</v>
      </c>
      <c r="B64" s="119"/>
      <c r="C64" s="120"/>
      <c r="D64" s="120"/>
      <c r="E64" s="120"/>
      <c r="F64" s="120"/>
      <c r="G64" s="195"/>
      <c r="H64" s="198"/>
      <c r="I64" s="119"/>
      <c r="J64" s="195"/>
      <c r="K64" s="198"/>
      <c r="L64" s="198"/>
    </row>
    <row r="65" spans="1:13" ht="15" customHeight="1">
      <c r="A65" s="111" t="s">
        <v>39</v>
      </c>
      <c r="B65" s="117" t="s">
        <v>656</v>
      </c>
      <c r="C65" s="108">
        <f t="shared" ref="C65:C71" si="3">IF(B65="Да, разработан",1,0)</f>
        <v>0</v>
      </c>
      <c r="D65" s="108"/>
      <c r="E65" s="108">
        <f t="shared" ref="E65:E71" si="4">C65*(1-D65)</f>
        <v>0</v>
      </c>
      <c r="F65" s="115" t="s">
        <v>2013</v>
      </c>
      <c r="G65" s="208" t="s">
        <v>120</v>
      </c>
      <c r="H65" s="208" t="s">
        <v>120</v>
      </c>
      <c r="I65" s="128" t="s">
        <v>120</v>
      </c>
      <c r="J65" s="194" t="s">
        <v>486</v>
      </c>
      <c r="K65" s="194" t="s">
        <v>1277</v>
      </c>
      <c r="L65" s="206" t="s">
        <v>120</v>
      </c>
    </row>
    <row r="66" spans="1:13" ht="15" customHeight="1">
      <c r="A66" s="110" t="s">
        <v>120</v>
      </c>
      <c r="B66" s="116" t="s">
        <v>120</v>
      </c>
      <c r="C66" s="110" t="s">
        <v>120</v>
      </c>
      <c r="D66" s="110" t="s">
        <v>120</v>
      </c>
      <c r="E66" s="110" t="s">
        <v>120</v>
      </c>
      <c r="F66" s="115" t="s">
        <v>2013</v>
      </c>
      <c r="G66" s="208" t="s">
        <v>120</v>
      </c>
      <c r="H66" s="208" t="s">
        <v>120</v>
      </c>
      <c r="I66" s="128" t="s">
        <v>120</v>
      </c>
      <c r="J66" s="194" t="s">
        <v>727</v>
      </c>
      <c r="K66" s="194" t="s">
        <v>1262</v>
      </c>
      <c r="L66" s="206" t="s">
        <v>120</v>
      </c>
    </row>
    <row r="67" spans="1:13" ht="15" customHeight="1">
      <c r="A67" s="111" t="s">
        <v>40</v>
      </c>
      <c r="B67" s="107" t="s">
        <v>654</v>
      </c>
      <c r="C67" s="108">
        <f t="shared" si="3"/>
        <v>1</v>
      </c>
      <c r="D67" s="108"/>
      <c r="E67" s="108">
        <f t="shared" si="4"/>
        <v>1</v>
      </c>
      <c r="F67" s="118" t="s">
        <v>338</v>
      </c>
      <c r="G67" s="194" t="s">
        <v>487</v>
      </c>
      <c r="H67" s="194" t="s">
        <v>293</v>
      </c>
      <c r="I67" s="112">
        <v>44351</v>
      </c>
      <c r="J67" s="194" t="s">
        <v>184</v>
      </c>
      <c r="K67" s="183" t="s">
        <v>1198</v>
      </c>
      <c r="L67" s="206" t="s">
        <v>120</v>
      </c>
    </row>
    <row r="68" spans="1:13" ht="15" customHeight="1">
      <c r="A68" s="111" t="s">
        <v>41</v>
      </c>
      <c r="B68" s="107" t="s">
        <v>654</v>
      </c>
      <c r="C68" s="108">
        <f t="shared" si="3"/>
        <v>1</v>
      </c>
      <c r="D68" s="108"/>
      <c r="E68" s="108">
        <f t="shared" si="4"/>
        <v>1</v>
      </c>
      <c r="F68" s="118" t="s">
        <v>338</v>
      </c>
      <c r="G68" s="194" t="s">
        <v>187</v>
      </c>
      <c r="H68" s="194" t="s">
        <v>293</v>
      </c>
      <c r="I68" s="112" t="s">
        <v>130</v>
      </c>
      <c r="J68" s="194" t="s">
        <v>186</v>
      </c>
      <c r="K68" s="199" t="s">
        <v>992</v>
      </c>
      <c r="L68" s="206" t="s">
        <v>120</v>
      </c>
    </row>
    <row r="69" spans="1:13" ht="15" customHeight="1">
      <c r="A69" s="106" t="s">
        <v>42</v>
      </c>
      <c r="B69" s="117" t="s">
        <v>656</v>
      </c>
      <c r="C69" s="108">
        <f t="shared" si="3"/>
        <v>0</v>
      </c>
      <c r="D69" s="108"/>
      <c r="E69" s="108">
        <f t="shared" si="4"/>
        <v>0</v>
      </c>
      <c r="F69" s="115" t="s">
        <v>2013</v>
      </c>
      <c r="G69" s="208" t="s">
        <v>120</v>
      </c>
      <c r="H69" s="208" t="s">
        <v>120</v>
      </c>
      <c r="I69" s="128" t="s">
        <v>120</v>
      </c>
      <c r="J69" s="194" t="s">
        <v>189</v>
      </c>
      <c r="K69" s="183" t="s">
        <v>1263</v>
      </c>
      <c r="L69" s="206" t="s">
        <v>120</v>
      </c>
    </row>
    <row r="70" spans="1:13" ht="15" customHeight="1">
      <c r="A70" s="106" t="s">
        <v>91</v>
      </c>
      <c r="B70" s="117" t="s">
        <v>656</v>
      </c>
      <c r="C70" s="108">
        <f t="shared" si="3"/>
        <v>0</v>
      </c>
      <c r="D70" s="108"/>
      <c r="E70" s="108">
        <f t="shared" si="4"/>
        <v>0</v>
      </c>
      <c r="F70" s="115" t="s">
        <v>2013</v>
      </c>
      <c r="G70" s="208" t="s">
        <v>120</v>
      </c>
      <c r="H70" s="208" t="s">
        <v>120</v>
      </c>
      <c r="I70" s="128" t="s">
        <v>120</v>
      </c>
      <c r="J70" s="194" t="s">
        <v>191</v>
      </c>
      <c r="K70" s="183" t="s">
        <v>1264</v>
      </c>
      <c r="L70" s="206" t="s">
        <v>120</v>
      </c>
    </row>
    <row r="71" spans="1:13" ht="15" customHeight="1">
      <c r="A71" s="111" t="s">
        <v>43</v>
      </c>
      <c r="B71" s="115" t="s">
        <v>656</v>
      </c>
      <c r="C71" s="108">
        <f t="shared" si="3"/>
        <v>0</v>
      </c>
      <c r="D71" s="108"/>
      <c r="E71" s="108">
        <f t="shared" si="4"/>
        <v>0</v>
      </c>
      <c r="F71" s="115" t="s">
        <v>2013</v>
      </c>
      <c r="G71" s="194" t="s">
        <v>257</v>
      </c>
      <c r="H71" s="209" t="s">
        <v>482</v>
      </c>
      <c r="I71" s="107" t="s">
        <v>130</v>
      </c>
      <c r="J71" s="193" t="s">
        <v>1267</v>
      </c>
      <c r="K71" s="200" t="s">
        <v>2931</v>
      </c>
      <c r="L71" s="193" t="s">
        <v>2932</v>
      </c>
      <c r="M71" s="101" t="s">
        <v>120</v>
      </c>
    </row>
    <row r="72" spans="1:13" ht="15" customHeight="1">
      <c r="A72" s="110" t="s">
        <v>120</v>
      </c>
      <c r="B72" s="116" t="s">
        <v>120</v>
      </c>
      <c r="C72" s="110" t="s">
        <v>120</v>
      </c>
      <c r="D72" s="110" t="s">
        <v>120</v>
      </c>
      <c r="E72" s="110" t="s">
        <v>120</v>
      </c>
      <c r="F72" s="115" t="s">
        <v>2013</v>
      </c>
      <c r="G72" s="208" t="s">
        <v>120</v>
      </c>
      <c r="H72" s="208" t="s">
        <v>120</v>
      </c>
      <c r="I72" s="128" t="s">
        <v>120</v>
      </c>
      <c r="J72" s="194" t="s">
        <v>1267</v>
      </c>
      <c r="K72" s="183" t="s">
        <v>1265</v>
      </c>
      <c r="L72" s="206" t="s">
        <v>120</v>
      </c>
    </row>
    <row r="73" spans="1:13" ht="15" customHeight="1">
      <c r="A73" s="110" t="s">
        <v>120</v>
      </c>
      <c r="B73" s="116" t="s">
        <v>120</v>
      </c>
      <c r="C73" s="110" t="s">
        <v>120</v>
      </c>
      <c r="D73" s="110" t="s">
        <v>120</v>
      </c>
      <c r="E73" s="110" t="s">
        <v>120</v>
      </c>
      <c r="F73" s="115" t="s">
        <v>2013</v>
      </c>
      <c r="G73" s="208" t="s">
        <v>120</v>
      </c>
      <c r="H73" s="208" t="s">
        <v>120</v>
      </c>
      <c r="I73" s="128" t="s">
        <v>120</v>
      </c>
      <c r="J73" s="194" t="s">
        <v>541</v>
      </c>
      <c r="K73" s="183" t="s">
        <v>1266</v>
      </c>
      <c r="L73" s="206" t="s">
        <v>120</v>
      </c>
    </row>
    <row r="74" spans="1:13" ht="15" customHeight="1">
      <c r="A74" s="106" t="s">
        <v>44</v>
      </c>
      <c r="B74" s="115" t="s">
        <v>654</v>
      </c>
      <c r="C74" s="108">
        <f>IF(B74="Да, разработан",1,0)</f>
        <v>1</v>
      </c>
      <c r="D74" s="108"/>
      <c r="E74" s="108">
        <f>C74*(1-D74)</f>
        <v>1</v>
      </c>
      <c r="F74" s="118" t="s">
        <v>338</v>
      </c>
      <c r="G74" s="194" t="s">
        <v>155</v>
      </c>
      <c r="H74" s="194" t="s">
        <v>293</v>
      </c>
      <c r="I74" s="107" t="s">
        <v>130</v>
      </c>
      <c r="J74" s="194" t="s">
        <v>194</v>
      </c>
      <c r="K74" s="194" t="s">
        <v>1084</v>
      </c>
      <c r="L74" s="206" t="s">
        <v>120</v>
      </c>
    </row>
    <row r="75" spans="1:13" ht="15" customHeight="1">
      <c r="A75" s="105" t="s">
        <v>45</v>
      </c>
      <c r="B75" s="119"/>
      <c r="C75" s="120"/>
      <c r="D75" s="120"/>
      <c r="E75" s="120"/>
      <c r="F75" s="120"/>
      <c r="G75" s="195"/>
      <c r="H75" s="198"/>
      <c r="I75" s="119"/>
      <c r="J75" s="195"/>
      <c r="K75" s="195"/>
      <c r="L75" s="198"/>
    </row>
    <row r="76" spans="1:13" ht="15" customHeight="1">
      <c r="A76" s="111" t="s">
        <v>46</v>
      </c>
      <c r="B76" s="107" t="s">
        <v>654</v>
      </c>
      <c r="C76" s="108">
        <f t="shared" ref="C76:C82" si="5">IF(B76="Да, разработан",1,0)</f>
        <v>1</v>
      </c>
      <c r="D76" s="108"/>
      <c r="E76" s="108">
        <f t="shared" ref="E76:E82" si="6">C76*(1-D76)</f>
        <v>1</v>
      </c>
      <c r="F76" s="118" t="s">
        <v>338</v>
      </c>
      <c r="G76" s="194" t="s">
        <v>1270</v>
      </c>
      <c r="H76" s="194" t="s">
        <v>293</v>
      </c>
      <c r="I76" s="112">
        <v>44350</v>
      </c>
      <c r="J76" s="194" t="s">
        <v>195</v>
      </c>
      <c r="K76" s="183" t="s">
        <v>1185</v>
      </c>
      <c r="L76" s="206" t="s">
        <v>120</v>
      </c>
    </row>
    <row r="77" spans="1:13" ht="15" customHeight="1">
      <c r="A77" s="111" t="s">
        <v>47</v>
      </c>
      <c r="B77" s="115" t="s">
        <v>654</v>
      </c>
      <c r="C77" s="108">
        <f t="shared" si="5"/>
        <v>1</v>
      </c>
      <c r="D77" s="108"/>
      <c r="E77" s="108">
        <f t="shared" si="6"/>
        <v>1</v>
      </c>
      <c r="F77" s="118" t="s">
        <v>338</v>
      </c>
      <c r="G77" s="196" t="s">
        <v>131</v>
      </c>
      <c r="H77" s="196" t="s">
        <v>1269</v>
      </c>
      <c r="I77" s="107" t="s">
        <v>130</v>
      </c>
      <c r="J77" s="194" t="s">
        <v>488</v>
      </c>
      <c r="K77" s="192" t="s">
        <v>1268</v>
      </c>
      <c r="L77" s="206" t="s">
        <v>120</v>
      </c>
    </row>
    <row r="78" spans="1:13" ht="15" customHeight="1">
      <c r="A78" s="106" t="s">
        <v>48</v>
      </c>
      <c r="B78" s="107" t="s">
        <v>654</v>
      </c>
      <c r="C78" s="108">
        <f t="shared" si="5"/>
        <v>1</v>
      </c>
      <c r="D78" s="108"/>
      <c r="E78" s="108">
        <f t="shared" si="6"/>
        <v>1</v>
      </c>
      <c r="F78" s="118" t="s">
        <v>338</v>
      </c>
      <c r="G78" s="194" t="s">
        <v>131</v>
      </c>
      <c r="H78" s="194" t="s">
        <v>293</v>
      </c>
      <c r="I78" s="107" t="s">
        <v>130</v>
      </c>
      <c r="J78" s="194" t="s">
        <v>198</v>
      </c>
      <c r="K78" s="183" t="s">
        <v>576</v>
      </c>
      <c r="L78" s="206" t="s">
        <v>120</v>
      </c>
    </row>
    <row r="79" spans="1:13" ht="15" customHeight="1">
      <c r="A79" s="106" t="s">
        <v>49</v>
      </c>
      <c r="B79" s="115" t="s">
        <v>654</v>
      </c>
      <c r="C79" s="108">
        <f t="shared" si="5"/>
        <v>1</v>
      </c>
      <c r="D79" s="108"/>
      <c r="E79" s="108">
        <f t="shared" si="6"/>
        <v>1</v>
      </c>
      <c r="F79" s="118" t="s">
        <v>338</v>
      </c>
      <c r="G79" s="194" t="s">
        <v>131</v>
      </c>
      <c r="H79" s="194" t="s">
        <v>293</v>
      </c>
      <c r="I79" s="107" t="s">
        <v>130</v>
      </c>
      <c r="J79" s="194" t="s">
        <v>199</v>
      </c>
      <c r="K79" s="192" t="s">
        <v>679</v>
      </c>
      <c r="L79" s="197" t="s">
        <v>1678</v>
      </c>
      <c r="M79" s="101" t="s">
        <v>120</v>
      </c>
    </row>
    <row r="80" spans="1:13" ht="15" customHeight="1">
      <c r="A80" s="106" t="s">
        <v>50</v>
      </c>
      <c r="B80" s="115" t="s">
        <v>654</v>
      </c>
      <c r="C80" s="108">
        <f t="shared" si="5"/>
        <v>1</v>
      </c>
      <c r="D80" s="108"/>
      <c r="E80" s="108">
        <f t="shared" si="6"/>
        <v>1</v>
      </c>
      <c r="F80" s="118" t="s">
        <v>338</v>
      </c>
      <c r="G80" s="194" t="s">
        <v>131</v>
      </c>
      <c r="H80" s="194" t="s">
        <v>293</v>
      </c>
      <c r="I80" s="107" t="s">
        <v>130</v>
      </c>
      <c r="J80" s="194" t="s">
        <v>201</v>
      </c>
      <c r="K80" s="183" t="s">
        <v>1247</v>
      </c>
      <c r="L80" s="206" t="s">
        <v>120</v>
      </c>
    </row>
    <row r="81" spans="1:13" ht="15" customHeight="1">
      <c r="A81" s="111" t="s">
        <v>51</v>
      </c>
      <c r="B81" s="115" t="s">
        <v>654</v>
      </c>
      <c r="C81" s="108">
        <f t="shared" si="5"/>
        <v>1</v>
      </c>
      <c r="D81" s="108"/>
      <c r="E81" s="108">
        <f t="shared" si="6"/>
        <v>1</v>
      </c>
      <c r="F81" s="118" t="s">
        <v>338</v>
      </c>
      <c r="G81" s="194" t="s">
        <v>155</v>
      </c>
      <c r="H81" s="194" t="s">
        <v>293</v>
      </c>
      <c r="I81" s="107" t="s">
        <v>130</v>
      </c>
      <c r="J81" s="194" t="s">
        <v>202</v>
      </c>
      <c r="K81" s="197" t="s">
        <v>1085</v>
      </c>
      <c r="L81" s="206" t="s">
        <v>120</v>
      </c>
    </row>
    <row r="82" spans="1:13" ht="15" customHeight="1">
      <c r="A82" s="113" t="s">
        <v>52</v>
      </c>
      <c r="B82" s="115" t="s">
        <v>656</v>
      </c>
      <c r="C82" s="108">
        <f t="shared" si="5"/>
        <v>0</v>
      </c>
      <c r="D82" s="108"/>
      <c r="E82" s="108">
        <f t="shared" si="6"/>
        <v>0</v>
      </c>
      <c r="F82" s="115" t="s">
        <v>2013</v>
      </c>
      <c r="G82" s="208" t="s">
        <v>120</v>
      </c>
      <c r="H82" s="208" t="s">
        <v>120</v>
      </c>
      <c r="I82" s="128" t="s">
        <v>120</v>
      </c>
      <c r="J82" s="194" t="s">
        <v>300</v>
      </c>
      <c r="K82" s="201" t="s">
        <v>1274</v>
      </c>
      <c r="L82" s="197" t="s">
        <v>2930</v>
      </c>
      <c r="M82" s="101" t="s">
        <v>120</v>
      </c>
    </row>
    <row r="83" spans="1:13" ht="15" customHeight="1">
      <c r="A83" s="110" t="s">
        <v>120</v>
      </c>
      <c r="B83" s="116" t="s">
        <v>120</v>
      </c>
      <c r="C83" s="110" t="s">
        <v>120</v>
      </c>
      <c r="D83" s="110" t="s">
        <v>120</v>
      </c>
      <c r="E83" s="110" t="s">
        <v>120</v>
      </c>
      <c r="F83" s="115" t="s">
        <v>2013</v>
      </c>
      <c r="G83" s="208" t="s">
        <v>120</v>
      </c>
      <c r="H83" s="208" t="s">
        <v>120</v>
      </c>
      <c r="I83" s="128" t="s">
        <v>120</v>
      </c>
      <c r="J83" s="194" t="s">
        <v>299</v>
      </c>
      <c r="K83" s="201" t="s">
        <v>1275</v>
      </c>
      <c r="L83" s="206" t="s">
        <v>120</v>
      </c>
    </row>
    <row r="84" spans="1:13" ht="15" customHeight="1">
      <c r="A84" s="106" t="s">
        <v>53</v>
      </c>
      <c r="B84" s="107" t="s">
        <v>654</v>
      </c>
      <c r="C84" s="108">
        <f>IF(B84="Да, разработан",1,0)</f>
        <v>1</v>
      </c>
      <c r="D84" s="108"/>
      <c r="E84" s="108">
        <f>C84*(1-D84)</f>
        <v>1</v>
      </c>
      <c r="F84" s="118" t="s">
        <v>338</v>
      </c>
      <c r="G84" s="194" t="s">
        <v>131</v>
      </c>
      <c r="H84" s="194" t="s">
        <v>293</v>
      </c>
      <c r="I84" s="107" t="s">
        <v>130</v>
      </c>
      <c r="J84" s="194" t="s">
        <v>203</v>
      </c>
      <c r="K84" s="183" t="s">
        <v>680</v>
      </c>
      <c r="L84" s="206" t="s">
        <v>120</v>
      </c>
    </row>
    <row r="85" spans="1:13" ht="15" customHeight="1">
      <c r="A85" s="106" t="s">
        <v>54</v>
      </c>
      <c r="B85" s="107" t="s">
        <v>654</v>
      </c>
      <c r="C85" s="108">
        <f>IF(B85="Да, разработан",1,0)</f>
        <v>1</v>
      </c>
      <c r="D85" s="108"/>
      <c r="E85" s="108">
        <f>C85*(1-D85)</f>
        <v>1</v>
      </c>
      <c r="F85" s="118" t="s">
        <v>338</v>
      </c>
      <c r="G85" s="194" t="s">
        <v>131</v>
      </c>
      <c r="H85" s="196" t="s">
        <v>293</v>
      </c>
      <c r="I85" s="107" t="s">
        <v>130</v>
      </c>
      <c r="J85" s="194" t="s">
        <v>204</v>
      </c>
      <c r="K85" s="183" t="s">
        <v>320</v>
      </c>
      <c r="L85" s="206" t="s">
        <v>120</v>
      </c>
    </row>
    <row r="86" spans="1:13" ht="15" customHeight="1">
      <c r="A86" s="110" t="s">
        <v>120</v>
      </c>
      <c r="B86" s="116" t="s">
        <v>120</v>
      </c>
      <c r="C86" s="110" t="s">
        <v>120</v>
      </c>
      <c r="D86" s="110" t="s">
        <v>120</v>
      </c>
      <c r="E86" s="110" t="s">
        <v>120</v>
      </c>
      <c r="F86" s="118" t="s">
        <v>338</v>
      </c>
      <c r="G86" s="194" t="s">
        <v>257</v>
      </c>
      <c r="H86" s="196" t="s">
        <v>463</v>
      </c>
      <c r="I86" s="107" t="s">
        <v>130</v>
      </c>
      <c r="J86" s="194" t="s">
        <v>204</v>
      </c>
      <c r="K86" s="183" t="s">
        <v>489</v>
      </c>
      <c r="L86" s="206" t="s">
        <v>120</v>
      </c>
    </row>
    <row r="87" spans="1:13" ht="15" customHeight="1">
      <c r="A87" s="111" t="s">
        <v>55</v>
      </c>
      <c r="B87" s="107" t="s">
        <v>654</v>
      </c>
      <c r="C87" s="108">
        <f>IF(B87="Да, разработан",1,0)</f>
        <v>1</v>
      </c>
      <c r="D87" s="108"/>
      <c r="E87" s="108">
        <f>C87*(1-D87)</f>
        <v>1</v>
      </c>
      <c r="F87" s="118" t="s">
        <v>338</v>
      </c>
      <c r="G87" s="194" t="s">
        <v>490</v>
      </c>
      <c r="H87" s="194" t="s">
        <v>293</v>
      </c>
      <c r="I87" s="122">
        <v>44342</v>
      </c>
      <c r="J87" s="194" t="s">
        <v>207</v>
      </c>
      <c r="K87" s="194" t="s">
        <v>1083</v>
      </c>
      <c r="L87" s="206" t="s">
        <v>120</v>
      </c>
    </row>
    <row r="88" spans="1:13" ht="15" customHeight="1">
      <c r="A88" s="110" t="s">
        <v>120</v>
      </c>
      <c r="B88" s="116" t="s">
        <v>120</v>
      </c>
      <c r="C88" s="110" t="s">
        <v>120</v>
      </c>
      <c r="D88" s="110" t="s">
        <v>120</v>
      </c>
      <c r="E88" s="110" t="s">
        <v>120</v>
      </c>
      <c r="F88" s="118" t="s">
        <v>338</v>
      </c>
      <c r="G88" s="194" t="s">
        <v>257</v>
      </c>
      <c r="H88" s="194" t="s">
        <v>1089</v>
      </c>
      <c r="I88" s="107" t="s">
        <v>130</v>
      </c>
      <c r="J88" s="194" t="s">
        <v>208</v>
      </c>
      <c r="K88" s="192" t="s">
        <v>1088</v>
      </c>
      <c r="L88" s="206" t="s">
        <v>120</v>
      </c>
    </row>
    <row r="89" spans="1:13" ht="15" customHeight="1">
      <c r="A89" s="110" t="s">
        <v>120</v>
      </c>
      <c r="B89" s="116" t="s">
        <v>120</v>
      </c>
      <c r="C89" s="110" t="s">
        <v>120</v>
      </c>
      <c r="D89" s="110" t="s">
        <v>120</v>
      </c>
      <c r="E89" s="110" t="s">
        <v>120</v>
      </c>
      <c r="F89" s="118" t="s">
        <v>338</v>
      </c>
      <c r="G89" s="194" t="s">
        <v>543</v>
      </c>
      <c r="H89" s="196" t="s">
        <v>491</v>
      </c>
      <c r="I89" s="107" t="s">
        <v>130</v>
      </c>
      <c r="J89" s="194" t="s">
        <v>208</v>
      </c>
      <c r="K89" s="196" t="s">
        <v>1111</v>
      </c>
      <c r="L89" s="206" t="s">
        <v>120</v>
      </c>
    </row>
    <row r="90" spans="1:13" ht="15" customHeight="1">
      <c r="A90" s="111" t="s">
        <v>56</v>
      </c>
      <c r="B90" s="107" t="s">
        <v>654</v>
      </c>
      <c r="C90" s="108">
        <f>IF(B90="Да, разработан",1,0)</f>
        <v>1</v>
      </c>
      <c r="D90" s="108"/>
      <c r="E90" s="108">
        <f>C90*(1-D90)</f>
        <v>1</v>
      </c>
      <c r="F90" s="118" t="s">
        <v>338</v>
      </c>
      <c r="G90" s="193" t="s">
        <v>131</v>
      </c>
      <c r="H90" s="193" t="s">
        <v>493</v>
      </c>
      <c r="I90" s="122">
        <v>44336</v>
      </c>
      <c r="J90" s="193" t="s">
        <v>492</v>
      </c>
      <c r="K90" s="193" t="s">
        <v>1081</v>
      </c>
      <c r="L90" s="206" t="s">
        <v>120</v>
      </c>
    </row>
    <row r="91" spans="1:13" ht="15" customHeight="1">
      <c r="A91" s="106" t="s">
        <v>57</v>
      </c>
      <c r="B91" s="107" t="s">
        <v>654</v>
      </c>
      <c r="C91" s="108">
        <f>IF(B91="Да, разработан",1,0)</f>
        <v>1</v>
      </c>
      <c r="D91" s="108"/>
      <c r="E91" s="108">
        <f>C91*(1-D91)</f>
        <v>1</v>
      </c>
      <c r="F91" s="118" t="s">
        <v>338</v>
      </c>
      <c r="G91" s="194" t="s">
        <v>256</v>
      </c>
      <c r="H91" s="196" t="s">
        <v>494</v>
      </c>
      <c r="I91" s="117" t="s">
        <v>130</v>
      </c>
      <c r="J91" s="194" t="s">
        <v>209</v>
      </c>
      <c r="K91" s="194" t="s">
        <v>495</v>
      </c>
      <c r="L91" s="206" t="s">
        <v>120</v>
      </c>
    </row>
    <row r="92" spans="1:13" ht="15" customHeight="1">
      <c r="A92" s="111" t="s">
        <v>58</v>
      </c>
      <c r="B92" s="107" t="s">
        <v>654</v>
      </c>
      <c r="C92" s="108">
        <f>IF(B92="Да, разработан",1,0)</f>
        <v>1</v>
      </c>
      <c r="D92" s="108"/>
      <c r="E92" s="108">
        <f>C92*(1-D92)</f>
        <v>1</v>
      </c>
      <c r="F92" s="118" t="s">
        <v>338</v>
      </c>
      <c r="G92" s="194" t="s">
        <v>131</v>
      </c>
      <c r="H92" s="196" t="s">
        <v>496</v>
      </c>
      <c r="I92" s="112">
        <v>44329</v>
      </c>
      <c r="J92" s="194" t="s">
        <v>211</v>
      </c>
      <c r="K92" s="193" t="s">
        <v>1063</v>
      </c>
      <c r="L92" s="206" t="s">
        <v>120</v>
      </c>
    </row>
    <row r="93" spans="1:13" ht="15" customHeight="1">
      <c r="A93" s="106" t="s">
        <v>59</v>
      </c>
      <c r="B93" s="107" t="s">
        <v>654</v>
      </c>
      <c r="C93" s="108">
        <f>IF(B93="Да, разработан",1,0)</f>
        <v>1</v>
      </c>
      <c r="D93" s="108"/>
      <c r="E93" s="108">
        <f>C93*(1-D93)</f>
        <v>1</v>
      </c>
      <c r="F93" s="118" t="s">
        <v>338</v>
      </c>
      <c r="G93" s="194" t="s">
        <v>131</v>
      </c>
      <c r="H93" s="196" t="s">
        <v>293</v>
      </c>
      <c r="I93" s="107" t="s">
        <v>130</v>
      </c>
      <c r="J93" s="194" t="s">
        <v>212</v>
      </c>
      <c r="K93" s="193" t="s">
        <v>1082</v>
      </c>
      <c r="L93" s="206" t="s">
        <v>120</v>
      </c>
    </row>
    <row r="94" spans="1:13" ht="15" customHeight="1">
      <c r="A94" s="110" t="s">
        <v>120</v>
      </c>
      <c r="B94" s="116" t="s">
        <v>120</v>
      </c>
      <c r="C94" s="110" t="s">
        <v>120</v>
      </c>
      <c r="D94" s="110" t="s">
        <v>120</v>
      </c>
      <c r="E94" s="110" t="s">
        <v>120</v>
      </c>
      <c r="F94" s="118" t="s">
        <v>338</v>
      </c>
      <c r="G94" s="194" t="s">
        <v>257</v>
      </c>
      <c r="H94" s="196" t="s">
        <v>463</v>
      </c>
      <c r="I94" s="107" t="s">
        <v>130</v>
      </c>
      <c r="J94" s="194" t="s">
        <v>212</v>
      </c>
      <c r="K94" s="194" t="s">
        <v>499</v>
      </c>
      <c r="L94" s="206" t="s">
        <v>120</v>
      </c>
    </row>
    <row r="95" spans="1:13" ht="15" customHeight="1">
      <c r="A95" s="105" t="s">
        <v>60</v>
      </c>
      <c r="B95" s="119"/>
      <c r="C95" s="120"/>
      <c r="D95" s="120"/>
      <c r="E95" s="120"/>
      <c r="F95" s="120"/>
      <c r="G95" s="195"/>
      <c r="H95" s="198"/>
      <c r="I95" s="119"/>
      <c r="J95" s="195"/>
      <c r="K95" s="195"/>
      <c r="L95" s="198"/>
    </row>
    <row r="96" spans="1:13" ht="15" customHeight="1">
      <c r="A96" s="111" t="s">
        <v>61</v>
      </c>
      <c r="B96" s="115" t="s">
        <v>654</v>
      </c>
      <c r="C96" s="108">
        <f>IF(B96="Да, разработан",1,0)</f>
        <v>1</v>
      </c>
      <c r="D96" s="108"/>
      <c r="E96" s="108">
        <f>C96*(1-D96)</f>
        <v>1</v>
      </c>
      <c r="F96" s="118" t="s">
        <v>338</v>
      </c>
      <c r="G96" s="194" t="s">
        <v>131</v>
      </c>
      <c r="H96" s="196" t="s">
        <v>293</v>
      </c>
      <c r="I96" s="107" t="s">
        <v>130</v>
      </c>
      <c r="J96" s="194" t="s">
        <v>213</v>
      </c>
      <c r="K96" s="183" t="s">
        <v>214</v>
      </c>
      <c r="L96" s="206" t="s">
        <v>120</v>
      </c>
    </row>
    <row r="97" spans="1:12" ht="15" customHeight="1">
      <c r="A97" s="106" t="s">
        <v>62</v>
      </c>
      <c r="B97" s="115" t="s">
        <v>654</v>
      </c>
      <c r="C97" s="108">
        <f>IF(B97="Да, разработан",1,0)</f>
        <v>1</v>
      </c>
      <c r="D97" s="108"/>
      <c r="E97" s="108">
        <f>C97*(1-D97)</f>
        <v>1</v>
      </c>
      <c r="F97" s="118" t="s">
        <v>338</v>
      </c>
      <c r="G97" s="194" t="s">
        <v>131</v>
      </c>
      <c r="H97" s="194" t="s">
        <v>293</v>
      </c>
      <c r="I97" s="122">
        <v>44391</v>
      </c>
      <c r="J97" s="194" t="s">
        <v>215</v>
      </c>
      <c r="K97" s="192" t="s">
        <v>216</v>
      </c>
      <c r="L97" s="206" t="s">
        <v>120</v>
      </c>
    </row>
    <row r="98" spans="1:12" ht="15" customHeight="1">
      <c r="A98" s="106" t="s">
        <v>63</v>
      </c>
      <c r="B98" s="107" t="s">
        <v>654</v>
      </c>
      <c r="C98" s="108">
        <f>IF(B98="Да, разработан",1,0)</f>
        <v>1</v>
      </c>
      <c r="D98" s="108"/>
      <c r="E98" s="108">
        <f>C98*(1-D98)</f>
        <v>1</v>
      </c>
      <c r="F98" s="118" t="s">
        <v>338</v>
      </c>
      <c r="G98" s="194" t="s">
        <v>155</v>
      </c>
      <c r="H98" s="194" t="s">
        <v>293</v>
      </c>
      <c r="I98" s="112">
        <v>44315</v>
      </c>
      <c r="J98" s="194" t="s">
        <v>217</v>
      </c>
      <c r="K98" s="199" t="s">
        <v>897</v>
      </c>
      <c r="L98" s="206" t="s">
        <v>120</v>
      </c>
    </row>
    <row r="99" spans="1:12" ht="15" customHeight="1">
      <c r="A99" s="106" t="s">
        <v>64</v>
      </c>
      <c r="B99" s="107" t="s">
        <v>654</v>
      </c>
      <c r="C99" s="108">
        <f>IF(B99="Да, разработан",1,0)</f>
        <v>1</v>
      </c>
      <c r="D99" s="108"/>
      <c r="E99" s="108">
        <f>C99*(1-D99)</f>
        <v>1</v>
      </c>
      <c r="F99" s="118" t="s">
        <v>338</v>
      </c>
      <c r="G99" s="194" t="s">
        <v>131</v>
      </c>
      <c r="H99" s="194" t="s">
        <v>293</v>
      </c>
      <c r="I99" s="107" t="s">
        <v>130</v>
      </c>
      <c r="J99" s="194" t="s">
        <v>303</v>
      </c>
      <c r="K99" s="183" t="s">
        <v>585</v>
      </c>
      <c r="L99" s="206" t="s">
        <v>120</v>
      </c>
    </row>
    <row r="100" spans="1:12" ht="15" customHeight="1">
      <c r="A100" s="110" t="s">
        <v>120</v>
      </c>
      <c r="B100" s="116" t="s">
        <v>120</v>
      </c>
      <c r="C100" s="110" t="s">
        <v>120</v>
      </c>
      <c r="D100" s="110" t="s">
        <v>120</v>
      </c>
      <c r="E100" s="110" t="s">
        <v>120</v>
      </c>
      <c r="F100" s="118" t="s">
        <v>338</v>
      </c>
      <c r="G100" s="194" t="s">
        <v>256</v>
      </c>
      <c r="H100" s="196" t="s">
        <v>500</v>
      </c>
      <c r="I100" s="107" t="s">
        <v>130</v>
      </c>
      <c r="J100" s="194" t="s">
        <v>302</v>
      </c>
      <c r="K100" s="183" t="s">
        <v>501</v>
      </c>
      <c r="L100" s="206" t="s">
        <v>120</v>
      </c>
    </row>
    <row r="101" spans="1:12" ht="15" customHeight="1">
      <c r="A101" s="111" t="s">
        <v>65</v>
      </c>
      <c r="B101" s="107" t="s">
        <v>654</v>
      </c>
      <c r="C101" s="108">
        <f>IF(B101="Да, разработан",1,0)</f>
        <v>1</v>
      </c>
      <c r="D101" s="108"/>
      <c r="E101" s="108">
        <f>C101*(1-D101)</f>
        <v>1</v>
      </c>
      <c r="F101" s="118" t="s">
        <v>338</v>
      </c>
      <c r="G101" s="194" t="s">
        <v>128</v>
      </c>
      <c r="H101" s="194" t="s">
        <v>293</v>
      </c>
      <c r="I101" s="112">
        <v>44328</v>
      </c>
      <c r="J101" s="194" t="s">
        <v>218</v>
      </c>
      <c r="K101" s="183" t="s">
        <v>1257</v>
      </c>
      <c r="L101" s="206" t="s">
        <v>120</v>
      </c>
    </row>
    <row r="102" spans="1:12" ht="15" customHeight="1">
      <c r="A102" s="111" t="s">
        <v>66</v>
      </c>
      <c r="B102" s="107" t="s">
        <v>654</v>
      </c>
      <c r="C102" s="108">
        <f>IF(B102="Да, разработан",1,0)</f>
        <v>1</v>
      </c>
      <c r="D102" s="108"/>
      <c r="E102" s="108">
        <f>C102*(1-D102)</f>
        <v>1</v>
      </c>
      <c r="F102" s="118" t="s">
        <v>338</v>
      </c>
      <c r="G102" s="194" t="s">
        <v>128</v>
      </c>
      <c r="H102" s="194" t="s">
        <v>293</v>
      </c>
      <c r="I102" s="112">
        <v>44309</v>
      </c>
      <c r="J102" s="194" t="s">
        <v>219</v>
      </c>
      <c r="K102" s="194" t="s">
        <v>1059</v>
      </c>
      <c r="L102" s="206" t="s">
        <v>120</v>
      </c>
    </row>
    <row r="103" spans="1:12" ht="15" customHeight="1">
      <c r="A103" s="105" t="s">
        <v>67</v>
      </c>
      <c r="B103" s="119"/>
      <c r="C103" s="120"/>
      <c r="D103" s="120"/>
      <c r="E103" s="120"/>
      <c r="F103" s="120"/>
      <c r="G103" s="195"/>
      <c r="H103" s="198"/>
      <c r="I103" s="119"/>
      <c r="J103" s="195"/>
      <c r="K103" s="198"/>
      <c r="L103" s="198"/>
    </row>
    <row r="104" spans="1:12" ht="15" customHeight="1">
      <c r="A104" s="111" t="s">
        <v>68</v>
      </c>
      <c r="B104" s="107" t="s">
        <v>654</v>
      </c>
      <c r="C104" s="108">
        <f t="shared" ref="C104:C109" si="7">IF(B104="Да, разработан",1,0)</f>
        <v>1</v>
      </c>
      <c r="D104" s="108"/>
      <c r="E104" s="108">
        <f t="shared" ref="E104:E109" si="8">C104*(1-D104)</f>
        <v>1</v>
      </c>
      <c r="F104" s="118" t="s">
        <v>338</v>
      </c>
      <c r="G104" s="194" t="s">
        <v>131</v>
      </c>
      <c r="H104" s="196" t="s">
        <v>293</v>
      </c>
      <c r="I104" s="112" t="s">
        <v>130</v>
      </c>
      <c r="J104" s="194" t="s">
        <v>221</v>
      </c>
      <c r="K104" s="183" t="s">
        <v>1057</v>
      </c>
      <c r="L104" s="206" t="s">
        <v>120</v>
      </c>
    </row>
    <row r="105" spans="1:12" ht="15" customHeight="1">
      <c r="A105" s="111" t="s">
        <v>70</v>
      </c>
      <c r="B105" s="107" t="s">
        <v>654</v>
      </c>
      <c r="C105" s="108">
        <f t="shared" si="7"/>
        <v>1</v>
      </c>
      <c r="D105" s="108"/>
      <c r="E105" s="108">
        <f t="shared" si="8"/>
        <v>1</v>
      </c>
      <c r="F105" s="118" t="s">
        <v>338</v>
      </c>
      <c r="G105" s="194" t="s">
        <v>131</v>
      </c>
      <c r="H105" s="196" t="s">
        <v>1149</v>
      </c>
      <c r="I105" s="107" t="s">
        <v>130</v>
      </c>
      <c r="J105" s="194" t="s">
        <v>222</v>
      </c>
      <c r="K105" s="192" t="s">
        <v>1148</v>
      </c>
      <c r="L105" s="206" t="s">
        <v>120</v>
      </c>
    </row>
    <row r="106" spans="1:12" ht="15" customHeight="1">
      <c r="A106" s="111" t="s">
        <v>71</v>
      </c>
      <c r="B106" s="107" t="s">
        <v>654</v>
      </c>
      <c r="C106" s="108">
        <f t="shared" si="7"/>
        <v>1</v>
      </c>
      <c r="D106" s="108"/>
      <c r="E106" s="108">
        <f t="shared" si="8"/>
        <v>1</v>
      </c>
      <c r="F106" s="118" t="s">
        <v>338</v>
      </c>
      <c r="G106" s="194" t="s">
        <v>131</v>
      </c>
      <c r="H106" s="194" t="s">
        <v>293</v>
      </c>
      <c r="I106" s="112" t="s">
        <v>130</v>
      </c>
      <c r="J106" s="194" t="s">
        <v>223</v>
      </c>
      <c r="K106" s="183" t="s">
        <v>1055</v>
      </c>
      <c r="L106" s="206" t="s">
        <v>120</v>
      </c>
    </row>
    <row r="107" spans="1:12" ht="15" customHeight="1">
      <c r="A107" s="111" t="s">
        <v>72</v>
      </c>
      <c r="B107" s="117" t="s">
        <v>654</v>
      </c>
      <c r="C107" s="108">
        <f t="shared" si="7"/>
        <v>1</v>
      </c>
      <c r="D107" s="108"/>
      <c r="E107" s="108">
        <f t="shared" si="8"/>
        <v>1</v>
      </c>
      <c r="F107" s="118" t="s">
        <v>338</v>
      </c>
      <c r="G107" s="194" t="s">
        <v>131</v>
      </c>
      <c r="H107" s="196" t="s">
        <v>293</v>
      </c>
      <c r="I107" s="107" t="s">
        <v>130</v>
      </c>
      <c r="J107" s="194" t="s">
        <v>224</v>
      </c>
      <c r="K107" s="183" t="s">
        <v>502</v>
      </c>
      <c r="L107" s="206" t="s">
        <v>120</v>
      </c>
    </row>
    <row r="108" spans="1:12" ht="15" customHeight="1">
      <c r="A108" s="111" t="s">
        <v>74</v>
      </c>
      <c r="B108" s="107" t="s">
        <v>654</v>
      </c>
      <c r="C108" s="108">
        <f t="shared" si="7"/>
        <v>1</v>
      </c>
      <c r="D108" s="108"/>
      <c r="E108" s="108">
        <f t="shared" si="8"/>
        <v>1</v>
      </c>
      <c r="F108" s="118" t="s">
        <v>338</v>
      </c>
      <c r="G108" s="194" t="s">
        <v>131</v>
      </c>
      <c r="H108" s="196" t="s">
        <v>503</v>
      </c>
      <c r="I108" s="112" t="s">
        <v>130</v>
      </c>
      <c r="J108" s="194" t="s">
        <v>225</v>
      </c>
      <c r="K108" s="183" t="s">
        <v>1165</v>
      </c>
      <c r="L108" s="206" t="s">
        <v>120</v>
      </c>
    </row>
    <row r="109" spans="1:12" ht="15" customHeight="1">
      <c r="A109" s="111" t="s">
        <v>75</v>
      </c>
      <c r="B109" s="107" t="s">
        <v>654</v>
      </c>
      <c r="C109" s="108">
        <f t="shared" si="7"/>
        <v>1</v>
      </c>
      <c r="D109" s="108"/>
      <c r="E109" s="108">
        <f t="shared" si="8"/>
        <v>1</v>
      </c>
      <c r="F109" s="118" t="s">
        <v>338</v>
      </c>
      <c r="G109" s="194" t="s">
        <v>131</v>
      </c>
      <c r="H109" s="196" t="s">
        <v>293</v>
      </c>
      <c r="I109" s="112">
        <v>44367</v>
      </c>
      <c r="J109" s="194" t="s">
        <v>228</v>
      </c>
      <c r="K109" s="183" t="s">
        <v>505</v>
      </c>
      <c r="L109" s="206" t="s">
        <v>120</v>
      </c>
    </row>
    <row r="110" spans="1:12" ht="15" customHeight="1">
      <c r="A110" s="110" t="s">
        <v>120</v>
      </c>
      <c r="B110" s="116" t="s">
        <v>120</v>
      </c>
      <c r="C110" s="110" t="s">
        <v>120</v>
      </c>
      <c r="D110" s="110" t="s">
        <v>120</v>
      </c>
      <c r="E110" s="110" t="s">
        <v>120</v>
      </c>
      <c r="F110" s="118" t="s">
        <v>338</v>
      </c>
      <c r="G110" s="194" t="s">
        <v>256</v>
      </c>
      <c r="H110" s="196" t="s">
        <v>463</v>
      </c>
      <c r="I110" s="112" t="s">
        <v>130</v>
      </c>
      <c r="J110" s="194" t="s">
        <v>228</v>
      </c>
      <c r="K110" s="183" t="s">
        <v>506</v>
      </c>
      <c r="L110" s="206" t="s">
        <v>120</v>
      </c>
    </row>
    <row r="111" spans="1:12" ht="15" customHeight="1">
      <c r="A111" s="106" t="s">
        <v>537</v>
      </c>
      <c r="B111" s="107" t="s">
        <v>654</v>
      </c>
      <c r="C111" s="108">
        <f>IF(B111="Да, разработан",1,0)</f>
        <v>1</v>
      </c>
      <c r="D111" s="108"/>
      <c r="E111" s="108">
        <f>C111*(1-D111)</f>
        <v>1</v>
      </c>
      <c r="F111" s="118" t="s">
        <v>338</v>
      </c>
      <c r="G111" s="194" t="s">
        <v>155</v>
      </c>
      <c r="H111" s="194" t="s">
        <v>293</v>
      </c>
      <c r="I111" s="112">
        <v>44351</v>
      </c>
      <c r="J111" s="194" t="s">
        <v>229</v>
      </c>
      <c r="K111" s="183" t="s">
        <v>596</v>
      </c>
      <c r="L111" s="206" t="s">
        <v>120</v>
      </c>
    </row>
    <row r="112" spans="1:12" ht="15" customHeight="1">
      <c r="A112" s="111" t="s">
        <v>76</v>
      </c>
      <c r="B112" s="107" t="s">
        <v>654</v>
      </c>
      <c r="C112" s="108">
        <f>IF(B112="Да, разработан",1,0)</f>
        <v>1</v>
      </c>
      <c r="D112" s="108"/>
      <c r="E112" s="108">
        <f>C112*(1-D112)</f>
        <v>1</v>
      </c>
      <c r="F112" s="118" t="s">
        <v>338</v>
      </c>
      <c r="G112" s="194" t="s">
        <v>131</v>
      </c>
      <c r="H112" s="194" t="s">
        <v>293</v>
      </c>
      <c r="I112" s="112">
        <v>44351</v>
      </c>
      <c r="J112" s="194" t="s">
        <v>507</v>
      </c>
      <c r="K112" s="183" t="s">
        <v>508</v>
      </c>
      <c r="L112" s="206" t="s">
        <v>120</v>
      </c>
    </row>
    <row r="113" spans="1:12" ht="15" customHeight="1">
      <c r="A113" s="110" t="s">
        <v>120</v>
      </c>
      <c r="B113" s="116" t="s">
        <v>120</v>
      </c>
      <c r="C113" s="110" t="s">
        <v>120</v>
      </c>
      <c r="D113" s="110" t="s">
        <v>120</v>
      </c>
      <c r="E113" s="110" t="s">
        <v>120</v>
      </c>
      <c r="F113" s="118" t="s">
        <v>338</v>
      </c>
      <c r="G113" s="194" t="s">
        <v>549</v>
      </c>
      <c r="H113" s="196" t="s">
        <v>293</v>
      </c>
      <c r="I113" s="112" t="s">
        <v>1272</v>
      </c>
      <c r="J113" s="194" t="s">
        <v>232</v>
      </c>
      <c r="K113" s="183" t="s">
        <v>1271</v>
      </c>
      <c r="L113" s="206" t="s">
        <v>120</v>
      </c>
    </row>
    <row r="114" spans="1:12" ht="15" customHeight="1">
      <c r="A114" s="110" t="s">
        <v>120</v>
      </c>
      <c r="B114" s="116" t="s">
        <v>120</v>
      </c>
      <c r="C114" s="110" t="s">
        <v>120</v>
      </c>
      <c r="D114" s="110" t="s">
        <v>120</v>
      </c>
      <c r="E114" s="110" t="s">
        <v>120</v>
      </c>
      <c r="F114" s="118" t="s">
        <v>338</v>
      </c>
      <c r="G114" s="194" t="s">
        <v>257</v>
      </c>
      <c r="H114" s="196" t="s">
        <v>509</v>
      </c>
      <c r="I114" s="112" t="s">
        <v>130</v>
      </c>
      <c r="J114" s="194" t="s">
        <v>232</v>
      </c>
      <c r="K114" s="192" t="s">
        <v>510</v>
      </c>
      <c r="L114" s="206" t="s">
        <v>120</v>
      </c>
    </row>
    <row r="115" spans="1:12" ht="15" customHeight="1">
      <c r="A115" s="111" t="s">
        <v>77</v>
      </c>
      <c r="B115" s="107" t="s">
        <v>654</v>
      </c>
      <c r="C115" s="108">
        <f>IF(B115="Да, разработан",1,0)</f>
        <v>1</v>
      </c>
      <c r="D115" s="108"/>
      <c r="E115" s="108">
        <f>C115*(1-D115)</f>
        <v>1</v>
      </c>
      <c r="F115" s="118" t="s">
        <v>338</v>
      </c>
      <c r="G115" s="194" t="s">
        <v>1203</v>
      </c>
      <c r="H115" s="196" t="s">
        <v>1204</v>
      </c>
      <c r="I115" s="112">
        <v>44355</v>
      </c>
      <c r="J115" s="194" t="s">
        <v>233</v>
      </c>
      <c r="K115" s="194" t="s">
        <v>1202</v>
      </c>
      <c r="L115" s="206" t="s">
        <v>120</v>
      </c>
    </row>
    <row r="116" spans="1:12" ht="15" customHeight="1">
      <c r="A116" s="110" t="s">
        <v>120</v>
      </c>
      <c r="B116" s="116" t="s">
        <v>120</v>
      </c>
      <c r="C116" s="110" t="s">
        <v>120</v>
      </c>
      <c r="D116" s="110" t="s">
        <v>120</v>
      </c>
      <c r="E116" s="110" t="s">
        <v>120</v>
      </c>
      <c r="F116" s="118" t="s">
        <v>338</v>
      </c>
      <c r="G116" s="194" t="s">
        <v>511</v>
      </c>
      <c r="H116" s="196" t="s">
        <v>463</v>
      </c>
      <c r="I116" s="112" t="s">
        <v>130</v>
      </c>
      <c r="J116" s="194" t="s">
        <v>233</v>
      </c>
      <c r="K116" s="192" t="s">
        <v>1166</v>
      </c>
      <c r="L116" s="206" t="s">
        <v>120</v>
      </c>
    </row>
    <row r="117" spans="1:12" ht="15" customHeight="1">
      <c r="A117" s="110" t="s">
        <v>120</v>
      </c>
      <c r="B117" s="116" t="s">
        <v>120</v>
      </c>
      <c r="C117" s="110" t="s">
        <v>120</v>
      </c>
      <c r="D117" s="110" t="s">
        <v>120</v>
      </c>
      <c r="E117" s="110" t="s">
        <v>120</v>
      </c>
      <c r="F117" s="118" t="s">
        <v>338</v>
      </c>
      <c r="G117" s="194" t="s">
        <v>128</v>
      </c>
      <c r="H117" s="194" t="s">
        <v>293</v>
      </c>
      <c r="I117" s="112">
        <v>44355</v>
      </c>
      <c r="J117" s="194" t="s">
        <v>512</v>
      </c>
      <c r="K117" s="197" t="s">
        <v>1087</v>
      </c>
      <c r="L117" s="206" t="s">
        <v>120</v>
      </c>
    </row>
    <row r="118" spans="1:12" ht="15" customHeight="1">
      <c r="A118" s="106" t="s">
        <v>78</v>
      </c>
      <c r="B118" s="117" t="s">
        <v>654</v>
      </c>
      <c r="C118" s="108">
        <f>IF(B118="Да, разработан",1,0)</f>
        <v>1</v>
      </c>
      <c r="D118" s="108"/>
      <c r="E118" s="108">
        <f>C118*(1-D118)</f>
        <v>1</v>
      </c>
      <c r="F118" s="118" t="s">
        <v>338</v>
      </c>
      <c r="G118" s="194" t="s">
        <v>131</v>
      </c>
      <c r="H118" s="194" t="s">
        <v>293</v>
      </c>
      <c r="I118" s="112">
        <v>44015</v>
      </c>
      <c r="J118" s="194" t="s">
        <v>235</v>
      </c>
      <c r="K118" s="183" t="s">
        <v>513</v>
      </c>
      <c r="L118" s="206" t="s">
        <v>120</v>
      </c>
    </row>
    <row r="119" spans="1:12" ht="15" customHeight="1">
      <c r="A119" s="105" t="s">
        <v>79</v>
      </c>
      <c r="B119" s="119"/>
      <c r="C119" s="120"/>
      <c r="D119" s="120"/>
      <c r="E119" s="120"/>
      <c r="F119" s="120"/>
      <c r="G119" s="195"/>
      <c r="H119" s="198"/>
      <c r="I119" s="119"/>
      <c r="J119" s="195"/>
      <c r="K119" s="198"/>
      <c r="L119" s="198"/>
    </row>
    <row r="120" spans="1:12" ht="15" customHeight="1">
      <c r="A120" s="111" t="s">
        <v>69</v>
      </c>
      <c r="B120" s="107" t="s">
        <v>654</v>
      </c>
      <c r="C120" s="108">
        <f>IF(B120="Да, разработан",1,0)</f>
        <v>1</v>
      </c>
      <c r="D120" s="108"/>
      <c r="E120" s="108">
        <f>C120*(1-D120)</f>
        <v>1</v>
      </c>
      <c r="F120" s="118" t="s">
        <v>338</v>
      </c>
      <c r="G120" s="194" t="s">
        <v>131</v>
      </c>
      <c r="H120" s="194" t="s">
        <v>293</v>
      </c>
      <c r="I120" s="107" t="s">
        <v>130</v>
      </c>
      <c r="J120" s="194" t="s">
        <v>236</v>
      </c>
      <c r="K120" s="183" t="s">
        <v>237</v>
      </c>
      <c r="L120" s="206" t="s">
        <v>120</v>
      </c>
    </row>
    <row r="121" spans="1:12" ht="15" customHeight="1">
      <c r="A121" s="110" t="s">
        <v>120</v>
      </c>
      <c r="B121" s="116" t="s">
        <v>120</v>
      </c>
      <c r="C121" s="110" t="s">
        <v>120</v>
      </c>
      <c r="D121" s="110" t="s">
        <v>120</v>
      </c>
      <c r="E121" s="110" t="s">
        <v>120</v>
      </c>
      <c r="F121" s="118" t="s">
        <v>338</v>
      </c>
      <c r="G121" s="194" t="s">
        <v>257</v>
      </c>
      <c r="H121" s="196" t="s">
        <v>515</v>
      </c>
      <c r="I121" s="112" t="s">
        <v>130</v>
      </c>
      <c r="J121" s="194" t="s">
        <v>514</v>
      </c>
      <c r="K121" s="192" t="s">
        <v>1273</v>
      </c>
      <c r="L121" s="206" t="s">
        <v>120</v>
      </c>
    </row>
    <row r="122" spans="1:12" ht="15" customHeight="1">
      <c r="A122" s="110" t="s">
        <v>120</v>
      </c>
      <c r="B122" s="116" t="s">
        <v>120</v>
      </c>
      <c r="C122" s="110" t="s">
        <v>120</v>
      </c>
      <c r="D122" s="110" t="s">
        <v>120</v>
      </c>
      <c r="E122" s="110" t="s">
        <v>120</v>
      </c>
      <c r="F122" s="115" t="s">
        <v>2013</v>
      </c>
      <c r="G122" s="208" t="s">
        <v>120</v>
      </c>
      <c r="H122" s="208" t="s">
        <v>120</v>
      </c>
      <c r="I122" s="128" t="s">
        <v>120</v>
      </c>
      <c r="J122" s="194" t="s">
        <v>514</v>
      </c>
      <c r="K122" s="192" t="s">
        <v>2021</v>
      </c>
      <c r="L122" s="206" t="s">
        <v>120</v>
      </c>
    </row>
    <row r="123" spans="1:12" ht="15" customHeight="1">
      <c r="A123" s="110" t="s">
        <v>120</v>
      </c>
      <c r="B123" s="116" t="s">
        <v>120</v>
      </c>
      <c r="C123" s="110" t="s">
        <v>120</v>
      </c>
      <c r="D123" s="110" t="s">
        <v>120</v>
      </c>
      <c r="E123" s="110" t="s">
        <v>120</v>
      </c>
      <c r="F123" s="118" t="s">
        <v>338</v>
      </c>
      <c r="G123" s="194" t="s">
        <v>257</v>
      </c>
      <c r="H123" s="196" t="s">
        <v>515</v>
      </c>
      <c r="I123" s="112" t="s">
        <v>130</v>
      </c>
      <c r="J123" s="194" t="s">
        <v>514</v>
      </c>
      <c r="K123" s="192" t="s">
        <v>516</v>
      </c>
      <c r="L123" s="206" t="s">
        <v>120</v>
      </c>
    </row>
    <row r="124" spans="1:12" ht="15" customHeight="1">
      <c r="A124" s="111" t="s">
        <v>80</v>
      </c>
      <c r="B124" s="107" t="s">
        <v>654</v>
      </c>
      <c r="C124" s="108">
        <f>IF(B124="Да, разработан",1,0)</f>
        <v>1</v>
      </c>
      <c r="D124" s="108"/>
      <c r="E124" s="108">
        <f>C124*(1-D124)</f>
        <v>1</v>
      </c>
      <c r="F124" s="118" t="s">
        <v>338</v>
      </c>
      <c r="G124" s="194" t="s">
        <v>131</v>
      </c>
      <c r="H124" s="196" t="s">
        <v>293</v>
      </c>
      <c r="I124" s="112" t="s">
        <v>130</v>
      </c>
      <c r="J124" s="194" t="s">
        <v>254</v>
      </c>
      <c r="K124" s="183" t="s">
        <v>1167</v>
      </c>
      <c r="L124" s="206" t="s">
        <v>120</v>
      </c>
    </row>
    <row r="125" spans="1:12" ht="15" customHeight="1">
      <c r="A125" s="110" t="s">
        <v>120</v>
      </c>
      <c r="B125" s="116" t="s">
        <v>120</v>
      </c>
      <c r="C125" s="110" t="s">
        <v>120</v>
      </c>
      <c r="D125" s="110" t="s">
        <v>120</v>
      </c>
      <c r="E125" s="110" t="s">
        <v>120</v>
      </c>
      <c r="F125" s="115" t="s">
        <v>2013</v>
      </c>
      <c r="G125" s="208" t="s">
        <v>120</v>
      </c>
      <c r="H125" s="208" t="s">
        <v>120</v>
      </c>
      <c r="I125" s="128" t="s">
        <v>120</v>
      </c>
      <c r="J125" s="194" t="s">
        <v>238</v>
      </c>
      <c r="K125" s="197" t="s">
        <v>326</v>
      </c>
      <c r="L125" s="206" t="s">
        <v>120</v>
      </c>
    </row>
    <row r="126" spans="1:12" ht="15" customHeight="1">
      <c r="A126" s="111" t="s">
        <v>73</v>
      </c>
      <c r="B126" s="107" t="s">
        <v>654</v>
      </c>
      <c r="C126" s="108">
        <f>IF(B126="Да, разработан",1,0)</f>
        <v>1</v>
      </c>
      <c r="D126" s="108"/>
      <c r="E126" s="108">
        <f>C126*(1-D126)</f>
        <v>1</v>
      </c>
      <c r="F126" s="118" t="s">
        <v>338</v>
      </c>
      <c r="G126" s="194" t="s">
        <v>128</v>
      </c>
      <c r="H126" s="194" t="s">
        <v>293</v>
      </c>
      <c r="I126" s="112">
        <v>44341</v>
      </c>
      <c r="J126" s="194" t="s">
        <v>239</v>
      </c>
      <c r="K126" s="183" t="s">
        <v>517</v>
      </c>
      <c r="L126" s="206" t="s">
        <v>120</v>
      </c>
    </row>
    <row r="127" spans="1:12" ht="15" customHeight="1">
      <c r="A127" s="110" t="s">
        <v>120</v>
      </c>
      <c r="B127" s="116" t="s">
        <v>120</v>
      </c>
      <c r="C127" s="110" t="s">
        <v>120</v>
      </c>
      <c r="D127" s="110" t="s">
        <v>120</v>
      </c>
      <c r="E127" s="110" t="s">
        <v>120</v>
      </c>
      <c r="F127" s="118" t="s">
        <v>338</v>
      </c>
      <c r="G127" s="194" t="s">
        <v>128</v>
      </c>
      <c r="H127" s="194" t="s">
        <v>293</v>
      </c>
      <c r="I127" s="112">
        <v>44341</v>
      </c>
      <c r="J127" s="194" t="s">
        <v>240</v>
      </c>
      <c r="K127" s="183" t="s">
        <v>518</v>
      </c>
      <c r="L127" s="206" t="s">
        <v>120</v>
      </c>
    </row>
    <row r="128" spans="1:12" ht="15" customHeight="1">
      <c r="A128" s="106" t="s">
        <v>81</v>
      </c>
      <c r="B128" s="107" t="s">
        <v>654</v>
      </c>
      <c r="C128" s="108">
        <f>IF(B128="Да, разработан",1,0)</f>
        <v>1</v>
      </c>
      <c r="D128" s="108"/>
      <c r="E128" s="108">
        <f>C128*(1-D128)</f>
        <v>1</v>
      </c>
      <c r="F128" s="118" t="s">
        <v>338</v>
      </c>
      <c r="G128" s="194" t="s">
        <v>257</v>
      </c>
      <c r="H128" s="196" t="s">
        <v>463</v>
      </c>
      <c r="I128" s="112" t="s">
        <v>130</v>
      </c>
      <c r="J128" s="194" t="s">
        <v>243</v>
      </c>
      <c r="K128" s="183" t="s">
        <v>519</v>
      </c>
      <c r="L128" s="206" t="s">
        <v>120</v>
      </c>
    </row>
    <row r="129" spans="1:12" ht="15" customHeight="1">
      <c r="A129" s="110" t="s">
        <v>120</v>
      </c>
      <c r="B129" s="116" t="s">
        <v>120</v>
      </c>
      <c r="C129" s="110" t="s">
        <v>120</v>
      </c>
      <c r="D129" s="110" t="s">
        <v>120</v>
      </c>
      <c r="E129" s="110" t="s">
        <v>120</v>
      </c>
      <c r="F129" s="115" t="s">
        <v>2013</v>
      </c>
      <c r="G129" s="208" t="s">
        <v>120</v>
      </c>
      <c r="H129" s="208" t="s">
        <v>120</v>
      </c>
      <c r="I129" s="128" t="s">
        <v>120</v>
      </c>
      <c r="J129" s="194" t="s">
        <v>243</v>
      </c>
      <c r="K129" s="192" t="s">
        <v>329</v>
      </c>
      <c r="L129" s="206" t="s">
        <v>120</v>
      </c>
    </row>
    <row r="130" spans="1:12" ht="15" customHeight="1">
      <c r="A130" s="110" t="s">
        <v>120</v>
      </c>
      <c r="B130" s="116" t="s">
        <v>120</v>
      </c>
      <c r="C130" s="110" t="s">
        <v>120</v>
      </c>
      <c r="D130" s="110" t="s">
        <v>120</v>
      </c>
      <c r="E130" s="110" t="s">
        <v>120</v>
      </c>
      <c r="F130" s="115" t="s">
        <v>2013</v>
      </c>
      <c r="G130" s="208" t="s">
        <v>120</v>
      </c>
      <c r="H130" s="208" t="s">
        <v>120</v>
      </c>
      <c r="I130" s="128" t="s">
        <v>120</v>
      </c>
      <c r="J130" s="194" t="s">
        <v>241</v>
      </c>
      <c r="K130" s="183" t="s">
        <v>2022</v>
      </c>
      <c r="L130" s="206" t="s">
        <v>120</v>
      </c>
    </row>
    <row r="131" spans="1:12" ht="15" customHeight="1">
      <c r="A131" s="106" t="s">
        <v>82</v>
      </c>
      <c r="B131" s="107" t="s">
        <v>654</v>
      </c>
      <c r="C131" s="108">
        <f>IF(B131="Да, разработан",1,0)</f>
        <v>1</v>
      </c>
      <c r="D131" s="108"/>
      <c r="E131" s="108">
        <f>C131*(1-D131)</f>
        <v>1</v>
      </c>
      <c r="F131" s="118" t="s">
        <v>338</v>
      </c>
      <c r="G131" s="194" t="s">
        <v>520</v>
      </c>
      <c r="H131" s="196" t="s">
        <v>293</v>
      </c>
      <c r="I131" s="112">
        <v>44312</v>
      </c>
      <c r="J131" s="194" t="s">
        <v>244</v>
      </c>
      <c r="K131" s="192" t="s">
        <v>891</v>
      </c>
      <c r="L131" s="206" t="s">
        <v>120</v>
      </c>
    </row>
    <row r="132" spans="1:12" ht="15" customHeight="1">
      <c r="A132" s="110" t="s">
        <v>120</v>
      </c>
      <c r="B132" s="116" t="s">
        <v>120</v>
      </c>
      <c r="C132" s="110" t="s">
        <v>120</v>
      </c>
      <c r="D132" s="110" t="s">
        <v>120</v>
      </c>
      <c r="E132" s="110" t="s">
        <v>120</v>
      </c>
      <c r="F132" s="118" t="s">
        <v>338</v>
      </c>
      <c r="G132" s="194" t="s">
        <v>257</v>
      </c>
      <c r="H132" s="196" t="s">
        <v>521</v>
      </c>
      <c r="I132" s="107" t="s">
        <v>130</v>
      </c>
      <c r="J132" s="194" t="s">
        <v>244</v>
      </c>
      <c r="K132" s="192" t="s">
        <v>522</v>
      </c>
      <c r="L132" s="206" t="s">
        <v>120</v>
      </c>
    </row>
    <row r="133" spans="1:12" ht="15" customHeight="1">
      <c r="A133" s="111" t="s">
        <v>83</v>
      </c>
      <c r="B133" s="107" t="s">
        <v>654</v>
      </c>
      <c r="C133" s="108">
        <f>IF(B133="Да, разработан",1,0)</f>
        <v>1</v>
      </c>
      <c r="D133" s="108"/>
      <c r="E133" s="108">
        <f>C133*(1-D133)</f>
        <v>1</v>
      </c>
      <c r="F133" s="118" t="s">
        <v>338</v>
      </c>
      <c r="G133" s="194" t="s">
        <v>131</v>
      </c>
      <c r="H133" s="194" t="s">
        <v>293</v>
      </c>
      <c r="I133" s="112">
        <v>44337</v>
      </c>
      <c r="J133" s="194" t="s">
        <v>245</v>
      </c>
      <c r="K133" s="193" t="s">
        <v>523</v>
      </c>
      <c r="L133" s="206" t="s">
        <v>120</v>
      </c>
    </row>
    <row r="134" spans="1:12" ht="15" customHeight="1">
      <c r="A134" s="111" t="s">
        <v>84</v>
      </c>
      <c r="B134" s="107" t="s">
        <v>654</v>
      </c>
      <c r="C134" s="108">
        <f>IF(B134="Да, разработан",1,0)</f>
        <v>1</v>
      </c>
      <c r="D134" s="108"/>
      <c r="E134" s="108">
        <f>C134*(1-D134)</f>
        <v>1</v>
      </c>
      <c r="F134" s="118" t="s">
        <v>338</v>
      </c>
      <c r="G134" s="194" t="s">
        <v>131</v>
      </c>
      <c r="H134" s="194" t="s">
        <v>293</v>
      </c>
      <c r="I134" s="112" t="s">
        <v>1206</v>
      </c>
      <c r="J134" s="194" t="s">
        <v>246</v>
      </c>
      <c r="K134" s="183" t="s">
        <v>1205</v>
      </c>
      <c r="L134" s="206" t="s">
        <v>120</v>
      </c>
    </row>
    <row r="135" spans="1:12" ht="15" customHeight="1">
      <c r="A135" s="110" t="s">
        <v>120</v>
      </c>
      <c r="B135" s="116" t="s">
        <v>120</v>
      </c>
      <c r="C135" s="110" t="s">
        <v>120</v>
      </c>
      <c r="D135" s="110" t="s">
        <v>120</v>
      </c>
      <c r="E135" s="110" t="s">
        <v>120</v>
      </c>
      <c r="F135" s="118" t="s">
        <v>338</v>
      </c>
      <c r="G135" s="194" t="s">
        <v>131</v>
      </c>
      <c r="H135" s="196" t="s">
        <v>293</v>
      </c>
      <c r="I135" s="112">
        <v>44343</v>
      </c>
      <c r="J135" s="194" t="s">
        <v>524</v>
      </c>
      <c r="K135" s="199" t="s">
        <v>699</v>
      </c>
      <c r="L135" s="206" t="s">
        <v>120</v>
      </c>
    </row>
    <row r="136" spans="1:12" ht="15" customHeight="1">
      <c r="A136" s="111" t="s">
        <v>85</v>
      </c>
      <c r="B136" s="107" t="s">
        <v>654</v>
      </c>
      <c r="C136" s="108">
        <f>IF(B136="Да, разработан",1,0)</f>
        <v>1</v>
      </c>
      <c r="D136" s="108"/>
      <c r="E136" s="108">
        <f>C136*(1-D136)</f>
        <v>1</v>
      </c>
      <c r="F136" s="118" t="s">
        <v>338</v>
      </c>
      <c r="G136" s="194" t="s">
        <v>131</v>
      </c>
      <c r="H136" s="194" t="s">
        <v>293</v>
      </c>
      <c r="I136" s="112">
        <v>44312</v>
      </c>
      <c r="J136" s="194" t="s">
        <v>247</v>
      </c>
      <c r="K136" s="199" t="s">
        <v>896</v>
      </c>
      <c r="L136" s="206" t="s">
        <v>120</v>
      </c>
    </row>
    <row r="137" spans="1:12" ht="15" customHeight="1">
      <c r="A137" s="110" t="s">
        <v>120</v>
      </c>
      <c r="B137" s="116" t="s">
        <v>120</v>
      </c>
      <c r="C137" s="110" t="s">
        <v>120</v>
      </c>
      <c r="D137" s="110" t="s">
        <v>120</v>
      </c>
      <c r="E137" s="110" t="s">
        <v>120</v>
      </c>
      <c r="F137" s="118" t="s">
        <v>338</v>
      </c>
      <c r="G137" s="194" t="s">
        <v>131</v>
      </c>
      <c r="H137" s="194" t="s">
        <v>293</v>
      </c>
      <c r="I137" s="112">
        <v>44320</v>
      </c>
      <c r="J137" s="194" t="s">
        <v>307</v>
      </c>
      <c r="K137" s="192" t="s">
        <v>894</v>
      </c>
      <c r="L137" s="206" t="s">
        <v>120</v>
      </c>
    </row>
    <row r="138" spans="1:12" ht="15" customHeight="1">
      <c r="A138" s="111" t="s">
        <v>86</v>
      </c>
      <c r="B138" s="107" t="s">
        <v>654</v>
      </c>
      <c r="C138" s="108">
        <f>IF(B138="Да, разработан",1,0)</f>
        <v>1</v>
      </c>
      <c r="D138" s="108"/>
      <c r="E138" s="108">
        <f>C138*(1-D138)</f>
        <v>1</v>
      </c>
      <c r="F138" s="118" t="s">
        <v>338</v>
      </c>
      <c r="G138" s="194" t="s">
        <v>131</v>
      </c>
      <c r="H138" s="194" t="s">
        <v>293</v>
      </c>
      <c r="I138" s="112">
        <v>44349</v>
      </c>
      <c r="J138" s="194" t="s">
        <v>248</v>
      </c>
      <c r="K138" s="183" t="s">
        <v>525</v>
      </c>
      <c r="L138" s="206" t="s">
        <v>120</v>
      </c>
    </row>
    <row r="139" spans="1:12" ht="15" customHeight="1">
      <c r="A139" s="110" t="s">
        <v>120</v>
      </c>
      <c r="B139" s="116" t="s">
        <v>120</v>
      </c>
      <c r="C139" s="110" t="s">
        <v>120</v>
      </c>
      <c r="D139" s="110" t="s">
        <v>120</v>
      </c>
      <c r="E139" s="110" t="s">
        <v>120</v>
      </c>
      <c r="F139" s="118" t="s">
        <v>338</v>
      </c>
      <c r="G139" s="193" t="s">
        <v>606</v>
      </c>
      <c r="H139" s="196" t="s">
        <v>1233</v>
      </c>
      <c r="I139" s="130" t="s">
        <v>130</v>
      </c>
      <c r="J139" s="193" t="s">
        <v>248</v>
      </c>
      <c r="K139" s="183" t="s">
        <v>525</v>
      </c>
      <c r="L139" s="206" t="s">
        <v>120</v>
      </c>
    </row>
    <row r="140" spans="1:12" ht="15" customHeight="1">
      <c r="A140" s="110" t="s">
        <v>120</v>
      </c>
      <c r="B140" s="116" t="s">
        <v>120</v>
      </c>
      <c r="C140" s="110" t="s">
        <v>120</v>
      </c>
      <c r="D140" s="110" t="s">
        <v>120</v>
      </c>
      <c r="E140" s="110" t="s">
        <v>120</v>
      </c>
      <c r="F140" s="118" t="s">
        <v>338</v>
      </c>
      <c r="G140" s="193" t="s">
        <v>608</v>
      </c>
      <c r="H140" s="193" t="s">
        <v>1232</v>
      </c>
      <c r="I140" s="130" t="s">
        <v>130</v>
      </c>
      <c r="J140" s="193" t="s">
        <v>248</v>
      </c>
      <c r="K140" s="183" t="s">
        <v>525</v>
      </c>
      <c r="L140" s="206" t="s">
        <v>120</v>
      </c>
    </row>
    <row r="141" spans="1:12" ht="15" customHeight="1">
      <c r="A141" s="106" t="s">
        <v>87</v>
      </c>
      <c r="B141" s="115" t="s">
        <v>656</v>
      </c>
      <c r="C141" s="108">
        <f>IF(B141="Да, разработан",1,0)</f>
        <v>0</v>
      </c>
      <c r="D141" s="108"/>
      <c r="E141" s="108">
        <f>C141*(1-D141)</f>
        <v>0</v>
      </c>
      <c r="F141" s="115" t="s">
        <v>2013</v>
      </c>
      <c r="G141" s="208" t="s">
        <v>120</v>
      </c>
      <c r="H141" s="208" t="s">
        <v>120</v>
      </c>
      <c r="I141" s="128" t="s">
        <v>120</v>
      </c>
      <c r="J141" s="194" t="s">
        <v>249</v>
      </c>
      <c r="K141" s="192" t="s">
        <v>1734</v>
      </c>
      <c r="L141" s="206" t="s">
        <v>120</v>
      </c>
    </row>
    <row r="142" spans="1:12" ht="15" customHeight="1">
      <c r="A142" s="123" t="s">
        <v>88</v>
      </c>
      <c r="B142" s="124" t="s">
        <v>654</v>
      </c>
      <c r="C142" s="125">
        <f>IF(B142="Да, разработан",1,0)</f>
        <v>1</v>
      </c>
      <c r="D142" s="125"/>
      <c r="E142" s="125">
        <f>C142*(1-D142)</f>
        <v>1</v>
      </c>
      <c r="F142" s="126" t="s">
        <v>338</v>
      </c>
      <c r="G142" s="205" t="s">
        <v>131</v>
      </c>
      <c r="H142" s="205" t="s">
        <v>293</v>
      </c>
      <c r="I142" s="124" t="s">
        <v>130</v>
      </c>
      <c r="J142" s="205" t="s">
        <v>308</v>
      </c>
      <c r="K142" s="202" t="s">
        <v>1168</v>
      </c>
      <c r="L142" s="207" t="s">
        <v>120</v>
      </c>
    </row>
    <row r="143" spans="1:12" ht="27" customHeight="1">
      <c r="A143" s="595" t="s">
        <v>2012</v>
      </c>
      <c r="B143" s="596"/>
      <c r="C143" s="596"/>
      <c r="D143" s="596"/>
      <c r="E143" s="596"/>
      <c r="F143" s="596"/>
      <c r="G143" s="596"/>
      <c r="H143" s="596"/>
      <c r="I143" s="596"/>
      <c r="J143" s="596"/>
      <c r="K143" s="596"/>
      <c r="L143" s="596"/>
    </row>
    <row r="144" spans="1:12">
      <c r="A144" s="15"/>
      <c r="B144" s="4"/>
      <c r="C144" s="13"/>
      <c r="D144" s="13"/>
      <c r="E144" s="13"/>
      <c r="F144" s="13"/>
      <c r="G144" s="203"/>
      <c r="H144" s="203"/>
      <c r="I144" s="13"/>
      <c r="J144" s="203"/>
      <c r="K144" s="203"/>
      <c r="L144" s="203"/>
    </row>
  </sheetData>
  <mergeCells count="14">
    <mergeCell ref="L3:L5"/>
    <mergeCell ref="A143:L143"/>
    <mergeCell ref="H3:H5"/>
    <mergeCell ref="I3:I5"/>
    <mergeCell ref="J3:K3"/>
    <mergeCell ref="J4:J5"/>
    <mergeCell ref="K4:K5"/>
    <mergeCell ref="A3:A5"/>
    <mergeCell ref="C4:C5"/>
    <mergeCell ref="D4:D5"/>
    <mergeCell ref="E4:E5"/>
    <mergeCell ref="C3:E3"/>
    <mergeCell ref="F3:F5"/>
    <mergeCell ref="G3:G5"/>
  </mergeCells>
  <dataValidations count="2">
    <dataValidation type="list" allowBlank="1" showInputMessage="1" showErrorMessage="1" sqref="WVC983033:WVC983124 WLG983033:WLG983124 WBK983033:WBK983124 VRO983033:VRO983124 VHS983033:VHS983124 UXW983033:UXW983124 UOA983033:UOA983124 UEE983033:UEE983124 TUI983033:TUI983124 TKM983033:TKM983124 TAQ983033:TAQ983124 SQU983033:SQU983124 SGY983033:SGY983124 RXC983033:RXC983124 RNG983033:RNG983124 RDK983033:RDK983124 QTO983033:QTO983124 QJS983033:QJS983124 PZW983033:PZW983124 PQA983033:PQA983124 PGE983033:PGE983124 OWI983033:OWI983124 OMM983033:OMM983124 OCQ983033:OCQ983124 NSU983033:NSU983124 NIY983033:NIY983124 MZC983033:MZC983124 MPG983033:MPG983124 MFK983033:MFK983124 LVO983033:LVO983124 LLS983033:LLS983124 LBW983033:LBW983124 KSA983033:KSA983124 KIE983033:KIE983124 JYI983033:JYI983124 JOM983033:JOM983124 JEQ983033:JEQ983124 IUU983033:IUU983124 IKY983033:IKY983124 IBC983033:IBC983124 HRG983033:HRG983124 HHK983033:HHK983124 GXO983033:GXO983124 GNS983033:GNS983124 GDW983033:GDW983124 FUA983033:FUA983124 FKE983033:FKE983124 FAI983033:FAI983124 EQM983033:EQM983124 EGQ983033:EGQ983124 DWU983033:DWU983124 DMY983033:DMY983124 DDC983033:DDC983124 CTG983033:CTG983124 CJK983033:CJK983124 BZO983033:BZO983124 BPS983033:BPS983124 BFW983033:BFW983124 AWA983033:AWA983124 AME983033:AME983124 ACI983033:ACI983124 SM983033:SM983124 IQ983033:IQ983124 WVC917497:WVC917588 WLG917497:WLG917588 WBK917497:WBK917588 VRO917497:VRO917588 VHS917497:VHS917588 UXW917497:UXW917588 UOA917497:UOA917588 UEE917497:UEE917588 TUI917497:TUI917588 TKM917497:TKM917588 TAQ917497:TAQ917588 SQU917497:SQU917588 SGY917497:SGY917588 RXC917497:RXC917588 RNG917497:RNG917588 RDK917497:RDK917588 QTO917497:QTO917588 QJS917497:QJS917588 PZW917497:PZW917588 PQA917497:PQA917588 PGE917497:PGE917588 OWI917497:OWI917588 OMM917497:OMM917588 OCQ917497:OCQ917588 NSU917497:NSU917588 NIY917497:NIY917588 MZC917497:MZC917588 MPG917497:MPG917588 MFK917497:MFK917588 LVO917497:LVO917588 LLS917497:LLS917588 LBW917497:LBW917588 KSA917497:KSA917588 KIE917497:KIE917588 JYI917497:JYI917588 JOM917497:JOM917588 JEQ917497:JEQ917588 IUU917497:IUU917588 IKY917497:IKY917588 IBC917497:IBC917588 HRG917497:HRG917588 HHK917497:HHK917588 GXO917497:GXO917588 GNS917497:GNS917588 GDW917497:GDW917588 FUA917497:FUA917588 FKE917497:FKE917588 FAI917497:FAI917588 EQM917497:EQM917588 EGQ917497:EGQ917588 DWU917497:DWU917588 DMY917497:DMY917588 DDC917497:DDC917588 CTG917497:CTG917588 CJK917497:CJK917588 BZO917497:BZO917588 BPS917497:BPS917588 BFW917497:BFW917588 AWA917497:AWA917588 AME917497:AME917588 ACI917497:ACI917588 SM917497:SM917588 IQ917497:IQ917588 WVC851961:WVC852052 WLG851961:WLG852052 WBK851961:WBK852052 VRO851961:VRO852052 VHS851961:VHS852052 UXW851961:UXW852052 UOA851961:UOA852052 UEE851961:UEE852052 TUI851961:TUI852052 TKM851961:TKM852052 TAQ851961:TAQ852052 SQU851961:SQU852052 SGY851961:SGY852052 RXC851961:RXC852052 RNG851961:RNG852052 RDK851961:RDK852052 QTO851961:QTO852052 QJS851961:QJS852052 PZW851961:PZW852052 PQA851961:PQA852052 PGE851961:PGE852052 OWI851961:OWI852052 OMM851961:OMM852052 OCQ851961:OCQ852052 NSU851961:NSU852052 NIY851961:NIY852052 MZC851961:MZC852052 MPG851961:MPG852052 MFK851961:MFK852052 LVO851961:LVO852052 LLS851961:LLS852052 LBW851961:LBW852052 KSA851961:KSA852052 KIE851961:KIE852052 JYI851961:JYI852052 JOM851961:JOM852052 JEQ851961:JEQ852052 IUU851961:IUU852052 IKY851961:IKY852052 IBC851961:IBC852052 HRG851961:HRG852052 HHK851961:HHK852052 GXO851961:GXO852052 GNS851961:GNS852052 GDW851961:GDW852052 FUA851961:FUA852052 FKE851961:FKE852052 FAI851961:FAI852052 EQM851961:EQM852052 EGQ851961:EGQ852052 DWU851961:DWU852052 DMY851961:DMY852052 DDC851961:DDC852052 CTG851961:CTG852052 CJK851961:CJK852052 BZO851961:BZO852052 BPS851961:BPS852052 BFW851961:BFW852052 AWA851961:AWA852052 AME851961:AME852052 ACI851961:ACI852052 SM851961:SM852052 IQ851961:IQ852052 WVC786425:WVC786516 WLG786425:WLG786516 WBK786425:WBK786516 VRO786425:VRO786516 VHS786425:VHS786516 UXW786425:UXW786516 UOA786425:UOA786516 UEE786425:UEE786516 TUI786425:TUI786516 TKM786425:TKM786516 TAQ786425:TAQ786516 SQU786425:SQU786516 SGY786425:SGY786516 RXC786425:RXC786516 RNG786425:RNG786516 RDK786425:RDK786516 QTO786425:QTO786516 QJS786425:QJS786516 PZW786425:PZW786516 PQA786425:PQA786516 PGE786425:PGE786516 OWI786425:OWI786516 OMM786425:OMM786516 OCQ786425:OCQ786516 NSU786425:NSU786516 NIY786425:NIY786516 MZC786425:MZC786516 MPG786425:MPG786516 MFK786425:MFK786516 LVO786425:LVO786516 LLS786425:LLS786516 LBW786425:LBW786516 KSA786425:KSA786516 KIE786425:KIE786516 JYI786425:JYI786516 JOM786425:JOM786516 JEQ786425:JEQ786516 IUU786425:IUU786516 IKY786425:IKY786516 IBC786425:IBC786516 HRG786425:HRG786516 HHK786425:HHK786516 GXO786425:GXO786516 GNS786425:GNS786516 GDW786425:GDW786516 FUA786425:FUA786516 FKE786425:FKE786516 FAI786425:FAI786516 EQM786425:EQM786516 EGQ786425:EGQ786516 DWU786425:DWU786516 DMY786425:DMY786516 DDC786425:DDC786516 CTG786425:CTG786516 CJK786425:CJK786516 BZO786425:BZO786516 BPS786425:BPS786516 BFW786425:BFW786516 AWA786425:AWA786516 AME786425:AME786516 ACI786425:ACI786516 SM786425:SM786516 IQ786425:IQ786516 WVC720889:WVC720980 WLG720889:WLG720980 WBK720889:WBK720980 VRO720889:VRO720980 VHS720889:VHS720980 UXW720889:UXW720980 UOA720889:UOA720980 UEE720889:UEE720980 TUI720889:TUI720980 TKM720889:TKM720980 TAQ720889:TAQ720980 SQU720889:SQU720980 SGY720889:SGY720980 RXC720889:RXC720980 RNG720889:RNG720980 RDK720889:RDK720980 QTO720889:QTO720980 QJS720889:QJS720980 PZW720889:PZW720980 PQA720889:PQA720980 PGE720889:PGE720980 OWI720889:OWI720980 OMM720889:OMM720980 OCQ720889:OCQ720980 NSU720889:NSU720980 NIY720889:NIY720980 MZC720889:MZC720980 MPG720889:MPG720980 MFK720889:MFK720980 LVO720889:LVO720980 LLS720889:LLS720980 LBW720889:LBW720980 KSA720889:KSA720980 KIE720889:KIE720980 JYI720889:JYI720980 JOM720889:JOM720980 JEQ720889:JEQ720980 IUU720889:IUU720980 IKY720889:IKY720980 IBC720889:IBC720980 HRG720889:HRG720980 HHK720889:HHK720980 GXO720889:GXO720980 GNS720889:GNS720980 GDW720889:GDW720980 FUA720889:FUA720980 FKE720889:FKE720980 FAI720889:FAI720980 EQM720889:EQM720980 EGQ720889:EGQ720980 DWU720889:DWU720980 DMY720889:DMY720980 DDC720889:DDC720980 CTG720889:CTG720980 CJK720889:CJK720980 BZO720889:BZO720980 BPS720889:BPS720980 BFW720889:BFW720980 AWA720889:AWA720980 AME720889:AME720980 ACI720889:ACI720980 SM720889:SM720980 IQ720889:IQ720980 WVC655353:WVC655444 WLG655353:WLG655444 WBK655353:WBK655444 VRO655353:VRO655444 VHS655353:VHS655444 UXW655353:UXW655444 UOA655353:UOA655444 UEE655353:UEE655444 TUI655353:TUI655444 TKM655353:TKM655444 TAQ655353:TAQ655444 SQU655353:SQU655444 SGY655353:SGY655444 RXC655353:RXC655444 RNG655353:RNG655444 RDK655353:RDK655444 QTO655353:QTO655444 QJS655353:QJS655444 PZW655353:PZW655444 PQA655353:PQA655444 PGE655353:PGE655444 OWI655353:OWI655444 OMM655353:OMM655444 OCQ655353:OCQ655444 NSU655353:NSU655444 NIY655353:NIY655444 MZC655353:MZC655444 MPG655353:MPG655444 MFK655353:MFK655444 LVO655353:LVO655444 LLS655353:LLS655444 LBW655353:LBW655444 KSA655353:KSA655444 KIE655353:KIE655444 JYI655353:JYI655444 JOM655353:JOM655444 JEQ655353:JEQ655444 IUU655353:IUU655444 IKY655353:IKY655444 IBC655353:IBC655444 HRG655353:HRG655444 HHK655353:HHK655444 GXO655353:GXO655444 GNS655353:GNS655444 GDW655353:GDW655444 FUA655353:FUA655444 FKE655353:FKE655444 FAI655353:FAI655444 EQM655353:EQM655444 EGQ655353:EGQ655444 DWU655353:DWU655444 DMY655353:DMY655444 DDC655353:DDC655444 CTG655353:CTG655444 CJK655353:CJK655444 BZO655353:BZO655444 BPS655353:BPS655444 BFW655353:BFW655444 AWA655353:AWA655444 AME655353:AME655444 ACI655353:ACI655444 SM655353:SM655444 IQ655353:IQ655444 WVC589817:WVC589908 WLG589817:WLG589908 WBK589817:WBK589908 VRO589817:VRO589908 VHS589817:VHS589908 UXW589817:UXW589908 UOA589817:UOA589908 UEE589817:UEE589908 TUI589817:TUI589908 TKM589817:TKM589908 TAQ589817:TAQ589908 SQU589817:SQU589908 SGY589817:SGY589908 RXC589817:RXC589908 RNG589817:RNG589908 RDK589817:RDK589908 QTO589817:QTO589908 QJS589817:QJS589908 PZW589817:PZW589908 PQA589817:PQA589908 PGE589817:PGE589908 OWI589817:OWI589908 OMM589817:OMM589908 OCQ589817:OCQ589908 NSU589817:NSU589908 NIY589817:NIY589908 MZC589817:MZC589908 MPG589817:MPG589908 MFK589817:MFK589908 LVO589817:LVO589908 LLS589817:LLS589908 LBW589817:LBW589908 KSA589817:KSA589908 KIE589817:KIE589908 JYI589817:JYI589908 JOM589817:JOM589908 JEQ589817:JEQ589908 IUU589817:IUU589908 IKY589817:IKY589908 IBC589817:IBC589908 HRG589817:HRG589908 HHK589817:HHK589908 GXO589817:GXO589908 GNS589817:GNS589908 GDW589817:GDW589908 FUA589817:FUA589908 FKE589817:FKE589908 FAI589817:FAI589908 EQM589817:EQM589908 EGQ589817:EGQ589908 DWU589817:DWU589908 DMY589817:DMY589908 DDC589817:DDC589908 CTG589817:CTG589908 CJK589817:CJK589908 BZO589817:BZO589908 BPS589817:BPS589908 BFW589817:BFW589908 AWA589817:AWA589908 AME589817:AME589908 ACI589817:ACI589908 SM589817:SM589908 IQ589817:IQ589908 WVC524281:WVC524372 WLG524281:WLG524372 WBK524281:WBK524372 VRO524281:VRO524372 VHS524281:VHS524372 UXW524281:UXW524372 UOA524281:UOA524372 UEE524281:UEE524372 TUI524281:TUI524372 TKM524281:TKM524372 TAQ524281:TAQ524372 SQU524281:SQU524372 SGY524281:SGY524372 RXC524281:RXC524372 RNG524281:RNG524372 RDK524281:RDK524372 QTO524281:QTO524372 QJS524281:QJS524372 PZW524281:PZW524372 PQA524281:PQA524372 PGE524281:PGE524372 OWI524281:OWI524372 OMM524281:OMM524372 OCQ524281:OCQ524372 NSU524281:NSU524372 NIY524281:NIY524372 MZC524281:MZC524372 MPG524281:MPG524372 MFK524281:MFK524372 LVO524281:LVO524372 LLS524281:LLS524372 LBW524281:LBW524372 KSA524281:KSA524372 KIE524281:KIE524372 JYI524281:JYI524372 JOM524281:JOM524372 JEQ524281:JEQ524372 IUU524281:IUU524372 IKY524281:IKY524372 IBC524281:IBC524372 HRG524281:HRG524372 HHK524281:HHK524372 GXO524281:GXO524372 GNS524281:GNS524372 GDW524281:GDW524372 FUA524281:FUA524372 FKE524281:FKE524372 FAI524281:FAI524372 EQM524281:EQM524372 EGQ524281:EGQ524372 DWU524281:DWU524372 DMY524281:DMY524372 DDC524281:DDC524372 CTG524281:CTG524372 CJK524281:CJK524372 BZO524281:BZO524372 BPS524281:BPS524372 BFW524281:BFW524372 AWA524281:AWA524372 AME524281:AME524372 ACI524281:ACI524372 SM524281:SM524372 IQ524281:IQ524372 WVC458745:WVC458836 WLG458745:WLG458836 WBK458745:WBK458836 VRO458745:VRO458836 VHS458745:VHS458836 UXW458745:UXW458836 UOA458745:UOA458836 UEE458745:UEE458836 TUI458745:TUI458836 TKM458745:TKM458836 TAQ458745:TAQ458836 SQU458745:SQU458836 SGY458745:SGY458836 RXC458745:RXC458836 RNG458745:RNG458836 RDK458745:RDK458836 QTO458745:QTO458836 QJS458745:QJS458836 PZW458745:PZW458836 PQA458745:PQA458836 PGE458745:PGE458836 OWI458745:OWI458836 OMM458745:OMM458836 OCQ458745:OCQ458836 NSU458745:NSU458836 NIY458745:NIY458836 MZC458745:MZC458836 MPG458745:MPG458836 MFK458745:MFK458836 LVO458745:LVO458836 LLS458745:LLS458836 LBW458745:LBW458836 KSA458745:KSA458836 KIE458745:KIE458836 JYI458745:JYI458836 JOM458745:JOM458836 JEQ458745:JEQ458836 IUU458745:IUU458836 IKY458745:IKY458836 IBC458745:IBC458836 HRG458745:HRG458836 HHK458745:HHK458836 GXO458745:GXO458836 GNS458745:GNS458836 GDW458745:GDW458836 FUA458745:FUA458836 FKE458745:FKE458836 FAI458745:FAI458836 EQM458745:EQM458836 EGQ458745:EGQ458836 DWU458745:DWU458836 DMY458745:DMY458836 DDC458745:DDC458836 CTG458745:CTG458836 CJK458745:CJK458836 BZO458745:BZO458836 BPS458745:BPS458836 BFW458745:BFW458836 AWA458745:AWA458836 AME458745:AME458836 ACI458745:ACI458836 SM458745:SM458836 IQ458745:IQ458836 WVC393209:WVC393300 WLG393209:WLG393300 WBK393209:WBK393300 VRO393209:VRO393300 VHS393209:VHS393300 UXW393209:UXW393300 UOA393209:UOA393300 UEE393209:UEE393300 TUI393209:TUI393300 TKM393209:TKM393300 TAQ393209:TAQ393300 SQU393209:SQU393300 SGY393209:SGY393300 RXC393209:RXC393300 RNG393209:RNG393300 RDK393209:RDK393300 QTO393209:QTO393300 QJS393209:QJS393300 PZW393209:PZW393300 PQA393209:PQA393300 PGE393209:PGE393300 OWI393209:OWI393300 OMM393209:OMM393300 OCQ393209:OCQ393300 NSU393209:NSU393300 NIY393209:NIY393300 MZC393209:MZC393300 MPG393209:MPG393300 MFK393209:MFK393300 LVO393209:LVO393300 LLS393209:LLS393300 LBW393209:LBW393300 KSA393209:KSA393300 KIE393209:KIE393300 JYI393209:JYI393300 JOM393209:JOM393300 JEQ393209:JEQ393300 IUU393209:IUU393300 IKY393209:IKY393300 IBC393209:IBC393300 HRG393209:HRG393300 HHK393209:HHK393300 GXO393209:GXO393300 GNS393209:GNS393300 GDW393209:GDW393300 FUA393209:FUA393300 FKE393209:FKE393300 FAI393209:FAI393300 EQM393209:EQM393300 EGQ393209:EGQ393300 DWU393209:DWU393300 DMY393209:DMY393300 DDC393209:DDC393300 CTG393209:CTG393300 CJK393209:CJK393300 BZO393209:BZO393300 BPS393209:BPS393300 BFW393209:BFW393300 AWA393209:AWA393300 AME393209:AME393300 ACI393209:ACI393300 SM393209:SM393300 IQ393209:IQ393300 WVC327673:WVC327764 WLG327673:WLG327764 WBK327673:WBK327764 VRO327673:VRO327764 VHS327673:VHS327764 UXW327673:UXW327764 UOA327673:UOA327764 UEE327673:UEE327764 TUI327673:TUI327764 TKM327673:TKM327764 TAQ327673:TAQ327764 SQU327673:SQU327764 SGY327673:SGY327764 RXC327673:RXC327764 RNG327673:RNG327764 RDK327673:RDK327764 QTO327673:QTO327764 QJS327673:QJS327764 PZW327673:PZW327764 PQA327673:PQA327764 PGE327673:PGE327764 OWI327673:OWI327764 OMM327673:OMM327764 OCQ327673:OCQ327764 NSU327673:NSU327764 NIY327673:NIY327764 MZC327673:MZC327764 MPG327673:MPG327764 MFK327673:MFK327764 LVO327673:LVO327764 LLS327673:LLS327764 LBW327673:LBW327764 KSA327673:KSA327764 KIE327673:KIE327764 JYI327673:JYI327764 JOM327673:JOM327764 JEQ327673:JEQ327764 IUU327673:IUU327764 IKY327673:IKY327764 IBC327673:IBC327764 HRG327673:HRG327764 HHK327673:HHK327764 GXO327673:GXO327764 GNS327673:GNS327764 GDW327673:GDW327764 FUA327673:FUA327764 FKE327673:FKE327764 FAI327673:FAI327764 EQM327673:EQM327764 EGQ327673:EGQ327764 DWU327673:DWU327764 DMY327673:DMY327764 DDC327673:DDC327764 CTG327673:CTG327764 CJK327673:CJK327764 BZO327673:BZO327764 BPS327673:BPS327764 BFW327673:BFW327764 AWA327673:AWA327764 AME327673:AME327764 ACI327673:ACI327764 SM327673:SM327764 IQ327673:IQ327764 WVC262137:WVC262228 WLG262137:WLG262228 WBK262137:WBK262228 VRO262137:VRO262228 VHS262137:VHS262228 UXW262137:UXW262228 UOA262137:UOA262228 UEE262137:UEE262228 TUI262137:TUI262228 TKM262137:TKM262228 TAQ262137:TAQ262228 SQU262137:SQU262228 SGY262137:SGY262228 RXC262137:RXC262228 RNG262137:RNG262228 RDK262137:RDK262228 QTO262137:QTO262228 QJS262137:QJS262228 PZW262137:PZW262228 PQA262137:PQA262228 PGE262137:PGE262228 OWI262137:OWI262228 OMM262137:OMM262228 OCQ262137:OCQ262228 NSU262137:NSU262228 NIY262137:NIY262228 MZC262137:MZC262228 MPG262137:MPG262228 MFK262137:MFK262228 LVO262137:LVO262228 LLS262137:LLS262228 LBW262137:LBW262228 KSA262137:KSA262228 KIE262137:KIE262228 JYI262137:JYI262228 JOM262137:JOM262228 JEQ262137:JEQ262228 IUU262137:IUU262228 IKY262137:IKY262228 IBC262137:IBC262228 HRG262137:HRG262228 HHK262137:HHK262228 GXO262137:GXO262228 GNS262137:GNS262228 GDW262137:GDW262228 FUA262137:FUA262228 FKE262137:FKE262228 FAI262137:FAI262228 EQM262137:EQM262228 EGQ262137:EGQ262228 DWU262137:DWU262228 DMY262137:DMY262228 DDC262137:DDC262228 CTG262137:CTG262228 CJK262137:CJK262228 BZO262137:BZO262228 BPS262137:BPS262228 BFW262137:BFW262228 AWA262137:AWA262228 AME262137:AME262228 ACI262137:ACI262228 SM262137:SM262228 IQ262137:IQ262228 WVC196601:WVC196692 WLG196601:WLG196692 WBK196601:WBK196692 VRO196601:VRO196692 VHS196601:VHS196692 UXW196601:UXW196692 UOA196601:UOA196692 UEE196601:UEE196692 TUI196601:TUI196692 TKM196601:TKM196692 TAQ196601:TAQ196692 SQU196601:SQU196692 SGY196601:SGY196692 RXC196601:RXC196692 RNG196601:RNG196692 RDK196601:RDK196692 QTO196601:QTO196692 QJS196601:QJS196692 PZW196601:PZW196692 PQA196601:PQA196692 PGE196601:PGE196692 OWI196601:OWI196692 OMM196601:OMM196692 OCQ196601:OCQ196692 NSU196601:NSU196692 NIY196601:NIY196692 MZC196601:MZC196692 MPG196601:MPG196692 MFK196601:MFK196692 LVO196601:LVO196692 LLS196601:LLS196692 LBW196601:LBW196692 KSA196601:KSA196692 KIE196601:KIE196692 JYI196601:JYI196692 JOM196601:JOM196692 JEQ196601:JEQ196692 IUU196601:IUU196692 IKY196601:IKY196692 IBC196601:IBC196692 HRG196601:HRG196692 HHK196601:HHK196692 GXO196601:GXO196692 GNS196601:GNS196692 GDW196601:GDW196692 FUA196601:FUA196692 FKE196601:FKE196692 FAI196601:FAI196692 EQM196601:EQM196692 EGQ196601:EGQ196692 DWU196601:DWU196692 DMY196601:DMY196692 DDC196601:DDC196692 CTG196601:CTG196692 CJK196601:CJK196692 BZO196601:BZO196692 BPS196601:BPS196692 BFW196601:BFW196692 AWA196601:AWA196692 AME196601:AME196692 ACI196601:ACI196692 SM196601:SM196692 IQ196601:IQ196692 WVC131065:WVC131156 WLG131065:WLG131156 WBK131065:WBK131156 VRO131065:VRO131156 VHS131065:VHS131156 UXW131065:UXW131156 UOA131065:UOA131156 UEE131065:UEE131156 TUI131065:TUI131156 TKM131065:TKM131156 TAQ131065:TAQ131156 SQU131065:SQU131156 SGY131065:SGY131156 RXC131065:RXC131156 RNG131065:RNG131156 RDK131065:RDK131156 QTO131065:QTO131156 QJS131065:QJS131156 PZW131065:PZW131156 PQA131065:PQA131156 PGE131065:PGE131156 OWI131065:OWI131156 OMM131065:OMM131156 OCQ131065:OCQ131156 NSU131065:NSU131156 NIY131065:NIY131156 MZC131065:MZC131156 MPG131065:MPG131156 MFK131065:MFK131156 LVO131065:LVO131156 LLS131065:LLS131156 LBW131065:LBW131156 KSA131065:KSA131156 KIE131065:KIE131156 JYI131065:JYI131156 JOM131065:JOM131156 JEQ131065:JEQ131156 IUU131065:IUU131156 IKY131065:IKY131156 IBC131065:IBC131156 HRG131065:HRG131156 HHK131065:HHK131156 GXO131065:GXO131156 GNS131065:GNS131156 GDW131065:GDW131156 FUA131065:FUA131156 FKE131065:FKE131156 FAI131065:FAI131156 EQM131065:EQM131156 EGQ131065:EGQ131156 DWU131065:DWU131156 DMY131065:DMY131156 DDC131065:DDC131156 CTG131065:CTG131156 CJK131065:CJK131156 BZO131065:BZO131156 BPS131065:BPS131156 BFW131065:BFW131156 AWA131065:AWA131156 AME131065:AME131156 ACI131065:ACI131156 SM131065:SM131156 IQ131065:IQ131156 WVC65529:WVC65620 WLG65529:WLG65620 WBK65529:WBK65620 VRO65529:VRO65620 VHS65529:VHS65620 UXW65529:UXW65620 UOA65529:UOA65620 UEE65529:UEE65620 TUI65529:TUI65620 TKM65529:TKM65620 TAQ65529:TAQ65620 SQU65529:SQU65620 SGY65529:SGY65620 RXC65529:RXC65620 RNG65529:RNG65620 RDK65529:RDK65620 QTO65529:QTO65620 QJS65529:QJS65620 PZW65529:PZW65620 PQA65529:PQA65620 PGE65529:PGE65620 OWI65529:OWI65620 OMM65529:OMM65620 OCQ65529:OCQ65620 NSU65529:NSU65620 NIY65529:NIY65620 MZC65529:MZC65620 MPG65529:MPG65620 MFK65529:MFK65620 LVO65529:LVO65620 LLS65529:LLS65620 LBW65529:LBW65620 KSA65529:KSA65620 KIE65529:KIE65620 JYI65529:JYI65620 JOM65529:JOM65620 JEQ65529:JEQ65620 IUU65529:IUU65620 IKY65529:IKY65620 IBC65529:IBC65620 HRG65529:HRG65620 HHK65529:HHK65620 GXO65529:GXO65620 GNS65529:GNS65620 GDW65529:GDW65620 FUA65529:FUA65620 FKE65529:FKE65620 FAI65529:FAI65620 EQM65529:EQM65620 EGQ65529:EGQ65620 DWU65529:DWU65620 DMY65529:DMY65620 DDC65529:DDC65620 CTG65529:CTG65620 CJK65529:CJK65620 BZO65529:BZO65620 BPS65529:BPS65620 BFW65529:BFW65620 AWA65529:AWA65620 AME65529:AME65620 ACI65529:ACI65620 SM65529:SM65620 IQ65529:IQ65620 WVC6:WVC88 WLG6:WLG88 WBK6:WBK88 VRO6:VRO88 VHS6:VHS88 UXW6:UXW88 UOA6:UOA88 UEE6:UEE88 TUI6:TUI88 TKM6:TKM88 TAQ6:TAQ88 SQU6:SQU88 SGY6:SGY88 RXC6:RXC88 RNG6:RNG88 RDK6:RDK88 QTO6:QTO88 QJS6:QJS88 PZW6:PZW88 PQA6:PQA88 PGE6:PGE88 OWI6:OWI88 OMM6:OMM88 OCQ6:OCQ88 NSU6:NSU88 NIY6:NIY88 MZC6:MZC88 MPG6:MPG88 MFK6:MFK88 LVO6:LVO88 LLS6:LLS88 LBW6:LBW88 KSA6:KSA88 KIE6:KIE88 JYI6:JYI88 JOM6:JOM88 JEQ6:JEQ88 IUU6:IUU88 IKY6:IKY88 IBC6:IBC88 HRG6:HRG88 HHK6:HHK88 GXO6:GXO88 GNS6:GNS88 GDW6:GDW88 FUA6:FUA88 FKE6:FKE88 FAI6:FAI88 EQM6:EQM88 EGQ6:EGQ88 DWU6:DWU88 DMY6:DMY88 DDC6:DDC88 CTG6:CTG88 CJK6:CJK88 BZO6:BZO88 BPS6:BPS88 BFW6:BFW88 AWA6:AWA88 AME6:AME88 ACI6:ACI88 SM6:SM88 IQ6:IQ88 B19 B7:B17 B124 B138 B67:B71 B65 B34:B36 B22:B24 B87 B115 B111:B112 B104:B109 B118 B101:B102 B38:B39 B59:B60 B55 B51:B53 B47 B45 B43 B41 B27:B28 B62:B63 B32 B49 B30 B4:B5 B141:B142 B126 B84:B85 B74 B90:B93 B96:B99 B76:B82 B128 B131 B133:B134 B136 B120 B983033:B983124 B917497:B917588 B851961:B852052 B786425:B786516 B720889:B720980 B655353:B655444 B589817:B589908 B524281:B524372 B458745:B458836 B393209:B393300 B327673:B327764 B262137:B262228 B196601:B196692 B131065:B131156 B65529:B65620" xr:uid="{00000000-0002-0000-0600-000000000000}">
      <formula1>$B$4:$B$5</formula1>
    </dataValidation>
    <dataValidation type="list" allowBlank="1" showInputMessage="1" showErrorMessage="1" sqref="B6" xr:uid="{00000000-0002-0000-0600-000001000000}">
      <formula1>#REF!</formula1>
    </dataValidation>
  </dataValidations>
  <hyperlinks>
    <hyperlink ref="K97" r:id="rId1" location="document_list" xr:uid="{00000000-0004-0000-0600-000000000000}"/>
    <hyperlink ref="K22" r:id="rId2" xr:uid="{00000000-0004-0000-0600-000001000000}"/>
    <hyperlink ref="K26" r:id="rId3" xr:uid="{00000000-0004-0000-0600-000002000000}"/>
    <hyperlink ref="K30" r:id="rId4" xr:uid="{00000000-0004-0000-0600-000003000000}"/>
    <hyperlink ref="K44" r:id="rId5" xr:uid="{00000000-0004-0000-0600-000004000000}"/>
    <hyperlink ref="K46" r:id="rId6" xr:uid="{00000000-0004-0000-0600-000005000000}"/>
    <hyperlink ref="K61" r:id="rId7" xr:uid="{00000000-0004-0000-0600-000006000000}"/>
    <hyperlink ref="K125" r:id="rId8" xr:uid="{00000000-0004-0000-0600-000007000000}"/>
    <hyperlink ref="K122" r:id="rId9" xr:uid="{00000000-0004-0000-0600-000008000000}"/>
    <hyperlink ref="K129" r:id="rId10" location="/info/budget_for_citizens" xr:uid="{00000000-0004-0000-0600-000009000000}"/>
    <hyperlink ref="K141" r:id="rId11" xr:uid="{00000000-0004-0000-0600-00000A000000}"/>
    <hyperlink ref="K7" r:id="rId12" xr:uid="{00000000-0004-0000-0600-00000B000000}"/>
    <hyperlink ref="K77" r:id="rId13" xr:uid="{00000000-0004-0000-0600-00000C000000}"/>
    <hyperlink ref="K79" r:id="rId14" xr:uid="{00000000-0004-0000-0600-00000D000000}"/>
    <hyperlink ref="K81" r:id="rId15" xr:uid="{00000000-0004-0000-0600-00000E000000}"/>
    <hyperlink ref="K18" r:id="rId16" xr:uid="{00000000-0004-0000-0600-00000F000000}"/>
    <hyperlink ref="K88" r:id="rId17" xr:uid="{00000000-0004-0000-0600-000010000000}"/>
    <hyperlink ref="K94" r:id="rId18" xr:uid="{00000000-0004-0000-0600-000011000000}"/>
    <hyperlink ref="K114" r:id="rId19" xr:uid="{00000000-0004-0000-0600-000012000000}"/>
    <hyperlink ref="K117" r:id="rId20" xr:uid="{00000000-0004-0000-0600-000013000000}"/>
    <hyperlink ref="K116" r:id="rId21" xr:uid="{00000000-0004-0000-0600-000014000000}"/>
    <hyperlink ref="K132" r:id="rId22" xr:uid="{00000000-0004-0000-0600-000015000000}"/>
    <hyperlink ref="K123" r:id="rId23" xr:uid="{00000000-0004-0000-0600-000016000000}"/>
    <hyperlink ref="K121" r:id="rId24" xr:uid="{00000000-0004-0000-0600-000017000000}"/>
    <hyperlink ref="K137" r:id="rId25" xr:uid="{00000000-0004-0000-0600-000018000000}"/>
    <hyperlink ref="K131" r:id="rId26" xr:uid="{00000000-0004-0000-0600-000019000000}"/>
  </hyperlinks>
  <printOptions verticalCentered="1"/>
  <pageMargins left="1" right="1" top="1" bottom="1" header="0.5" footer="0.5"/>
  <pageSetup paperSize="9" scale="75" fitToHeight="3" orientation="landscape" r:id="rId27"/>
  <headerFooter>
    <oddFooter>&amp;C&amp;A&amp;R&amp;P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0F2F4"/>
  </sheetPr>
  <dimension ref="A1:Q171"/>
  <sheetViews>
    <sheetView zoomScaleNormal="100" workbookViewId="0">
      <pane ySplit="6" topLeftCell="A7" activePane="bottomLeft" state="frozen"/>
      <selection pane="bottomLeft" activeCell="A3" sqref="A3:A5"/>
    </sheetView>
  </sheetViews>
  <sheetFormatPr baseColWidth="10" defaultColWidth="9.1640625" defaultRowHeight="12"/>
  <cols>
    <col min="1" max="1" width="22.83203125" style="2" customWidth="1"/>
    <col min="2" max="2" width="34.1640625" style="4" customWidth="1"/>
    <col min="3" max="3" width="5.83203125" style="13" customWidth="1"/>
    <col min="4" max="4" width="4.83203125" style="13" customWidth="1"/>
    <col min="5" max="5" width="5.83203125" style="13" customWidth="1"/>
    <col min="6" max="6" width="13" style="203" customWidth="1"/>
    <col min="7" max="7" width="11" style="203" customWidth="1"/>
    <col min="8" max="10" width="12.83203125" style="190" customWidth="1"/>
    <col min="11" max="11" width="16.1640625" style="190" customWidth="1"/>
    <col min="12" max="14" width="10.83203125" style="2" customWidth="1"/>
    <col min="15" max="15" width="11.83203125" style="190" customWidth="1"/>
    <col min="16" max="16" width="15.83203125" style="190" customWidth="1"/>
    <col min="17" max="17" width="9.1640625" style="154"/>
    <col min="18" max="16384" width="9.1640625" style="2"/>
  </cols>
  <sheetData>
    <row r="1" spans="1:17" ht="22" customHeight="1">
      <c r="A1" s="131" t="s">
        <v>919</v>
      </c>
      <c r="B1" s="131"/>
      <c r="C1" s="131"/>
      <c r="D1" s="131"/>
      <c r="E1" s="131"/>
      <c r="F1" s="186"/>
      <c r="G1" s="186"/>
      <c r="H1" s="186"/>
      <c r="I1" s="186"/>
      <c r="J1" s="186"/>
    </row>
    <row r="2" spans="1:17" ht="15.75" customHeight="1">
      <c r="A2" s="30" t="s">
        <v>881</v>
      </c>
      <c r="B2" s="30"/>
      <c r="C2" s="30"/>
      <c r="D2" s="30"/>
      <c r="E2" s="30"/>
      <c r="F2" s="187"/>
      <c r="G2" s="187"/>
      <c r="H2" s="187"/>
      <c r="I2" s="187"/>
      <c r="J2" s="187"/>
    </row>
    <row r="3" spans="1:17" ht="52.25" customHeight="1">
      <c r="A3" s="602" t="s">
        <v>121</v>
      </c>
      <c r="B3" s="413" t="s">
        <v>861</v>
      </c>
      <c r="C3" s="584" t="s">
        <v>858</v>
      </c>
      <c r="D3" s="584"/>
      <c r="E3" s="584"/>
      <c r="F3" s="583" t="s">
        <v>430</v>
      </c>
      <c r="G3" s="583" t="s">
        <v>431</v>
      </c>
      <c r="H3" s="583" t="s">
        <v>432</v>
      </c>
      <c r="I3" s="582" t="s">
        <v>526</v>
      </c>
      <c r="J3" s="583" t="s">
        <v>529</v>
      </c>
      <c r="K3" s="583" t="s">
        <v>527</v>
      </c>
      <c r="L3" s="603" t="s">
        <v>433</v>
      </c>
      <c r="M3" s="603"/>
      <c r="N3" s="603"/>
      <c r="O3" s="603"/>
      <c r="P3" s="583" t="s">
        <v>334</v>
      </c>
      <c r="Q3" s="101"/>
    </row>
    <row r="4" spans="1:17" ht="28" customHeight="1">
      <c r="A4" s="602"/>
      <c r="B4" s="365" t="str">
        <f>'Методика (раздел 6)'!B39</f>
        <v>Да, использовался</v>
      </c>
      <c r="C4" s="584" t="s">
        <v>96</v>
      </c>
      <c r="D4" s="584" t="s">
        <v>111</v>
      </c>
      <c r="E4" s="584" t="s">
        <v>434</v>
      </c>
      <c r="F4" s="583"/>
      <c r="G4" s="583"/>
      <c r="H4" s="583"/>
      <c r="I4" s="582"/>
      <c r="J4" s="583"/>
      <c r="K4" s="583"/>
      <c r="L4" s="603" t="s">
        <v>435</v>
      </c>
      <c r="M4" s="603" t="s">
        <v>436</v>
      </c>
      <c r="N4" s="603" t="s">
        <v>437</v>
      </c>
      <c r="O4" s="583" t="s">
        <v>438</v>
      </c>
      <c r="P4" s="583"/>
      <c r="Q4" s="101"/>
    </row>
    <row r="5" spans="1:17" ht="28" customHeight="1">
      <c r="A5" s="602"/>
      <c r="B5" s="365" t="str">
        <f>'Методика (раздел 6)'!B40</f>
        <v>Нет, не использовался или не отвечает требованиям</v>
      </c>
      <c r="C5" s="584"/>
      <c r="D5" s="584"/>
      <c r="E5" s="584"/>
      <c r="F5" s="583"/>
      <c r="G5" s="583"/>
      <c r="H5" s="583"/>
      <c r="I5" s="582"/>
      <c r="J5" s="583"/>
      <c r="K5" s="583"/>
      <c r="L5" s="603"/>
      <c r="M5" s="603"/>
      <c r="N5" s="603"/>
      <c r="O5" s="583"/>
      <c r="P5" s="583"/>
      <c r="Q5" s="101"/>
    </row>
    <row r="6" spans="1:17" s="3" customFormat="1" ht="15" customHeight="1">
      <c r="A6" s="414" t="s">
        <v>0</v>
      </c>
      <c r="B6" s="415"/>
      <c r="C6" s="368"/>
      <c r="D6" s="368"/>
      <c r="E6" s="368"/>
      <c r="F6" s="370"/>
      <c r="G6" s="370"/>
      <c r="H6" s="370"/>
      <c r="I6" s="370"/>
      <c r="J6" s="370"/>
      <c r="K6" s="370"/>
      <c r="L6" s="368"/>
      <c r="M6" s="368"/>
      <c r="N6" s="368"/>
      <c r="O6" s="370"/>
      <c r="P6" s="370"/>
      <c r="Q6" s="155"/>
    </row>
    <row r="7" spans="1:17" ht="15" customHeight="1">
      <c r="A7" s="416" t="s">
        <v>1</v>
      </c>
      <c r="B7" s="416" t="s">
        <v>118</v>
      </c>
      <c r="C7" s="376">
        <f>IF(B7="Да, использовался",1,0)</f>
        <v>0</v>
      </c>
      <c r="D7" s="417"/>
      <c r="E7" s="376">
        <f>C7*(1-D7)</f>
        <v>0</v>
      </c>
      <c r="F7" s="386" t="s">
        <v>439</v>
      </c>
      <c r="G7" s="379" t="s">
        <v>439</v>
      </c>
      <c r="H7" s="184" t="s">
        <v>440</v>
      </c>
      <c r="I7" s="184" t="s">
        <v>1104</v>
      </c>
      <c r="J7" s="184" t="s">
        <v>1077</v>
      </c>
      <c r="K7" s="184" t="s">
        <v>441</v>
      </c>
      <c r="L7" s="378">
        <v>44344</v>
      </c>
      <c r="M7" s="403" t="s">
        <v>1078</v>
      </c>
      <c r="N7" s="418" t="s">
        <v>120</v>
      </c>
      <c r="O7" s="419" t="s">
        <v>120</v>
      </c>
      <c r="P7" s="184" t="s">
        <v>2030</v>
      </c>
      <c r="Q7" s="101" t="s">
        <v>120</v>
      </c>
    </row>
    <row r="8" spans="1:17" ht="15" customHeight="1">
      <c r="A8" s="416" t="s">
        <v>2</v>
      </c>
      <c r="B8" s="416" t="s">
        <v>119</v>
      </c>
      <c r="C8" s="376">
        <f t="shared" ref="C8:C24" si="0">IF(B8="Да, использовался",1,0)</f>
        <v>1</v>
      </c>
      <c r="D8" s="417"/>
      <c r="E8" s="376">
        <f>C8*(1-D8)</f>
        <v>1</v>
      </c>
      <c r="F8" s="386" t="s">
        <v>439</v>
      </c>
      <c r="G8" s="184" t="s">
        <v>439</v>
      </c>
      <c r="H8" s="184" t="s">
        <v>442</v>
      </c>
      <c r="I8" s="184" t="s">
        <v>443</v>
      </c>
      <c r="J8" s="184" t="s">
        <v>1175</v>
      </c>
      <c r="K8" s="379" t="s">
        <v>439</v>
      </c>
      <c r="L8" s="378" t="s">
        <v>1176</v>
      </c>
      <c r="M8" s="403">
        <v>44356</v>
      </c>
      <c r="N8" s="403">
        <v>44344</v>
      </c>
      <c r="O8" s="184" t="s">
        <v>439</v>
      </c>
      <c r="P8" s="184" t="s">
        <v>528</v>
      </c>
      <c r="Q8" s="101" t="s">
        <v>120</v>
      </c>
    </row>
    <row r="9" spans="1:17" ht="15" customHeight="1">
      <c r="A9" s="420" t="s">
        <v>3</v>
      </c>
      <c r="B9" s="416" t="s">
        <v>118</v>
      </c>
      <c r="C9" s="376">
        <f t="shared" si="0"/>
        <v>0</v>
      </c>
      <c r="D9" s="417"/>
      <c r="E9" s="376">
        <f t="shared" ref="E9:E18" si="1">C9*(1-D9)</f>
        <v>0</v>
      </c>
      <c r="F9" s="386" t="s">
        <v>439</v>
      </c>
      <c r="G9" s="184" t="s">
        <v>439</v>
      </c>
      <c r="H9" s="184" t="s">
        <v>444</v>
      </c>
      <c r="I9" s="184" t="s">
        <v>1208</v>
      </c>
      <c r="J9" s="184" t="s">
        <v>1207</v>
      </c>
      <c r="K9" s="184" t="s">
        <v>441</v>
      </c>
      <c r="L9" s="378">
        <v>44365</v>
      </c>
      <c r="M9" s="403">
        <v>44364</v>
      </c>
      <c r="N9" s="418" t="s">
        <v>120</v>
      </c>
      <c r="O9" s="419" t="s">
        <v>120</v>
      </c>
      <c r="P9" s="184" t="s">
        <v>2031</v>
      </c>
      <c r="Q9" s="101" t="s">
        <v>120</v>
      </c>
    </row>
    <row r="10" spans="1:17" ht="15" customHeight="1">
      <c r="A10" s="420" t="s">
        <v>4</v>
      </c>
      <c r="B10" s="416" t="s">
        <v>119</v>
      </c>
      <c r="C10" s="376">
        <f t="shared" si="0"/>
        <v>1</v>
      </c>
      <c r="D10" s="417"/>
      <c r="E10" s="376">
        <f t="shared" si="1"/>
        <v>1</v>
      </c>
      <c r="F10" s="386" t="s">
        <v>439</v>
      </c>
      <c r="G10" s="184" t="s">
        <v>439</v>
      </c>
      <c r="H10" s="184" t="s">
        <v>442</v>
      </c>
      <c r="I10" s="389" t="s">
        <v>1090</v>
      </c>
      <c r="J10" s="387" t="s">
        <v>120</v>
      </c>
      <c r="K10" s="386" t="s">
        <v>439</v>
      </c>
      <c r="L10" s="378">
        <v>44344</v>
      </c>
      <c r="M10" s="378">
        <v>44341</v>
      </c>
      <c r="N10" s="403" t="s">
        <v>295</v>
      </c>
      <c r="O10" s="184" t="s">
        <v>295</v>
      </c>
      <c r="P10" s="184" t="s">
        <v>528</v>
      </c>
      <c r="Q10" s="101" t="s">
        <v>120</v>
      </c>
    </row>
    <row r="11" spans="1:17" ht="15" customHeight="1">
      <c r="A11" s="420" t="s">
        <v>5</v>
      </c>
      <c r="B11" s="420" t="s">
        <v>119</v>
      </c>
      <c r="C11" s="376">
        <f t="shared" si="0"/>
        <v>1</v>
      </c>
      <c r="D11" s="417"/>
      <c r="E11" s="376">
        <f t="shared" si="1"/>
        <v>1</v>
      </c>
      <c r="F11" s="386" t="s">
        <v>439</v>
      </c>
      <c r="G11" s="184" t="s">
        <v>439</v>
      </c>
      <c r="H11" s="184" t="s">
        <v>442</v>
      </c>
      <c r="I11" s="184" t="s">
        <v>1182</v>
      </c>
      <c r="J11" s="387" t="s">
        <v>120</v>
      </c>
      <c r="K11" s="184" t="s">
        <v>439</v>
      </c>
      <c r="L11" s="403">
        <v>44365</v>
      </c>
      <c r="M11" s="403">
        <v>44355</v>
      </c>
      <c r="N11" s="403" t="s">
        <v>295</v>
      </c>
      <c r="O11" s="184" t="s">
        <v>295</v>
      </c>
      <c r="P11" s="421" t="s">
        <v>120</v>
      </c>
      <c r="Q11" s="101" t="s">
        <v>120</v>
      </c>
    </row>
    <row r="12" spans="1:17" ht="15" customHeight="1">
      <c r="A12" s="416" t="s">
        <v>6</v>
      </c>
      <c r="B12" s="416" t="s">
        <v>119</v>
      </c>
      <c r="C12" s="376">
        <f t="shared" si="0"/>
        <v>1</v>
      </c>
      <c r="D12" s="417"/>
      <c r="E12" s="376">
        <f t="shared" si="1"/>
        <v>1</v>
      </c>
      <c r="F12" s="386" t="s">
        <v>439</v>
      </c>
      <c r="G12" s="184" t="s">
        <v>439</v>
      </c>
      <c r="H12" s="184" t="s">
        <v>444</v>
      </c>
      <c r="I12" s="389" t="s">
        <v>1105</v>
      </c>
      <c r="J12" s="184" t="s">
        <v>445</v>
      </c>
      <c r="K12" s="379" t="s">
        <v>439</v>
      </c>
      <c r="L12" s="378">
        <v>44357</v>
      </c>
      <c r="M12" s="378">
        <v>44348</v>
      </c>
      <c r="N12" s="403" t="s">
        <v>295</v>
      </c>
      <c r="O12" s="184" t="s">
        <v>295</v>
      </c>
      <c r="P12" s="421" t="s">
        <v>120</v>
      </c>
      <c r="Q12" s="101" t="s">
        <v>120</v>
      </c>
    </row>
    <row r="13" spans="1:17" ht="15" customHeight="1">
      <c r="A13" s="420" t="s">
        <v>7</v>
      </c>
      <c r="B13" s="416" t="s">
        <v>119</v>
      </c>
      <c r="C13" s="376">
        <f t="shared" si="0"/>
        <v>1</v>
      </c>
      <c r="D13" s="417"/>
      <c r="E13" s="376">
        <f t="shared" si="1"/>
        <v>1</v>
      </c>
      <c r="F13" s="386" t="s">
        <v>439</v>
      </c>
      <c r="G13" s="184" t="s">
        <v>439</v>
      </c>
      <c r="H13" s="184" t="s">
        <v>444</v>
      </c>
      <c r="I13" s="184" t="s">
        <v>1112</v>
      </c>
      <c r="J13" s="387" t="s">
        <v>120</v>
      </c>
      <c r="K13" s="386" t="s">
        <v>439</v>
      </c>
      <c r="L13" s="378">
        <v>44376</v>
      </c>
      <c r="M13" s="403">
        <v>44350</v>
      </c>
      <c r="N13" s="403" t="s">
        <v>295</v>
      </c>
      <c r="O13" s="184" t="s">
        <v>295</v>
      </c>
      <c r="P13" s="184" t="s">
        <v>528</v>
      </c>
      <c r="Q13" s="101" t="s">
        <v>120</v>
      </c>
    </row>
    <row r="14" spans="1:17" ht="15" customHeight="1">
      <c r="A14" s="416" t="s">
        <v>8</v>
      </c>
      <c r="B14" s="416" t="s">
        <v>119</v>
      </c>
      <c r="C14" s="376">
        <f t="shared" si="0"/>
        <v>1</v>
      </c>
      <c r="D14" s="417"/>
      <c r="E14" s="376">
        <f t="shared" si="1"/>
        <v>1</v>
      </c>
      <c r="F14" s="386" t="s">
        <v>439</v>
      </c>
      <c r="G14" s="184" t="s">
        <v>439</v>
      </c>
      <c r="H14" s="184" t="s">
        <v>444</v>
      </c>
      <c r="I14" s="389" t="s">
        <v>1092</v>
      </c>
      <c r="J14" s="387" t="s">
        <v>120</v>
      </c>
      <c r="K14" s="184" t="s">
        <v>439</v>
      </c>
      <c r="L14" s="403">
        <v>44357</v>
      </c>
      <c r="M14" s="403">
        <v>44342</v>
      </c>
      <c r="N14" s="403">
        <v>44337</v>
      </c>
      <c r="O14" s="184" t="s">
        <v>439</v>
      </c>
      <c r="P14" s="421" t="s">
        <v>120</v>
      </c>
      <c r="Q14" s="101" t="s">
        <v>120</v>
      </c>
    </row>
    <row r="15" spans="1:17" ht="15" customHeight="1">
      <c r="A15" s="416" t="s">
        <v>9</v>
      </c>
      <c r="B15" s="416" t="s">
        <v>119</v>
      </c>
      <c r="C15" s="376">
        <f t="shared" si="0"/>
        <v>1</v>
      </c>
      <c r="D15" s="417"/>
      <c r="E15" s="376">
        <f t="shared" si="1"/>
        <v>1</v>
      </c>
      <c r="F15" s="386" t="s">
        <v>439</v>
      </c>
      <c r="G15" s="184" t="s">
        <v>439</v>
      </c>
      <c r="H15" s="184" t="s">
        <v>444</v>
      </c>
      <c r="I15" s="184" t="s">
        <v>901</v>
      </c>
      <c r="J15" s="386" t="s">
        <v>899</v>
      </c>
      <c r="K15" s="184" t="s">
        <v>439</v>
      </c>
      <c r="L15" s="403">
        <v>44329</v>
      </c>
      <c r="M15" s="403" t="s">
        <v>900</v>
      </c>
      <c r="N15" s="403">
        <v>44306</v>
      </c>
      <c r="O15" s="184" t="s">
        <v>439</v>
      </c>
      <c r="P15" s="421" t="s">
        <v>120</v>
      </c>
      <c r="Q15" s="101" t="s">
        <v>120</v>
      </c>
    </row>
    <row r="16" spans="1:17" ht="15" customHeight="1">
      <c r="A16" s="420" t="s">
        <v>315</v>
      </c>
      <c r="B16" s="416" t="s">
        <v>119</v>
      </c>
      <c r="C16" s="376">
        <f t="shared" si="0"/>
        <v>1</v>
      </c>
      <c r="D16" s="417"/>
      <c r="E16" s="376">
        <f t="shared" si="1"/>
        <v>1</v>
      </c>
      <c r="F16" s="386" t="s">
        <v>439</v>
      </c>
      <c r="G16" s="184" t="s">
        <v>439</v>
      </c>
      <c r="H16" s="184" t="s">
        <v>444</v>
      </c>
      <c r="I16" s="389" t="s">
        <v>1106</v>
      </c>
      <c r="J16" s="387" t="s">
        <v>120</v>
      </c>
      <c r="K16" s="389" t="s">
        <v>439</v>
      </c>
      <c r="L16" s="403">
        <v>44363</v>
      </c>
      <c r="M16" s="403">
        <v>44348</v>
      </c>
      <c r="N16" s="403" t="s">
        <v>295</v>
      </c>
      <c r="O16" s="184" t="s">
        <v>295</v>
      </c>
      <c r="P16" s="421" t="s">
        <v>120</v>
      </c>
      <c r="Q16" s="101" t="s">
        <v>120</v>
      </c>
    </row>
    <row r="17" spans="1:17" ht="15" customHeight="1">
      <c r="A17" s="416" t="s">
        <v>11</v>
      </c>
      <c r="B17" s="416" t="s">
        <v>118</v>
      </c>
      <c r="C17" s="376">
        <f t="shared" si="0"/>
        <v>0</v>
      </c>
      <c r="D17" s="417"/>
      <c r="E17" s="376">
        <f t="shared" si="1"/>
        <v>0</v>
      </c>
      <c r="F17" s="386" t="s">
        <v>439</v>
      </c>
      <c r="G17" s="184" t="s">
        <v>439</v>
      </c>
      <c r="H17" s="184" t="s">
        <v>444</v>
      </c>
      <c r="I17" s="184" t="s">
        <v>1124</v>
      </c>
      <c r="J17" s="184" t="s">
        <v>1209</v>
      </c>
      <c r="K17" s="184" t="s">
        <v>441</v>
      </c>
      <c r="L17" s="378">
        <v>44370</v>
      </c>
      <c r="M17" s="403">
        <v>44351</v>
      </c>
      <c r="N17" s="418" t="s">
        <v>120</v>
      </c>
      <c r="O17" s="419" t="s">
        <v>120</v>
      </c>
      <c r="P17" s="184" t="s">
        <v>2029</v>
      </c>
      <c r="Q17" s="101" t="s">
        <v>120</v>
      </c>
    </row>
    <row r="18" spans="1:17" ht="15" customHeight="1">
      <c r="A18" s="420" t="s">
        <v>12</v>
      </c>
      <c r="B18" s="416" t="s">
        <v>119</v>
      </c>
      <c r="C18" s="376">
        <f t="shared" si="0"/>
        <v>1</v>
      </c>
      <c r="D18" s="417"/>
      <c r="E18" s="376">
        <f t="shared" si="1"/>
        <v>1</v>
      </c>
      <c r="F18" s="386" t="s">
        <v>439</v>
      </c>
      <c r="G18" s="184" t="s">
        <v>439</v>
      </c>
      <c r="H18" s="184" t="s">
        <v>444</v>
      </c>
      <c r="I18" s="386" t="s">
        <v>1170</v>
      </c>
      <c r="J18" s="184" t="s">
        <v>1169</v>
      </c>
      <c r="K18" s="184" t="s">
        <v>439</v>
      </c>
      <c r="L18" s="403">
        <v>44364</v>
      </c>
      <c r="M18" s="403">
        <v>44354</v>
      </c>
      <c r="N18" s="403" t="s">
        <v>295</v>
      </c>
      <c r="O18" s="184" t="s">
        <v>295</v>
      </c>
      <c r="P18" s="421" t="s">
        <v>120</v>
      </c>
      <c r="Q18" s="101" t="s">
        <v>120</v>
      </c>
    </row>
    <row r="19" spans="1:17" ht="15" customHeight="1">
      <c r="A19" s="420" t="s">
        <v>13</v>
      </c>
      <c r="B19" s="416" t="s">
        <v>118</v>
      </c>
      <c r="C19" s="376">
        <f t="shared" si="0"/>
        <v>0</v>
      </c>
      <c r="D19" s="417"/>
      <c r="E19" s="376">
        <f t="shared" ref="E19:E24" si="2">C19*(1-D19)</f>
        <v>0</v>
      </c>
      <c r="F19" s="386" t="s">
        <v>439</v>
      </c>
      <c r="G19" s="184" t="s">
        <v>439</v>
      </c>
      <c r="H19" s="184" t="s">
        <v>444</v>
      </c>
      <c r="I19" s="184" t="s">
        <v>1210</v>
      </c>
      <c r="J19" s="386" t="s">
        <v>1211</v>
      </c>
      <c r="K19" s="379" t="s">
        <v>441</v>
      </c>
      <c r="L19" s="378">
        <v>44357</v>
      </c>
      <c r="M19" s="403">
        <v>44348</v>
      </c>
      <c r="N19" s="418" t="s">
        <v>120</v>
      </c>
      <c r="O19" s="419" t="s">
        <v>120</v>
      </c>
      <c r="P19" s="184" t="s">
        <v>2032</v>
      </c>
      <c r="Q19" s="101" t="s">
        <v>120</v>
      </c>
    </row>
    <row r="20" spans="1:17" ht="15" customHeight="1">
      <c r="A20" s="420" t="s">
        <v>14</v>
      </c>
      <c r="B20" s="416" t="s">
        <v>119</v>
      </c>
      <c r="C20" s="376">
        <f t="shared" si="0"/>
        <v>1</v>
      </c>
      <c r="D20" s="417"/>
      <c r="E20" s="376">
        <f t="shared" si="2"/>
        <v>1</v>
      </c>
      <c r="F20" s="386" t="s">
        <v>439</v>
      </c>
      <c r="G20" s="184" t="s">
        <v>439</v>
      </c>
      <c r="H20" s="184" t="s">
        <v>444</v>
      </c>
      <c r="I20" s="184" t="s">
        <v>1140</v>
      </c>
      <c r="J20" s="184" t="s">
        <v>447</v>
      </c>
      <c r="K20" s="379" t="s">
        <v>439</v>
      </c>
      <c r="L20" s="378" t="s">
        <v>1141</v>
      </c>
      <c r="M20" s="403" t="s">
        <v>295</v>
      </c>
      <c r="N20" s="403" t="s">
        <v>295</v>
      </c>
      <c r="O20" s="184" t="s">
        <v>295</v>
      </c>
      <c r="P20" s="184" t="s">
        <v>528</v>
      </c>
      <c r="Q20" s="101" t="s">
        <v>120</v>
      </c>
    </row>
    <row r="21" spans="1:17" ht="15" customHeight="1">
      <c r="A21" s="416" t="s">
        <v>15</v>
      </c>
      <c r="B21" s="420" t="s">
        <v>119</v>
      </c>
      <c r="C21" s="376">
        <f t="shared" si="0"/>
        <v>1</v>
      </c>
      <c r="D21" s="417"/>
      <c r="E21" s="376">
        <f t="shared" si="2"/>
        <v>1</v>
      </c>
      <c r="F21" s="386" t="s">
        <v>439</v>
      </c>
      <c r="G21" s="184" t="s">
        <v>439</v>
      </c>
      <c r="H21" s="184" t="s">
        <v>440</v>
      </c>
      <c r="I21" s="184" t="s">
        <v>2009</v>
      </c>
      <c r="J21" s="387" t="s">
        <v>120</v>
      </c>
      <c r="K21" s="386" t="s">
        <v>439</v>
      </c>
      <c r="L21" s="403">
        <v>44336</v>
      </c>
      <c r="M21" s="403">
        <v>44328</v>
      </c>
      <c r="N21" s="403" t="s">
        <v>295</v>
      </c>
      <c r="O21" s="184" t="s">
        <v>295</v>
      </c>
      <c r="P21" s="184" t="s">
        <v>1035</v>
      </c>
      <c r="Q21" s="101" t="s">
        <v>120</v>
      </c>
    </row>
    <row r="22" spans="1:17" ht="15" customHeight="1">
      <c r="A22" s="416" t="s">
        <v>16</v>
      </c>
      <c r="B22" s="420" t="s">
        <v>119</v>
      </c>
      <c r="C22" s="376">
        <f t="shared" si="0"/>
        <v>1</v>
      </c>
      <c r="D22" s="417"/>
      <c r="E22" s="376">
        <f t="shared" si="2"/>
        <v>1</v>
      </c>
      <c r="F22" s="386" t="s">
        <v>439</v>
      </c>
      <c r="G22" s="184" t="s">
        <v>439</v>
      </c>
      <c r="H22" s="184" t="s">
        <v>444</v>
      </c>
      <c r="I22" s="184" t="s">
        <v>1234</v>
      </c>
      <c r="J22" s="184" t="s">
        <v>1235</v>
      </c>
      <c r="K22" s="389" t="s">
        <v>439</v>
      </c>
      <c r="L22" s="403">
        <v>44376</v>
      </c>
      <c r="M22" s="403">
        <v>44375</v>
      </c>
      <c r="N22" s="403" t="s">
        <v>295</v>
      </c>
      <c r="O22" s="184" t="s">
        <v>295</v>
      </c>
      <c r="P22" s="421" t="s">
        <v>120</v>
      </c>
      <c r="Q22" s="101" t="s">
        <v>120</v>
      </c>
    </row>
    <row r="23" spans="1:17" ht="15" customHeight="1">
      <c r="A23" s="416" t="s">
        <v>17</v>
      </c>
      <c r="B23" s="420" t="s">
        <v>119</v>
      </c>
      <c r="C23" s="376">
        <f t="shared" si="0"/>
        <v>1</v>
      </c>
      <c r="D23" s="417"/>
      <c r="E23" s="376">
        <f t="shared" si="2"/>
        <v>1</v>
      </c>
      <c r="F23" s="386" t="s">
        <v>439</v>
      </c>
      <c r="G23" s="184" t="s">
        <v>439</v>
      </c>
      <c r="H23" s="184" t="s">
        <v>449</v>
      </c>
      <c r="I23" s="184" t="s">
        <v>1212</v>
      </c>
      <c r="J23" s="184" t="s">
        <v>1213</v>
      </c>
      <c r="K23" s="184" t="s">
        <v>439</v>
      </c>
      <c r="L23" s="403">
        <v>44365</v>
      </c>
      <c r="M23" s="403" t="s">
        <v>1214</v>
      </c>
      <c r="N23" s="403">
        <v>44348</v>
      </c>
      <c r="O23" s="184" t="s">
        <v>439</v>
      </c>
      <c r="P23" s="184" t="s">
        <v>528</v>
      </c>
      <c r="Q23" s="101" t="s">
        <v>120</v>
      </c>
    </row>
    <row r="24" spans="1:17" ht="15" customHeight="1">
      <c r="A24" s="420" t="s">
        <v>18</v>
      </c>
      <c r="B24" s="416" t="s">
        <v>118</v>
      </c>
      <c r="C24" s="376">
        <f t="shared" si="0"/>
        <v>0</v>
      </c>
      <c r="D24" s="417"/>
      <c r="E24" s="376">
        <f t="shared" si="2"/>
        <v>0</v>
      </c>
      <c r="F24" s="184" t="s">
        <v>2026</v>
      </c>
      <c r="G24" s="419" t="s">
        <v>120</v>
      </c>
      <c r="H24" s="419" t="s">
        <v>120</v>
      </c>
      <c r="I24" s="419" t="s">
        <v>120</v>
      </c>
      <c r="J24" s="419" t="s">
        <v>120</v>
      </c>
      <c r="K24" s="387" t="s">
        <v>120</v>
      </c>
      <c r="L24" s="422" t="s">
        <v>120</v>
      </c>
      <c r="M24" s="422" t="s">
        <v>120</v>
      </c>
      <c r="N24" s="422" t="s">
        <v>120</v>
      </c>
      <c r="O24" s="387" t="s">
        <v>120</v>
      </c>
      <c r="P24" s="184" t="s">
        <v>2934</v>
      </c>
      <c r="Q24" s="101" t="s">
        <v>120</v>
      </c>
    </row>
    <row r="25" spans="1:17" s="3" customFormat="1" ht="15" customHeight="1">
      <c r="A25" s="414" t="s">
        <v>19</v>
      </c>
      <c r="B25" s="414"/>
      <c r="C25" s="371"/>
      <c r="D25" s="371"/>
      <c r="E25" s="371"/>
      <c r="F25" s="423"/>
      <c r="G25" s="424"/>
      <c r="H25" s="424"/>
      <c r="I25" s="424"/>
      <c r="J25" s="424"/>
      <c r="K25" s="424"/>
      <c r="L25" s="425"/>
      <c r="M25" s="425"/>
      <c r="N25" s="425"/>
      <c r="O25" s="424"/>
      <c r="P25" s="424"/>
      <c r="Q25" s="155"/>
    </row>
    <row r="26" spans="1:17" ht="15" customHeight="1">
      <c r="A26" s="416" t="s">
        <v>20</v>
      </c>
      <c r="B26" s="416" t="s">
        <v>119</v>
      </c>
      <c r="C26" s="376">
        <f t="shared" ref="C26:C36" si="3">IF(B26="Да, использовался",1,0)</f>
        <v>1</v>
      </c>
      <c r="D26" s="376"/>
      <c r="E26" s="376">
        <f t="shared" ref="E26:E32" si="4">C26*(1-D26)</f>
        <v>1</v>
      </c>
      <c r="F26" s="386" t="s">
        <v>439</v>
      </c>
      <c r="G26" s="184" t="s">
        <v>439</v>
      </c>
      <c r="H26" s="184" t="s">
        <v>444</v>
      </c>
      <c r="I26" s="184" t="s">
        <v>1161</v>
      </c>
      <c r="J26" s="386" t="s">
        <v>1215</v>
      </c>
      <c r="K26" s="379" t="s">
        <v>439</v>
      </c>
      <c r="L26" s="378">
        <v>44362</v>
      </c>
      <c r="M26" s="403" t="s">
        <v>1216</v>
      </c>
      <c r="N26" s="403">
        <v>44350</v>
      </c>
      <c r="O26" s="184" t="s">
        <v>439</v>
      </c>
      <c r="P26" s="421" t="s">
        <v>120</v>
      </c>
      <c r="Q26" s="101" t="s">
        <v>120</v>
      </c>
    </row>
    <row r="27" spans="1:17" ht="15" customHeight="1">
      <c r="A27" s="416" t="s">
        <v>21</v>
      </c>
      <c r="B27" s="420" t="s">
        <v>119</v>
      </c>
      <c r="C27" s="376">
        <f t="shared" si="3"/>
        <v>1</v>
      </c>
      <c r="D27" s="376"/>
      <c r="E27" s="376">
        <f t="shared" si="4"/>
        <v>1</v>
      </c>
      <c r="F27" s="386" t="s">
        <v>439</v>
      </c>
      <c r="G27" s="184" t="s">
        <v>439</v>
      </c>
      <c r="H27" s="184" t="s">
        <v>442</v>
      </c>
      <c r="I27" s="389" t="s">
        <v>965</v>
      </c>
      <c r="J27" s="387" t="s">
        <v>120</v>
      </c>
      <c r="K27" s="184" t="s">
        <v>439</v>
      </c>
      <c r="L27" s="403" t="s">
        <v>966</v>
      </c>
      <c r="M27" s="403">
        <v>44294</v>
      </c>
      <c r="N27" s="403" t="s">
        <v>295</v>
      </c>
      <c r="O27" s="184" t="s">
        <v>295</v>
      </c>
      <c r="P27" s="184" t="s">
        <v>528</v>
      </c>
      <c r="Q27" s="101" t="s">
        <v>120</v>
      </c>
    </row>
    <row r="28" spans="1:17" ht="15" customHeight="1">
      <c r="A28" s="416" t="s">
        <v>22</v>
      </c>
      <c r="B28" s="416" t="s">
        <v>119</v>
      </c>
      <c r="C28" s="376">
        <f t="shared" si="3"/>
        <v>1</v>
      </c>
      <c r="D28" s="376"/>
      <c r="E28" s="376">
        <f t="shared" si="4"/>
        <v>1</v>
      </c>
      <c r="F28" s="386" t="s">
        <v>439</v>
      </c>
      <c r="G28" s="184" t="s">
        <v>439</v>
      </c>
      <c r="H28" s="184" t="s">
        <v>2933</v>
      </c>
      <c r="I28" s="184" t="s">
        <v>1146</v>
      </c>
      <c r="J28" s="387" t="s">
        <v>120</v>
      </c>
      <c r="K28" s="379" t="s">
        <v>439</v>
      </c>
      <c r="L28" s="403">
        <v>44356</v>
      </c>
      <c r="M28" s="403" t="s">
        <v>1229</v>
      </c>
      <c r="N28" s="403" t="s">
        <v>295</v>
      </c>
      <c r="O28" s="184" t="s">
        <v>295</v>
      </c>
      <c r="P28" s="421" t="s">
        <v>120</v>
      </c>
      <c r="Q28" s="101" t="s">
        <v>120</v>
      </c>
    </row>
    <row r="29" spans="1:17" ht="15" customHeight="1">
      <c r="A29" s="420" t="s">
        <v>23</v>
      </c>
      <c r="B29" s="416" t="s">
        <v>119</v>
      </c>
      <c r="C29" s="376">
        <f t="shared" si="3"/>
        <v>1</v>
      </c>
      <c r="D29" s="376"/>
      <c r="E29" s="376">
        <f t="shared" si="4"/>
        <v>1</v>
      </c>
      <c r="F29" s="386" t="s">
        <v>439</v>
      </c>
      <c r="G29" s="184" t="s">
        <v>439</v>
      </c>
      <c r="H29" s="184" t="s">
        <v>444</v>
      </c>
      <c r="I29" s="389" t="s">
        <v>1188</v>
      </c>
      <c r="J29" s="184" t="s">
        <v>1187</v>
      </c>
      <c r="K29" s="184" t="s">
        <v>439</v>
      </c>
      <c r="L29" s="403">
        <v>44363</v>
      </c>
      <c r="M29" s="403">
        <v>44357</v>
      </c>
      <c r="N29" s="403">
        <v>44358</v>
      </c>
      <c r="O29" s="184" t="s">
        <v>439</v>
      </c>
      <c r="P29" s="421" t="s">
        <v>120</v>
      </c>
      <c r="Q29" s="101" t="s">
        <v>120</v>
      </c>
    </row>
    <row r="30" spans="1:17" ht="15" customHeight="1">
      <c r="A30" s="416" t="s">
        <v>24</v>
      </c>
      <c r="B30" s="416" t="s">
        <v>119</v>
      </c>
      <c r="C30" s="376">
        <f t="shared" si="3"/>
        <v>1</v>
      </c>
      <c r="D30" s="402"/>
      <c r="E30" s="376">
        <f t="shared" si="4"/>
        <v>1</v>
      </c>
      <c r="F30" s="386" t="s">
        <v>439</v>
      </c>
      <c r="G30" s="184" t="s">
        <v>439</v>
      </c>
      <c r="H30" s="184" t="s">
        <v>444</v>
      </c>
      <c r="I30" s="379" t="s">
        <v>1194</v>
      </c>
      <c r="J30" s="184" t="s">
        <v>1131</v>
      </c>
      <c r="K30" s="184" t="s">
        <v>439</v>
      </c>
      <c r="L30" s="403">
        <v>44362</v>
      </c>
      <c r="M30" s="403" t="s">
        <v>1195</v>
      </c>
      <c r="N30" s="403">
        <v>44351</v>
      </c>
      <c r="O30" s="184" t="s">
        <v>439</v>
      </c>
      <c r="P30" s="421" t="s">
        <v>120</v>
      </c>
      <c r="Q30" s="101" t="s">
        <v>120</v>
      </c>
    </row>
    <row r="31" spans="1:17" s="3" customFormat="1" ht="15" customHeight="1">
      <c r="A31" s="416" t="s">
        <v>25</v>
      </c>
      <c r="B31" s="420" t="s">
        <v>119</v>
      </c>
      <c r="C31" s="376">
        <f t="shared" si="3"/>
        <v>1</v>
      </c>
      <c r="D31" s="402"/>
      <c r="E31" s="376">
        <f t="shared" si="4"/>
        <v>1</v>
      </c>
      <c r="F31" s="386" t="s">
        <v>439</v>
      </c>
      <c r="G31" s="184" t="s">
        <v>439</v>
      </c>
      <c r="H31" s="184" t="s">
        <v>442</v>
      </c>
      <c r="I31" s="184" t="s">
        <v>1109</v>
      </c>
      <c r="J31" s="387" t="s">
        <v>120</v>
      </c>
      <c r="K31" s="386" t="s">
        <v>439</v>
      </c>
      <c r="L31" s="403">
        <v>44355</v>
      </c>
      <c r="M31" s="378">
        <v>44348</v>
      </c>
      <c r="N31" s="403">
        <v>44348</v>
      </c>
      <c r="O31" s="184" t="s">
        <v>439</v>
      </c>
      <c r="P31" s="421" t="s">
        <v>120</v>
      </c>
      <c r="Q31" s="155" t="s">
        <v>120</v>
      </c>
    </row>
    <row r="32" spans="1:17" ht="15" customHeight="1">
      <c r="A32" s="420" t="s">
        <v>26</v>
      </c>
      <c r="B32" s="416" t="s">
        <v>119</v>
      </c>
      <c r="C32" s="376">
        <f t="shared" si="3"/>
        <v>1</v>
      </c>
      <c r="D32" s="376"/>
      <c r="E32" s="376">
        <f t="shared" si="4"/>
        <v>1</v>
      </c>
      <c r="F32" s="386" t="s">
        <v>439</v>
      </c>
      <c r="G32" s="184" t="s">
        <v>439</v>
      </c>
      <c r="H32" s="184" t="s">
        <v>444</v>
      </c>
      <c r="I32" s="184" t="s">
        <v>1110</v>
      </c>
      <c r="J32" s="387" t="s">
        <v>120</v>
      </c>
      <c r="K32" s="386" t="s">
        <v>439</v>
      </c>
      <c r="L32" s="403" t="s">
        <v>1139</v>
      </c>
      <c r="M32" s="403">
        <v>44348</v>
      </c>
      <c r="N32" s="403" t="s">
        <v>295</v>
      </c>
      <c r="O32" s="184" t="s">
        <v>295</v>
      </c>
      <c r="P32" s="421" t="s">
        <v>120</v>
      </c>
      <c r="Q32" s="101" t="s">
        <v>120</v>
      </c>
    </row>
    <row r="33" spans="1:17" ht="15" customHeight="1">
      <c r="A33" s="416" t="s">
        <v>27</v>
      </c>
      <c r="B33" s="416" t="s">
        <v>119</v>
      </c>
      <c r="C33" s="376">
        <f t="shared" si="3"/>
        <v>1</v>
      </c>
      <c r="D33" s="402"/>
      <c r="E33" s="376">
        <f t="shared" ref="E33:E44" si="5">C33*(1-D33)</f>
        <v>1</v>
      </c>
      <c r="F33" s="386" t="s">
        <v>439</v>
      </c>
      <c r="G33" s="184" t="s">
        <v>439</v>
      </c>
      <c r="H33" s="184" t="s">
        <v>440</v>
      </c>
      <c r="I33" s="184" t="s">
        <v>1125</v>
      </c>
      <c r="J33" s="387" t="s">
        <v>120</v>
      </c>
      <c r="K33" s="386" t="s">
        <v>439</v>
      </c>
      <c r="L33" s="403">
        <v>44362</v>
      </c>
      <c r="M33" s="403">
        <v>44350</v>
      </c>
      <c r="N33" s="403" t="s">
        <v>295</v>
      </c>
      <c r="O33" s="184" t="s">
        <v>295</v>
      </c>
      <c r="P33" s="421" t="s">
        <v>120</v>
      </c>
      <c r="Q33" s="101" t="s">
        <v>120</v>
      </c>
    </row>
    <row r="34" spans="1:17" ht="15" customHeight="1">
      <c r="A34" s="420" t="s">
        <v>28</v>
      </c>
      <c r="B34" s="416" t="s">
        <v>118</v>
      </c>
      <c r="C34" s="376">
        <f t="shared" si="3"/>
        <v>0</v>
      </c>
      <c r="D34" s="402"/>
      <c r="E34" s="376">
        <f t="shared" si="5"/>
        <v>0</v>
      </c>
      <c r="F34" s="386" t="s">
        <v>439</v>
      </c>
      <c r="G34" s="184" t="s">
        <v>439</v>
      </c>
      <c r="H34" s="184" t="s">
        <v>440</v>
      </c>
      <c r="I34" s="184" t="s">
        <v>1128</v>
      </c>
      <c r="J34" s="184" t="s">
        <v>1127</v>
      </c>
      <c r="K34" s="184" t="s">
        <v>441</v>
      </c>
      <c r="L34" s="403" t="s">
        <v>1126</v>
      </c>
      <c r="M34" s="403">
        <v>44349</v>
      </c>
      <c r="N34" s="418" t="s">
        <v>120</v>
      </c>
      <c r="O34" s="419" t="s">
        <v>120</v>
      </c>
      <c r="P34" s="184" t="s">
        <v>2027</v>
      </c>
      <c r="Q34" s="101" t="s">
        <v>120</v>
      </c>
    </row>
    <row r="35" spans="1:17" ht="15" customHeight="1">
      <c r="A35" s="420" t="s">
        <v>29</v>
      </c>
      <c r="B35" s="416" t="s">
        <v>118</v>
      </c>
      <c r="C35" s="376">
        <f t="shared" si="3"/>
        <v>0</v>
      </c>
      <c r="D35" s="402"/>
      <c r="E35" s="376">
        <f t="shared" si="5"/>
        <v>0</v>
      </c>
      <c r="F35" s="386" t="s">
        <v>439</v>
      </c>
      <c r="G35" s="184" t="s">
        <v>439</v>
      </c>
      <c r="H35" s="184" t="s">
        <v>444</v>
      </c>
      <c r="I35" s="184" t="s">
        <v>1094</v>
      </c>
      <c r="J35" s="387" t="s">
        <v>120</v>
      </c>
      <c r="K35" s="184" t="s">
        <v>441</v>
      </c>
      <c r="L35" s="403" t="s">
        <v>1095</v>
      </c>
      <c r="M35" s="378">
        <v>44343</v>
      </c>
      <c r="N35" s="418" t="s">
        <v>120</v>
      </c>
      <c r="O35" s="419" t="s">
        <v>120</v>
      </c>
      <c r="P35" s="184" t="s">
        <v>2028</v>
      </c>
      <c r="Q35" s="101" t="s">
        <v>120</v>
      </c>
    </row>
    <row r="36" spans="1:17" ht="15" customHeight="1">
      <c r="A36" s="420" t="s">
        <v>30</v>
      </c>
      <c r="B36" s="416" t="s">
        <v>119</v>
      </c>
      <c r="C36" s="376">
        <f t="shared" si="3"/>
        <v>1</v>
      </c>
      <c r="D36" s="376"/>
      <c r="E36" s="376">
        <f t="shared" si="5"/>
        <v>1</v>
      </c>
      <c r="F36" s="386" t="s">
        <v>439</v>
      </c>
      <c r="G36" s="184" t="s">
        <v>439</v>
      </c>
      <c r="H36" s="184" t="s">
        <v>442</v>
      </c>
      <c r="I36" s="184" t="s">
        <v>1038</v>
      </c>
      <c r="J36" s="386" t="s">
        <v>1037</v>
      </c>
      <c r="K36" s="184" t="s">
        <v>439</v>
      </c>
      <c r="L36" s="403">
        <v>44330</v>
      </c>
      <c r="M36" s="378" t="s">
        <v>1039</v>
      </c>
      <c r="N36" s="403" t="s">
        <v>295</v>
      </c>
      <c r="O36" s="184" t="s">
        <v>295</v>
      </c>
      <c r="P36" s="421" t="s">
        <v>120</v>
      </c>
      <c r="Q36" s="101" t="s">
        <v>120</v>
      </c>
    </row>
    <row r="37" spans="1:17" s="3" customFormat="1" ht="15" customHeight="1">
      <c r="A37" s="414" t="s">
        <v>31</v>
      </c>
      <c r="B37" s="414"/>
      <c r="C37" s="371"/>
      <c r="D37" s="371"/>
      <c r="E37" s="371"/>
      <c r="F37" s="423"/>
      <c r="G37" s="424"/>
      <c r="H37" s="424"/>
      <c r="I37" s="424"/>
      <c r="J37" s="424"/>
      <c r="K37" s="424"/>
      <c r="L37" s="425"/>
      <c r="M37" s="425"/>
      <c r="N37" s="425"/>
      <c r="O37" s="424"/>
      <c r="P37" s="424"/>
      <c r="Q37" s="155"/>
    </row>
    <row r="38" spans="1:17" ht="15" customHeight="1">
      <c r="A38" s="420" t="s">
        <v>32</v>
      </c>
      <c r="B38" s="416" t="s">
        <v>119</v>
      </c>
      <c r="C38" s="376">
        <f t="shared" ref="C38:C45" si="6">IF(B38="Да, использовался",1,0)</f>
        <v>1</v>
      </c>
      <c r="D38" s="376"/>
      <c r="E38" s="376">
        <f t="shared" si="5"/>
        <v>1</v>
      </c>
      <c r="F38" s="386" t="s">
        <v>439</v>
      </c>
      <c r="G38" s="184" t="s">
        <v>439</v>
      </c>
      <c r="H38" s="184" t="s">
        <v>440</v>
      </c>
      <c r="I38" s="184" t="s">
        <v>451</v>
      </c>
      <c r="J38" s="389" t="s">
        <v>1040</v>
      </c>
      <c r="K38" s="184" t="s">
        <v>439</v>
      </c>
      <c r="L38" s="403">
        <v>44330</v>
      </c>
      <c r="M38" s="403">
        <v>44313</v>
      </c>
      <c r="N38" s="403">
        <v>44313</v>
      </c>
      <c r="O38" s="184" t="s">
        <v>439</v>
      </c>
      <c r="P38" s="421" t="s">
        <v>120</v>
      </c>
      <c r="Q38" s="101" t="s">
        <v>120</v>
      </c>
    </row>
    <row r="39" spans="1:17" ht="15" customHeight="1">
      <c r="A39" s="420" t="s">
        <v>33</v>
      </c>
      <c r="B39" s="416" t="s">
        <v>118</v>
      </c>
      <c r="C39" s="376">
        <f t="shared" si="6"/>
        <v>0</v>
      </c>
      <c r="D39" s="376"/>
      <c r="E39" s="376">
        <f t="shared" si="5"/>
        <v>0</v>
      </c>
      <c r="F39" s="184" t="s">
        <v>439</v>
      </c>
      <c r="G39" s="184" t="s">
        <v>439</v>
      </c>
      <c r="H39" s="184" t="s">
        <v>442</v>
      </c>
      <c r="I39" s="386" t="s">
        <v>1129</v>
      </c>
      <c r="J39" s="387" t="s">
        <v>120</v>
      </c>
      <c r="K39" s="184" t="s">
        <v>441</v>
      </c>
      <c r="L39" s="403">
        <v>44343</v>
      </c>
      <c r="M39" s="403">
        <v>44336</v>
      </c>
      <c r="N39" s="418" t="s">
        <v>120</v>
      </c>
      <c r="O39" s="419" t="s">
        <v>120</v>
      </c>
      <c r="P39" s="184" t="s">
        <v>2027</v>
      </c>
      <c r="Q39" s="101" t="s">
        <v>120</v>
      </c>
    </row>
    <row r="40" spans="1:17" ht="15" customHeight="1">
      <c r="A40" s="420" t="s">
        <v>94</v>
      </c>
      <c r="B40" s="416" t="s">
        <v>119</v>
      </c>
      <c r="C40" s="376">
        <f t="shared" si="6"/>
        <v>1</v>
      </c>
      <c r="D40" s="402"/>
      <c r="E40" s="376">
        <f t="shared" si="5"/>
        <v>1</v>
      </c>
      <c r="F40" s="386" t="s">
        <v>439</v>
      </c>
      <c r="G40" s="184" t="s">
        <v>439</v>
      </c>
      <c r="H40" s="184" t="s">
        <v>442</v>
      </c>
      <c r="I40" s="184" t="s">
        <v>1096</v>
      </c>
      <c r="J40" s="387" t="s">
        <v>120</v>
      </c>
      <c r="K40" s="184" t="s">
        <v>439</v>
      </c>
      <c r="L40" s="403">
        <v>44357</v>
      </c>
      <c r="M40" s="403">
        <v>44347</v>
      </c>
      <c r="N40" s="403" t="s">
        <v>295</v>
      </c>
      <c r="O40" s="184" t="s">
        <v>295</v>
      </c>
      <c r="P40" s="421" t="s">
        <v>120</v>
      </c>
      <c r="Q40" s="101" t="s">
        <v>120</v>
      </c>
    </row>
    <row r="41" spans="1:17" ht="15" customHeight="1">
      <c r="A41" s="420" t="s">
        <v>34</v>
      </c>
      <c r="B41" s="416" t="s">
        <v>119</v>
      </c>
      <c r="C41" s="376">
        <f t="shared" si="6"/>
        <v>1</v>
      </c>
      <c r="D41" s="376"/>
      <c r="E41" s="376">
        <f t="shared" si="5"/>
        <v>1</v>
      </c>
      <c r="F41" s="386" t="s">
        <v>439</v>
      </c>
      <c r="G41" s="184" t="s">
        <v>439</v>
      </c>
      <c r="H41" s="184" t="s">
        <v>440</v>
      </c>
      <c r="I41" s="184" t="s">
        <v>1199</v>
      </c>
      <c r="J41" s="387" t="s">
        <v>120</v>
      </c>
      <c r="K41" s="379" t="s">
        <v>439</v>
      </c>
      <c r="L41" s="403">
        <v>44375</v>
      </c>
      <c r="M41" s="403" t="s">
        <v>1200</v>
      </c>
      <c r="N41" s="403" t="s">
        <v>295</v>
      </c>
      <c r="O41" s="184" t="s">
        <v>295</v>
      </c>
      <c r="P41" s="421" t="s">
        <v>120</v>
      </c>
      <c r="Q41" s="101" t="s">
        <v>120</v>
      </c>
    </row>
    <row r="42" spans="1:17" ht="15" customHeight="1">
      <c r="A42" s="416" t="s">
        <v>35</v>
      </c>
      <c r="B42" s="416" t="s">
        <v>118</v>
      </c>
      <c r="C42" s="376">
        <f t="shared" si="6"/>
        <v>0</v>
      </c>
      <c r="D42" s="376"/>
      <c r="E42" s="376">
        <f t="shared" si="5"/>
        <v>0</v>
      </c>
      <c r="F42" s="386" t="s">
        <v>439</v>
      </c>
      <c r="G42" s="184" t="s">
        <v>439</v>
      </c>
      <c r="H42" s="184" t="s">
        <v>444</v>
      </c>
      <c r="I42" s="184" t="s">
        <v>2010</v>
      </c>
      <c r="J42" s="387" t="s">
        <v>120</v>
      </c>
      <c r="K42" s="379" t="s">
        <v>441</v>
      </c>
      <c r="L42" s="403" t="s">
        <v>1122</v>
      </c>
      <c r="M42" s="403" t="s">
        <v>1123</v>
      </c>
      <c r="N42" s="418" t="s">
        <v>120</v>
      </c>
      <c r="O42" s="419" t="s">
        <v>120</v>
      </c>
      <c r="P42" s="184" t="s">
        <v>2028</v>
      </c>
      <c r="Q42" s="101" t="s">
        <v>120</v>
      </c>
    </row>
    <row r="43" spans="1:17" ht="15" customHeight="1">
      <c r="A43" s="420" t="s">
        <v>36</v>
      </c>
      <c r="B43" s="416" t="s">
        <v>119</v>
      </c>
      <c r="C43" s="376">
        <f t="shared" si="6"/>
        <v>1</v>
      </c>
      <c r="D43" s="376"/>
      <c r="E43" s="376">
        <f t="shared" si="5"/>
        <v>1</v>
      </c>
      <c r="F43" s="386" t="s">
        <v>439</v>
      </c>
      <c r="G43" s="184" t="s">
        <v>439</v>
      </c>
      <c r="H43" s="184" t="s">
        <v>442</v>
      </c>
      <c r="I43" s="389" t="s">
        <v>1042</v>
      </c>
      <c r="J43" s="419" t="s">
        <v>120</v>
      </c>
      <c r="K43" s="184" t="s">
        <v>439</v>
      </c>
      <c r="L43" s="378">
        <v>44334</v>
      </c>
      <c r="M43" s="403">
        <v>44327</v>
      </c>
      <c r="N43" s="403">
        <v>44327</v>
      </c>
      <c r="O43" s="184" t="s">
        <v>439</v>
      </c>
      <c r="P43" s="421" t="s">
        <v>120</v>
      </c>
      <c r="Q43" s="101" t="s">
        <v>120</v>
      </c>
    </row>
    <row r="44" spans="1:17" ht="15" customHeight="1">
      <c r="A44" s="416" t="s">
        <v>37</v>
      </c>
      <c r="B44" s="416" t="s">
        <v>119</v>
      </c>
      <c r="C44" s="376">
        <f t="shared" si="6"/>
        <v>1</v>
      </c>
      <c r="D44" s="402"/>
      <c r="E44" s="376">
        <f t="shared" si="5"/>
        <v>1</v>
      </c>
      <c r="F44" s="386" t="s">
        <v>439</v>
      </c>
      <c r="G44" s="184" t="s">
        <v>439</v>
      </c>
      <c r="H44" s="184" t="s">
        <v>444</v>
      </c>
      <c r="I44" s="184" t="s">
        <v>1236</v>
      </c>
      <c r="J44" s="387" t="s">
        <v>120</v>
      </c>
      <c r="K44" s="184" t="s">
        <v>439</v>
      </c>
      <c r="L44" s="403">
        <v>44376</v>
      </c>
      <c r="M44" s="403">
        <v>44365</v>
      </c>
      <c r="N44" s="403" t="s">
        <v>295</v>
      </c>
      <c r="O44" s="184" t="s">
        <v>295</v>
      </c>
      <c r="P44" s="184" t="s">
        <v>1237</v>
      </c>
      <c r="Q44" s="101" t="s">
        <v>120</v>
      </c>
    </row>
    <row r="45" spans="1:17" ht="15" customHeight="1">
      <c r="A45" s="416" t="s">
        <v>95</v>
      </c>
      <c r="B45" s="416" t="s">
        <v>119</v>
      </c>
      <c r="C45" s="376">
        <f t="shared" si="6"/>
        <v>1</v>
      </c>
      <c r="D45" s="376"/>
      <c r="E45" s="376">
        <f t="shared" ref="E45:E53" si="7">C45*(1-D45)</f>
        <v>1</v>
      </c>
      <c r="F45" s="386" t="s">
        <v>439</v>
      </c>
      <c r="G45" s="184" t="s">
        <v>439</v>
      </c>
      <c r="H45" s="184" t="s">
        <v>444</v>
      </c>
      <c r="I45" s="184" t="s">
        <v>1142</v>
      </c>
      <c r="J45" s="184" t="s">
        <v>1144</v>
      </c>
      <c r="K45" s="184" t="s">
        <v>439</v>
      </c>
      <c r="L45" s="403">
        <v>44354</v>
      </c>
      <c r="M45" s="403">
        <v>44349</v>
      </c>
      <c r="N45" s="403" t="s">
        <v>295</v>
      </c>
      <c r="O45" s="184" t="s">
        <v>295</v>
      </c>
      <c r="P45" s="184" t="s">
        <v>1143</v>
      </c>
      <c r="Q45" s="101" t="s">
        <v>120</v>
      </c>
    </row>
    <row r="46" spans="1:17" s="3" customFormat="1" ht="15" customHeight="1">
      <c r="A46" s="414" t="s">
        <v>38</v>
      </c>
      <c r="B46" s="414"/>
      <c r="C46" s="371"/>
      <c r="D46" s="371"/>
      <c r="E46" s="371"/>
      <c r="F46" s="423"/>
      <c r="G46" s="424"/>
      <c r="H46" s="424"/>
      <c r="I46" s="424"/>
      <c r="J46" s="424"/>
      <c r="K46" s="424"/>
      <c r="L46" s="425"/>
      <c r="M46" s="425"/>
      <c r="N46" s="425"/>
      <c r="O46" s="424"/>
      <c r="P46" s="424"/>
      <c r="Q46" s="155"/>
    </row>
    <row r="47" spans="1:17" ht="15" customHeight="1">
      <c r="A47" s="420" t="s">
        <v>39</v>
      </c>
      <c r="B47" s="416" t="s">
        <v>118</v>
      </c>
      <c r="C47" s="376">
        <f t="shared" ref="C47:C53" si="8">IF(B47="Да, использовался",1,0)</f>
        <v>0</v>
      </c>
      <c r="D47" s="376"/>
      <c r="E47" s="376">
        <f t="shared" si="7"/>
        <v>0</v>
      </c>
      <c r="F47" s="184" t="s">
        <v>439</v>
      </c>
      <c r="G47" s="184" t="s">
        <v>439</v>
      </c>
      <c r="H47" s="184" t="s">
        <v>444</v>
      </c>
      <c r="I47" s="184" t="s">
        <v>1145</v>
      </c>
      <c r="J47" s="387" t="s">
        <v>120</v>
      </c>
      <c r="K47" s="386" t="s">
        <v>441</v>
      </c>
      <c r="L47" s="378">
        <v>44357</v>
      </c>
      <c r="M47" s="403">
        <v>44348</v>
      </c>
      <c r="N47" s="418" t="s">
        <v>120</v>
      </c>
      <c r="O47" s="419" t="s">
        <v>120</v>
      </c>
      <c r="P47" s="184" t="s">
        <v>2029</v>
      </c>
      <c r="Q47" s="101" t="s">
        <v>120</v>
      </c>
    </row>
    <row r="48" spans="1:17" ht="15" customHeight="1">
      <c r="A48" s="416" t="s">
        <v>40</v>
      </c>
      <c r="B48" s="420" t="s">
        <v>118</v>
      </c>
      <c r="C48" s="376">
        <f t="shared" si="8"/>
        <v>0</v>
      </c>
      <c r="D48" s="376"/>
      <c r="E48" s="376">
        <f t="shared" si="7"/>
        <v>0</v>
      </c>
      <c r="F48" s="386" t="s">
        <v>439</v>
      </c>
      <c r="G48" s="184" t="s">
        <v>439</v>
      </c>
      <c r="H48" s="184" t="s">
        <v>444</v>
      </c>
      <c r="I48" s="379" t="s">
        <v>1227</v>
      </c>
      <c r="J48" s="387" t="s">
        <v>120</v>
      </c>
      <c r="K48" s="184" t="s">
        <v>441</v>
      </c>
      <c r="L48" s="378">
        <v>44355</v>
      </c>
      <c r="M48" s="403">
        <v>44351</v>
      </c>
      <c r="N48" s="418" t="s">
        <v>120</v>
      </c>
      <c r="O48" s="419" t="s">
        <v>120</v>
      </c>
      <c r="P48" s="184" t="s">
        <v>2033</v>
      </c>
      <c r="Q48" s="101" t="s">
        <v>120</v>
      </c>
    </row>
    <row r="49" spans="1:17" ht="15" customHeight="1">
      <c r="A49" s="416" t="s">
        <v>41</v>
      </c>
      <c r="B49" s="420" t="s">
        <v>119</v>
      </c>
      <c r="C49" s="376">
        <f t="shared" si="8"/>
        <v>1</v>
      </c>
      <c r="D49" s="376"/>
      <c r="E49" s="376">
        <f t="shared" si="7"/>
        <v>1</v>
      </c>
      <c r="F49" s="386" t="s">
        <v>439</v>
      </c>
      <c r="G49" s="184" t="s">
        <v>439</v>
      </c>
      <c r="H49" s="184" t="s">
        <v>444</v>
      </c>
      <c r="I49" s="184" t="s">
        <v>885</v>
      </c>
      <c r="J49" s="184" t="s">
        <v>611</v>
      </c>
      <c r="K49" s="184" t="s">
        <v>439</v>
      </c>
      <c r="L49" s="403">
        <v>44334</v>
      </c>
      <c r="M49" s="403" t="s">
        <v>886</v>
      </c>
      <c r="N49" s="403" t="s">
        <v>295</v>
      </c>
      <c r="O49" s="184" t="s">
        <v>295</v>
      </c>
      <c r="P49" s="421" t="s">
        <v>120</v>
      </c>
      <c r="Q49" s="101" t="s">
        <v>120</v>
      </c>
    </row>
    <row r="50" spans="1:17" ht="15" customHeight="1">
      <c r="A50" s="416" t="s">
        <v>42</v>
      </c>
      <c r="B50" s="416" t="s">
        <v>118</v>
      </c>
      <c r="C50" s="376">
        <f t="shared" si="8"/>
        <v>0</v>
      </c>
      <c r="D50" s="376"/>
      <c r="E50" s="376">
        <f t="shared" si="7"/>
        <v>0</v>
      </c>
      <c r="F50" s="386" t="s">
        <v>439</v>
      </c>
      <c r="G50" s="184" t="s">
        <v>439</v>
      </c>
      <c r="H50" s="184" t="s">
        <v>444</v>
      </c>
      <c r="I50" s="184" t="s">
        <v>1132</v>
      </c>
      <c r="J50" s="184" t="s">
        <v>1099</v>
      </c>
      <c r="K50" s="379" t="s">
        <v>441</v>
      </c>
      <c r="L50" s="378" t="s">
        <v>1136</v>
      </c>
      <c r="M50" s="403" t="s">
        <v>1137</v>
      </c>
      <c r="N50" s="418" t="s">
        <v>120</v>
      </c>
      <c r="O50" s="419" t="s">
        <v>120</v>
      </c>
      <c r="P50" s="184" t="s">
        <v>2029</v>
      </c>
      <c r="Q50" s="101" t="s">
        <v>120</v>
      </c>
    </row>
    <row r="51" spans="1:17" ht="15" customHeight="1">
      <c r="A51" s="420" t="s">
        <v>91</v>
      </c>
      <c r="B51" s="416" t="s">
        <v>118</v>
      </c>
      <c r="C51" s="376">
        <f t="shared" si="8"/>
        <v>0</v>
      </c>
      <c r="D51" s="376"/>
      <c r="E51" s="376">
        <f t="shared" si="7"/>
        <v>0</v>
      </c>
      <c r="F51" s="386" t="s">
        <v>439</v>
      </c>
      <c r="G51" s="184" t="s">
        <v>439</v>
      </c>
      <c r="H51" s="184" t="s">
        <v>444</v>
      </c>
      <c r="I51" s="389" t="s">
        <v>1138</v>
      </c>
      <c r="J51" s="419" t="s">
        <v>120</v>
      </c>
      <c r="K51" s="379" t="s">
        <v>441</v>
      </c>
      <c r="L51" s="403" t="s">
        <v>1139</v>
      </c>
      <c r="M51" s="403">
        <v>44350</v>
      </c>
      <c r="N51" s="418" t="s">
        <v>120</v>
      </c>
      <c r="O51" s="419" t="s">
        <v>120</v>
      </c>
      <c r="P51" s="184" t="s">
        <v>2028</v>
      </c>
      <c r="Q51" s="101" t="s">
        <v>120</v>
      </c>
    </row>
    <row r="52" spans="1:17" ht="15" customHeight="1">
      <c r="A52" s="416" t="s">
        <v>43</v>
      </c>
      <c r="B52" s="420" t="s">
        <v>118</v>
      </c>
      <c r="C52" s="376">
        <f t="shared" si="8"/>
        <v>0</v>
      </c>
      <c r="D52" s="376"/>
      <c r="E52" s="376">
        <f t="shared" si="7"/>
        <v>0</v>
      </c>
      <c r="F52" s="386" t="s">
        <v>439</v>
      </c>
      <c r="G52" s="184" t="s">
        <v>439</v>
      </c>
      <c r="H52" s="184" t="s">
        <v>442</v>
      </c>
      <c r="I52" s="184" t="s">
        <v>1044</v>
      </c>
      <c r="J52" s="387" t="s">
        <v>120</v>
      </c>
      <c r="K52" s="404" t="s">
        <v>441</v>
      </c>
      <c r="L52" s="403">
        <v>44315</v>
      </c>
      <c r="M52" s="403">
        <v>44307</v>
      </c>
      <c r="N52" s="418" t="s">
        <v>120</v>
      </c>
      <c r="O52" s="419" t="s">
        <v>120</v>
      </c>
      <c r="P52" s="184" t="s">
        <v>2034</v>
      </c>
      <c r="Q52" s="101" t="s">
        <v>120</v>
      </c>
    </row>
    <row r="53" spans="1:17" ht="15" customHeight="1">
      <c r="A53" s="420" t="s">
        <v>44</v>
      </c>
      <c r="B53" s="416" t="s">
        <v>119</v>
      </c>
      <c r="C53" s="376">
        <f t="shared" si="8"/>
        <v>1</v>
      </c>
      <c r="D53" s="376"/>
      <c r="E53" s="376">
        <f t="shared" si="7"/>
        <v>1</v>
      </c>
      <c r="F53" s="386" t="s">
        <v>439</v>
      </c>
      <c r="G53" s="184" t="s">
        <v>439</v>
      </c>
      <c r="H53" s="184" t="s">
        <v>444</v>
      </c>
      <c r="I53" s="184" t="s">
        <v>889</v>
      </c>
      <c r="J53" s="184" t="s">
        <v>890</v>
      </c>
      <c r="K53" s="386" t="s">
        <v>439</v>
      </c>
      <c r="L53" s="403">
        <v>44329</v>
      </c>
      <c r="M53" s="403" t="s">
        <v>295</v>
      </c>
      <c r="N53" s="403" t="s">
        <v>295</v>
      </c>
      <c r="O53" s="184" t="s">
        <v>295</v>
      </c>
      <c r="P53" s="421" t="s">
        <v>120</v>
      </c>
      <c r="Q53" s="101" t="s">
        <v>120</v>
      </c>
    </row>
    <row r="54" spans="1:17" s="3" customFormat="1" ht="15" customHeight="1">
      <c r="A54" s="414" t="s">
        <v>45</v>
      </c>
      <c r="B54" s="414"/>
      <c r="C54" s="371"/>
      <c r="D54" s="371"/>
      <c r="E54" s="371"/>
      <c r="F54" s="423"/>
      <c r="G54" s="424"/>
      <c r="H54" s="424"/>
      <c r="I54" s="424"/>
      <c r="J54" s="424"/>
      <c r="K54" s="424"/>
      <c r="L54" s="425"/>
      <c r="M54" s="425"/>
      <c r="N54" s="425"/>
      <c r="O54" s="424"/>
      <c r="P54" s="424"/>
      <c r="Q54" s="155"/>
    </row>
    <row r="55" spans="1:17" ht="15" customHeight="1">
      <c r="A55" s="420" t="s">
        <v>46</v>
      </c>
      <c r="B55" s="420" t="s">
        <v>119</v>
      </c>
      <c r="C55" s="376">
        <f t="shared" ref="C55:C68" si="9">IF(B55="Да, использовался",1,0)</f>
        <v>1</v>
      </c>
      <c r="D55" s="376"/>
      <c r="E55" s="376">
        <f t="shared" ref="E55:E63" si="10">C55*(1-D55)</f>
        <v>1</v>
      </c>
      <c r="F55" s="386" t="s">
        <v>439</v>
      </c>
      <c r="G55" s="184" t="s">
        <v>439</v>
      </c>
      <c r="H55" s="184" t="s">
        <v>444</v>
      </c>
      <c r="I55" s="184" t="s">
        <v>1183</v>
      </c>
      <c r="J55" s="419" t="s">
        <v>120</v>
      </c>
      <c r="K55" s="184" t="s">
        <v>439</v>
      </c>
      <c r="L55" s="403" t="s">
        <v>1184</v>
      </c>
      <c r="M55" s="403" t="s">
        <v>295</v>
      </c>
      <c r="N55" s="403">
        <v>44350</v>
      </c>
      <c r="O55" s="184" t="s">
        <v>439</v>
      </c>
      <c r="P55" s="421" t="s">
        <v>120</v>
      </c>
      <c r="Q55" s="101" t="s">
        <v>120</v>
      </c>
    </row>
    <row r="56" spans="1:17" ht="15" customHeight="1">
      <c r="A56" s="416" t="s">
        <v>47</v>
      </c>
      <c r="B56" s="416" t="s">
        <v>118</v>
      </c>
      <c r="C56" s="376">
        <f t="shared" si="9"/>
        <v>0</v>
      </c>
      <c r="D56" s="376"/>
      <c r="E56" s="376">
        <f t="shared" si="10"/>
        <v>0</v>
      </c>
      <c r="F56" s="386" t="s">
        <v>439</v>
      </c>
      <c r="G56" s="184" t="s">
        <v>439</v>
      </c>
      <c r="H56" s="184" t="s">
        <v>444</v>
      </c>
      <c r="I56" s="184" t="s">
        <v>1130</v>
      </c>
      <c r="J56" s="419" t="s">
        <v>120</v>
      </c>
      <c r="K56" s="184" t="s">
        <v>441</v>
      </c>
      <c r="L56" s="403" t="s">
        <v>1222</v>
      </c>
      <c r="M56" s="403">
        <v>44350</v>
      </c>
      <c r="N56" s="418" t="s">
        <v>120</v>
      </c>
      <c r="O56" s="419" t="s">
        <v>120</v>
      </c>
      <c r="P56" s="184" t="s">
        <v>2035</v>
      </c>
      <c r="Q56" s="101" t="s">
        <v>120</v>
      </c>
    </row>
    <row r="57" spans="1:17" ht="15" customHeight="1">
      <c r="A57" s="420" t="s">
        <v>48</v>
      </c>
      <c r="B57" s="416" t="s">
        <v>118</v>
      </c>
      <c r="C57" s="376">
        <f t="shared" si="9"/>
        <v>0</v>
      </c>
      <c r="D57" s="376"/>
      <c r="E57" s="376">
        <f t="shared" si="10"/>
        <v>0</v>
      </c>
      <c r="F57" s="386" t="s">
        <v>439</v>
      </c>
      <c r="G57" s="184" t="s">
        <v>439</v>
      </c>
      <c r="H57" s="184" t="s">
        <v>444</v>
      </c>
      <c r="I57" s="184" t="s">
        <v>1097</v>
      </c>
      <c r="J57" s="419" t="s">
        <v>120</v>
      </c>
      <c r="K57" s="379" t="s">
        <v>441</v>
      </c>
      <c r="L57" s="403" t="s">
        <v>1098</v>
      </c>
      <c r="M57" s="378" t="s">
        <v>295</v>
      </c>
      <c r="N57" s="418" t="s">
        <v>120</v>
      </c>
      <c r="O57" s="419" t="s">
        <v>120</v>
      </c>
      <c r="P57" s="184" t="s">
        <v>2036</v>
      </c>
      <c r="Q57" s="101" t="s">
        <v>120</v>
      </c>
    </row>
    <row r="58" spans="1:17" ht="15" customHeight="1">
      <c r="A58" s="420" t="s">
        <v>49</v>
      </c>
      <c r="B58" s="420" t="s">
        <v>118</v>
      </c>
      <c r="C58" s="376">
        <f t="shared" si="9"/>
        <v>0</v>
      </c>
      <c r="D58" s="376"/>
      <c r="E58" s="376">
        <f t="shared" si="10"/>
        <v>0</v>
      </c>
      <c r="F58" s="184" t="s">
        <v>295</v>
      </c>
      <c r="G58" s="419" t="s">
        <v>120</v>
      </c>
      <c r="H58" s="419" t="s">
        <v>120</v>
      </c>
      <c r="I58" s="419" t="s">
        <v>120</v>
      </c>
      <c r="J58" s="419" t="s">
        <v>120</v>
      </c>
      <c r="K58" s="419" t="s">
        <v>120</v>
      </c>
      <c r="L58" s="418" t="s">
        <v>120</v>
      </c>
      <c r="M58" s="418" t="s">
        <v>120</v>
      </c>
      <c r="N58" s="418" t="s">
        <v>120</v>
      </c>
      <c r="O58" s="419" t="s">
        <v>120</v>
      </c>
      <c r="P58" s="184" t="s">
        <v>2037</v>
      </c>
      <c r="Q58" s="101" t="s">
        <v>120</v>
      </c>
    </row>
    <row r="59" spans="1:17" ht="15" customHeight="1">
      <c r="A59" s="420" t="s">
        <v>50</v>
      </c>
      <c r="B59" s="416" t="s">
        <v>119</v>
      </c>
      <c r="C59" s="376">
        <f t="shared" si="9"/>
        <v>1</v>
      </c>
      <c r="D59" s="376"/>
      <c r="E59" s="376">
        <f t="shared" si="10"/>
        <v>1</v>
      </c>
      <c r="F59" s="386" t="s">
        <v>439</v>
      </c>
      <c r="G59" s="184" t="s">
        <v>439</v>
      </c>
      <c r="H59" s="184" t="s">
        <v>444</v>
      </c>
      <c r="I59" s="389" t="s">
        <v>1113</v>
      </c>
      <c r="J59" s="419" t="s">
        <v>120</v>
      </c>
      <c r="K59" s="184" t="s">
        <v>439</v>
      </c>
      <c r="L59" s="403" t="s">
        <v>1221</v>
      </c>
      <c r="M59" s="378" t="s">
        <v>1114</v>
      </c>
      <c r="N59" s="403" t="s">
        <v>295</v>
      </c>
      <c r="O59" s="184" t="s">
        <v>295</v>
      </c>
      <c r="P59" s="421" t="s">
        <v>120</v>
      </c>
      <c r="Q59" s="101" t="s">
        <v>120</v>
      </c>
    </row>
    <row r="60" spans="1:17" ht="15" customHeight="1">
      <c r="A60" s="420" t="s">
        <v>51</v>
      </c>
      <c r="B60" s="416" t="s">
        <v>119</v>
      </c>
      <c r="C60" s="376">
        <f t="shared" si="9"/>
        <v>1</v>
      </c>
      <c r="D60" s="376"/>
      <c r="E60" s="376">
        <f t="shared" si="10"/>
        <v>1</v>
      </c>
      <c r="F60" s="386" t="s">
        <v>439</v>
      </c>
      <c r="G60" s="184" t="s">
        <v>439</v>
      </c>
      <c r="H60" s="184" t="s">
        <v>444</v>
      </c>
      <c r="I60" s="184" t="s">
        <v>1001</v>
      </c>
      <c r="J60" s="184" t="s">
        <v>1000</v>
      </c>
      <c r="K60" s="386" t="s">
        <v>439</v>
      </c>
      <c r="L60" s="403">
        <v>44336</v>
      </c>
      <c r="M60" s="403">
        <v>44315</v>
      </c>
      <c r="N60" s="403" t="s">
        <v>295</v>
      </c>
      <c r="O60" s="184" t="s">
        <v>295</v>
      </c>
      <c r="P60" s="421" t="s">
        <v>120</v>
      </c>
      <c r="Q60" s="101" t="s">
        <v>120</v>
      </c>
    </row>
    <row r="61" spans="1:17" ht="15" customHeight="1">
      <c r="A61" s="416" t="s">
        <v>52</v>
      </c>
      <c r="B61" s="416" t="s">
        <v>118</v>
      </c>
      <c r="C61" s="376">
        <f t="shared" si="9"/>
        <v>0</v>
      </c>
      <c r="D61" s="402"/>
      <c r="E61" s="376">
        <f t="shared" si="10"/>
        <v>0</v>
      </c>
      <c r="F61" s="386" t="s">
        <v>439</v>
      </c>
      <c r="G61" s="184" t="s">
        <v>439</v>
      </c>
      <c r="H61" s="184" t="s">
        <v>444</v>
      </c>
      <c r="I61" s="184" t="s">
        <v>1045</v>
      </c>
      <c r="J61" s="419" t="s">
        <v>120</v>
      </c>
      <c r="K61" s="386" t="s">
        <v>441</v>
      </c>
      <c r="L61" s="378">
        <v>44328</v>
      </c>
      <c r="M61" s="403">
        <v>44316</v>
      </c>
      <c r="N61" s="418" t="s">
        <v>120</v>
      </c>
      <c r="O61" s="419" t="s">
        <v>120</v>
      </c>
      <c r="P61" s="184" t="s">
        <v>2038</v>
      </c>
      <c r="Q61" s="101" t="s">
        <v>120</v>
      </c>
    </row>
    <row r="62" spans="1:17" ht="15" customHeight="1">
      <c r="A62" s="416" t="s">
        <v>53</v>
      </c>
      <c r="B62" s="420" t="s">
        <v>119</v>
      </c>
      <c r="C62" s="376">
        <f t="shared" si="9"/>
        <v>1</v>
      </c>
      <c r="D62" s="376"/>
      <c r="E62" s="376">
        <f t="shared" si="10"/>
        <v>1</v>
      </c>
      <c r="F62" s="386" t="s">
        <v>439</v>
      </c>
      <c r="G62" s="184" t="s">
        <v>439</v>
      </c>
      <c r="H62" s="184" t="s">
        <v>440</v>
      </c>
      <c r="I62" s="184" t="s">
        <v>887</v>
      </c>
      <c r="J62" s="389" t="s">
        <v>888</v>
      </c>
      <c r="K62" s="386" t="s">
        <v>439</v>
      </c>
      <c r="L62" s="403" t="s">
        <v>1220</v>
      </c>
      <c r="M62" s="378">
        <v>44316</v>
      </c>
      <c r="N62" s="403" t="s">
        <v>295</v>
      </c>
      <c r="O62" s="184" t="s">
        <v>295</v>
      </c>
      <c r="P62" s="184" t="s">
        <v>532</v>
      </c>
      <c r="Q62" s="101" t="s">
        <v>120</v>
      </c>
    </row>
    <row r="63" spans="1:17" ht="15" customHeight="1">
      <c r="A63" s="416" t="s">
        <v>54</v>
      </c>
      <c r="B63" s="420" t="s">
        <v>119</v>
      </c>
      <c r="C63" s="376">
        <f t="shared" si="9"/>
        <v>1</v>
      </c>
      <c r="D63" s="376"/>
      <c r="E63" s="376">
        <f t="shared" si="10"/>
        <v>1</v>
      </c>
      <c r="F63" s="386" t="s">
        <v>439</v>
      </c>
      <c r="G63" s="184" t="s">
        <v>439</v>
      </c>
      <c r="H63" s="184" t="s">
        <v>442</v>
      </c>
      <c r="I63" s="184" t="s">
        <v>1217</v>
      </c>
      <c r="J63" s="387" t="s">
        <v>120</v>
      </c>
      <c r="K63" s="389" t="s">
        <v>439</v>
      </c>
      <c r="L63" s="403">
        <v>44369</v>
      </c>
      <c r="M63" s="378">
        <v>44356</v>
      </c>
      <c r="N63" s="403" t="s">
        <v>295</v>
      </c>
      <c r="O63" s="184" t="s">
        <v>295</v>
      </c>
      <c r="P63" s="184" t="s">
        <v>530</v>
      </c>
      <c r="Q63" s="101" t="s">
        <v>120</v>
      </c>
    </row>
    <row r="64" spans="1:17" ht="15" customHeight="1">
      <c r="A64" s="416" t="s">
        <v>55</v>
      </c>
      <c r="B64" s="420" t="s">
        <v>119</v>
      </c>
      <c r="C64" s="376">
        <f t="shared" si="9"/>
        <v>1</v>
      </c>
      <c r="D64" s="376"/>
      <c r="E64" s="376">
        <f>C64*(1-D64)</f>
        <v>1</v>
      </c>
      <c r="F64" s="386" t="s">
        <v>439</v>
      </c>
      <c r="G64" s="184" t="s">
        <v>439</v>
      </c>
      <c r="H64" s="184" t="s">
        <v>444</v>
      </c>
      <c r="I64" s="184" t="s">
        <v>452</v>
      </c>
      <c r="J64" s="387" t="s">
        <v>120</v>
      </c>
      <c r="K64" s="184" t="s">
        <v>439</v>
      </c>
      <c r="L64" s="403" t="s">
        <v>1100</v>
      </c>
      <c r="M64" s="403" t="s">
        <v>295</v>
      </c>
      <c r="N64" s="403" t="s">
        <v>295</v>
      </c>
      <c r="O64" s="184" t="s">
        <v>295</v>
      </c>
      <c r="P64" s="421" t="s">
        <v>120</v>
      </c>
      <c r="Q64" s="101" t="s">
        <v>120</v>
      </c>
    </row>
    <row r="65" spans="1:17" ht="15" customHeight="1">
      <c r="A65" s="416" t="s">
        <v>56</v>
      </c>
      <c r="B65" s="416" t="s">
        <v>119</v>
      </c>
      <c r="C65" s="376">
        <f t="shared" si="9"/>
        <v>1</v>
      </c>
      <c r="D65" s="402"/>
      <c r="E65" s="376">
        <f>C65*(1-D65)</f>
        <v>1</v>
      </c>
      <c r="F65" s="386" t="s">
        <v>439</v>
      </c>
      <c r="G65" s="184" t="s">
        <v>439</v>
      </c>
      <c r="H65" s="184" t="s">
        <v>444</v>
      </c>
      <c r="I65" s="184" t="s">
        <v>1079</v>
      </c>
      <c r="J65" s="184" t="s">
        <v>1080</v>
      </c>
      <c r="K65" s="184" t="s">
        <v>439</v>
      </c>
      <c r="L65" s="403">
        <v>44343</v>
      </c>
      <c r="M65" s="403">
        <v>44336</v>
      </c>
      <c r="N65" s="403" t="s">
        <v>295</v>
      </c>
      <c r="O65" s="184" t="s">
        <v>295</v>
      </c>
      <c r="P65" s="421" t="s">
        <v>120</v>
      </c>
      <c r="Q65" s="101" t="s">
        <v>120</v>
      </c>
    </row>
    <row r="66" spans="1:17" ht="15" customHeight="1">
      <c r="A66" s="420" t="s">
        <v>57</v>
      </c>
      <c r="B66" s="420" t="s">
        <v>118</v>
      </c>
      <c r="C66" s="376">
        <f t="shared" si="9"/>
        <v>0</v>
      </c>
      <c r="D66" s="376"/>
      <c r="E66" s="376">
        <f>C66*(1-D66)</f>
        <v>0</v>
      </c>
      <c r="F66" s="184" t="s">
        <v>439</v>
      </c>
      <c r="G66" s="184" t="s">
        <v>439</v>
      </c>
      <c r="H66" s="184" t="s">
        <v>442</v>
      </c>
      <c r="I66" s="184" t="s">
        <v>1101</v>
      </c>
      <c r="J66" s="419" t="s">
        <v>120</v>
      </c>
      <c r="K66" s="184" t="s">
        <v>441</v>
      </c>
      <c r="L66" s="403">
        <v>44344</v>
      </c>
      <c r="M66" s="403">
        <v>44343</v>
      </c>
      <c r="N66" s="418" t="s">
        <v>120</v>
      </c>
      <c r="O66" s="419" t="s">
        <v>120</v>
      </c>
      <c r="P66" s="184" t="s">
        <v>2030</v>
      </c>
      <c r="Q66" s="101" t="s">
        <v>120</v>
      </c>
    </row>
    <row r="67" spans="1:17" ht="15" customHeight="1">
      <c r="A67" s="420" t="s">
        <v>58</v>
      </c>
      <c r="B67" s="420" t="s">
        <v>119</v>
      </c>
      <c r="C67" s="376">
        <f t="shared" si="9"/>
        <v>1</v>
      </c>
      <c r="D67" s="376"/>
      <c r="E67" s="376">
        <f>C67*(1-D67)</f>
        <v>1</v>
      </c>
      <c r="F67" s="386" t="s">
        <v>439</v>
      </c>
      <c r="G67" s="184" t="s">
        <v>439</v>
      </c>
      <c r="H67" s="184" t="s">
        <v>440</v>
      </c>
      <c r="I67" s="389" t="s">
        <v>1047</v>
      </c>
      <c r="J67" s="184" t="s">
        <v>1046</v>
      </c>
      <c r="K67" s="386" t="s">
        <v>439</v>
      </c>
      <c r="L67" s="403">
        <v>44336</v>
      </c>
      <c r="M67" s="403" t="s">
        <v>1048</v>
      </c>
      <c r="N67" s="403">
        <v>44329</v>
      </c>
      <c r="O67" s="184" t="s">
        <v>439</v>
      </c>
      <c r="P67" s="421" t="s">
        <v>120</v>
      </c>
      <c r="Q67" s="101" t="s">
        <v>120</v>
      </c>
    </row>
    <row r="68" spans="1:17" ht="15" customHeight="1">
      <c r="A68" s="416" t="s">
        <v>59</v>
      </c>
      <c r="B68" s="420" t="s">
        <v>119</v>
      </c>
      <c r="C68" s="376">
        <f t="shared" si="9"/>
        <v>1</v>
      </c>
      <c r="D68" s="376"/>
      <c r="E68" s="376">
        <f>C68*(1-D68)</f>
        <v>1</v>
      </c>
      <c r="F68" s="386" t="s">
        <v>439</v>
      </c>
      <c r="G68" s="184" t="s">
        <v>439</v>
      </c>
      <c r="H68" s="184" t="s">
        <v>444</v>
      </c>
      <c r="I68" s="184" t="s">
        <v>1218</v>
      </c>
      <c r="J68" s="419" t="s">
        <v>120</v>
      </c>
      <c r="K68" s="184" t="s">
        <v>439</v>
      </c>
      <c r="L68" s="403" t="s">
        <v>1219</v>
      </c>
      <c r="M68" s="378">
        <v>44355</v>
      </c>
      <c r="N68" s="403">
        <v>44340</v>
      </c>
      <c r="O68" s="184" t="s">
        <v>439</v>
      </c>
      <c r="P68" s="184" t="s">
        <v>1224</v>
      </c>
      <c r="Q68" s="101" t="s">
        <v>120</v>
      </c>
    </row>
    <row r="69" spans="1:17" s="3" customFormat="1" ht="15" customHeight="1">
      <c r="A69" s="414" t="s">
        <v>60</v>
      </c>
      <c r="B69" s="414"/>
      <c r="C69" s="371"/>
      <c r="D69" s="371"/>
      <c r="E69" s="371"/>
      <c r="F69" s="423"/>
      <c r="G69" s="424"/>
      <c r="H69" s="424"/>
      <c r="I69" s="424"/>
      <c r="J69" s="424"/>
      <c r="K69" s="424"/>
      <c r="L69" s="425"/>
      <c r="M69" s="425"/>
      <c r="N69" s="425"/>
      <c r="O69" s="424"/>
      <c r="P69" s="424"/>
      <c r="Q69" s="155"/>
    </row>
    <row r="70" spans="1:17" ht="15" customHeight="1">
      <c r="A70" s="416" t="s">
        <v>61</v>
      </c>
      <c r="B70" s="416" t="s">
        <v>118</v>
      </c>
      <c r="C70" s="376">
        <f t="shared" ref="C70:C75" si="11">IF(B70="Да, использовался",1,0)</f>
        <v>0</v>
      </c>
      <c r="D70" s="376"/>
      <c r="E70" s="376">
        <f t="shared" ref="E70:E75" si="12">C70*(1-D70)</f>
        <v>0</v>
      </c>
      <c r="F70" s="386" t="s">
        <v>439</v>
      </c>
      <c r="G70" s="184" t="s">
        <v>439</v>
      </c>
      <c r="H70" s="184" t="s">
        <v>444</v>
      </c>
      <c r="I70" s="184" t="s">
        <v>1228</v>
      </c>
      <c r="J70" s="387" t="s">
        <v>120</v>
      </c>
      <c r="K70" s="379" t="s">
        <v>441</v>
      </c>
      <c r="L70" s="403">
        <v>44364</v>
      </c>
      <c r="M70" s="403">
        <v>44357</v>
      </c>
      <c r="N70" s="418" t="s">
        <v>120</v>
      </c>
      <c r="O70" s="419" t="s">
        <v>120</v>
      </c>
      <c r="P70" s="184" t="s">
        <v>2039</v>
      </c>
      <c r="Q70" s="101" t="s">
        <v>120</v>
      </c>
    </row>
    <row r="71" spans="1:17" ht="15" customHeight="1">
      <c r="A71" s="416" t="s">
        <v>62</v>
      </c>
      <c r="B71" s="416" t="s">
        <v>118</v>
      </c>
      <c r="C71" s="376">
        <f t="shared" si="11"/>
        <v>0</v>
      </c>
      <c r="D71" s="376"/>
      <c r="E71" s="376">
        <f t="shared" si="12"/>
        <v>0</v>
      </c>
      <c r="F71" s="184" t="s">
        <v>295</v>
      </c>
      <c r="G71" s="419" t="s">
        <v>120</v>
      </c>
      <c r="H71" s="419" t="s">
        <v>120</v>
      </c>
      <c r="I71" s="419" t="s">
        <v>120</v>
      </c>
      <c r="J71" s="419" t="s">
        <v>120</v>
      </c>
      <c r="K71" s="419" t="s">
        <v>120</v>
      </c>
      <c r="L71" s="418" t="s">
        <v>120</v>
      </c>
      <c r="M71" s="418" t="s">
        <v>120</v>
      </c>
      <c r="N71" s="418" t="s">
        <v>120</v>
      </c>
      <c r="O71" s="419" t="s">
        <v>120</v>
      </c>
      <c r="P71" s="184" t="s">
        <v>2040</v>
      </c>
      <c r="Q71" s="101" t="s">
        <v>120</v>
      </c>
    </row>
    <row r="72" spans="1:17" ht="15" customHeight="1">
      <c r="A72" s="420" t="s">
        <v>63</v>
      </c>
      <c r="B72" s="420" t="s">
        <v>119</v>
      </c>
      <c r="C72" s="376">
        <f t="shared" si="11"/>
        <v>1</v>
      </c>
      <c r="D72" s="376"/>
      <c r="E72" s="376">
        <f t="shared" si="12"/>
        <v>1</v>
      </c>
      <c r="F72" s="386" t="s">
        <v>439</v>
      </c>
      <c r="G72" s="184" t="s">
        <v>439</v>
      </c>
      <c r="H72" s="184" t="s">
        <v>444</v>
      </c>
      <c r="I72" s="184" t="s">
        <v>1246</v>
      </c>
      <c r="J72" s="184" t="s">
        <v>1245</v>
      </c>
      <c r="K72" s="184" t="s">
        <v>439</v>
      </c>
      <c r="L72" s="403" t="s">
        <v>898</v>
      </c>
      <c r="M72" s="403">
        <v>44315</v>
      </c>
      <c r="N72" s="403">
        <v>44315</v>
      </c>
      <c r="O72" s="184" t="s">
        <v>439</v>
      </c>
      <c r="P72" s="184" t="s">
        <v>531</v>
      </c>
      <c r="Q72" s="101" t="s">
        <v>120</v>
      </c>
    </row>
    <row r="73" spans="1:17" ht="15" customHeight="1">
      <c r="A73" s="420" t="s">
        <v>64</v>
      </c>
      <c r="B73" s="416" t="s">
        <v>118</v>
      </c>
      <c r="C73" s="376">
        <f t="shared" si="11"/>
        <v>0</v>
      </c>
      <c r="D73" s="376"/>
      <c r="E73" s="376">
        <f t="shared" si="12"/>
        <v>0</v>
      </c>
      <c r="F73" s="386" t="s">
        <v>439</v>
      </c>
      <c r="G73" s="184" t="s">
        <v>441</v>
      </c>
      <c r="H73" s="184" t="s">
        <v>444</v>
      </c>
      <c r="I73" s="386" t="s">
        <v>446</v>
      </c>
      <c r="J73" s="419" t="s">
        <v>120</v>
      </c>
      <c r="K73" s="387" t="s">
        <v>120</v>
      </c>
      <c r="L73" s="388" t="s">
        <v>1053</v>
      </c>
      <c r="M73" s="418" t="s">
        <v>120</v>
      </c>
      <c r="N73" s="418" t="s">
        <v>120</v>
      </c>
      <c r="O73" s="419" t="s">
        <v>120</v>
      </c>
      <c r="P73" s="184" t="s">
        <v>1062</v>
      </c>
      <c r="Q73" s="101" t="s">
        <v>120</v>
      </c>
    </row>
    <row r="74" spans="1:17" ht="15" customHeight="1">
      <c r="A74" s="416" t="s">
        <v>65</v>
      </c>
      <c r="B74" s="416" t="s">
        <v>119</v>
      </c>
      <c r="C74" s="376">
        <f t="shared" si="11"/>
        <v>1</v>
      </c>
      <c r="D74" s="376"/>
      <c r="E74" s="376">
        <f t="shared" si="12"/>
        <v>1</v>
      </c>
      <c r="F74" s="386" t="s">
        <v>439</v>
      </c>
      <c r="G74" s="184" t="s">
        <v>439</v>
      </c>
      <c r="H74" s="184" t="s">
        <v>442</v>
      </c>
      <c r="I74" s="386" t="s">
        <v>1058</v>
      </c>
      <c r="J74" s="387" t="s">
        <v>120</v>
      </c>
      <c r="K74" s="184" t="s">
        <v>439</v>
      </c>
      <c r="L74" s="403">
        <v>44333</v>
      </c>
      <c r="M74" s="403">
        <v>44328</v>
      </c>
      <c r="N74" s="403">
        <v>44328</v>
      </c>
      <c r="O74" s="184" t="s">
        <v>439</v>
      </c>
      <c r="P74" s="421" t="s">
        <v>120</v>
      </c>
      <c r="Q74" s="101" t="s">
        <v>120</v>
      </c>
    </row>
    <row r="75" spans="1:17" ht="15" customHeight="1">
      <c r="A75" s="420" t="s">
        <v>66</v>
      </c>
      <c r="B75" s="416" t="s">
        <v>118</v>
      </c>
      <c r="C75" s="376">
        <f t="shared" si="11"/>
        <v>0</v>
      </c>
      <c r="D75" s="376"/>
      <c r="E75" s="376">
        <f t="shared" si="12"/>
        <v>0</v>
      </c>
      <c r="F75" s="184" t="s">
        <v>295</v>
      </c>
      <c r="G75" s="419" t="s">
        <v>120</v>
      </c>
      <c r="H75" s="419" t="s">
        <v>120</v>
      </c>
      <c r="I75" s="419" t="s">
        <v>120</v>
      </c>
      <c r="J75" s="419" t="s">
        <v>120</v>
      </c>
      <c r="K75" s="419" t="s">
        <v>120</v>
      </c>
      <c r="L75" s="418" t="s">
        <v>120</v>
      </c>
      <c r="M75" s="418" t="s">
        <v>120</v>
      </c>
      <c r="N75" s="418" t="s">
        <v>120</v>
      </c>
      <c r="O75" s="419" t="s">
        <v>120</v>
      </c>
      <c r="P75" s="184" t="s">
        <v>2041</v>
      </c>
      <c r="Q75" s="101" t="s">
        <v>120</v>
      </c>
    </row>
    <row r="76" spans="1:17" s="3" customFormat="1" ht="15" customHeight="1">
      <c r="A76" s="414" t="s">
        <v>67</v>
      </c>
      <c r="B76" s="414"/>
      <c r="C76" s="371"/>
      <c r="D76" s="371"/>
      <c r="E76" s="371"/>
      <c r="F76" s="423"/>
      <c r="G76" s="424"/>
      <c r="H76" s="424"/>
      <c r="I76" s="424"/>
      <c r="J76" s="396"/>
      <c r="K76" s="424"/>
      <c r="L76" s="425"/>
      <c r="M76" s="425"/>
      <c r="N76" s="425"/>
      <c r="O76" s="424"/>
      <c r="P76" s="424"/>
      <c r="Q76" s="155"/>
    </row>
    <row r="77" spans="1:17" ht="15" customHeight="1">
      <c r="A77" s="420" t="s">
        <v>68</v>
      </c>
      <c r="B77" s="416" t="s">
        <v>119</v>
      </c>
      <c r="C77" s="376">
        <f t="shared" ref="C77:C86" si="13">IF(B77="Да, использовался",1,0)</f>
        <v>1</v>
      </c>
      <c r="D77" s="376"/>
      <c r="E77" s="376">
        <f t="shared" ref="E77:E86" si="14">C77*(1-D77)</f>
        <v>1</v>
      </c>
      <c r="F77" s="184" t="s">
        <v>439</v>
      </c>
      <c r="G77" s="184" t="s">
        <v>439</v>
      </c>
      <c r="H77" s="184" t="s">
        <v>442</v>
      </c>
      <c r="I77" s="386" t="s">
        <v>2011</v>
      </c>
      <c r="J77" s="387" t="s">
        <v>120</v>
      </c>
      <c r="K77" s="386" t="s">
        <v>439</v>
      </c>
      <c r="L77" s="403" t="s">
        <v>1020</v>
      </c>
      <c r="M77" s="403">
        <v>44323</v>
      </c>
      <c r="N77" s="403" t="s">
        <v>295</v>
      </c>
      <c r="O77" s="184" t="s">
        <v>295</v>
      </c>
      <c r="P77" s="421" t="s">
        <v>120</v>
      </c>
      <c r="Q77" s="101" t="s">
        <v>120</v>
      </c>
    </row>
    <row r="78" spans="1:17" ht="15" customHeight="1">
      <c r="A78" s="416" t="s">
        <v>70</v>
      </c>
      <c r="B78" s="416" t="s">
        <v>118</v>
      </c>
      <c r="C78" s="376">
        <f t="shared" si="13"/>
        <v>0</v>
      </c>
      <c r="D78" s="376"/>
      <c r="E78" s="376">
        <f t="shared" si="14"/>
        <v>0</v>
      </c>
      <c r="F78" s="386" t="s">
        <v>439</v>
      </c>
      <c r="G78" s="184" t="s">
        <v>1147</v>
      </c>
      <c r="H78" s="184" t="s">
        <v>444</v>
      </c>
      <c r="I78" s="184" t="s">
        <v>1086</v>
      </c>
      <c r="J78" s="387" t="s">
        <v>120</v>
      </c>
      <c r="K78" s="386" t="s">
        <v>441</v>
      </c>
      <c r="L78" s="403">
        <v>44350</v>
      </c>
      <c r="M78" s="378">
        <v>44340</v>
      </c>
      <c r="N78" s="418" t="s">
        <v>120</v>
      </c>
      <c r="O78" s="419" t="s">
        <v>120</v>
      </c>
      <c r="P78" s="184" t="s">
        <v>2962</v>
      </c>
      <c r="Q78" s="101" t="s">
        <v>120</v>
      </c>
    </row>
    <row r="79" spans="1:17" ht="15" customHeight="1">
      <c r="A79" s="416" t="s">
        <v>71</v>
      </c>
      <c r="B79" s="416" t="s">
        <v>119</v>
      </c>
      <c r="C79" s="376">
        <f t="shared" si="13"/>
        <v>1</v>
      </c>
      <c r="D79" s="376"/>
      <c r="E79" s="376">
        <f t="shared" si="14"/>
        <v>1</v>
      </c>
      <c r="F79" s="386" t="s">
        <v>439</v>
      </c>
      <c r="G79" s="184" t="s">
        <v>439</v>
      </c>
      <c r="H79" s="184" t="s">
        <v>444</v>
      </c>
      <c r="I79" s="386" t="s">
        <v>1056</v>
      </c>
      <c r="J79" s="184" t="s">
        <v>1054</v>
      </c>
      <c r="K79" s="184" t="s">
        <v>439</v>
      </c>
      <c r="L79" s="403">
        <v>44336</v>
      </c>
      <c r="M79" s="403">
        <v>44334</v>
      </c>
      <c r="N79" s="403" t="s">
        <v>295</v>
      </c>
      <c r="O79" s="184" t="s">
        <v>295</v>
      </c>
      <c r="P79" s="421" t="s">
        <v>120</v>
      </c>
      <c r="Q79" s="101" t="s">
        <v>120</v>
      </c>
    </row>
    <row r="80" spans="1:17" ht="15" customHeight="1">
      <c r="A80" s="420" t="s">
        <v>72</v>
      </c>
      <c r="B80" s="416" t="s">
        <v>119</v>
      </c>
      <c r="C80" s="376">
        <f t="shared" si="13"/>
        <v>1</v>
      </c>
      <c r="D80" s="376"/>
      <c r="E80" s="376">
        <f t="shared" si="14"/>
        <v>1</v>
      </c>
      <c r="F80" s="386" t="s">
        <v>439</v>
      </c>
      <c r="G80" s="184" t="s">
        <v>439</v>
      </c>
      <c r="H80" s="184" t="s">
        <v>444</v>
      </c>
      <c r="I80" s="184" t="s">
        <v>1150</v>
      </c>
      <c r="J80" s="184" t="s">
        <v>1152</v>
      </c>
      <c r="K80" s="379" t="s">
        <v>439</v>
      </c>
      <c r="L80" s="403">
        <v>44363</v>
      </c>
      <c r="M80" s="403" t="s">
        <v>1151</v>
      </c>
      <c r="N80" s="403" t="s">
        <v>295</v>
      </c>
      <c r="O80" s="184" t="s">
        <v>295</v>
      </c>
      <c r="P80" s="184" t="s">
        <v>1181</v>
      </c>
      <c r="Q80" s="101" t="s">
        <v>120</v>
      </c>
    </row>
    <row r="81" spans="1:17" ht="15" customHeight="1">
      <c r="A81" s="416" t="s">
        <v>74</v>
      </c>
      <c r="B81" s="420" t="s">
        <v>119</v>
      </c>
      <c r="C81" s="376">
        <f t="shared" si="13"/>
        <v>1</v>
      </c>
      <c r="D81" s="376"/>
      <c r="E81" s="376">
        <f t="shared" si="14"/>
        <v>1</v>
      </c>
      <c r="F81" s="386" t="s">
        <v>439</v>
      </c>
      <c r="G81" s="184" t="s">
        <v>439</v>
      </c>
      <c r="H81" s="184" t="s">
        <v>444</v>
      </c>
      <c r="I81" s="184" t="s">
        <v>453</v>
      </c>
      <c r="J81" s="184" t="s">
        <v>1165</v>
      </c>
      <c r="K81" s="184" t="s">
        <v>439</v>
      </c>
      <c r="L81" s="378">
        <v>44377</v>
      </c>
      <c r="M81" s="403" t="s">
        <v>295</v>
      </c>
      <c r="N81" s="403" t="s">
        <v>295</v>
      </c>
      <c r="O81" s="184" t="s">
        <v>295</v>
      </c>
      <c r="P81" s="421" t="s">
        <v>120</v>
      </c>
      <c r="Q81" s="101" t="s">
        <v>120</v>
      </c>
    </row>
    <row r="82" spans="1:17" ht="15" customHeight="1">
      <c r="A82" s="420" t="s">
        <v>75</v>
      </c>
      <c r="B82" s="420" t="s">
        <v>119</v>
      </c>
      <c r="C82" s="376">
        <f t="shared" si="13"/>
        <v>1</v>
      </c>
      <c r="D82" s="376"/>
      <c r="E82" s="376">
        <f t="shared" si="14"/>
        <v>1</v>
      </c>
      <c r="F82" s="386" t="s">
        <v>439</v>
      </c>
      <c r="G82" s="184" t="s">
        <v>439</v>
      </c>
      <c r="H82" s="184" t="s">
        <v>444</v>
      </c>
      <c r="I82" s="184" t="s">
        <v>1223</v>
      </c>
      <c r="J82" s="387" t="s">
        <v>120</v>
      </c>
      <c r="K82" s="184" t="s">
        <v>439</v>
      </c>
      <c r="L82" s="403">
        <v>44369</v>
      </c>
      <c r="M82" s="403">
        <v>44362</v>
      </c>
      <c r="N82" s="403" t="s">
        <v>295</v>
      </c>
      <c r="O82" s="184" t="s">
        <v>295</v>
      </c>
      <c r="P82" s="421" t="s">
        <v>120</v>
      </c>
      <c r="Q82" s="101" t="s">
        <v>120</v>
      </c>
    </row>
    <row r="83" spans="1:17" ht="15" customHeight="1">
      <c r="A83" s="420" t="s">
        <v>537</v>
      </c>
      <c r="B83" s="416" t="s">
        <v>119</v>
      </c>
      <c r="C83" s="376">
        <f t="shared" si="13"/>
        <v>1</v>
      </c>
      <c r="D83" s="376"/>
      <c r="E83" s="376">
        <f t="shared" si="14"/>
        <v>1</v>
      </c>
      <c r="F83" s="386" t="s">
        <v>439</v>
      </c>
      <c r="G83" s="184" t="s">
        <v>439</v>
      </c>
      <c r="H83" s="184" t="s">
        <v>444</v>
      </c>
      <c r="I83" s="184" t="s">
        <v>1178</v>
      </c>
      <c r="J83" s="419" t="s">
        <v>120</v>
      </c>
      <c r="K83" s="379" t="s">
        <v>439</v>
      </c>
      <c r="L83" s="403">
        <v>44358</v>
      </c>
      <c r="M83" s="378" t="s">
        <v>1179</v>
      </c>
      <c r="N83" s="403" t="s">
        <v>295</v>
      </c>
      <c r="O83" s="184" t="s">
        <v>295</v>
      </c>
      <c r="P83" s="421" t="s">
        <v>120</v>
      </c>
      <c r="Q83" s="101" t="s">
        <v>120</v>
      </c>
    </row>
    <row r="84" spans="1:17" ht="15" customHeight="1">
      <c r="A84" s="420" t="s">
        <v>76</v>
      </c>
      <c r="B84" s="416" t="s">
        <v>118</v>
      </c>
      <c r="C84" s="376">
        <f t="shared" si="13"/>
        <v>0</v>
      </c>
      <c r="D84" s="376"/>
      <c r="E84" s="376">
        <f t="shared" si="14"/>
        <v>0</v>
      </c>
      <c r="F84" s="386" t="s">
        <v>439</v>
      </c>
      <c r="G84" s="184" t="s">
        <v>439</v>
      </c>
      <c r="H84" s="184" t="s">
        <v>444</v>
      </c>
      <c r="I84" s="184" t="s">
        <v>1230</v>
      </c>
      <c r="J84" s="184" t="s">
        <v>1153</v>
      </c>
      <c r="K84" s="379" t="s">
        <v>441</v>
      </c>
      <c r="L84" s="403">
        <v>44356</v>
      </c>
      <c r="M84" s="378" t="s">
        <v>1231</v>
      </c>
      <c r="N84" s="418" t="s">
        <v>120</v>
      </c>
      <c r="O84" s="419" t="s">
        <v>120</v>
      </c>
      <c r="P84" s="184" t="s">
        <v>2972</v>
      </c>
      <c r="Q84" s="101" t="s">
        <v>120</v>
      </c>
    </row>
    <row r="85" spans="1:17" ht="15" customHeight="1">
      <c r="A85" s="420" t="s">
        <v>77</v>
      </c>
      <c r="B85" s="416" t="s">
        <v>119</v>
      </c>
      <c r="C85" s="376">
        <f t="shared" si="13"/>
        <v>1</v>
      </c>
      <c r="D85" s="376"/>
      <c r="E85" s="376">
        <f t="shared" si="14"/>
        <v>1</v>
      </c>
      <c r="F85" s="386" t="s">
        <v>439</v>
      </c>
      <c r="G85" s="184" t="s">
        <v>439</v>
      </c>
      <c r="H85" s="184" t="s">
        <v>444</v>
      </c>
      <c r="I85" s="184" t="s">
        <v>1091</v>
      </c>
      <c r="J85" s="184" t="s">
        <v>1087</v>
      </c>
      <c r="K85" s="386" t="s">
        <v>439</v>
      </c>
      <c r="L85" s="403">
        <v>44371</v>
      </c>
      <c r="M85" s="403" t="s">
        <v>1180</v>
      </c>
      <c r="N85" s="403">
        <v>44355</v>
      </c>
      <c r="O85" s="184" t="s">
        <v>439</v>
      </c>
      <c r="P85" s="421" t="s">
        <v>120</v>
      </c>
      <c r="Q85" s="101" t="s">
        <v>120</v>
      </c>
    </row>
    <row r="86" spans="1:17" ht="15" customHeight="1">
      <c r="A86" s="416" t="s">
        <v>78</v>
      </c>
      <c r="B86" s="416" t="s">
        <v>118</v>
      </c>
      <c r="C86" s="376">
        <f t="shared" si="13"/>
        <v>0</v>
      </c>
      <c r="D86" s="376"/>
      <c r="E86" s="376">
        <f t="shared" si="14"/>
        <v>0</v>
      </c>
      <c r="F86" s="184" t="s">
        <v>439</v>
      </c>
      <c r="G86" s="184" t="s">
        <v>439</v>
      </c>
      <c r="H86" s="184" t="s">
        <v>444</v>
      </c>
      <c r="I86" s="184" t="s">
        <v>1155</v>
      </c>
      <c r="J86" s="419" t="s">
        <v>120</v>
      </c>
      <c r="K86" s="184" t="s">
        <v>441</v>
      </c>
      <c r="L86" s="403" t="s">
        <v>1154</v>
      </c>
      <c r="M86" s="403">
        <v>44351</v>
      </c>
      <c r="N86" s="418" t="s">
        <v>120</v>
      </c>
      <c r="O86" s="419" t="s">
        <v>120</v>
      </c>
      <c r="P86" s="184" t="s">
        <v>2028</v>
      </c>
      <c r="Q86" s="101" t="s">
        <v>120</v>
      </c>
    </row>
    <row r="87" spans="1:17" s="3" customFormat="1" ht="15" customHeight="1">
      <c r="A87" s="414" t="s">
        <v>79</v>
      </c>
      <c r="B87" s="414"/>
      <c r="C87" s="371"/>
      <c r="D87" s="371"/>
      <c r="E87" s="371"/>
      <c r="F87" s="423"/>
      <c r="G87" s="424"/>
      <c r="H87" s="424"/>
      <c r="I87" s="424"/>
      <c r="J87" s="424"/>
      <c r="K87" s="424"/>
      <c r="L87" s="425"/>
      <c r="M87" s="425"/>
      <c r="N87" s="425"/>
      <c r="O87" s="424"/>
      <c r="P87" s="396"/>
      <c r="Q87" s="155"/>
    </row>
    <row r="88" spans="1:17" s="3" customFormat="1" ht="15" customHeight="1">
      <c r="A88" s="416" t="s">
        <v>69</v>
      </c>
      <c r="B88" s="420" t="s">
        <v>118</v>
      </c>
      <c r="C88" s="376">
        <f t="shared" ref="C88:C98" si="15">IF(B88="Да, использовался",1,0)</f>
        <v>0</v>
      </c>
      <c r="D88" s="376"/>
      <c r="E88" s="376">
        <f t="shared" ref="E88:E98" si="16">C88*(1-D88)</f>
        <v>0</v>
      </c>
      <c r="F88" s="386" t="s">
        <v>439</v>
      </c>
      <c r="G88" s="184" t="s">
        <v>439</v>
      </c>
      <c r="H88" s="184" t="s">
        <v>444</v>
      </c>
      <c r="I88" s="184" t="s">
        <v>1225</v>
      </c>
      <c r="J88" s="387" t="s">
        <v>120</v>
      </c>
      <c r="K88" s="389" t="s">
        <v>441</v>
      </c>
      <c r="L88" s="403">
        <v>44364</v>
      </c>
      <c r="M88" s="403">
        <v>44362</v>
      </c>
      <c r="N88" s="418" t="s">
        <v>120</v>
      </c>
      <c r="O88" s="419" t="s">
        <v>120</v>
      </c>
      <c r="P88" s="184" t="s">
        <v>2039</v>
      </c>
      <c r="Q88" s="155" t="s">
        <v>120</v>
      </c>
    </row>
    <row r="89" spans="1:17" ht="15" customHeight="1">
      <c r="A89" s="420" t="s">
        <v>80</v>
      </c>
      <c r="B89" s="416" t="s">
        <v>119</v>
      </c>
      <c r="C89" s="376">
        <f t="shared" si="15"/>
        <v>1</v>
      </c>
      <c r="D89" s="376"/>
      <c r="E89" s="376">
        <f t="shared" si="16"/>
        <v>1</v>
      </c>
      <c r="F89" s="386" t="s">
        <v>439</v>
      </c>
      <c r="G89" s="184" t="s">
        <v>439</v>
      </c>
      <c r="H89" s="184" t="s">
        <v>444</v>
      </c>
      <c r="I89" s="389" t="s">
        <v>1103</v>
      </c>
      <c r="J89" s="184" t="s">
        <v>1102</v>
      </c>
      <c r="K89" s="379" t="s">
        <v>439</v>
      </c>
      <c r="L89" s="403">
        <v>44365</v>
      </c>
      <c r="M89" s="403">
        <v>44348</v>
      </c>
      <c r="N89" s="403" t="s">
        <v>295</v>
      </c>
      <c r="O89" s="184" t="s">
        <v>295</v>
      </c>
      <c r="P89" s="184" t="s">
        <v>528</v>
      </c>
      <c r="Q89" s="101" t="s">
        <v>120</v>
      </c>
    </row>
    <row r="90" spans="1:17" ht="15" customHeight="1">
      <c r="A90" s="416" t="s">
        <v>73</v>
      </c>
      <c r="B90" s="416" t="s">
        <v>119</v>
      </c>
      <c r="C90" s="376">
        <f t="shared" si="15"/>
        <v>1</v>
      </c>
      <c r="D90" s="376"/>
      <c r="E90" s="376">
        <f t="shared" si="16"/>
        <v>1</v>
      </c>
      <c r="F90" s="386" t="s">
        <v>439</v>
      </c>
      <c r="G90" s="184" t="s">
        <v>439</v>
      </c>
      <c r="H90" s="184" t="s">
        <v>444</v>
      </c>
      <c r="I90" s="184" t="s">
        <v>1156</v>
      </c>
      <c r="J90" s="387" t="s">
        <v>120</v>
      </c>
      <c r="K90" s="184" t="s">
        <v>439</v>
      </c>
      <c r="L90" s="378">
        <v>44357</v>
      </c>
      <c r="M90" s="403" t="s">
        <v>295</v>
      </c>
      <c r="N90" s="403">
        <v>44341</v>
      </c>
      <c r="O90" s="184" t="s">
        <v>439</v>
      </c>
      <c r="P90" s="184" t="s">
        <v>528</v>
      </c>
      <c r="Q90" s="101" t="s">
        <v>120</v>
      </c>
    </row>
    <row r="91" spans="1:17" ht="15" customHeight="1">
      <c r="A91" s="420" t="s">
        <v>81</v>
      </c>
      <c r="B91" s="416" t="s">
        <v>118</v>
      </c>
      <c r="C91" s="376">
        <f t="shared" si="15"/>
        <v>0</v>
      </c>
      <c r="D91" s="376"/>
      <c r="E91" s="376">
        <f t="shared" si="16"/>
        <v>0</v>
      </c>
      <c r="F91" s="386" t="s">
        <v>439</v>
      </c>
      <c r="G91" s="184" t="s">
        <v>439</v>
      </c>
      <c r="H91" s="184" t="s">
        <v>444</v>
      </c>
      <c r="I91" s="184" t="s">
        <v>1177</v>
      </c>
      <c r="J91" s="419" t="s">
        <v>120</v>
      </c>
      <c r="K91" s="386" t="s">
        <v>441</v>
      </c>
      <c r="L91" s="403">
        <v>44356</v>
      </c>
      <c r="M91" s="403">
        <v>44342</v>
      </c>
      <c r="N91" s="418" t="s">
        <v>120</v>
      </c>
      <c r="O91" s="419" t="s">
        <v>120</v>
      </c>
      <c r="P91" s="184" t="s">
        <v>2042</v>
      </c>
      <c r="Q91" s="101" t="s">
        <v>120</v>
      </c>
    </row>
    <row r="92" spans="1:17" ht="15" customHeight="1">
      <c r="A92" s="420" t="s">
        <v>82</v>
      </c>
      <c r="B92" s="420" t="s">
        <v>119</v>
      </c>
      <c r="C92" s="376">
        <f t="shared" si="15"/>
        <v>1</v>
      </c>
      <c r="D92" s="376"/>
      <c r="E92" s="376">
        <f t="shared" si="16"/>
        <v>1</v>
      </c>
      <c r="F92" s="386" t="s">
        <v>439</v>
      </c>
      <c r="G92" s="184" t="s">
        <v>439</v>
      </c>
      <c r="H92" s="184" t="s">
        <v>442</v>
      </c>
      <c r="I92" s="389" t="s">
        <v>892</v>
      </c>
      <c r="J92" s="389" t="s">
        <v>893</v>
      </c>
      <c r="K92" s="386" t="s">
        <v>439</v>
      </c>
      <c r="L92" s="403">
        <v>44322</v>
      </c>
      <c r="M92" s="403">
        <v>44312</v>
      </c>
      <c r="N92" s="403">
        <v>44320</v>
      </c>
      <c r="O92" s="184" t="s">
        <v>439</v>
      </c>
      <c r="P92" s="421" t="s">
        <v>120</v>
      </c>
      <c r="Q92" s="101" t="s">
        <v>120</v>
      </c>
    </row>
    <row r="93" spans="1:17" ht="15" customHeight="1">
      <c r="A93" s="416" t="s">
        <v>83</v>
      </c>
      <c r="B93" s="416" t="s">
        <v>119</v>
      </c>
      <c r="C93" s="376">
        <f t="shared" si="15"/>
        <v>1</v>
      </c>
      <c r="D93" s="376"/>
      <c r="E93" s="376">
        <f t="shared" si="16"/>
        <v>1</v>
      </c>
      <c r="F93" s="386" t="s">
        <v>439</v>
      </c>
      <c r="G93" s="184" t="s">
        <v>439</v>
      </c>
      <c r="H93" s="184" t="s">
        <v>454</v>
      </c>
      <c r="I93" s="184" t="s">
        <v>1060</v>
      </c>
      <c r="J93" s="387" t="s">
        <v>120</v>
      </c>
      <c r="K93" s="389" t="s">
        <v>439</v>
      </c>
      <c r="L93" s="403">
        <v>44341</v>
      </c>
      <c r="M93" s="403">
        <v>44330</v>
      </c>
      <c r="N93" s="403">
        <v>44337</v>
      </c>
      <c r="O93" s="184" t="s">
        <v>439</v>
      </c>
      <c r="P93" s="421" t="s">
        <v>120</v>
      </c>
      <c r="Q93" s="101" t="s">
        <v>120</v>
      </c>
    </row>
    <row r="94" spans="1:17" ht="15" customHeight="1">
      <c r="A94" s="420" t="s">
        <v>84</v>
      </c>
      <c r="B94" s="420" t="s">
        <v>119</v>
      </c>
      <c r="C94" s="376">
        <f t="shared" si="15"/>
        <v>1</v>
      </c>
      <c r="D94" s="376"/>
      <c r="E94" s="376">
        <f t="shared" si="16"/>
        <v>1</v>
      </c>
      <c r="F94" s="386" t="s">
        <v>439</v>
      </c>
      <c r="G94" s="184" t="s">
        <v>439</v>
      </c>
      <c r="H94" s="184" t="s">
        <v>444</v>
      </c>
      <c r="I94" s="184" t="s">
        <v>1116</v>
      </c>
      <c r="J94" s="184" t="s">
        <v>1118</v>
      </c>
      <c r="K94" s="184" t="s">
        <v>439</v>
      </c>
      <c r="L94" s="403" t="s">
        <v>1117</v>
      </c>
      <c r="M94" s="403">
        <v>44350</v>
      </c>
      <c r="N94" s="403" t="s">
        <v>295</v>
      </c>
      <c r="O94" s="184" t="s">
        <v>295</v>
      </c>
      <c r="P94" s="421" t="s">
        <v>120</v>
      </c>
      <c r="Q94" s="101" t="s">
        <v>120</v>
      </c>
    </row>
    <row r="95" spans="1:17" ht="15" customHeight="1">
      <c r="A95" s="416" t="s">
        <v>85</v>
      </c>
      <c r="B95" s="416" t="s">
        <v>119</v>
      </c>
      <c r="C95" s="376">
        <f t="shared" si="15"/>
        <v>1</v>
      </c>
      <c r="D95" s="402"/>
      <c r="E95" s="376">
        <f t="shared" si="16"/>
        <v>1</v>
      </c>
      <c r="F95" s="386" t="s">
        <v>439</v>
      </c>
      <c r="G95" s="184" t="s">
        <v>439</v>
      </c>
      <c r="H95" s="184" t="s">
        <v>442</v>
      </c>
      <c r="I95" s="386" t="s">
        <v>894</v>
      </c>
      <c r="J95" s="387" t="s">
        <v>120</v>
      </c>
      <c r="K95" s="184" t="s">
        <v>439</v>
      </c>
      <c r="L95" s="403" t="s">
        <v>895</v>
      </c>
      <c r="M95" s="403">
        <v>44320</v>
      </c>
      <c r="N95" s="403">
        <v>44315</v>
      </c>
      <c r="O95" s="184" t="s">
        <v>439</v>
      </c>
      <c r="P95" s="421" t="s">
        <v>120</v>
      </c>
      <c r="Q95" s="101" t="s">
        <v>120</v>
      </c>
    </row>
    <row r="96" spans="1:17" ht="15" customHeight="1">
      <c r="A96" s="416" t="s">
        <v>86</v>
      </c>
      <c r="B96" s="416" t="s">
        <v>119</v>
      </c>
      <c r="C96" s="376">
        <f t="shared" si="15"/>
        <v>1</v>
      </c>
      <c r="D96" s="376"/>
      <c r="E96" s="376">
        <f t="shared" si="16"/>
        <v>1</v>
      </c>
      <c r="F96" s="386" t="s">
        <v>439</v>
      </c>
      <c r="G96" s="184" t="s">
        <v>439</v>
      </c>
      <c r="H96" s="184" t="s">
        <v>440</v>
      </c>
      <c r="I96" s="184" t="s">
        <v>1157</v>
      </c>
      <c r="J96" s="387" t="s">
        <v>120</v>
      </c>
      <c r="K96" s="389" t="s">
        <v>439</v>
      </c>
      <c r="L96" s="403">
        <v>44358</v>
      </c>
      <c r="M96" s="378">
        <v>44351</v>
      </c>
      <c r="N96" s="403">
        <v>44349</v>
      </c>
      <c r="O96" s="184" t="s">
        <v>439</v>
      </c>
      <c r="P96" s="421" t="s">
        <v>120</v>
      </c>
      <c r="Q96" s="101" t="s">
        <v>120</v>
      </c>
    </row>
    <row r="97" spans="1:17" ht="15" customHeight="1">
      <c r="A97" s="420" t="s">
        <v>87</v>
      </c>
      <c r="B97" s="416" t="s">
        <v>118</v>
      </c>
      <c r="C97" s="376">
        <f t="shared" si="15"/>
        <v>0</v>
      </c>
      <c r="D97" s="376"/>
      <c r="E97" s="376">
        <f t="shared" si="16"/>
        <v>0</v>
      </c>
      <c r="F97" s="386" t="s">
        <v>439</v>
      </c>
      <c r="G97" s="184" t="s">
        <v>439</v>
      </c>
      <c r="H97" s="184" t="s">
        <v>444</v>
      </c>
      <c r="I97" s="184" t="s">
        <v>1226</v>
      </c>
      <c r="J97" s="387" t="s">
        <v>120</v>
      </c>
      <c r="K97" s="386" t="s">
        <v>441</v>
      </c>
      <c r="L97" s="426">
        <v>44362</v>
      </c>
      <c r="M97" s="426">
        <v>44357</v>
      </c>
      <c r="N97" s="422" t="s">
        <v>120</v>
      </c>
      <c r="O97" s="387" t="s">
        <v>120</v>
      </c>
      <c r="P97" s="184" t="s">
        <v>2039</v>
      </c>
      <c r="Q97" s="101" t="s">
        <v>120</v>
      </c>
    </row>
    <row r="98" spans="1:17" ht="15" customHeight="1">
      <c r="A98" s="416" t="s">
        <v>88</v>
      </c>
      <c r="B98" s="420" t="s">
        <v>118</v>
      </c>
      <c r="C98" s="376">
        <f t="shared" si="15"/>
        <v>0</v>
      </c>
      <c r="D98" s="376"/>
      <c r="E98" s="376">
        <f t="shared" si="16"/>
        <v>0</v>
      </c>
      <c r="F98" s="386" t="s">
        <v>439</v>
      </c>
      <c r="G98" s="184" t="s">
        <v>441</v>
      </c>
      <c r="H98" s="184" t="s">
        <v>444</v>
      </c>
      <c r="I98" s="386" t="s">
        <v>446</v>
      </c>
      <c r="J98" s="387" t="s">
        <v>120</v>
      </c>
      <c r="K98" s="387" t="s">
        <v>120</v>
      </c>
      <c r="L98" s="403">
        <v>43969</v>
      </c>
      <c r="M98" s="422" t="s">
        <v>120</v>
      </c>
      <c r="N98" s="422" t="s">
        <v>120</v>
      </c>
      <c r="O98" s="387" t="s">
        <v>120</v>
      </c>
      <c r="P98" s="184" t="s">
        <v>1061</v>
      </c>
      <c r="Q98" s="101" t="s">
        <v>120</v>
      </c>
    </row>
    <row r="99" spans="1:17" ht="16" customHeight="1">
      <c r="A99" s="40" t="s">
        <v>862</v>
      </c>
      <c r="B99" s="20"/>
      <c r="C99" s="21"/>
      <c r="D99" s="21"/>
      <c r="E99" s="21"/>
      <c r="F99" s="210"/>
      <c r="G99" s="210"/>
      <c r="H99" s="188"/>
      <c r="I99" s="188"/>
      <c r="J99" s="188"/>
      <c r="K99" s="188"/>
      <c r="L99" s="19"/>
      <c r="M99" s="19"/>
      <c r="N99" s="19"/>
      <c r="O99" s="188"/>
      <c r="P99" s="188"/>
      <c r="Q99" s="101"/>
    </row>
    <row r="100" spans="1:17" ht="15" customHeight="1">
      <c r="A100" s="15"/>
      <c r="C100" s="23"/>
      <c r="D100" s="23"/>
      <c r="E100" s="23"/>
      <c r="F100" s="211"/>
      <c r="G100" s="211"/>
      <c r="H100" s="189"/>
      <c r="I100" s="189"/>
      <c r="J100" s="189"/>
    </row>
    <row r="101" spans="1:17" ht="15" customHeight="1">
      <c r="A101" s="15"/>
      <c r="C101" s="23"/>
      <c r="D101" s="23"/>
      <c r="E101" s="23"/>
      <c r="F101" s="211"/>
      <c r="G101" s="211"/>
      <c r="H101" s="189"/>
      <c r="I101" s="189"/>
      <c r="J101" s="189"/>
    </row>
    <row r="102" spans="1:17" ht="15" customHeight="1">
      <c r="A102" s="25"/>
      <c r="C102" s="23"/>
      <c r="D102" s="23"/>
      <c r="E102" s="23"/>
      <c r="F102" s="211"/>
      <c r="G102" s="211"/>
      <c r="H102" s="189"/>
      <c r="I102" s="189"/>
      <c r="J102" s="189"/>
    </row>
    <row r="103" spans="1:17" ht="15" customHeight="1">
      <c r="A103" s="25"/>
      <c r="C103" s="23"/>
      <c r="D103" s="23"/>
      <c r="E103" s="23"/>
      <c r="F103" s="211"/>
      <c r="G103" s="211"/>
      <c r="H103" s="189"/>
      <c r="I103" s="189"/>
      <c r="J103" s="189"/>
    </row>
    <row r="104" spans="1:17" ht="15" customHeight="1">
      <c r="A104" s="25"/>
      <c r="C104" s="23"/>
      <c r="D104" s="23"/>
      <c r="E104" s="23"/>
      <c r="F104" s="211"/>
      <c r="G104" s="211"/>
      <c r="H104" s="189"/>
      <c r="I104" s="189"/>
      <c r="J104" s="189"/>
    </row>
    <row r="105" spans="1:17" ht="15" customHeight="1">
      <c r="A105" s="26"/>
      <c r="B105" s="12"/>
      <c r="C105" s="25"/>
      <c r="D105" s="25"/>
      <c r="E105" s="25"/>
      <c r="F105" s="189"/>
      <c r="G105" s="189"/>
      <c r="H105" s="189"/>
      <c r="I105" s="189"/>
      <c r="J105" s="189"/>
    </row>
    <row r="106" spans="1:17" ht="15" customHeight="1">
      <c r="A106" s="25"/>
      <c r="C106" s="25"/>
      <c r="D106" s="25"/>
      <c r="E106" s="25"/>
      <c r="F106" s="189"/>
      <c r="G106" s="189"/>
      <c r="H106" s="189"/>
      <c r="I106" s="189"/>
      <c r="J106" s="189"/>
    </row>
    <row r="107" spans="1:17" ht="15" customHeight="1">
      <c r="A107" s="25"/>
      <c r="C107" s="25"/>
      <c r="D107" s="25"/>
      <c r="E107" s="25"/>
      <c r="F107" s="189"/>
      <c r="G107" s="189"/>
      <c r="H107" s="189"/>
      <c r="I107" s="189"/>
      <c r="J107" s="189"/>
    </row>
    <row r="108" spans="1:17" ht="15" customHeight="1">
      <c r="A108" s="25"/>
      <c r="C108" s="25"/>
      <c r="D108" s="25"/>
      <c r="E108" s="25"/>
      <c r="F108" s="189"/>
      <c r="G108" s="189"/>
      <c r="H108" s="189"/>
      <c r="I108" s="189"/>
      <c r="J108" s="189"/>
    </row>
    <row r="109" spans="1:17" ht="15" customHeight="1">
      <c r="A109" s="26"/>
      <c r="B109" s="12"/>
      <c r="C109" s="25"/>
      <c r="D109" s="25"/>
      <c r="E109" s="25"/>
      <c r="F109" s="189"/>
      <c r="G109" s="189"/>
      <c r="H109" s="189"/>
      <c r="I109" s="189"/>
      <c r="J109" s="189"/>
    </row>
    <row r="110" spans="1:17" ht="15" customHeight="1">
      <c r="A110" s="25"/>
      <c r="C110" s="25"/>
      <c r="D110" s="25"/>
      <c r="E110" s="25"/>
      <c r="F110" s="189"/>
      <c r="G110" s="189"/>
      <c r="H110" s="189"/>
      <c r="I110" s="189"/>
      <c r="J110" s="189"/>
    </row>
    <row r="111" spans="1:17" ht="15" customHeight="1">
      <c r="A111" s="25"/>
      <c r="C111" s="25"/>
      <c r="D111" s="25"/>
      <c r="E111" s="25"/>
      <c r="F111" s="189"/>
      <c r="G111" s="189"/>
      <c r="H111" s="189"/>
      <c r="I111" s="189"/>
      <c r="J111" s="189"/>
    </row>
    <row r="112" spans="1:17" ht="15" customHeight="1">
      <c r="A112" s="26"/>
      <c r="B112" s="12"/>
      <c r="C112" s="25"/>
      <c r="D112" s="25"/>
      <c r="E112" s="25"/>
      <c r="F112" s="189"/>
      <c r="G112" s="189"/>
      <c r="H112" s="189"/>
      <c r="I112" s="189"/>
      <c r="J112" s="189"/>
    </row>
    <row r="113" spans="1:10" ht="15" customHeight="1">
      <c r="A113" s="25"/>
      <c r="C113" s="25"/>
      <c r="D113" s="25"/>
      <c r="E113" s="25"/>
      <c r="F113" s="189"/>
      <c r="G113" s="189"/>
      <c r="H113" s="189"/>
      <c r="I113" s="189"/>
      <c r="J113" s="189"/>
    </row>
    <row r="114" spans="1:10" ht="15" customHeight="1">
      <c r="A114" s="25"/>
      <c r="C114" s="25"/>
      <c r="D114" s="25"/>
      <c r="E114" s="25"/>
      <c r="F114" s="189"/>
      <c r="G114" s="189"/>
      <c r="H114" s="189"/>
      <c r="I114" s="189"/>
      <c r="J114" s="189"/>
    </row>
    <row r="115" spans="1:10" ht="15" customHeight="1">
      <c r="A115" s="25"/>
      <c r="C115" s="25"/>
      <c r="D115" s="25"/>
      <c r="E115" s="25"/>
      <c r="F115" s="189"/>
      <c r="G115" s="189"/>
      <c r="H115" s="189"/>
      <c r="I115" s="189"/>
      <c r="J115" s="189"/>
    </row>
    <row r="116" spans="1:10" ht="15" customHeight="1">
      <c r="A116" s="26"/>
      <c r="B116" s="12"/>
      <c r="C116" s="25"/>
      <c r="D116" s="25"/>
      <c r="E116" s="25"/>
      <c r="F116" s="189"/>
      <c r="G116" s="189"/>
      <c r="H116" s="189"/>
      <c r="I116" s="189"/>
      <c r="J116" s="189"/>
    </row>
    <row r="117" spans="1:10" ht="15" customHeight="1">
      <c r="A117" s="25"/>
      <c r="C117" s="25"/>
      <c r="D117" s="25"/>
      <c r="E117" s="25"/>
      <c r="F117" s="189"/>
      <c r="G117" s="189"/>
      <c r="H117" s="189"/>
      <c r="I117" s="189"/>
      <c r="J117" s="189"/>
    </row>
    <row r="118" spans="1:10" ht="15" customHeight="1">
      <c r="A118" s="25"/>
      <c r="C118" s="25"/>
      <c r="D118" s="25"/>
      <c r="E118" s="25"/>
      <c r="F118" s="189"/>
      <c r="G118" s="189"/>
      <c r="H118" s="189"/>
      <c r="I118" s="189"/>
      <c r="J118" s="189"/>
    </row>
    <row r="119" spans="1:10" ht="15" customHeight="1">
      <c r="A119" s="26"/>
      <c r="B119" s="12"/>
      <c r="C119" s="25"/>
      <c r="D119" s="25"/>
      <c r="E119" s="25"/>
      <c r="F119" s="189"/>
      <c r="G119" s="189"/>
      <c r="H119" s="189"/>
      <c r="I119" s="189"/>
      <c r="J119" s="189"/>
    </row>
    <row r="120" spans="1:10" ht="15" customHeight="1">
      <c r="A120" s="25"/>
      <c r="C120" s="25"/>
      <c r="D120" s="25"/>
      <c r="E120" s="25"/>
      <c r="F120" s="189"/>
      <c r="G120" s="189"/>
      <c r="H120" s="189"/>
      <c r="I120" s="189"/>
      <c r="J120" s="189"/>
    </row>
    <row r="121" spans="1:10" ht="15" customHeight="1">
      <c r="A121" s="25"/>
      <c r="C121" s="25"/>
      <c r="D121" s="25"/>
      <c r="E121" s="25"/>
      <c r="F121" s="189"/>
      <c r="G121" s="189"/>
      <c r="H121" s="189"/>
      <c r="I121" s="189"/>
      <c r="J121" s="189"/>
    </row>
    <row r="122" spans="1:10" ht="15" customHeight="1">
      <c r="A122" s="25"/>
      <c r="C122" s="25"/>
      <c r="D122" s="25"/>
      <c r="E122" s="25"/>
      <c r="F122" s="189"/>
      <c r="G122" s="189"/>
      <c r="H122" s="189"/>
      <c r="I122" s="189"/>
      <c r="J122" s="189"/>
    </row>
    <row r="123" spans="1:10" ht="15" customHeight="1">
      <c r="A123" s="26"/>
      <c r="B123" s="12"/>
      <c r="C123" s="25"/>
      <c r="D123" s="25"/>
      <c r="E123" s="25"/>
      <c r="F123" s="189"/>
      <c r="G123" s="189"/>
      <c r="H123" s="189"/>
      <c r="I123" s="189"/>
      <c r="J123" s="189"/>
    </row>
    <row r="124" spans="1:10" ht="15" customHeight="1">
      <c r="A124" s="25"/>
      <c r="C124" s="25"/>
      <c r="D124" s="25"/>
      <c r="E124" s="25"/>
      <c r="F124" s="189"/>
      <c r="G124" s="189"/>
      <c r="H124" s="189"/>
      <c r="I124" s="189"/>
      <c r="J124" s="189"/>
    </row>
    <row r="125" spans="1:10" ht="15" customHeight="1">
      <c r="A125" s="25"/>
      <c r="C125" s="25"/>
      <c r="D125" s="25"/>
      <c r="E125" s="25"/>
      <c r="F125" s="189"/>
      <c r="G125" s="189"/>
      <c r="H125" s="189"/>
      <c r="I125" s="189"/>
      <c r="J125" s="189"/>
    </row>
    <row r="126" spans="1:10" ht="15" customHeight="1">
      <c r="A126" s="25"/>
      <c r="C126" s="25"/>
      <c r="D126" s="25"/>
      <c r="E126" s="25"/>
      <c r="F126" s="189"/>
      <c r="G126" s="189"/>
      <c r="H126" s="189"/>
      <c r="I126" s="189"/>
      <c r="J126" s="189"/>
    </row>
    <row r="127" spans="1:10" ht="15" customHeight="1">
      <c r="A127" s="25"/>
      <c r="C127" s="25"/>
      <c r="D127" s="25"/>
      <c r="E127" s="25"/>
      <c r="F127" s="189"/>
      <c r="G127" s="189"/>
      <c r="H127" s="189"/>
      <c r="I127" s="189"/>
      <c r="J127" s="189"/>
    </row>
    <row r="128" spans="1:10" ht="15" customHeight="1">
      <c r="A128" s="25"/>
      <c r="C128" s="25"/>
      <c r="D128" s="25"/>
      <c r="E128" s="25"/>
      <c r="F128" s="189"/>
      <c r="G128" s="189"/>
      <c r="H128" s="189"/>
      <c r="I128" s="189"/>
      <c r="J128" s="189"/>
    </row>
    <row r="129" spans="1:10" ht="15" customHeight="1">
      <c r="A129" s="25"/>
      <c r="C129" s="25"/>
      <c r="D129" s="25"/>
      <c r="E129" s="25"/>
      <c r="F129" s="189"/>
      <c r="G129" s="189"/>
      <c r="H129" s="189"/>
      <c r="I129" s="189"/>
      <c r="J129" s="189"/>
    </row>
    <row r="130" spans="1:10" ht="15" customHeight="1">
      <c r="A130" s="25"/>
      <c r="C130" s="25"/>
      <c r="D130" s="25"/>
      <c r="E130" s="25"/>
      <c r="F130" s="189"/>
      <c r="G130" s="189"/>
      <c r="H130" s="189"/>
      <c r="I130" s="189"/>
      <c r="J130" s="189"/>
    </row>
    <row r="131" spans="1:10" ht="15" customHeight="1">
      <c r="A131" s="25"/>
      <c r="C131" s="25"/>
      <c r="D131" s="25"/>
      <c r="E131" s="25"/>
      <c r="F131" s="189"/>
      <c r="G131" s="189"/>
      <c r="H131" s="189"/>
      <c r="I131" s="189"/>
      <c r="J131" s="189"/>
    </row>
    <row r="132" spans="1:10" ht="15" customHeight="1">
      <c r="A132" s="25"/>
      <c r="C132" s="25"/>
      <c r="D132" s="25"/>
      <c r="E132" s="25"/>
      <c r="F132" s="189"/>
      <c r="G132" s="189"/>
      <c r="H132" s="189"/>
      <c r="I132" s="189"/>
      <c r="J132" s="189"/>
    </row>
    <row r="133" spans="1:10" ht="15" customHeight="1">
      <c r="A133" s="25"/>
      <c r="C133" s="25"/>
      <c r="D133" s="25"/>
      <c r="E133" s="25"/>
      <c r="F133" s="189"/>
      <c r="G133" s="189"/>
      <c r="H133" s="189"/>
      <c r="I133" s="189"/>
      <c r="J133" s="189"/>
    </row>
    <row r="134" spans="1:10" ht="15" customHeight="1">
      <c r="A134" s="25"/>
      <c r="C134" s="25"/>
      <c r="D134" s="25"/>
      <c r="E134" s="25"/>
      <c r="F134" s="189"/>
      <c r="G134" s="189"/>
      <c r="H134" s="189"/>
      <c r="I134" s="189"/>
      <c r="J134" s="189"/>
    </row>
    <row r="135" spans="1:10" ht="15" customHeight="1">
      <c r="A135" s="25"/>
      <c r="C135" s="25"/>
      <c r="D135" s="25"/>
      <c r="E135" s="25"/>
      <c r="F135" s="189"/>
      <c r="G135" s="189"/>
      <c r="H135" s="189"/>
      <c r="I135" s="189"/>
      <c r="J135" s="189"/>
    </row>
    <row r="136" spans="1:10" ht="15" customHeight="1">
      <c r="A136" s="25"/>
      <c r="C136" s="25"/>
      <c r="D136" s="25"/>
      <c r="E136" s="25"/>
      <c r="F136" s="189"/>
      <c r="G136" s="189"/>
      <c r="H136" s="189"/>
      <c r="I136" s="189"/>
      <c r="J136" s="189"/>
    </row>
    <row r="137" spans="1:10" ht="15" customHeight="1">
      <c r="A137" s="25"/>
      <c r="B137" s="25"/>
      <c r="C137" s="25"/>
      <c r="D137" s="25"/>
      <c r="E137" s="25"/>
      <c r="F137" s="189"/>
      <c r="G137" s="189"/>
      <c r="H137" s="189"/>
      <c r="I137" s="189"/>
      <c r="J137" s="189"/>
    </row>
    <row r="138" spans="1:10" ht="15" customHeight="1">
      <c r="A138" s="25"/>
      <c r="B138" s="25"/>
      <c r="C138" s="25"/>
      <c r="D138" s="25"/>
      <c r="E138" s="25"/>
      <c r="F138" s="189"/>
      <c r="G138" s="189"/>
      <c r="H138" s="189"/>
      <c r="I138" s="189"/>
      <c r="J138" s="189"/>
    </row>
    <row r="139" spans="1:10" ht="15" customHeight="1">
      <c r="A139" s="25"/>
      <c r="B139" s="25"/>
      <c r="C139" s="25"/>
      <c r="D139" s="25"/>
      <c r="E139" s="25"/>
      <c r="F139" s="189"/>
      <c r="G139" s="189"/>
      <c r="H139" s="189"/>
      <c r="I139" s="189"/>
      <c r="J139" s="189"/>
    </row>
    <row r="140" spans="1:10" ht="15" customHeight="1">
      <c r="A140" s="25"/>
      <c r="B140" s="25"/>
      <c r="C140" s="25"/>
      <c r="D140" s="25"/>
      <c r="E140" s="25"/>
      <c r="F140" s="189"/>
      <c r="G140" s="189"/>
      <c r="H140" s="189"/>
      <c r="I140" s="189"/>
      <c r="J140" s="189"/>
    </row>
    <row r="141" spans="1:10" ht="15" customHeight="1">
      <c r="A141" s="25"/>
      <c r="B141" s="25"/>
      <c r="C141" s="25"/>
      <c r="D141" s="25"/>
      <c r="E141" s="25"/>
      <c r="F141" s="189"/>
      <c r="G141" s="189"/>
      <c r="H141" s="189"/>
      <c r="I141" s="189"/>
      <c r="J141" s="189"/>
    </row>
    <row r="142" spans="1:10" ht="15" customHeight="1">
      <c r="A142" s="25"/>
      <c r="B142" s="25"/>
      <c r="C142" s="25"/>
      <c r="D142" s="25"/>
      <c r="E142" s="25"/>
      <c r="F142" s="189"/>
      <c r="G142" s="189"/>
      <c r="H142" s="189"/>
      <c r="I142" s="189"/>
      <c r="J142" s="189"/>
    </row>
    <row r="143" spans="1:10" ht="15" customHeight="1">
      <c r="A143" s="25"/>
      <c r="B143" s="25"/>
      <c r="C143" s="25"/>
      <c r="D143" s="25"/>
      <c r="E143" s="25"/>
      <c r="F143" s="189"/>
      <c r="G143" s="189"/>
      <c r="H143" s="189"/>
      <c r="I143" s="189"/>
      <c r="J143" s="189"/>
    </row>
    <row r="144" spans="1:10" ht="15" customHeight="1">
      <c r="A144" s="25"/>
      <c r="B144" s="25"/>
      <c r="C144" s="25"/>
      <c r="D144" s="25"/>
      <c r="E144" s="25"/>
      <c r="F144" s="189"/>
      <c r="G144" s="189"/>
      <c r="H144" s="189"/>
      <c r="I144" s="189"/>
      <c r="J144" s="189"/>
    </row>
    <row r="145" spans="1:10" ht="15" customHeight="1">
      <c r="A145" s="25"/>
      <c r="B145" s="25"/>
      <c r="C145" s="25"/>
      <c r="D145" s="25"/>
      <c r="E145" s="25"/>
      <c r="F145" s="189"/>
      <c r="G145" s="189"/>
      <c r="H145" s="189"/>
      <c r="I145" s="189"/>
      <c r="J145" s="189"/>
    </row>
    <row r="146" spans="1:10" ht="15" customHeight="1">
      <c r="A146" s="25"/>
      <c r="B146" s="25"/>
      <c r="C146" s="25"/>
      <c r="D146" s="25"/>
      <c r="E146" s="25"/>
      <c r="F146" s="189"/>
      <c r="G146" s="189"/>
      <c r="H146" s="189"/>
      <c r="I146" s="189"/>
      <c r="J146" s="189"/>
    </row>
    <row r="147" spans="1:10" ht="15" customHeight="1">
      <c r="A147" s="25"/>
      <c r="B147" s="25"/>
      <c r="C147" s="25"/>
      <c r="D147" s="25"/>
      <c r="E147" s="25"/>
      <c r="F147" s="189"/>
      <c r="G147" s="189"/>
      <c r="H147" s="189"/>
      <c r="I147" s="189"/>
      <c r="J147" s="189"/>
    </row>
    <row r="148" spans="1:10" ht="15" customHeight="1">
      <c r="A148" s="25"/>
      <c r="B148" s="25"/>
      <c r="C148" s="25"/>
      <c r="D148" s="25"/>
      <c r="E148" s="25"/>
      <c r="F148" s="189"/>
      <c r="G148" s="189"/>
      <c r="H148" s="189"/>
      <c r="I148" s="189"/>
      <c r="J148" s="189"/>
    </row>
    <row r="149" spans="1:10" ht="15" customHeight="1">
      <c r="A149" s="25"/>
      <c r="B149" s="25"/>
      <c r="C149" s="25"/>
      <c r="D149" s="25"/>
      <c r="E149" s="25"/>
      <c r="F149" s="189"/>
      <c r="G149" s="189"/>
      <c r="H149" s="189"/>
      <c r="I149" s="189"/>
      <c r="J149" s="189"/>
    </row>
    <row r="150" spans="1:10" ht="15" customHeight="1">
      <c r="A150" s="25"/>
      <c r="B150" s="25"/>
      <c r="C150" s="25"/>
      <c r="D150" s="25"/>
      <c r="E150" s="25"/>
      <c r="F150" s="189"/>
      <c r="G150" s="189"/>
      <c r="H150" s="189"/>
      <c r="I150" s="189"/>
      <c r="J150" s="189"/>
    </row>
    <row r="151" spans="1:10" ht="15" customHeight="1">
      <c r="A151" s="25"/>
      <c r="B151" s="25"/>
      <c r="C151" s="25"/>
      <c r="D151" s="25"/>
      <c r="E151" s="25"/>
      <c r="F151" s="189"/>
      <c r="G151" s="189"/>
      <c r="H151" s="189"/>
      <c r="I151" s="189"/>
      <c r="J151" s="189"/>
    </row>
    <row r="152" spans="1:10" ht="15" customHeight="1">
      <c r="A152" s="25"/>
      <c r="B152" s="25"/>
      <c r="C152" s="25"/>
      <c r="D152" s="25"/>
      <c r="E152" s="25"/>
      <c r="F152" s="189"/>
      <c r="G152" s="189"/>
      <c r="H152" s="189"/>
      <c r="I152" s="189"/>
      <c r="J152" s="189"/>
    </row>
    <row r="153" spans="1:10" ht="15" customHeight="1">
      <c r="A153" s="25"/>
      <c r="B153" s="25"/>
      <c r="C153" s="25"/>
      <c r="D153" s="25"/>
      <c r="E153" s="25"/>
      <c r="F153" s="189"/>
      <c r="G153" s="189"/>
      <c r="H153" s="189"/>
      <c r="I153" s="189"/>
      <c r="J153" s="189"/>
    </row>
    <row r="154" spans="1:10" ht="15" customHeight="1">
      <c r="A154" s="25"/>
      <c r="B154" s="25"/>
      <c r="C154" s="25"/>
      <c r="D154" s="25"/>
      <c r="E154" s="25"/>
      <c r="F154" s="189"/>
      <c r="G154" s="189"/>
      <c r="H154" s="189"/>
      <c r="I154" s="189"/>
      <c r="J154" s="189"/>
    </row>
    <row r="155" spans="1:10" ht="15" customHeight="1">
      <c r="A155" s="25"/>
      <c r="B155" s="25"/>
      <c r="C155" s="25"/>
      <c r="D155" s="25"/>
      <c r="E155" s="25"/>
      <c r="F155" s="189"/>
      <c r="G155" s="189"/>
      <c r="H155" s="189"/>
      <c r="I155" s="189"/>
      <c r="J155" s="189"/>
    </row>
    <row r="156" spans="1:10" ht="15" customHeight="1">
      <c r="A156" s="25"/>
      <c r="B156" s="25"/>
      <c r="C156" s="25"/>
      <c r="D156" s="25"/>
      <c r="E156" s="25"/>
      <c r="F156" s="189"/>
      <c r="G156" s="189"/>
      <c r="H156" s="189"/>
      <c r="I156" s="189"/>
      <c r="J156" s="189"/>
    </row>
    <row r="157" spans="1:10" ht="15" customHeight="1">
      <c r="A157" s="25"/>
      <c r="B157" s="25"/>
      <c r="C157" s="25"/>
      <c r="D157" s="25"/>
      <c r="E157" s="25"/>
      <c r="F157" s="189"/>
      <c r="G157" s="189"/>
      <c r="H157" s="189"/>
      <c r="I157" s="189"/>
      <c r="J157" s="189"/>
    </row>
    <row r="158" spans="1:10" ht="15" customHeight="1">
      <c r="A158" s="25"/>
      <c r="B158" s="25"/>
      <c r="C158" s="25"/>
      <c r="D158" s="25"/>
      <c r="E158" s="25"/>
      <c r="F158" s="189"/>
      <c r="G158" s="189"/>
      <c r="H158" s="189"/>
      <c r="I158" s="189"/>
      <c r="J158" s="189"/>
    </row>
    <row r="159" spans="1:10" ht="15" customHeight="1">
      <c r="A159" s="25"/>
      <c r="B159" s="25"/>
      <c r="C159" s="25"/>
      <c r="D159" s="25"/>
      <c r="E159" s="25"/>
      <c r="F159" s="189"/>
      <c r="G159" s="189"/>
      <c r="H159" s="189"/>
      <c r="I159" s="189"/>
      <c r="J159" s="189"/>
    </row>
    <row r="160" spans="1:10" ht="15" customHeight="1">
      <c r="A160" s="25"/>
      <c r="B160" s="25"/>
      <c r="C160" s="25"/>
      <c r="D160" s="25"/>
      <c r="E160" s="25"/>
      <c r="F160" s="189"/>
      <c r="G160" s="189"/>
      <c r="H160" s="189"/>
      <c r="I160" s="189"/>
      <c r="J160" s="189"/>
    </row>
    <row r="161" spans="1:10" ht="15" customHeight="1">
      <c r="A161" s="25"/>
      <c r="B161" s="25"/>
      <c r="C161" s="25"/>
      <c r="D161" s="25"/>
      <c r="E161" s="25"/>
      <c r="F161" s="189"/>
      <c r="G161" s="189"/>
      <c r="H161" s="189"/>
      <c r="I161" s="189"/>
      <c r="J161" s="189"/>
    </row>
    <row r="162" spans="1:10" ht="15" customHeight="1">
      <c r="A162" s="25"/>
      <c r="B162" s="25"/>
      <c r="C162" s="25"/>
      <c r="D162" s="25"/>
      <c r="E162" s="25"/>
      <c r="F162" s="189"/>
      <c r="G162" s="189"/>
      <c r="H162" s="189"/>
      <c r="I162" s="189"/>
      <c r="J162" s="189"/>
    </row>
    <row r="163" spans="1:10" ht="15" customHeight="1">
      <c r="B163" s="2"/>
      <c r="C163" s="2"/>
      <c r="D163" s="2"/>
      <c r="E163" s="2"/>
      <c r="F163" s="190"/>
      <c r="G163" s="190"/>
    </row>
    <row r="164" spans="1:10" ht="15" customHeight="1">
      <c r="B164" s="2"/>
      <c r="C164" s="2"/>
      <c r="D164" s="2"/>
      <c r="E164" s="2"/>
      <c r="F164" s="190"/>
      <c r="G164" s="190"/>
    </row>
    <row r="165" spans="1:10" ht="15" customHeight="1">
      <c r="B165" s="2"/>
      <c r="C165" s="2"/>
      <c r="D165" s="2"/>
      <c r="E165" s="2"/>
      <c r="F165" s="190"/>
      <c r="G165" s="190"/>
    </row>
    <row r="166" spans="1:10" ht="15" customHeight="1">
      <c r="B166" s="2"/>
      <c r="C166" s="2"/>
      <c r="D166" s="2"/>
      <c r="E166" s="2"/>
      <c r="F166" s="190"/>
      <c r="G166" s="190"/>
    </row>
    <row r="167" spans="1:10" ht="15" customHeight="1">
      <c r="B167" s="2"/>
      <c r="C167" s="2"/>
      <c r="D167" s="2"/>
      <c r="E167" s="2"/>
      <c r="F167" s="190"/>
      <c r="G167" s="190"/>
    </row>
    <row r="168" spans="1:10" ht="15" customHeight="1">
      <c r="B168" s="2"/>
      <c r="C168" s="2"/>
      <c r="D168" s="2"/>
      <c r="E168" s="2"/>
      <c r="F168" s="190"/>
      <c r="G168" s="190"/>
    </row>
    <row r="169" spans="1:10" ht="15" customHeight="1">
      <c r="B169" s="2"/>
      <c r="C169" s="2"/>
      <c r="D169" s="2"/>
      <c r="E169" s="2"/>
      <c r="F169" s="190"/>
      <c r="G169" s="190"/>
    </row>
    <row r="170" spans="1:10" ht="15" customHeight="1">
      <c r="B170" s="2"/>
      <c r="C170" s="2"/>
      <c r="D170" s="2"/>
      <c r="E170" s="2"/>
      <c r="F170" s="190"/>
      <c r="G170" s="190"/>
    </row>
    <row r="171" spans="1:10" ht="15" customHeight="1">
      <c r="B171" s="2"/>
      <c r="C171" s="2"/>
      <c r="D171" s="2"/>
      <c r="E171" s="2"/>
      <c r="F171" s="190"/>
      <c r="G171" s="190"/>
    </row>
  </sheetData>
  <mergeCells count="17">
    <mergeCell ref="O4:O5"/>
    <mergeCell ref="P3:P5"/>
    <mergeCell ref="C4:C5"/>
    <mergeCell ref="D4:D5"/>
    <mergeCell ref="E4:E5"/>
    <mergeCell ref="A3:A5"/>
    <mergeCell ref="C3:E3"/>
    <mergeCell ref="L4:L5"/>
    <mergeCell ref="F3:F5"/>
    <mergeCell ref="G3:G5"/>
    <mergeCell ref="H3:H5"/>
    <mergeCell ref="I3:I5"/>
    <mergeCell ref="J3:J5"/>
    <mergeCell ref="K3:K5"/>
    <mergeCell ref="L3:O3"/>
    <mergeCell ref="M4:M5"/>
    <mergeCell ref="N4:N5"/>
  </mergeCells>
  <dataValidations count="2">
    <dataValidation type="list" allowBlank="1" showInputMessage="1" showErrorMessage="1" sqref="B6" xr:uid="{00000000-0002-0000-0700-000000000000}">
      <formula1>#REF!</formula1>
    </dataValidation>
    <dataValidation type="list" allowBlank="1" showInputMessage="1" showErrorMessage="1" sqref="B77:B86 B4:B5 B47:B53 B38:B45 B26:B36 B7:B24 B88:B98 B55:B68 B70:B75" xr:uid="{00000000-0002-0000-0700-000001000000}">
      <formula1>$B$4:$B$5</formula1>
    </dataValidation>
  </dataValidations>
  <hyperlinks>
    <hyperlink ref="J96" r:id="rId1" display="http://df.ivanovoobl.ru/regionalnye-finansy/publichnye-slushaniya/informatsiya-o-provedenii-publichnykh-slushaniy/" xr:uid="{00000000-0004-0000-0700-000000000000}"/>
    <hyperlink ref="J93" r:id="rId2" display="http://df.ivanovoobl.ru/regionalnye-finansy/publichnye-slushaniya/informatsiya-o-provedenii-publichnykh-slushaniy/" xr:uid="{00000000-0004-0000-0700-000001000000}"/>
    <hyperlink ref="J88" r:id="rId3" display="http://df.ivanovoobl.ru/regionalnye-finansy/publichnye-slushaniya/informatsiya-o-provedenii-publichnykh-slushaniy/" xr:uid="{00000000-0004-0000-0700-000002000000}"/>
    <hyperlink ref="J82" r:id="rId4" display="http://df.ivanovoobl.ru/regionalnye-finansy/publichnye-slushaniya/informatsiya-o-provedenii-publichnykh-slushaniy/" xr:uid="{00000000-0004-0000-0700-000003000000}"/>
    <hyperlink ref="J64" r:id="rId5" display="http://df.ivanovoobl.ru/regionalnye-finansy/publichnye-slushaniya/informatsiya-o-provedenii-publichnykh-slushaniy/" xr:uid="{00000000-0004-0000-0700-000004000000}"/>
    <hyperlink ref="J63" r:id="rId6" display="http://df.ivanovoobl.ru/regionalnye-finansy/publichnye-slushaniya/informatsiya-o-provedenii-publichnykh-slushaniy/" xr:uid="{00000000-0004-0000-0700-000005000000}"/>
    <hyperlink ref="J52" r:id="rId7" display="http://df.ivanovoobl.ru/regionalnye-finansy/publichnye-slushaniya/informatsiya-o-provedenii-publichnykh-slushaniy/" xr:uid="{00000000-0004-0000-0700-000006000000}"/>
    <hyperlink ref="J40" r:id="rId8" display="http://df.ivanovoobl.ru/regionalnye-finansy/publichnye-slushaniya/informatsiya-o-provedenii-publichnykh-slushaniy/" xr:uid="{00000000-0004-0000-0700-000007000000}"/>
    <hyperlink ref="J35" r:id="rId9" display="http://df.ivanovoobl.ru/regionalnye-finansy/publichnye-slushaniya/informatsiya-o-provedenii-publichnykh-slushaniy/" xr:uid="{00000000-0004-0000-0700-000008000000}"/>
    <hyperlink ref="J31" r:id="rId10" display="http://df.ivanovoobl.ru/regionalnye-finansy/publichnye-slushaniya/informatsiya-o-provedenii-publichnykh-slushaniy/" xr:uid="{00000000-0004-0000-0700-000009000000}"/>
    <hyperlink ref="J16" r:id="rId11" display="http://df.ivanovoobl.ru/regionalnye-finansy/publichnye-slushaniya/informatsiya-o-provedenii-publichnykh-slushaniy/" xr:uid="{00000000-0004-0000-0700-00000A000000}"/>
    <hyperlink ref="J14" r:id="rId12" display="http://df.ivanovoobl.ru/regionalnye-finansy/publichnye-slushaniya/informatsiya-o-provedenii-publichnykh-slushaniy/" xr:uid="{00000000-0004-0000-0700-00000B000000}"/>
    <hyperlink ref="J13" r:id="rId13" display="http://df.ivanovoobl.ru/regionalnye-finansy/publichnye-slushaniya/informatsiya-o-provedenii-publichnykh-slushaniy/" xr:uid="{00000000-0004-0000-0700-00000C000000}"/>
    <hyperlink ref="J11" r:id="rId14" display="http://df.ivanovoobl.ru/regionalnye-finansy/publichnye-slushaniya/informatsiya-o-provedenii-publichnykh-slushaniy/" xr:uid="{00000000-0004-0000-0700-00000D000000}"/>
    <hyperlink ref="J77" r:id="rId15" display="http://df.ivanovoobl.ru/regionalnye-finansy/publichnye-slushaniya/informatsiya-o-provedenii-publichnykh-slushaniy/" xr:uid="{00000000-0004-0000-0700-00000E000000}"/>
    <hyperlink ref="J95" r:id="rId16" display="http://df.ivanovoobl.ru/regionalnye-finansy/publichnye-slushaniya/informatsiya-o-provedenii-publichnykh-slushaniy/" xr:uid="{00000000-0004-0000-0700-00000F000000}"/>
    <hyperlink ref="J33" r:id="rId17" display="http://df.ivanovoobl.ru/regionalnye-finansy/publichnye-slushaniya/informatsiya-o-provedenii-publichnykh-slushaniy/" xr:uid="{00000000-0004-0000-0700-000010000000}"/>
    <hyperlink ref="J91" r:id="rId18" display="http://www.kamgov.ru/minfin;   " xr:uid="{00000000-0004-0000-0700-000011000000}"/>
    <hyperlink ref="J32" r:id="rId19" display="http://df.ivanovoobl.ru/regionalnye-finansy/publichnye-slushaniya/informatsiya-o-provedenii-publichnykh-slushaniy/" xr:uid="{00000000-0004-0000-0700-000012000000}"/>
    <hyperlink ref="J56" r:id="rId20" display="http://mari-el.gov.ru/minfin/Pages/allnews.aspx" xr:uid="{00000000-0004-0000-0700-000013000000}"/>
    <hyperlink ref="J44" r:id="rId21" display="http://df.ivanovoobl.ru/regionalnye-finansy/publichnye-slushaniya/informatsiya-o-provedenii-publichnykh-slushaniy/" xr:uid="{00000000-0004-0000-0700-000014000000}"/>
    <hyperlink ref="J90" r:id="rId22" display="http://df.ivanovoobl.ru/regionalnye-finansy/publichnye-slushaniya/informatsiya-o-provedenii-publichnykh-slushaniy/" xr:uid="{00000000-0004-0000-0700-000015000000}"/>
    <hyperlink ref="J27" r:id="rId23" display="http://df.ivanovoobl.ru/regionalnye-finansy/publichnye-slushaniya/informatsiya-o-provedenii-publichnykh-slushaniy/" xr:uid="{00000000-0004-0000-0700-000016000000}"/>
    <hyperlink ref="J74" r:id="rId24" display="http://df.ivanovoobl.ru/regionalnye-finansy/publichnye-slushaniya/informatsiya-o-provedenii-publichnykh-slushaniy/" xr:uid="{00000000-0004-0000-0700-000017000000}"/>
    <hyperlink ref="J73" r:id="rId25" display="https://depfin.admtyumen.ru/OIGV/depfin/actions/blog.htm" xr:uid="{00000000-0004-0000-0700-000018000000}"/>
    <hyperlink ref="J10" r:id="rId26" display="http://df.ivanovoobl.ru/regionalnye-finansy/publichnye-slushaniya/informatsiya-o-provedenii-publichnykh-slushaniy/" xr:uid="{00000000-0004-0000-0700-000019000000}"/>
    <hyperlink ref="J41" r:id="rId27" display="http://df.ivanovoobl.ru/regionalnye-finansy/publichnye-slushaniya/informatsiya-o-provedenii-publichnykh-slushaniy/" xr:uid="{00000000-0004-0000-0700-00001A000000}"/>
    <hyperlink ref="J39" r:id="rId28" display="http://df.ivanovoobl.ru/regionalnye-finansy/publichnye-slushaniya/informatsiya-o-provedenii-publichnykh-slushaniy/" xr:uid="{00000000-0004-0000-0700-00001B000000}"/>
    <hyperlink ref="J42" r:id="rId29" display="http://df.ivanovoobl.ru/regionalnye-finansy/publichnye-slushaniya/informatsiya-o-provedenii-publichnykh-slushaniy/" xr:uid="{00000000-0004-0000-0700-00001C000000}"/>
    <hyperlink ref="J78" r:id="rId30" display="http://df.ivanovoobl.ru/regionalnye-finansy/publichnye-slushaniya/informatsiya-o-provedenii-publichnykh-slushaniy/" xr:uid="{00000000-0004-0000-0700-00001D000000}"/>
    <hyperlink ref="J47" r:id="rId31" display="http://df.ivanovoobl.ru/regionalnye-finansy/publichnye-slushaniya/informatsiya-o-provedenii-publichnykh-slushaniy/" xr:uid="{00000000-0004-0000-0700-00001E000000}"/>
    <hyperlink ref="J48" r:id="rId32" display="http://df.ivanovoobl.ru/regionalnye-finansy/publichnye-slushaniya/informatsiya-o-provedenii-publichnykh-slushaniy/" xr:uid="{00000000-0004-0000-0700-00001F000000}"/>
    <hyperlink ref="J28" r:id="rId33" display="http://df.ivanovoobl.ru/regionalnye-finansy/publichnye-slushaniya/informatsiya-o-provedenii-publichnykh-slushaniy/" xr:uid="{00000000-0004-0000-0700-000020000000}"/>
    <hyperlink ref="K24:O24" r:id="rId34" display="http://df.ivanovoobl.ru/regionalnye-finansy/publichnye-slushaniya/informatsiya-o-provedenii-publichnykh-slushaniy/" xr:uid="{00000000-0004-0000-0700-000021000000}"/>
    <hyperlink ref="J62" r:id="rId35" xr:uid="{00000000-0004-0000-0700-000022000000}"/>
    <hyperlink ref="I92" r:id="rId36" xr:uid="{00000000-0004-0000-0700-000023000000}"/>
    <hyperlink ref="J92" r:id="rId37" xr:uid="{00000000-0004-0000-0700-000024000000}"/>
  </hyperlinks>
  <pageMargins left="0.7" right="0.7" top="0.75" bottom="0.75" header="0.3" footer="0.3"/>
  <pageSetup paperSize="9" scale="75" orientation="landscape" verticalDpi="0" r:id="rId38"/>
  <headerFooter>
    <oddFooter>&amp;C&amp;"Calibri,обычный"&amp;K000000&amp;A&amp;R&amp;"Calibri,обычный"&amp;K000000&amp;P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0F2F4"/>
  </sheetPr>
  <dimension ref="A1:L218"/>
  <sheetViews>
    <sheetView zoomScaleNormal="100" workbookViewId="0">
      <pane ySplit="7" topLeftCell="A8" activePane="bottomLeft" state="frozen"/>
      <selection pane="bottomLeft" activeCell="A3" sqref="A3:A6"/>
    </sheetView>
  </sheetViews>
  <sheetFormatPr baseColWidth="10" defaultColWidth="9.1640625" defaultRowHeight="12"/>
  <cols>
    <col min="1" max="1" width="22.83203125" style="44" customWidth="1"/>
    <col min="2" max="2" width="39.6640625" style="292" customWidth="1"/>
    <col min="3" max="3" width="10.1640625" style="312" customWidth="1"/>
    <col min="4" max="4" width="11.6640625" style="304" customWidth="1"/>
    <col min="5" max="5" width="11.83203125" style="305" customWidth="1"/>
    <col min="6" max="7" width="10.83203125" style="311" customWidth="1"/>
    <col min="8" max="10" width="10.83203125" style="313" customWidth="1"/>
    <col min="11" max="11" width="10.83203125" style="311" customWidth="1"/>
    <col min="12" max="12" width="10.5" style="158" customWidth="1"/>
    <col min="13" max="16384" width="9.1640625" style="44"/>
  </cols>
  <sheetData>
    <row r="1" spans="1:12" s="307" customFormat="1" ht="20" customHeight="1">
      <c r="A1" s="99" t="s">
        <v>920</v>
      </c>
      <c r="B1" s="99"/>
      <c r="C1" s="99"/>
      <c r="D1" s="99"/>
      <c r="E1" s="293"/>
      <c r="F1" s="293"/>
      <c r="G1" s="293"/>
      <c r="H1" s="99"/>
      <c r="I1" s="99"/>
      <c r="J1" s="99"/>
      <c r="K1" s="293"/>
      <c r="L1" s="314"/>
    </row>
    <row r="2" spans="1:12" s="307" customFormat="1" ht="15" customHeight="1">
      <c r="A2" s="30" t="s">
        <v>2935</v>
      </c>
      <c r="B2" s="30"/>
      <c r="C2" s="30"/>
      <c r="D2" s="30"/>
      <c r="E2" s="187"/>
      <c r="F2" s="187"/>
      <c r="G2" s="187"/>
      <c r="H2" s="30"/>
      <c r="I2" s="30"/>
      <c r="J2" s="30"/>
      <c r="K2" s="187"/>
      <c r="L2" s="314"/>
    </row>
    <row r="3" spans="1:12" ht="41" customHeight="1">
      <c r="A3" s="606" t="s">
        <v>121</v>
      </c>
      <c r="B3" s="427" t="s">
        <v>863</v>
      </c>
      <c r="C3" s="428" t="s">
        <v>332</v>
      </c>
      <c r="D3" s="607" t="s">
        <v>259</v>
      </c>
      <c r="E3" s="608" t="s">
        <v>714</v>
      </c>
      <c r="F3" s="608"/>
      <c r="G3" s="608"/>
      <c r="H3" s="608"/>
      <c r="I3" s="608"/>
      <c r="J3" s="608"/>
      <c r="K3" s="608"/>
    </row>
    <row r="4" spans="1:12" ht="24" customHeight="1">
      <c r="A4" s="606"/>
      <c r="B4" s="429" t="str">
        <f>'Методика (раздел 6)'!B49</f>
        <v>Да, опубликовано несколько (две и более) аналитических статей</v>
      </c>
      <c r="C4" s="609" t="s">
        <v>96</v>
      </c>
      <c r="D4" s="607"/>
      <c r="E4" s="605" t="s">
        <v>124</v>
      </c>
      <c r="F4" s="605" t="s">
        <v>710</v>
      </c>
      <c r="G4" s="605" t="s">
        <v>711</v>
      </c>
      <c r="H4" s="604" t="s">
        <v>712</v>
      </c>
      <c r="I4" s="604" t="s">
        <v>713</v>
      </c>
      <c r="J4" s="604" t="s">
        <v>126</v>
      </c>
      <c r="K4" s="605" t="s">
        <v>125</v>
      </c>
    </row>
    <row r="5" spans="1:12" ht="15.75" customHeight="1">
      <c r="A5" s="606"/>
      <c r="B5" s="429" t="str">
        <f>'Методика (раздел 6)'!B50</f>
        <v>Да, опубликована одна аналитическая статья</v>
      </c>
      <c r="C5" s="609"/>
      <c r="D5" s="607"/>
      <c r="E5" s="605"/>
      <c r="F5" s="605"/>
      <c r="G5" s="605"/>
      <c r="H5" s="604"/>
      <c r="I5" s="604"/>
      <c r="J5" s="604"/>
      <c r="K5" s="605"/>
    </row>
    <row r="6" spans="1:12" ht="27" customHeight="1">
      <c r="A6" s="606"/>
      <c r="B6" s="429" t="str">
        <f>'Методика (раздел 6)'!B51</f>
        <v>Нет, не доводилась, или не отвечает требованиям, или сведения об этом отсутствуют</v>
      </c>
      <c r="C6" s="609"/>
      <c r="D6" s="607"/>
      <c r="E6" s="605"/>
      <c r="F6" s="605"/>
      <c r="G6" s="605"/>
      <c r="H6" s="604"/>
      <c r="I6" s="604"/>
      <c r="J6" s="604"/>
      <c r="K6" s="605"/>
    </row>
    <row r="7" spans="1:12" s="296" customFormat="1" ht="15" customHeight="1">
      <c r="A7" s="315" t="s">
        <v>0</v>
      </c>
      <c r="B7" s="316"/>
      <c r="C7" s="317"/>
      <c r="D7" s="318"/>
      <c r="E7" s="319"/>
      <c r="F7" s="320"/>
      <c r="G7" s="320"/>
      <c r="H7" s="317"/>
      <c r="I7" s="317"/>
      <c r="J7" s="317"/>
      <c r="K7" s="320"/>
      <c r="L7" s="295"/>
    </row>
    <row r="8" spans="1:12" ht="15" customHeight="1">
      <c r="A8" s="321" t="s">
        <v>1</v>
      </c>
      <c r="B8" s="322" t="s">
        <v>117</v>
      </c>
      <c r="C8" s="323">
        <f>IF(B8=$B$4,2,IF(B8=$B$5,1,0))</f>
        <v>0</v>
      </c>
      <c r="D8" s="324" t="s">
        <v>284</v>
      </c>
      <c r="E8" s="325" t="s">
        <v>130</v>
      </c>
      <c r="F8" s="326" t="s">
        <v>120</v>
      </c>
      <c r="G8" s="326" t="s">
        <v>120</v>
      </c>
      <c r="H8" s="327" t="s">
        <v>120</v>
      </c>
      <c r="I8" s="327" t="s">
        <v>120</v>
      </c>
      <c r="J8" s="328" t="s">
        <v>120</v>
      </c>
      <c r="K8" s="326" t="s">
        <v>120</v>
      </c>
      <c r="L8" s="158" t="s">
        <v>120</v>
      </c>
    </row>
    <row r="9" spans="1:12" ht="15" customHeight="1">
      <c r="A9" s="321" t="s">
        <v>2</v>
      </c>
      <c r="B9" s="322" t="s">
        <v>117</v>
      </c>
      <c r="C9" s="323">
        <f t="shared" ref="C9:C103" si="0">IF(B9=$B$4,2,IF(B9=$B$5,1,0))</f>
        <v>0</v>
      </c>
      <c r="D9" s="324" t="s">
        <v>284</v>
      </c>
      <c r="E9" s="325" t="s">
        <v>130</v>
      </c>
      <c r="F9" s="326" t="s">
        <v>120</v>
      </c>
      <c r="G9" s="326" t="s">
        <v>120</v>
      </c>
      <c r="H9" s="327" t="s">
        <v>120</v>
      </c>
      <c r="I9" s="327" t="s">
        <v>120</v>
      </c>
      <c r="J9" s="328" t="s">
        <v>120</v>
      </c>
      <c r="K9" s="326" t="s">
        <v>120</v>
      </c>
      <c r="L9" s="158" t="s">
        <v>120</v>
      </c>
    </row>
    <row r="10" spans="1:12" ht="15" customHeight="1">
      <c r="A10" s="322" t="s">
        <v>3</v>
      </c>
      <c r="B10" s="322" t="s">
        <v>117</v>
      </c>
      <c r="C10" s="323">
        <f t="shared" si="0"/>
        <v>0</v>
      </c>
      <c r="D10" s="324" t="s">
        <v>284</v>
      </c>
      <c r="E10" s="325" t="s">
        <v>130</v>
      </c>
      <c r="F10" s="326" t="s">
        <v>120</v>
      </c>
      <c r="G10" s="326" t="s">
        <v>120</v>
      </c>
      <c r="H10" s="327" t="s">
        <v>120</v>
      </c>
      <c r="I10" s="327" t="s">
        <v>120</v>
      </c>
      <c r="J10" s="328" t="s">
        <v>120</v>
      </c>
      <c r="K10" s="326" t="s">
        <v>120</v>
      </c>
      <c r="L10" s="158" t="s">
        <v>120</v>
      </c>
    </row>
    <row r="11" spans="1:12" ht="15" customHeight="1">
      <c r="A11" s="322" t="s">
        <v>4</v>
      </c>
      <c r="B11" s="322" t="s">
        <v>117</v>
      </c>
      <c r="C11" s="323">
        <f t="shared" si="0"/>
        <v>0</v>
      </c>
      <c r="D11" s="324" t="s">
        <v>284</v>
      </c>
      <c r="E11" s="325" t="s">
        <v>130</v>
      </c>
      <c r="F11" s="326" t="s">
        <v>120</v>
      </c>
      <c r="G11" s="326" t="s">
        <v>120</v>
      </c>
      <c r="H11" s="327" t="s">
        <v>120</v>
      </c>
      <c r="I11" s="327" t="s">
        <v>120</v>
      </c>
      <c r="J11" s="328" t="s">
        <v>120</v>
      </c>
      <c r="K11" s="326" t="s">
        <v>120</v>
      </c>
      <c r="L11" s="158" t="s">
        <v>120</v>
      </c>
    </row>
    <row r="12" spans="1:12" ht="15" customHeight="1">
      <c r="A12" s="322" t="s">
        <v>5</v>
      </c>
      <c r="B12" s="322" t="s">
        <v>117</v>
      </c>
      <c r="C12" s="323">
        <f t="shared" si="0"/>
        <v>0</v>
      </c>
      <c r="D12" s="324" t="s">
        <v>284</v>
      </c>
      <c r="E12" s="325" t="s">
        <v>130</v>
      </c>
      <c r="F12" s="326" t="s">
        <v>120</v>
      </c>
      <c r="G12" s="326" t="s">
        <v>120</v>
      </c>
      <c r="H12" s="327" t="s">
        <v>120</v>
      </c>
      <c r="I12" s="327" t="s">
        <v>120</v>
      </c>
      <c r="J12" s="328" t="s">
        <v>120</v>
      </c>
      <c r="K12" s="326" t="s">
        <v>120</v>
      </c>
      <c r="L12" s="158" t="s">
        <v>120</v>
      </c>
    </row>
    <row r="13" spans="1:12" ht="15" customHeight="1">
      <c r="A13" s="321" t="s">
        <v>6</v>
      </c>
      <c r="B13" s="322" t="s">
        <v>117</v>
      </c>
      <c r="C13" s="323">
        <f t="shared" si="0"/>
        <v>0</v>
      </c>
      <c r="D13" s="324" t="s">
        <v>284</v>
      </c>
      <c r="E13" s="325" t="s">
        <v>130</v>
      </c>
      <c r="F13" s="326" t="s">
        <v>120</v>
      </c>
      <c r="G13" s="326" t="s">
        <v>120</v>
      </c>
      <c r="H13" s="327" t="s">
        <v>120</v>
      </c>
      <c r="I13" s="327" t="s">
        <v>120</v>
      </c>
      <c r="J13" s="328" t="s">
        <v>120</v>
      </c>
      <c r="K13" s="326" t="s">
        <v>120</v>
      </c>
      <c r="L13" s="158" t="s">
        <v>120</v>
      </c>
    </row>
    <row r="14" spans="1:12" ht="15" customHeight="1">
      <c r="A14" s="322" t="s">
        <v>7</v>
      </c>
      <c r="B14" s="322" t="s">
        <v>117</v>
      </c>
      <c r="C14" s="323">
        <f t="shared" si="0"/>
        <v>0</v>
      </c>
      <c r="D14" s="324" t="s">
        <v>284</v>
      </c>
      <c r="E14" s="325" t="s">
        <v>130</v>
      </c>
      <c r="F14" s="326" t="s">
        <v>120</v>
      </c>
      <c r="G14" s="326" t="s">
        <v>120</v>
      </c>
      <c r="H14" s="327" t="s">
        <v>120</v>
      </c>
      <c r="I14" s="327" t="s">
        <v>120</v>
      </c>
      <c r="J14" s="328" t="s">
        <v>120</v>
      </c>
      <c r="K14" s="326" t="s">
        <v>120</v>
      </c>
      <c r="L14" s="158" t="s">
        <v>120</v>
      </c>
    </row>
    <row r="15" spans="1:12" ht="15" customHeight="1">
      <c r="A15" s="321" t="s">
        <v>8</v>
      </c>
      <c r="B15" s="322" t="s">
        <v>707</v>
      </c>
      <c r="C15" s="323">
        <f t="shared" si="0"/>
        <v>2</v>
      </c>
      <c r="D15" s="324" t="s">
        <v>2874</v>
      </c>
      <c r="E15" s="329" t="s">
        <v>469</v>
      </c>
      <c r="F15" s="330" t="s">
        <v>1393</v>
      </c>
      <c r="G15" s="330" t="s">
        <v>770</v>
      </c>
      <c r="H15" s="331">
        <v>3333</v>
      </c>
      <c r="I15" s="332">
        <v>44354</v>
      </c>
      <c r="J15" s="333" t="s">
        <v>304</v>
      </c>
      <c r="K15" s="334" t="s">
        <v>1394</v>
      </c>
      <c r="L15" s="158" t="s">
        <v>120</v>
      </c>
    </row>
    <row r="16" spans="1:12" ht="15" customHeight="1">
      <c r="A16" s="327" t="s">
        <v>120</v>
      </c>
      <c r="B16" s="327" t="s">
        <v>120</v>
      </c>
      <c r="C16" s="335" t="s">
        <v>120</v>
      </c>
      <c r="D16" s="327" t="s">
        <v>120</v>
      </c>
      <c r="E16" s="329" t="s">
        <v>469</v>
      </c>
      <c r="F16" s="330" t="s">
        <v>1395</v>
      </c>
      <c r="G16" s="330" t="s">
        <v>770</v>
      </c>
      <c r="H16" s="331">
        <v>3792</v>
      </c>
      <c r="I16" s="332">
        <v>44364</v>
      </c>
      <c r="J16" s="333" t="s">
        <v>1397</v>
      </c>
      <c r="K16" s="334" t="s">
        <v>1396</v>
      </c>
      <c r="L16" s="158" t="s">
        <v>120</v>
      </c>
    </row>
    <row r="17" spans="1:12" ht="15" customHeight="1">
      <c r="A17" s="321" t="s">
        <v>9</v>
      </c>
      <c r="B17" s="322" t="s">
        <v>117</v>
      </c>
      <c r="C17" s="323">
        <f t="shared" si="0"/>
        <v>0</v>
      </c>
      <c r="D17" s="324" t="s">
        <v>284</v>
      </c>
      <c r="E17" s="325" t="s">
        <v>130</v>
      </c>
      <c r="F17" s="326" t="s">
        <v>120</v>
      </c>
      <c r="G17" s="326" t="s">
        <v>120</v>
      </c>
      <c r="H17" s="327" t="s">
        <v>120</v>
      </c>
      <c r="I17" s="327" t="s">
        <v>120</v>
      </c>
      <c r="J17" s="328" t="s">
        <v>120</v>
      </c>
      <c r="K17" s="326" t="s">
        <v>120</v>
      </c>
      <c r="L17" s="158" t="s">
        <v>120</v>
      </c>
    </row>
    <row r="18" spans="1:12" ht="15" customHeight="1">
      <c r="A18" s="322" t="s">
        <v>315</v>
      </c>
      <c r="B18" s="322" t="s">
        <v>708</v>
      </c>
      <c r="C18" s="323">
        <f t="shared" si="0"/>
        <v>1</v>
      </c>
      <c r="D18" s="324" t="s">
        <v>2862</v>
      </c>
      <c r="E18" s="325" t="s">
        <v>465</v>
      </c>
      <c r="F18" s="330" t="s">
        <v>1347</v>
      </c>
      <c r="G18" s="330" t="s">
        <v>1348</v>
      </c>
      <c r="H18" s="331">
        <v>9693</v>
      </c>
      <c r="I18" s="332">
        <v>44404</v>
      </c>
      <c r="J18" s="333" t="s">
        <v>1349</v>
      </c>
      <c r="K18" s="325" t="s">
        <v>298</v>
      </c>
      <c r="L18" s="158" t="s">
        <v>120</v>
      </c>
    </row>
    <row r="19" spans="1:12" ht="15" customHeight="1">
      <c r="A19" s="321" t="s">
        <v>11</v>
      </c>
      <c r="B19" s="322" t="s">
        <v>707</v>
      </c>
      <c r="C19" s="323">
        <f t="shared" si="0"/>
        <v>2</v>
      </c>
      <c r="D19" s="324" t="s">
        <v>2863</v>
      </c>
      <c r="E19" s="325" t="s">
        <v>465</v>
      </c>
      <c r="F19" s="325" t="s">
        <v>1308</v>
      </c>
      <c r="G19" s="325" t="s">
        <v>762</v>
      </c>
      <c r="H19" s="336">
        <v>4263</v>
      </c>
      <c r="I19" s="324">
        <v>44372</v>
      </c>
      <c r="J19" s="337" t="s">
        <v>1309</v>
      </c>
      <c r="K19" s="329" t="s">
        <v>1310</v>
      </c>
      <c r="L19" s="158" t="s">
        <v>120</v>
      </c>
    </row>
    <row r="20" spans="1:12" ht="15" customHeight="1">
      <c r="A20" s="321"/>
      <c r="B20" s="322"/>
      <c r="C20" s="323"/>
      <c r="D20" s="324"/>
      <c r="E20" s="325" t="s">
        <v>764</v>
      </c>
      <c r="F20" s="325" t="s">
        <v>1312</v>
      </c>
      <c r="G20" s="325" t="s">
        <v>762</v>
      </c>
      <c r="H20" s="336">
        <v>5434</v>
      </c>
      <c r="I20" s="324">
        <v>44383</v>
      </c>
      <c r="J20" s="337" t="s">
        <v>1311</v>
      </c>
      <c r="K20" s="325" t="s">
        <v>1313</v>
      </c>
      <c r="L20" s="158" t="s">
        <v>120</v>
      </c>
    </row>
    <row r="21" spans="1:12" ht="15" customHeight="1">
      <c r="A21" s="322" t="s">
        <v>12</v>
      </c>
      <c r="B21" s="322" t="s">
        <v>117</v>
      </c>
      <c r="C21" s="323">
        <f t="shared" si="0"/>
        <v>0</v>
      </c>
      <c r="D21" s="324" t="s">
        <v>2879</v>
      </c>
      <c r="E21" s="325" t="s">
        <v>1398</v>
      </c>
      <c r="F21" s="326" t="s">
        <v>120</v>
      </c>
      <c r="G21" s="326" t="s">
        <v>120</v>
      </c>
      <c r="H21" s="327" t="s">
        <v>120</v>
      </c>
      <c r="I21" s="327" t="s">
        <v>120</v>
      </c>
      <c r="J21" s="328" t="s">
        <v>120</v>
      </c>
      <c r="K21" s="326" t="s">
        <v>120</v>
      </c>
      <c r="L21" s="158" t="s">
        <v>120</v>
      </c>
    </row>
    <row r="22" spans="1:12" ht="15" customHeight="1">
      <c r="A22" s="322" t="s">
        <v>13</v>
      </c>
      <c r="B22" s="322" t="s">
        <v>117</v>
      </c>
      <c r="C22" s="323">
        <f t="shared" si="0"/>
        <v>0</v>
      </c>
      <c r="D22" s="324" t="s">
        <v>284</v>
      </c>
      <c r="E22" s="325" t="s">
        <v>130</v>
      </c>
      <c r="F22" s="326" t="s">
        <v>120</v>
      </c>
      <c r="G22" s="326" t="s">
        <v>120</v>
      </c>
      <c r="H22" s="327" t="s">
        <v>120</v>
      </c>
      <c r="I22" s="327" t="s">
        <v>120</v>
      </c>
      <c r="J22" s="328" t="s">
        <v>120</v>
      </c>
      <c r="K22" s="326" t="s">
        <v>120</v>
      </c>
      <c r="L22" s="158" t="s">
        <v>120</v>
      </c>
    </row>
    <row r="23" spans="1:12" ht="15" customHeight="1">
      <c r="A23" s="322" t="s">
        <v>14</v>
      </c>
      <c r="B23" s="322" t="s">
        <v>117</v>
      </c>
      <c r="C23" s="323">
        <f t="shared" si="0"/>
        <v>0</v>
      </c>
      <c r="D23" s="324" t="s">
        <v>284</v>
      </c>
      <c r="E23" s="325" t="s">
        <v>130</v>
      </c>
      <c r="F23" s="326" t="s">
        <v>120</v>
      </c>
      <c r="G23" s="326" t="s">
        <v>120</v>
      </c>
      <c r="H23" s="327" t="s">
        <v>120</v>
      </c>
      <c r="I23" s="327" t="s">
        <v>120</v>
      </c>
      <c r="J23" s="328" t="s">
        <v>120</v>
      </c>
      <c r="K23" s="326" t="s">
        <v>120</v>
      </c>
      <c r="L23" s="158" t="s">
        <v>120</v>
      </c>
    </row>
    <row r="24" spans="1:12" ht="15" customHeight="1">
      <c r="A24" s="321" t="s">
        <v>15</v>
      </c>
      <c r="B24" s="322" t="s">
        <v>117</v>
      </c>
      <c r="C24" s="323">
        <f t="shared" si="0"/>
        <v>0</v>
      </c>
      <c r="D24" s="324" t="s">
        <v>284</v>
      </c>
      <c r="E24" s="325" t="s">
        <v>130</v>
      </c>
      <c r="F24" s="326" t="s">
        <v>120</v>
      </c>
      <c r="G24" s="326" t="s">
        <v>120</v>
      </c>
      <c r="H24" s="327" t="s">
        <v>120</v>
      </c>
      <c r="I24" s="327" t="s">
        <v>120</v>
      </c>
      <c r="J24" s="328" t="s">
        <v>120</v>
      </c>
      <c r="K24" s="326" t="s">
        <v>120</v>
      </c>
      <c r="L24" s="158" t="s">
        <v>120</v>
      </c>
    </row>
    <row r="25" spans="1:12" ht="15" customHeight="1">
      <c r="A25" s="321" t="s">
        <v>16</v>
      </c>
      <c r="B25" s="322" t="s">
        <v>117</v>
      </c>
      <c r="C25" s="323">
        <f t="shared" si="0"/>
        <v>0</v>
      </c>
      <c r="D25" s="324" t="s">
        <v>284</v>
      </c>
      <c r="E25" s="325" t="s">
        <v>130</v>
      </c>
      <c r="F25" s="326" t="s">
        <v>120</v>
      </c>
      <c r="G25" s="326" t="s">
        <v>120</v>
      </c>
      <c r="H25" s="327" t="s">
        <v>120</v>
      </c>
      <c r="I25" s="327" t="s">
        <v>120</v>
      </c>
      <c r="J25" s="328" t="s">
        <v>120</v>
      </c>
      <c r="K25" s="326" t="s">
        <v>120</v>
      </c>
      <c r="L25" s="158" t="s">
        <v>120</v>
      </c>
    </row>
    <row r="26" spans="1:12" ht="15" customHeight="1">
      <c r="A26" s="321" t="s">
        <v>17</v>
      </c>
      <c r="B26" s="322" t="s">
        <v>707</v>
      </c>
      <c r="C26" s="323">
        <f t="shared" si="0"/>
        <v>2</v>
      </c>
      <c r="D26" s="324" t="s">
        <v>2878</v>
      </c>
      <c r="E26" s="325" t="s">
        <v>469</v>
      </c>
      <c r="F26" s="325" t="s">
        <v>1452</v>
      </c>
      <c r="G26" s="330" t="s">
        <v>556</v>
      </c>
      <c r="H26" s="331">
        <v>4408</v>
      </c>
      <c r="I26" s="332">
        <v>44224</v>
      </c>
      <c r="J26" s="333" t="s">
        <v>304</v>
      </c>
      <c r="K26" s="338" t="s">
        <v>1453</v>
      </c>
      <c r="L26" s="158" t="s">
        <v>120</v>
      </c>
    </row>
    <row r="27" spans="1:12" ht="15" customHeight="1">
      <c r="A27" s="327" t="s">
        <v>120</v>
      </c>
      <c r="B27" s="327" t="s">
        <v>120</v>
      </c>
      <c r="C27" s="335" t="s">
        <v>120</v>
      </c>
      <c r="D27" s="327" t="s">
        <v>120</v>
      </c>
      <c r="E27" s="325" t="s">
        <v>462</v>
      </c>
      <c r="F27" s="325" t="s">
        <v>1454</v>
      </c>
      <c r="G27" s="330" t="s">
        <v>1455</v>
      </c>
      <c r="H27" s="331">
        <v>6314</v>
      </c>
      <c r="I27" s="332">
        <v>44370</v>
      </c>
      <c r="J27" s="337" t="s">
        <v>1456</v>
      </c>
      <c r="K27" s="325" t="s">
        <v>298</v>
      </c>
      <c r="L27" s="158" t="s">
        <v>120</v>
      </c>
    </row>
    <row r="28" spans="1:12" ht="15" customHeight="1">
      <c r="A28" s="327" t="s">
        <v>120</v>
      </c>
      <c r="B28" s="327" t="s">
        <v>120</v>
      </c>
      <c r="C28" s="335" t="s">
        <v>120</v>
      </c>
      <c r="D28" s="327" t="s">
        <v>120</v>
      </c>
      <c r="E28" s="325" t="s">
        <v>465</v>
      </c>
      <c r="F28" s="330" t="s">
        <v>1457</v>
      </c>
      <c r="G28" s="325" t="s">
        <v>556</v>
      </c>
      <c r="H28" s="331">
        <v>3132</v>
      </c>
      <c r="I28" s="332">
        <v>44244</v>
      </c>
      <c r="J28" s="333" t="s">
        <v>304</v>
      </c>
      <c r="K28" s="338" t="s">
        <v>1458</v>
      </c>
      <c r="L28" s="158" t="s">
        <v>120</v>
      </c>
    </row>
    <row r="29" spans="1:12" ht="15" customHeight="1">
      <c r="A29" s="327" t="s">
        <v>120</v>
      </c>
      <c r="B29" s="327" t="s">
        <v>120</v>
      </c>
      <c r="C29" s="335" t="s">
        <v>120</v>
      </c>
      <c r="D29" s="327" t="s">
        <v>120</v>
      </c>
      <c r="E29" s="325" t="s">
        <v>465</v>
      </c>
      <c r="F29" s="325" t="s">
        <v>1459</v>
      </c>
      <c r="G29" s="325" t="s">
        <v>1460</v>
      </c>
      <c r="H29" s="336">
        <v>7147</v>
      </c>
      <c r="I29" s="332">
        <v>44246</v>
      </c>
      <c r="J29" s="333" t="s">
        <v>304</v>
      </c>
      <c r="K29" s="338" t="s">
        <v>1461</v>
      </c>
      <c r="L29" s="158" t="s">
        <v>120</v>
      </c>
    </row>
    <row r="30" spans="1:12" ht="15" customHeight="1">
      <c r="A30" s="327" t="s">
        <v>120</v>
      </c>
      <c r="B30" s="327" t="s">
        <v>120</v>
      </c>
      <c r="C30" s="335" t="s">
        <v>120</v>
      </c>
      <c r="D30" s="327" t="s">
        <v>120</v>
      </c>
      <c r="E30" s="325" t="s">
        <v>465</v>
      </c>
      <c r="F30" s="330" t="s">
        <v>1462</v>
      </c>
      <c r="G30" s="325" t="s">
        <v>556</v>
      </c>
      <c r="H30" s="336">
        <v>6287</v>
      </c>
      <c r="I30" s="332">
        <v>44350</v>
      </c>
      <c r="J30" s="333" t="s">
        <v>304</v>
      </c>
      <c r="K30" s="338" t="s">
        <v>1463</v>
      </c>
      <c r="L30" s="158" t="s">
        <v>120</v>
      </c>
    </row>
    <row r="31" spans="1:12" ht="15" customHeight="1">
      <c r="A31" s="327" t="s">
        <v>120</v>
      </c>
      <c r="B31" s="327" t="s">
        <v>120</v>
      </c>
      <c r="C31" s="335" t="s">
        <v>120</v>
      </c>
      <c r="D31" s="327" t="s">
        <v>120</v>
      </c>
      <c r="E31" s="325" t="s">
        <v>469</v>
      </c>
      <c r="F31" s="330" t="s">
        <v>1464</v>
      </c>
      <c r="G31" s="330" t="s">
        <v>556</v>
      </c>
      <c r="H31" s="336">
        <v>3261</v>
      </c>
      <c r="I31" s="332">
        <v>44218</v>
      </c>
      <c r="J31" s="333" t="s">
        <v>304</v>
      </c>
      <c r="K31" s="338" t="s">
        <v>1465</v>
      </c>
      <c r="L31" s="158" t="s">
        <v>120</v>
      </c>
    </row>
    <row r="32" spans="1:12" ht="15" customHeight="1">
      <c r="A32" s="322" t="s">
        <v>18</v>
      </c>
      <c r="B32" s="322" t="s">
        <v>117</v>
      </c>
      <c r="C32" s="323">
        <f t="shared" si="0"/>
        <v>0</v>
      </c>
      <c r="D32" s="324" t="s">
        <v>284</v>
      </c>
      <c r="E32" s="325" t="s">
        <v>130</v>
      </c>
      <c r="F32" s="326" t="s">
        <v>120</v>
      </c>
      <c r="G32" s="326" t="s">
        <v>120</v>
      </c>
      <c r="H32" s="327" t="s">
        <v>120</v>
      </c>
      <c r="I32" s="327" t="s">
        <v>120</v>
      </c>
      <c r="J32" s="328" t="s">
        <v>120</v>
      </c>
      <c r="K32" s="326" t="s">
        <v>120</v>
      </c>
      <c r="L32" s="158" t="s">
        <v>120</v>
      </c>
    </row>
    <row r="33" spans="1:12" s="296" customFormat="1" ht="15" customHeight="1">
      <c r="A33" s="339" t="s">
        <v>19</v>
      </c>
      <c r="B33" s="339"/>
      <c r="C33" s="318"/>
      <c r="D33" s="340"/>
      <c r="E33" s="319"/>
      <c r="F33" s="319"/>
      <c r="G33" s="319"/>
      <c r="H33" s="341"/>
      <c r="I33" s="341"/>
      <c r="J33" s="342"/>
      <c r="K33" s="343"/>
      <c r="L33" s="295"/>
    </row>
    <row r="34" spans="1:12" ht="15" customHeight="1">
      <c r="A34" s="321" t="s">
        <v>20</v>
      </c>
      <c r="B34" s="322" t="s">
        <v>117</v>
      </c>
      <c r="C34" s="323">
        <f t="shared" si="0"/>
        <v>0</v>
      </c>
      <c r="D34" s="324" t="s">
        <v>284</v>
      </c>
      <c r="E34" s="325" t="s">
        <v>130</v>
      </c>
      <c r="F34" s="326" t="s">
        <v>120</v>
      </c>
      <c r="G34" s="326" t="s">
        <v>120</v>
      </c>
      <c r="H34" s="327" t="s">
        <v>120</v>
      </c>
      <c r="I34" s="327" t="s">
        <v>120</v>
      </c>
      <c r="J34" s="328" t="s">
        <v>120</v>
      </c>
      <c r="K34" s="326" t="s">
        <v>120</v>
      </c>
      <c r="L34" s="158" t="s">
        <v>120</v>
      </c>
    </row>
    <row r="35" spans="1:12" ht="15" customHeight="1">
      <c r="A35" s="321" t="s">
        <v>21</v>
      </c>
      <c r="B35" s="322" t="s">
        <v>707</v>
      </c>
      <c r="C35" s="323">
        <f t="shared" si="0"/>
        <v>2</v>
      </c>
      <c r="D35" s="324" t="s">
        <v>2868</v>
      </c>
      <c r="E35" s="325" t="s">
        <v>469</v>
      </c>
      <c r="F35" s="330" t="s">
        <v>1488</v>
      </c>
      <c r="G35" s="330" t="s">
        <v>1489</v>
      </c>
      <c r="H35" s="331">
        <v>4922</v>
      </c>
      <c r="I35" s="332">
        <v>44317</v>
      </c>
      <c r="J35" s="344" t="s">
        <v>1497</v>
      </c>
      <c r="K35" s="338" t="s">
        <v>1490</v>
      </c>
      <c r="L35" s="158" t="s">
        <v>120</v>
      </c>
    </row>
    <row r="36" spans="1:12" ht="15" customHeight="1">
      <c r="A36" s="327" t="s">
        <v>120</v>
      </c>
      <c r="B36" s="327" t="s">
        <v>120</v>
      </c>
      <c r="C36" s="335" t="s">
        <v>120</v>
      </c>
      <c r="D36" s="327" t="s">
        <v>120</v>
      </c>
      <c r="E36" s="325" t="s">
        <v>469</v>
      </c>
      <c r="F36" s="330" t="s">
        <v>1491</v>
      </c>
      <c r="G36" s="330" t="s">
        <v>1492</v>
      </c>
      <c r="H36" s="331">
        <v>5055</v>
      </c>
      <c r="I36" s="332">
        <v>44277</v>
      </c>
      <c r="J36" s="344" t="s">
        <v>304</v>
      </c>
      <c r="K36" s="338" t="s">
        <v>1493</v>
      </c>
      <c r="L36" s="158" t="s">
        <v>120</v>
      </c>
    </row>
    <row r="37" spans="1:12" ht="15" customHeight="1">
      <c r="A37" s="327" t="s">
        <v>120</v>
      </c>
      <c r="B37" s="327" t="s">
        <v>120</v>
      </c>
      <c r="C37" s="335" t="s">
        <v>120</v>
      </c>
      <c r="D37" s="327" t="s">
        <v>120</v>
      </c>
      <c r="E37" s="325" t="s">
        <v>469</v>
      </c>
      <c r="F37" s="330" t="s">
        <v>1494</v>
      </c>
      <c r="G37" s="330" t="s">
        <v>1495</v>
      </c>
      <c r="H37" s="345">
        <v>3764</v>
      </c>
      <c r="I37" s="332">
        <v>44328</v>
      </c>
      <c r="J37" s="333" t="s">
        <v>304</v>
      </c>
      <c r="K37" s="338" t="s">
        <v>1496</v>
      </c>
      <c r="L37" s="158" t="s">
        <v>120</v>
      </c>
    </row>
    <row r="38" spans="1:12" ht="15" customHeight="1">
      <c r="A38" s="321" t="s">
        <v>22</v>
      </c>
      <c r="B38" s="322" t="s">
        <v>117</v>
      </c>
      <c r="C38" s="323">
        <f t="shared" si="0"/>
        <v>0</v>
      </c>
      <c r="D38" s="324" t="s">
        <v>284</v>
      </c>
      <c r="E38" s="325" t="s">
        <v>130</v>
      </c>
      <c r="F38" s="326" t="s">
        <v>120</v>
      </c>
      <c r="G38" s="326" t="s">
        <v>120</v>
      </c>
      <c r="H38" s="327" t="s">
        <v>120</v>
      </c>
      <c r="I38" s="327" t="s">
        <v>120</v>
      </c>
      <c r="J38" s="328" t="s">
        <v>120</v>
      </c>
      <c r="K38" s="326" t="s">
        <v>120</v>
      </c>
      <c r="L38" s="158" t="s">
        <v>120</v>
      </c>
    </row>
    <row r="39" spans="1:12" ht="15" customHeight="1">
      <c r="A39" s="322" t="s">
        <v>23</v>
      </c>
      <c r="B39" s="322" t="s">
        <v>707</v>
      </c>
      <c r="C39" s="323">
        <f t="shared" si="0"/>
        <v>2</v>
      </c>
      <c r="D39" s="324" t="s">
        <v>2868</v>
      </c>
      <c r="E39" s="325" t="s">
        <v>465</v>
      </c>
      <c r="F39" s="330" t="s">
        <v>1473</v>
      </c>
      <c r="G39" s="330" t="s">
        <v>1478</v>
      </c>
      <c r="H39" s="331">
        <v>4877</v>
      </c>
      <c r="I39" s="332">
        <v>44237</v>
      </c>
      <c r="J39" s="337" t="s">
        <v>304</v>
      </c>
      <c r="K39" s="334" t="s">
        <v>1474</v>
      </c>
      <c r="L39" s="158" t="s">
        <v>120</v>
      </c>
    </row>
    <row r="40" spans="1:12" ht="15" customHeight="1">
      <c r="A40" s="327" t="s">
        <v>120</v>
      </c>
      <c r="B40" s="327" t="s">
        <v>120</v>
      </c>
      <c r="C40" s="335" t="s">
        <v>120</v>
      </c>
      <c r="D40" s="327" t="s">
        <v>120</v>
      </c>
      <c r="E40" s="325" t="s">
        <v>465</v>
      </c>
      <c r="F40" s="330" t="s">
        <v>1475</v>
      </c>
      <c r="G40" s="330" t="s">
        <v>1476</v>
      </c>
      <c r="H40" s="331">
        <v>3331</v>
      </c>
      <c r="I40" s="332">
        <v>44258</v>
      </c>
      <c r="J40" s="337" t="s">
        <v>304</v>
      </c>
      <c r="K40" s="334" t="s">
        <v>1477</v>
      </c>
      <c r="L40" s="158" t="s">
        <v>120</v>
      </c>
    </row>
    <row r="41" spans="1:12" ht="15" customHeight="1">
      <c r="A41" s="327" t="s">
        <v>120</v>
      </c>
      <c r="B41" s="327" t="s">
        <v>120</v>
      </c>
      <c r="C41" s="335" t="s">
        <v>120</v>
      </c>
      <c r="D41" s="327" t="s">
        <v>120</v>
      </c>
      <c r="E41" s="325" t="s">
        <v>1481</v>
      </c>
      <c r="F41" s="330" t="s">
        <v>1479</v>
      </c>
      <c r="G41" s="330" t="s">
        <v>1480</v>
      </c>
      <c r="H41" s="331">
        <v>7800</v>
      </c>
      <c r="I41" s="333">
        <v>44200</v>
      </c>
      <c r="J41" s="337" t="s">
        <v>304</v>
      </c>
      <c r="K41" s="325" t="s">
        <v>298</v>
      </c>
      <c r="L41" s="158" t="s">
        <v>120</v>
      </c>
    </row>
    <row r="42" spans="1:12" ht="15" customHeight="1">
      <c r="A42" s="327" t="s">
        <v>120</v>
      </c>
      <c r="B42" s="327" t="s">
        <v>120</v>
      </c>
      <c r="C42" s="335" t="s">
        <v>120</v>
      </c>
      <c r="D42" s="327" t="s">
        <v>120</v>
      </c>
      <c r="E42" s="325" t="s">
        <v>465</v>
      </c>
      <c r="F42" s="330" t="s">
        <v>1482</v>
      </c>
      <c r="G42" s="330" t="s">
        <v>1483</v>
      </c>
      <c r="H42" s="331">
        <v>6627</v>
      </c>
      <c r="I42" s="332">
        <v>44265</v>
      </c>
      <c r="J42" s="333" t="s">
        <v>1456</v>
      </c>
      <c r="K42" s="334" t="s">
        <v>1484</v>
      </c>
      <c r="L42" s="158" t="s">
        <v>120</v>
      </c>
    </row>
    <row r="43" spans="1:12" ht="15" customHeight="1">
      <c r="A43" s="327" t="s">
        <v>120</v>
      </c>
      <c r="B43" s="327" t="s">
        <v>120</v>
      </c>
      <c r="C43" s="335" t="s">
        <v>120</v>
      </c>
      <c r="D43" s="327" t="s">
        <v>120</v>
      </c>
      <c r="E43" s="325" t="s">
        <v>465</v>
      </c>
      <c r="F43" s="330" t="s">
        <v>1485</v>
      </c>
      <c r="G43" s="330" t="s">
        <v>1486</v>
      </c>
      <c r="H43" s="331">
        <v>4827</v>
      </c>
      <c r="I43" s="332">
        <v>44235</v>
      </c>
      <c r="J43" s="337" t="s">
        <v>304</v>
      </c>
      <c r="K43" s="334" t="s">
        <v>1487</v>
      </c>
      <c r="L43" s="158" t="s">
        <v>120</v>
      </c>
    </row>
    <row r="44" spans="1:12" ht="15" customHeight="1">
      <c r="A44" s="321" t="s">
        <v>24</v>
      </c>
      <c r="B44" s="322" t="s">
        <v>707</v>
      </c>
      <c r="C44" s="323">
        <f t="shared" si="0"/>
        <v>2</v>
      </c>
      <c r="D44" s="324" t="s">
        <v>2877</v>
      </c>
      <c r="E44" s="325" t="s">
        <v>462</v>
      </c>
      <c r="F44" s="325" t="s">
        <v>1296</v>
      </c>
      <c r="G44" s="325" t="s">
        <v>1297</v>
      </c>
      <c r="H44" s="336">
        <v>7764</v>
      </c>
      <c r="I44" s="324">
        <v>44377</v>
      </c>
      <c r="J44" s="337" t="s">
        <v>1298</v>
      </c>
      <c r="K44" s="325" t="s">
        <v>298</v>
      </c>
      <c r="L44" s="158" t="s">
        <v>120</v>
      </c>
    </row>
    <row r="45" spans="1:12" ht="15" customHeight="1">
      <c r="A45" s="327" t="s">
        <v>120</v>
      </c>
      <c r="B45" s="327" t="s">
        <v>120</v>
      </c>
      <c r="C45" s="335" t="s">
        <v>120</v>
      </c>
      <c r="D45" s="327" t="s">
        <v>120</v>
      </c>
      <c r="E45" s="325" t="s">
        <v>465</v>
      </c>
      <c r="F45" s="325" t="s">
        <v>1299</v>
      </c>
      <c r="G45" s="325" t="s">
        <v>1300</v>
      </c>
      <c r="H45" s="336">
        <v>3485</v>
      </c>
      <c r="I45" s="324">
        <v>44377</v>
      </c>
      <c r="J45" s="337" t="s">
        <v>304</v>
      </c>
      <c r="K45" s="325" t="s">
        <v>1301</v>
      </c>
      <c r="L45" s="158" t="s">
        <v>120</v>
      </c>
    </row>
    <row r="46" spans="1:12" s="296" customFormat="1" ht="15" customHeight="1">
      <c r="A46" s="321" t="s">
        <v>25</v>
      </c>
      <c r="B46" s="322" t="s">
        <v>707</v>
      </c>
      <c r="C46" s="323">
        <f t="shared" si="0"/>
        <v>2</v>
      </c>
      <c r="D46" s="324" t="s">
        <v>2864</v>
      </c>
      <c r="E46" s="325" t="s">
        <v>469</v>
      </c>
      <c r="F46" s="330" t="s">
        <v>1500</v>
      </c>
      <c r="G46" s="330" t="s">
        <v>1501</v>
      </c>
      <c r="H46" s="331">
        <v>4104</v>
      </c>
      <c r="I46" s="332">
        <v>44344</v>
      </c>
      <c r="J46" s="333" t="s">
        <v>1506</v>
      </c>
      <c r="K46" s="334" t="s">
        <v>1502</v>
      </c>
      <c r="L46" s="295" t="s">
        <v>120</v>
      </c>
    </row>
    <row r="47" spans="1:12" s="296" customFormat="1" ht="15" customHeight="1">
      <c r="A47" s="327" t="s">
        <v>120</v>
      </c>
      <c r="B47" s="327" t="s">
        <v>120</v>
      </c>
      <c r="C47" s="335" t="s">
        <v>120</v>
      </c>
      <c r="D47" s="327" t="s">
        <v>120</v>
      </c>
      <c r="E47" s="325" t="s">
        <v>469</v>
      </c>
      <c r="F47" s="330" t="s">
        <v>1503</v>
      </c>
      <c r="G47" s="330" t="s">
        <v>1504</v>
      </c>
      <c r="H47" s="331">
        <v>3295</v>
      </c>
      <c r="I47" s="332">
        <v>44370</v>
      </c>
      <c r="J47" s="337" t="s">
        <v>304</v>
      </c>
      <c r="K47" s="334" t="s">
        <v>1505</v>
      </c>
      <c r="L47" s="295" t="s">
        <v>120</v>
      </c>
    </row>
    <row r="48" spans="1:12" s="296" customFormat="1" ht="15" customHeight="1">
      <c r="A48" s="327" t="s">
        <v>120</v>
      </c>
      <c r="B48" s="327" t="s">
        <v>120</v>
      </c>
      <c r="C48" s="335" t="s">
        <v>120</v>
      </c>
      <c r="D48" s="327" t="s">
        <v>120</v>
      </c>
      <c r="E48" s="325" t="s">
        <v>1509</v>
      </c>
      <c r="F48" s="330" t="s">
        <v>1507</v>
      </c>
      <c r="G48" s="330" t="s">
        <v>1480</v>
      </c>
      <c r="H48" s="331">
        <v>11269</v>
      </c>
      <c r="I48" s="333" t="s">
        <v>1508</v>
      </c>
      <c r="J48" s="333" t="s">
        <v>1510</v>
      </c>
      <c r="K48" s="325" t="s">
        <v>298</v>
      </c>
      <c r="L48" s="295" t="s">
        <v>120</v>
      </c>
    </row>
    <row r="49" spans="1:12" ht="15" customHeight="1">
      <c r="A49" s="322" t="s">
        <v>26</v>
      </c>
      <c r="B49" s="322" t="s">
        <v>117</v>
      </c>
      <c r="C49" s="323">
        <f t="shared" si="0"/>
        <v>0</v>
      </c>
      <c r="D49" s="324" t="s">
        <v>284</v>
      </c>
      <c r="E49" s="325" t="s">
        <v>130</v>
      </c>
      <c r="F49" s="326" t="s">
        <v>120</v>
      </c>
      <c r="G49" s="326" t="s">
        <v>120</v>
      </c>
      <c r="H49" s="327" t="s">
        <v>120</v>
      </c>
      <c r="I49" s="327" t="s">
        <v>120</v>
      </c>
      <c r="J49" s="328" t="s">
        <v>120</v>
      </c>
      <c r="K49" s="326" t="s">
        <v>120</v>
      </c>
      <c r="L49" s="158" t="s">
        <v>120</v>
      </c>
    </row>
    <row r="50" spans="1:12" ht="15" customHeight="1">
      <c r="A50" s="321" t="s">
        <v>27</v>
      </c>
      <c r="B50" s="322" t="s">
        <v>117</v>
      </c>
      <c r="C50" s="323">
        <f t="shared" si="0"/>
        <v>0</v>
      </c>
      <c r="D50" s="324" t="s">
        <v>284</v>
      </c>
      <c r="E50" s="325" t="s">
        <v>130</v>
      </c>
      <c r="F50" s="326" t="s">
        <v>120</v>
      </c>
      <c r="G50" s="326" t="s">
        <v>120</v>
      </c>
      <c r="H50" s="327" t="s">
        <v>120</v>
      </c>
      <c r="I50" s="327" t="s">
        <v>120</v>
      </c>
      <c r="J50" s="328" t="s">
        <v>120</v>
      </c>
      <c r="K50" s="326" t="s">
        <v>120</v>
      </c>
      <c r="L50" s="158" t="s">
        <v>120</v>
      </c>
    </row>
    <row r="51" spans="1:12" ht="15" customHeight="1">
      <c r="A51" s="322" t="s">
        <v>28</v>
      </c>
      <c r="B51" s="322" t="s">
        <v>117</v>
      </c>
      <c r="C51" s="323">
        <f t="shared" si="0"/>
        <v>0</v>
      </c>
      <c r="D51" s="324" t="s">
        <v>284</v>
      </c>
      <c r="E51" s="325" t="s">
        <v>130</v>
      </c>
      <c r="F51" s="326" t="s">
        <v>120</v>
      </c>
      <c r="G51" s="326" t="s">
        <v>120</v>
      </c>
      <c r="H51" s="327" t="s">
        <v>120</v>
      </c>
      <c r="I51" s="327" t="s">
        <v>120</v>
      </c>
      <c r="J51" s="328" t="s">
        <v>120</v>
      </c>
      <c r="K51" s="326" t="s">
        <v>120</v>
      </c>
      <c r="L51" s="158" t="s">
        <v>120</v>
      </c>
    </row>
    <row r="52" spans="1:12" ht="15" customHeight="1">
      <c r="A52" s="322" t="s">
        <v>29</v>
      </c>
      <c r="B52" s="322" t="s">
        <v>117</v>
      </c>
      <c r="C52" s="323">
        <f t="shared" si="0"/>
        <v>0</v>
      </c>
      <c r="D52" s="324" t="s">
        <v>284</v>
      </c>
      <c r="E52" s="325" t="s">
        <v>130</v>
      </c>
      <c r="F52" s="326" t="s">
        <v>120</v>
      </c>
      <c r="G52" s="326" t="s">
        <v>120</v>
      </c>
      <c r="H52" s="327" t="s">
        <v>120</v>
      </c>
      <c r="I52" s="327" t="s">
        <v>120</v>
      </c>
      <c r="J52" s="328" t="s">
        <v>120</v>
      </c>
      <c r="K52" s="326" t="s">
        <v>120</v>
      </c>
      <c r="L52" s="158" t="s">
        <v>120</v>
      </c>
    </row>
    <row r="53" spans="1:12" ht="15" customHeight="1">
      <c r="A53" s="322" t="s">
        <v>30</v>
      </c>
      <c r="B53" s="322" t="s">
        <v>708</v>
      </c>
      <c r="C53" s="323">
        <f t="shared" si="0"/>
        <v>1</v>
      </c>
      <c r="D53" s="324" t="s">
        <v>2876</v>
      </c>
      <c r="E53" s="325" t="s">
        <v>462</v>
      </c>
      <c r="F53" s="325" t="s">
        <v>1340</v>
      </c>
      <c r="G53" s="325" t="s">
        <v>1341</v>
      </c>
      <c r="H53" s="336">
        <v>4156</v>
      </c>
      <c r="I53" s="324">
        <v>44336</v>
      </c>
      <c r="J53" s="337" t="s">
        <v>1365</v>
      </c>
      <c r="K53" s="325" t="s">
        <v>298</v>
      </c>
      <c r="L53" s="158" t="s">
        <v>120</v>
      </c>
    </row>
    <row r="54" spans="1:12" s="296" customFormat="1" ht="15" customHeight="1">
      <c r="A54" s="339" t="s">
        <v>31</v>
      </c>
      <c r="B54" s="339"/>
      <c r="C54" s="318"/>
      <c r="D54" s="340"/>
      <c r="E54" s="346"/>
      <c r="F54" s="346"/>
      <c r="G54" s="346"/>
      <c r="H54" s="339"/>
      <c r="I54" s="339"/>
      <c r="J54" s="347"/>
      <c r="K54" s="346"/>
      <c r="L54" s="295"/>
    </row>
    <row r="55" spans="1:12" ht="15" customHeight="1">
      <c r="A55" s="322" t="s">
        <v>32</v>
      </c>
      <c r="B55" s="322" t="s">
        <v>707</v>
      </c>
      <c r="C55" s="323">
        <f t="shared" si="0"/>
        <v>2</v>
      </c>
      <c r="D55" s="324" t="s">
        <v>2873</v>
      </c>
      <c r="E55" s="325" t="s">
        <v>462</v>
      </c>
      <c r="F55" s="330" t="s">
        <v>1511</v>
      </c>
      <c r="G55" s="330" t="s">
        <v>804</v>
      </c>
      <c r="H55" s="331">
        <v>4000</v>
      </c>
      <c r="I55" s="324">
        <v>44398</v>
      </c>
      <c r="J55" s="337" t="s">
        <v>1513</v>
      </c>
      <c r="K55" s="325" t="s">
        <v>298</v>
      </c>
      <c r="L55" s="158" t="s">
        <v>120</v>
      </c>
    </row>
    <row r="56" spans="1:12" ht="15" customHeight="1">
      <c r="A56" s="327" t="s">
        <v>120</v>
      </c>
      <c r="B56" s="327" t="s">
        <v>120</v>
      </c>
      <c r="C56" s="335" t="s">
        <v>120</v>
      </c>
      <c r="D56" s="327" t="s">
        <v>120</v>
      </c>
      <c r="E56" s="325" t="s">
        <v>462</v>
      </c>
      <c r="F56" s="330" t="s">
        <v>1512</v>
      </c>
      <c r="G56" s="330" t="s">
        <v>804</v>
      </c>
      <c r="H56" s="331">
        <v>3500</v>
      </c>
      <c r="I56" s="324">
        <v>44405</v>
      </c>
      <c r="J56" s="337" t="s">
        <v>1514</v>
      </c>
      <c r="K56" s="325" t="s">
        <v>298</v>
      </c>
      <c r="L56" s="158" t="s">
        <v>120</v>
      </c>
    </row>
    <row r="57" spans="1:12" ht="15" customHeight="1">
      <c r="A57" s="322" t="s">
        <v>33</v>
      </c>
      <c r="B57" s="322" t="s">
        <v>117</v>
      </c>
      <c r="C57" s="323">
        <f t="shared" si="0"/>
        <v>0</v>
      </c>
      <c r="D57" s="324" t="s">
        <v>284</v>
      </c>
      <c r="E57" s="325" t="s">
        <v>130</v>
      </c>
      <c r="F57" s="326" t="s">
        <v>120</v>
      </c>
      <c r="G57" s="326" t="s">
        <v>120</v>
      </c>
      <c r="H57" s="327" t="s">
        <v>120</v>
      </c>
      <c r="I57" s="327" t="s">
        <v>120</v>
      </c>
      <c r="J57" s="328" t="s">
        <v>120</v>
      </c>
      <c r="K57" s="326" t="s">
        <v>120</v>
      </c>
      <c r="L57" s="158" t="s">
        <v>120</v>
      </c>
    </row>
    <row r="58" spans="1:12" ht="15" customHeight="1">
      <c r="A58" s="322" t="s">
        <v>94</v>
      </c>
      <c r="B58" s="322" t="s">
        <v>707</v>
      </c>
      <c r="C58" s="323">
        <f t="shared" si="0"/>
        <v>2</v>
      </c>
      <c r="D58" s="324" t="s">
        <v>2875</v>
      </c>
      <c r="E58" s="329" t="s">
        <v>469</v>
      </c>
      <c r="F58" s="330" t="s">
        <v>1368</v>
      </c>
      <c r="G58" s="330" t="s">
        <v>1369</v>
      </c>
      <c r="H58" s="331">
        <v>4599</v>
      </c>
      <c r="I58" s="332">
        <v>44335</v>
      </c>
      <c r="J58" s="333" t="s">
        <v>1372</v>
      </c>
      <c r="K58" s="348" t="s">
        <v>1366</v>
      </c>
      <c r="L58" s="158" t="s">
        <v>120</v>
      </c>
    </row>
    <row r="59" spans="1:12" ht="15" customHeight="1">
      <c r="A59" s="327" t="s">
        <v>120</v>
      </c>
      <c r="B59" s="327" t="s">
        <v>120</v>
      </c>
      <c r="C59" s="335" t="s">
        <v>120</v>
      </c>
      <c r="D59" s="327" t="s">
        <v>120</v>
      </c>
      <c r="E59" s="329" t="s">
        <v>465</v>
      </c>
      <c r="F59" s="330" t="s">
        <v>1371</v>
      </c>
      <c r="G59" s="330" t="s">
        <v>1370</v>
      </c>
      <c r="H59" s="331">
        <v>6518</v>
      </c>
      <c r="I59" s="332">
        <v>44375</v>
      </c>
      <c r="J59" s="333" t="s">
        <v>304</v>
      </c>
      <c r="K59" s="338" t="s">
        <v>1367</v>
      </c>
      <c r="L59" s="158" t="s">
        <v>120</v>
      </c>
    </row>
    <row r="60" spans="1:12" ht="15" customHeight="1">
      <c r="A60" s="322" t="s">
        <v>34</v>
      </c>
      <c r="B60" s="322" t="s">
        <v>707</v>
      </c>
      <c r="C60" s="323">
        <f t="shared" si="0"/>
        <v>2</v>
      </c>
      <c r="D60" s="324" t="s">
        <v>2874</v>
      </c>
      <c r="E60" s="329" t="s">
        <v>465</v>
      </c>
      <c r="F60" s="330" t="s">
        <v>1389</v>
      </c>
      <c r="G60" s="330" t="s">
        <v>1391</v>
      </c>
      <c r="H60" s="331">
        <v>10114</v>
      </c>
      <c r="I60" s="332">
        <v>44232</v>
      </c>
      <c r="J60" s="333" t="s">
        <v>304</v>
      </c>
      <c r="K60" s="338" t="s">
        <v>1387</v>
      </c>
      <c r="L60" s="158" t="s">
        <v>120</v>
      </c>
    </row>
    <row r="61" spans="1:12" ht="15" customHeight="1">
      <c r="A61" s="327" t="s">
        <v>120</v>
      </c>
      <c r="B61" s="327" t="s">
        <v>120</v>
      </c>
      <c r="C61" s="335" t="s">
        <v>120</v>
      </c>
      <c r="D61" s="327" t="s">
        <v>120</v>
      </c>
      <c r="E61" s="329" t="s">
        <v>469</v>
      </c>
      <c r="F61" s="330" t="s">
        <v>1390</v>
      </c>
      <c r="G61" s="330" t="s">
        <v>1392</v>
      </c>
      <c r="H61" s="331">
        <v>3778</v>
      </c>
      <c r="I61" s="332">
        <v>44273</v>
      </c>
      <c r="J61" s="333" t="s">
        <v>304</v>
      </c>
      <c r="K61" s="338" t="s">
        <v>1388</v>
      </c>
      <c r="L61" s="158" t="s">
        <v>120</v>
      </c>
    </row>
    <row r="62" spans="1:12" ht="15" customHeight="1">
      <c r="A62" s="321" t="s">
        <v>35</v>
      </c>
      <c r="B62" s="322" t="s">
        <v>117</v>
      </c>
      <c r="C62" s="323">
        <f t="shared" si="0"/>
        <v>0</v>
      </c>
      <c r="D62" s="324" t="s">
        <v>284</v>
      </c>
      <c r="E62" s="325" t="s">
        <v>130</v>
      </c>
      <c r="F62" s="326" t="s">
        <v>120</v>
      </c>
      <c r="G62" s="326" t="s">
        <v>120</v>
      </c>
      <c r="H62" s="327" t="s">
        <v>120</v>
      </c>
      <c r="I62" s="327" t="s">
        <v>120</v>
      </c>
      <c r="J62" s="328" t="s">
        <v>120</v>
      </c>
      <c r="K62" s="326" t="s">
        <v>120</v>
      </c>
      <c r="L62" s="158" t="s">
        <v>120</v>
      </c>
    </row>
    <row r="63" spans="1:12" ht="15" customHeight="1">
      <c r="A63" s="322" t="s">
        <v>36</v>
      </c>
      <c r="B63" s="322" t="s">
        <v>117</v>
      </c>
      <c r="C63" s="323">
        <f t="shared" si="0"/>
        <v>0</v>
      </c>
      <c r="D63" s="324" t="s">
        <v>284</v>
      </c>
      <c r="E63" s="325" t="s">
        <v>130</v>
      </c>
      <c r="F63" s="326" t="s">
        <v>120</v>
      </c>
      <c r="G63" s="326" t="s">
        <v>120</v>
      </c>
      <c r="H63" s="327" t="s">
        <v>120</v>
      </c>
      <c r="I63" s="327" t="s">
        <v>120</v>
      </c>
      <c r="J63" s="328" t="s">
        <v>120</v>
      </c>
      <c r="K63" s="326" t="s">
        <v>120</v>
      </c>
      <c r="L63" s="158" t="s">
        <v>120</v>
      </c>
    </row>
    <row r="64" spans="1:12" ht="15" customHeight="1">
      <c r="A64" s="321" t="s">
        <v>37</v>
      </c>
      <c r="B64" s="322" t="s">
        <v>707</v>
      </c>
      <c r="C64" s="323">
        <f t="shared" si="0"/>
        <v>2</v>
      </c>
      <c r="D64" s="324" t="s">
        <v>2862</v>
      </c>
      <c r="E64" s="329" t="s">
        <v>465</v>
      </c>
      <c r="F64" s="329" t="s">
        <v>1351</v>
      </c>
      <c r="G64" s="329" t="s">
        <v>1352</v>
      </c>
      <c r="H64" s="345">
        <v>5818</v>
      </c>
      <c r="I64" s="349">
        <v>44379</v>
      </c>
      <c r="J64" s="344" t="s">
        <v>304</v>
      </c>
      <c r="K64" s="348" t="s">
        <v>1350</v>
      </c>
      <c r="L64" s="158" t="s">
        <v>120</v>
      </c>
    </row>
    <row r="65" spans="1:12" ht="15" customHeight="1">
      <c r="A65" s="327" t="s">
        <v>120</v>
      </c>
      <c r="B65" s="327" t="s">
        <v>120</v>
      </c>
      <c r="C65" s="335" t="s">
        <v>120</v>
      </c>
      <c r="D65" s="327" t="s">
        <v>120</v>
      </c>
      <c r="E65" s="329" t="s">
        <v>469</v>
      </c>
      <c r="F65" s="329" t="s">
        <v>1353</v>
      </c>
      <c r="G65" s="329" t="s">
        <v>1358</v>
      </c>
      <c r="H65" s="345">
        <v>5770</v>
      </c>
      <c r="I65" s="349">
        <v>44377</v>
      </c>
      <c r="J65" s="344" t="s">
        <v>304</v>
      </c>
      <c r="K65" s="348" t="s">
        <v>1354</v>
      </c>
      <c r="L65" s="158" t="s">
        <v>120</v>
      </c>
    </row>
    <row r="66" spans="1:12" ht="15" customHeight="1">
      <c r="A66" s="327" t="s">
        <v>120</v>
      </c>
      <c r="B66" s="327" t="s">
        <v>120</v>
      </c>
      <c r="C66" s="335" t="s">
        <v>120</v>
      </c>
      <c r="D66" s="327" t="s">
        <v>120</v>
      </c>
      <c r="E66" s="329" t="s">
        <v>469</v>
      </c>
      <c r="F66" s="329" t="s">
        <v>1355</v>
      </c>
      <c r="G66" s="329" t="s">
        <v>1356</v>
      </c>
      <c r="H66" s="345">
        <v>3411</v>
      </c>
      <c r="I66" s="349">
        <v>44379</v>
      </c>
      <c r="J66" s="344" t="s">
        <v>304</v>
      </c>
      <c r="K66" s="348" t="s">
        <v>1357</v>
      </c>
      <c r="L66" s="158" t="s">
        <v>120</v>
      </c>
    </row>
    <row r="67" spans="1:12" ht="15" customHeight="1">
      <c r="A67" s="321" t="s">
        <v>95</v>
      </c>
      <c r="B67" s="322" t="s">
        <v>707</v>
      </c>
      <c r="C67" s="323">
        <f t="shared" si="0"/>
        <v>2</v>
      </c>
      <c r="D67" s="324" t="s">
        <v>2873</v>
      </c>
      <c r="E67" s="329" t="s">
        <v>465</v>
      </c>
      <c r="F67" s="330" t="s">
        <v>1515</v>
      </c>
      <c r="G67" s="330" t="s">
        <v>1524</v>
      </c>
      <c r="H67" s="331">
        <v>9078</v>
      </c>
      <c r="I67" s="332">
        <v>44373</v>
      </c>
      <c r="J67" s="333" t="s">
        <v>1516</v>
      </c>
      <c r="K67" s="348" t="s">
        <v>1517</v>
      </c>
      <c r="L67" s="158" t="s">
        <v>120</v>
      </c>
    </row>
    <row r="68" spans="1:12" ht="15" customHeight="1">
      <c r="A68" s="327" t="s">
        <v>120</v>
      </c>
      <c r="B68" s="327" t="s">
        <v>120</v>
      </c>
      <c r="C68" s="335" t="s">
        <v>120</v>
      </c>
      <c r="D68" s="327" t="s">
        <v>120</v>
      </c>
      <c r="E68" s="329" t="s">
        <v>469</v>
      </c>
      <c r="F68" s="330" t="s">
        <v>1518</v>
      </c>
      <c r="G68" s="330" t="s">
        <v>1523</v>
      </c>
      <c r="H68" s="331">
        <v>4550</v>
      </c>
      <c r="I68" s="332">
        <v>44370</v>
      </c>
      <c r="J68" s="333" t="s">
        <v>304</v>
      </c>
      <c r="K68" s="338" t="s">
        <v>1519</v>
      </c>
      <c r="L68" s="158" t="s">
        <v>120</v>
      </c>
    </row>
    <row r="69" spans="1:12" ht="15" customHeight="1">
      <c r="A69" s="327" t="s">
        <v>120</v>
      </c>
      <c r="B69" s="327" t="s">
        <v>120</v>
      </c>
      <c r="C69" s="335" t="s">
        <v>120</v>
      </c>
      <c r="D69" s="327" t="s">
        <v>120</v>
      </c>
      <c r="E69" s="329" t="s">
        <v>465</v>
      </c>
      <c r="F69" s="330" t="s">
        <v>1520</v>
      </c>
      <c r="G69" s="330" t="s">
        <v>1521</v>
      </c>
      <c r="H69" s="331">
        <v>4680</v>
      </c>
      <c r="I69" s="332">
        <v>44370</v>
      </c>
      <c r="J69" s="333" t="s">
        <v>304</v>
      </c>
      <c r="K69" s="338" t="s">
        <v>1522</v>
      </c>
      <c r="L69" s="158" t="s">
        <v>120</v>
      </c>
    </row>
    <row r="70" spans="1:12" ht="15" customHeight="1">
      <c r="A70" s="327" t="s">
        <v>120</v>
      </c>
      <c r="B70" s="327" t="s">
        <v>120</v>
      </c>
      <c r="C70" s="335" t="s">
        <v>120</v>
      </c>
      <c r="D70" s="327" t="s">
        <v>120</v>
      </c>
      <c r="E70" s="329" t="s">
        <v>469</v>
      </c>
      <c r="F70" s="330" t="s">
        <v>1525</v>
      </c>
      <c r="G70" s="330" t="s">
        <v>1527</v>
      </c>
      <c r="H70" s="331">
        <v>4947</v>
      </c>
      <c r="I70" s="332">
        <v>44370</v>
      </c>
      <c r="J70" s="333" t="s">
        <v>304</v>
      </c>
      <c r="K70" s="338" t="s">
        <v>1526</v>
      </c>
      <c r="L70" s="158" t="s">
        <v>120</v>
      </c>
    </row>
    <row r="71" spans="1:12" s="296" customFormat="1" ht="15" customHeight="1">
      <c r="A71" s="339" t="s">
        <v>38</v>
      </c>
      <c r="B71" s="339"/>
      <c r="C71" s="318"/>
      <c r="D71" s="340"/>
      <c r="E71" s="346"/>
      <c r="F71" s="346"/>
      <c r="G71" s="346"/>
      <c r="H71" s="339"/>
      <c r="I71" s="339"/>
      <c r="J71" s="347"/>
      <c r="K71" s="346"/>
      <c r="L71" s="295"/>
    </row>
    <row r="72" spans="1:12" ht="15" customHeight="1">
      <c r="A72" s="322" t="s">
        <v>39</v>
      </c>
      <c r="B72" s="322" t="s">
        <v>117</v>
      </c>
      <c r="C72" s="323">
        <f t="shared" si="0"/>
        <v>0</v>
      </c>
      <c r="D72" s="324" t="s">
        <v>284</v>
      </c>
      <c r="E72" s="325" t="s">
        <v>130</v>
      </c>
      <c r="F72" s="326" t="s">
        <v>120</v>
      </c>
      <c r="G72" s="326" t="s">
        <v>120</v>
      </c>
      <c r="H72" s="327" t="s">
        <v>120</v>
      </c>
      <c r="I72" s="327" t="s">
        <v>120</v>
      </c>
      <c r="J72" s="328" t="s">
        <v>120</v>
      </c>
      <c r="K72" s="326" t="s">
        <v>120</v>
      </c>
      <c r="L72" s="158" t="s">
        <v>120</v>
      </c>
    </row>
    <row r="73" spans="1:12" ht="15" customHeight="1">
      <c r="A73" s="321" t="s">
        <v>40</v>
      </c>
      <c r="B73" s="322" t="s">
        <v>117</v>
      </c>
      <c r="C73" s="323">
        <f t="shared" si="0"/>
        <v>0</v>
      </c>
      <c r="D73" s="324" t="s">
        <v>2880</v>
      </c>
      <c r="E73" s="329" t="s">
        <v>774</v>
      </c>
      <c r="F73" s="326" t="s">
        <v>120</v>
      </c>
      <c r="G73" s="326" t="s">
        <v>120</v>
      </c>
      <c r="H73" s="327" t="s">
        <v>120</v>
      </c>
      <c r="I73" s="327" t="s">
        <v>120</v>
      </c>
      <c r="J73" s="328" t="s">
        <v>120</v>
      </c>
      <c r="K73" s="326" t="s">
        <v>120</v>
      </c>
      <c r="L73" s="158" t="s">
        <v>120</v>
      </c>
    </row>
    <row r="74" spans="1:12" ht="15" customHeight="1">
      <c r="A74" s="321" t="s">
        <v>41</v>
      </c>
      <c r="B74" s="322" t="s">
        <v>117</v>
      </c>
      <c r="C74" s="323">
        <f t="shared" si="0"/>
        <v>0</v>
      </c>
      <c r="D74" s="324" t="s">
        <v>284</v>
      </c>
      <c r="E74" s="325" t="s">
        <v>130</v>
      </c>
      <c r="F74" s="326" t="s">
        <v>120</v>
      </c>
      <c r="G74" s="326" t="s">
        <v>120</v>
      </c>
      <c r="H74" s="327" t="s">
        <v>120</v>
      </c>
      <c r="I74" s="327" t="s">
        <v>120</v>
      </c>
      <c r="J74" s="328" t="s">
        <v>120</v>
      </c>
      <c r="K74" s="326" t="s">
        <v>120</v>
      </c>
      <c r="L74" s="158" t="s">
        <v>120</v>
      </c>
    </row>
    <row r="75" spans="1:12" ht="15" customHeight="1">
      <c r="A75" s="321" t="s">
        <v>42</v>
      </c>
      <c r="B75" s="322" t="s">
        <v>117</v>
      </c>
      <c r="C75" s="323">
        <f t="shared" si="0"/>
        <v>0</v>
      </c>
      <c r="D75" s="324" t="s">
        <v>284</v>
      </c>
      <c r="E75" s="325" t="s">
        <v>130</v>
      </c>
      <c r="F75" s="326" t="s">
        <v>120</v>
      </c>
      <c r="G75" s="326" t="s">
        <v>120</v>
      </c>
      <c r="H75" s="327" t="s">
        <v>120</v>
      </c>
      <c r="I75" s="327" t="s">
        <v>120</v>
      </c>
      <c r="J75" s="328" t="s">
        <v>120</v>
      </c>
      <c r="K75" s="326" t="s">
        <v>120</v>
      </c>
      <c r="L75" s="158" t="s">
        <v>120</v>
      </c>
    </row>
    <row r="76" spans="1:12" ht="15" customHeight="1">
      <c r="A76" s="322" t="s">
        <v>91</v>
      </c>
      <c r="B76" s="322" t="s">
        <v>117</v>
      </c>
      <c r="C76" s="323">
        <f t="shared" si="0"/>
        <v>0</v>
      </c>
      <c r="D76" s="324" t="s">
        <v>284</v>
      </c>
      <c r="E76" s="325" t="s">
        <v>130</v>
      </c>
      <c r="F76" s="326" t="s">
        <v>120</v>
      </c>
      <c r="G76" s="326" t="s">
        <v>120</v>
      </c>
      <c r="H76" s="327" t="s">
        <v>120</v>
      </c>
      <c r="I76" s="327" t="s">
        <v>120</v>
      </c>
      <c r="J76" s="328" t="s">
        <v>120</v>
      </c>
      <c r="K76" s="326" t="s">
        <v>120</v>
      </c>
      <c r="L76" s="158" t="s">
        <v>120</v>
      </c>
    </row>
    <row r="77" spans="1:12" ht="15" customHeight="1">
      <c r="A77" s="321" t="s">
        <v>43</v>
      </c>
      <c r="B77" s="322" t="s">
        <v>117</v>
      </c>
      <c r="C77" s="323">
        <f t="shared" si="0"/>
        <v>0</v>
      </c>
      <c r="D77" s="324" t="s">
        <v>284</v>
      </c>
      <c r="E77" s="325" t="s">
        <v>130</v>
      </c>
      <c r="F77" s="326" t="s">
        <v>120</v>
      </c>
      <c r="G77" s="326" t="s">
        <v>120</v>
      </c>
      <c r="H77" s="327" t="s">
        <v>120</v>
      </c>
      <c r="I77" s="327" t="s">
        <v>120</v>
      </c>
      <c r="J77" s="328" t="s">
        <v>120</v>
      </c>
      <c r="K77" s="326" t="s">
        <v>120</v>
      </c>
      <c r="L77" s="158" t="s">
        <v>120</v>
      </c>
    </row>
    <row r="78" spans="1:12" ht="15" customHeight="1">
      <c r="A78" s="322" t="s">
        <v>44</v>
      </c>
      <c r="B78" s="322" t="s">
        <v>707</v>
      </c>
      <c r="C78" s="323">
        <f t="shared" si="0"/>
        <v>2</v>
      </c>
      <c r="D78" s="324" t="s">
        <v>2872</v>
      </c>
      <c r="E78" s="325" t="s">
        <v>1304</v>
      </c>
      <c r="F78" s="325" t="s">
        <v>1302</v>
      </c>
      <c r="G78" s="325" t="s">
        <v>544</v>
      </c>
      <c r="H78" s="336">
        <v>10230</v>
      </c>
      <c r="I78" s="324">
        <v>44366</v>
      </c>
      <c r="J78" s="333" t="s">
        <v>1303</v>
      </c>
      <c r="K78" s="325" t="s">
        <v>298</v>
      </c>
      <c r="L78" s="158" t="s">
        <v>120</v>
      </c>
    </row>
    <row r="79" spans="1:12" ht="15" customHeight="1">
      <c r="A79" s="327" t="s">
        <v>120</v>
      </c>
      <c r="B79" s="327" t="s">
        <v>120</v>
      </c>
      <c r="C79" s="335" t="s">
        <v>120</v>
      </c>
      <c r="D79" s="327" t="s">
        <v>120</v>
      </c>
      <c r="E79" s="325" t="s">
        <v>462</v>
      </c>
      <c r="F79" s="325" t="s">
        <v>1305</v>
      </c>
      <c r="G79" s="325" t="s">
        <v>1306</v>
      </c>
      <c r="H79" s="336">
        <v>5189</v>
      </c>
      <c r="I79" s="332">
        <v>44375</v>
      </c>
      <c r="J79" s="333" t="s">
        <v>1307</v>
      </c>
      <c r="K79" s="325" t="s">
        <v>298</v>
      </c>
      <c r="L79" s="158" t="s">
        <v>120</v>
      </c>
    </row>
    <row r="80" spans="1:12" s="296" customFormat="1" ht="15" customHeight="1">
      <c r="A80" s="339" t="s">
        <v>45</v>
      </c>
      <c r="B80" s="339"/>
      <c r="C80" s="318"/>
      <c r="D80" s="340"/>
      <c r="E80" s="346"/>
      <c r="F80" s="346"/>
      <c r="G80" s="346"/>
      <c r="H80" s="350"/>
      <c r="I80" s="350"/>
      <c r="J80" s="351"/>
      <c r="K80" s="352"/>
      <c r="L80" s="295"/>
    </row>
    <row r="81" spans="1:12" ht="15" customHeight="1">
      <c r="A81" s="322" t="s">
        <v>46</v>
      </c>
      <c r="B81" s="322" t="s">
        <v>707</v>
      </c>
      <c r="C81" s="323">
        <f t="shared" si="0"/>
        <v>2</v>
      </c>
      <c r="D81" s="324" t="s">
        <v>2870</v>
      </c>
      <c r="E81" s="325" t="s">
        <v>469</v>
      </c>
      <c r="F81" s="330" t="s">
        <v>1373</v>
      </c>
      <c r="G81" s="330" t="s">
        <v>1374</v>
      </c>
      <c r="H81" s="336">
        <v>3695</v>
      </c>
      <c r="I81" s="332">
        <v>44386</v>
      </c>
      <c r="J81" s="344" t="s">
        <v>304</v>
      </c>
      <c r="K81" s="330" t="s">
        <v>1375</v>
      </c>
      <c r="L81" s="158" t="s">
        <v>120</v>
      </c>
    </row>
    <row r="82" spans="1:12" ht="15" customHeight="1">
      <c r="A82" s="327" t="s">
        <v>120</v>
      </c>
      <c r="B82" s="327" t="s">
        <v>120</v>
      </c>
      <c r="C82" s="335" t="s">
        <v>120</v>
      </c>
      <c r="D82" s="327" t="s">
        <v>120</v>
      </c>
      <c r="E82" s="325" t="s">
        <v>469</v>
      </c>
      <c r="F82" s="329" t="s">
        <v>1376</v>
      </c>
      <c r="G82" s="329" t="s">
        <v>1377</v>
      </c>
      <c r="H82" s="336">
        <v>3799</v>
      </c>
      <c r="I82" s="332">
        <v>44389</v>
      </c>
      <c r="J82" s="344" t="s">
        <v>304</v>
      </c>
      <c r="K82" s="329" t="s">
        <v>1378</v>
      </c>
      <c r="L82" s="158" t="s">
        <v>120</v>
      </c>
    </row>
    <row r="83" spans="1:12" ht="15" customHeight="1">
      <c r="A83" s="327" t="s">
        <v>120</v>
      </c>
      <c r="B83" s="327" t="s">
        <v>120</v>
      </c>
      <c r="C83" s="335" t="s">
        <v>120</v>
      </c>
      <c r="D83" s="327" t="s">
        <v>120</v>
      </c>
      <c r="E83" s="325" t="s">
        <v>469</v>
      </c>
      <c r="F83" s="329" t="s">
        <v>1379</v>
      </c>
      <c r="G83" s="330" t="s">
        <v>1380</v>
      </c>
      <c r="H83" s="336">
        <v>3068</v>
      </c>
      <c r="I83" s="332">
        <v>44228</v>
      </c>
      <c r="J83" s="344" t="s">
        <v>304</v>
      </c>
      <c r="K83" s="338" t="s">
        <v>1381</v>
      </c>
      <c r="L83" s="158" t="s">
        <v>120</v>
      </c>
    </row>
    <row r="84" spans="1:12" ht="15" customHeight="1">
      <c r="A84" s="327" t="s">
        <v>120</v>
      </c>
      <c r="B84" s="327" t="s">
        <v>120</v>
      </c>
      <c r="C84" s="335" t="s">
        <v>120</v>
      </c>
      <c r="D84" s="327" t="s">
        <v>120</v>
      </c>
      <c r="E84" s="325" t="s">
        <v>469</v>
      </c>
      <c r="F84" s="329" t="s">
        <v>1382</v>
      </c>
      <c r="G84" s="330" t="s">
        <v>1383</v>
      </c>
      <c r="H84" s="331">
        <v>3293</v>
      </c>
      <c r="I84" s="332">
        <v>44223</v>
      </c>
      <c r="J84" s="344" t="s">
        <v>304</v>
      </c>
      <c r="K84" s="338" t="s">
        <v>1384</v>
      </c>
      <c r="L84" s="158" t="s">
        <v>120</v>
      </c>
    </row>
    <row r="85" spans="1:12" ht="15" customHeight="1">
      <c r="A85" s="321" t="s">
        <v>47</v>
      </c>
      <c r="B85" s="322" t="s">
        <v>117</v>
      </c>
      <c r="C85" s="323">
        <f t="shared" si="0"/>
        <v>0</v>
      </c>
      <c r="D85" s="324" t="s">
        <v>284</v>
      </c>
      <c r="E85" s="325" t="s">
        <v>130</v>
      </c>
      <c r="F85" s="326" t="s">
        <v>120</v>
      </c>
      <c r="G85" s="326" t="s">
        <v>120</v>
      </c>
      <c r="H85" s="327" t="s">
        <v>120</v>
      </c>
      <c r="I85" s="327" t="s">
        <v>120</v>
      </c>
      <c r="J85" s="328" t="s">
        <v>120</v>
      </c>
      <c r="K85" s="326" t="s">
        <v>120</v>
      </c>
      <c r="L85" s="158" t="s">
        <v>120</v>
      </c>
    </row>
    <row r="86" spans="1:12" ht="15" customHeight="1">
      <c r="A86" s="322" t="s">
        <v>48</v>
      </c>
      <c r="B86" s="322" t="s">
        <v>117</v>
      </c>
      <c r="C86" s="323">
        <f t="shared" si="0"/>
        <v>0</v>
      </c>
      <c r="D86" s="324" t="s">
        <v>284</v>
      </c>
      <c r="E86" s="325" t="s">
        <v>130</v>
      </c>
      <c r="F86" s="326" t="s">
        <v>120</v>
      </c>
      <c r="G86" s="326" t="s">
        <v>120</v>
      </c>
      <c r="H86" s="327" t="s">
        <v>120</v>
      </c>
      <c r="I86" s="327" t="s">
        <v>120</v>
      </c>
      <c r="J86" s="328" t="s">
        <v>120</v>
      </c>
      <c r="K86" s="326" t="s">
        <v>120</v>
      </c>
      <c r="L86" s="158" t="s">
        <v>120</v>
      </c>
    </row>
    <row r="87" spans="1:12" ht="15" customHeight="1">
      <c r="A87" s="322" t="s">
        <v>49</v>
      </c>
      <c r="B87" s="322" t="s">
        <v>117</v>
      </c>
      <c r="C87" s="323">
        <f t="shared" si="0"/>
        <v>0</v>
      </c>
      <c r="D87" s="324" t="s">
        <v>284</v>
      </c>
      <c r="E87" s="325" t="s">
        <v>130</v>
      </c>
      <c r="F87" s="326" t="s">
        <v>120</v>
      </c>
      <c r="G87" s="326" t="s">
        <v>120</v>
      </c>
      <c r="H87" s="327" t="s">
        <v>120</v>
      </c>
      <c r="I87" s="327" t="s">
        <v>120</v>
      </c>
      <c r="J87" s="328" t="s">
        <v>120</v>
      </c>
      <c r="K87" s="326" t="s">
        <v>120</v>
      </c>
      <c r="L87" s="158" t="s">
        <v>120</v>
      </c>
    </row>
    <row r="88" spans="1:12" ht="15" customHeight="1">
      <c r="A88" s="322" t="s">
        <v>50</v>
      </c>
      <c r="B88" s="322" t="s">
        <v>707</v>
      </c>
      <c r="C88" s="323">
        <f t="shared" si="0"/>
        <v>2</v>
      </c>
      <c r="D88" s="324" t="s">
        <v>2871</v>
      </c>
      <c r="E88" s="325" t="s">
        <v>469</v>
      </c>
      <c r="F88" s="325" t="s">
        <v>1320</v>
      </c>
      <c r="G88" s="325" t="s">
        <v>1321</v>
      </c>
      <c r="H88" s="331">
        <v>3856</v>
      </c>
      <c r="I88" s="332">
        <v>44369</v>
      </c>
      <c r="J88" s="333" t="s">
        <v>304</v>
      </c>
      <c r="K88" s="338" t="s">
        <v>1322</v>
      </c>
      <c r="L88" s="158" t="s">
        <v>120</v>
      </c>
    </row>
    <row r="89" spans="1:12" ht="15" customHeight="1">
      <c r="A89" s="327" t="s">
        <v>120</v>
      </c>
      <c r="B89" s="327" t="s">
        <v>120</v>
      </c>
      <c r="C89" s="335" t="s">
        <v>120</v>
      </c>
      <c r="D89" s="327" t="s">
        <v>120</v>
      </c>
      <c r="E89" s="325" t="s">
        <v>1326</v>
      </c>
      <c r="F89" s="325" t="s">
        <v>1324</v>
      </c>
      <c r="G89" s="325" t="s">
        <v>1325</v>
      </c>
      <c r="H89" s="336">
        <v>17883</v>
      </c>
      <c r="I89" s="332">
        <v>44314</v>
      </c>
      <c r="J89" s="333" t="s">
        <v>304</v>
      </c>
      <c r="K89" s="338" t="s">
        <v>1323</v>
      </c>
      <c r="L89" s="158" t="s">
        <v>120</v>
      </c>
    </row>
    <row r="90" spans="1:12" ht="15" customHeight="1">
      <c r="A90" s="327" t="s">
        <v>120</v>
      </c>
      <c r="B90" s="327" t="s">
        <v>120</v>
      </c>
      <c r="C90" s="335" t="s">
        <v>120</v>
      </c>
      <c r="D90" s="327" t="s">
        <v>120</v>
      </c>
      <c r="E90" s="325" t="s">
        <v>1329</v>
      </c>
      <c r="F90" s="325" t="s">
        <v>1327</v>
      </c>
      <c r="G90" s="325" t="s">
        <v>778</v>
      </c>
      <c r="H90" s="336">
        <v>13339</v>
      </c>
      <c r="I90" s="332">
        <v>44221</v>
      </c>
      <c r="J90" s="333" t="s">
        <v>304</v>
      </c>
      <c r="K90" s="338" t="s">
        <v>1328</v>
      </c>
      <c r="L90" s="158" t="s">
        <v>120</v>
      </c>
    </row>
    <row r="91" spans="1:12" ht="15" customHeight="1">
      <c r="A91" s="322" t="s">
        <v>51</v>
      </c>
      <c r="B91" s="322" t="s">
        <v>708</v>
      </c>
      <c r="C91" s="323">
        <f t="shared" si="0"/>
        <v>1</v>
      </c>
      <c r="D91" s="324" t="s">
        <v>2870</v>
      </c>
      <c r="E91" s="325" t="s">
        <v>465</v>
      </c>
      <c r="F91" s="330" t="s">
        <v>1385</v>
      </c>
      <c r="G91" s="330" t="s">
        <v>267</v>
      </c>
      <c r="H91" s="331">
        <v>15297</v>
      </c>
      <c r="I91" s="332">
        <v>44371</v>
      </c>
      <c r="J91" s="333" t="s">
        <v>304</v>
      </c>
      <c r="K91" s="338" t="s">
        <v>1386</v>
      </c>
      <c r="L91" s="158" t="s">
        <v>120</v>
      </c>
    </row>
    <row r="92" spans="1:12" ht="15" customHeight="1">
      <c r="A92" s="321" t="s">
        <v>52</v>
      </c>
      <c r="B92" s="322" t="s">
        <v>117</v>
      </c>
      <c r="C92" s="323">
        <f t="shared" si="0"/>
        <v>0</v>
      </c>
      <c r="D92" s="324" t="s">
        <v>284</v>
      </c>
      <c r="E92" s="325" t="s">
        <v>130</v>
      </c>
      <c r="F92" s="326" t="s">
        <v>120</v>
      </c>
      <c r="G92" s="326" t="s">
        <v>120</v>
      </c>
      <c r="H92" s="327" t="s">
        <v>120</v>
      </c>
      <c r="I92" s="327" t="s">
        <v>120</v>
      </c>
      <c r="J92" s="328" t="s">
        <v>120</v>
      </c>
      <c r="K92" s="326" t="s">
        <v>120</v>
      </c>
      <c r="L92" s="158" t="s">
        <v>120</v>
      </c>
    </row>
    <row r="93" spans="1:12" ht="15" customHeight="1">
      <c r="A93" s="321" t="s">
        <v>53</v>
      </c>
      <c r="B93" s="322" t="s">
        <v>117</v>
      </c>
      <c r="C93" s="323">
        <f t="shared" si="0"/>
        <v>0</v>
      </c>
      <c r="D93" s="324" t="s">
        <v>284</v>
      </c>
      <c r="E93" s="325" t="s">
        <v>130</v>
      </c>
      <c r="F93" s="326" t="s">
        <v>120</v>
      </c>
      <c r="G93" s="326" t="s">
        <v>120</v>
      </c>
      <c r="H93" s="327" t="s">
        <v>120</v>
      </c>
      <c r="I93" s="327" t="s">
        <v>120</v>
      </c>
      <c r="J93" s="328" t="s">
        <v>120</v>
      </c>
      <c r="K93" s="326" t="s">
        <v>120</v>
      </c>
      <c r="L93" s="158" t="s">
        <v>120</v>
      </c>
    </row>
    <row r="94" spans="1:12" ht="15" customHeight="1">
      <c r="A94" s="321" t="s">
        <v>54</v>
      </c>
      <c r="B94" s="322" t="s">
        <v>117</v>
      </c>
      <c r="C94" s="323">
        <f t="shared" si="0"/>
        <v>0</v>
      </c>
      <c r="D94" s="324" t="s">
        <v>284</v>
      </c>
      <c r="E94" s="325" t="s">
        <v>130</v>
      </c>
      <c r="F94" s="326" t="s">
        <v>120</v>
      </c>
      <c r="G94" s="326" t="s">
        <v>120</v>
      </c>
      <c r="H94" s="327" t="s">
        <v>120</v>
      </c>
      <c r="I94" s="327" t="s">
        <v>120</v>
      </c>
      <c r="J94" s="328" t="s">
        <v>120</v>
      </c>
      <c r="K94" s="326" t="s">
        <v>120</v>
      </c>
      <c r="L94" s="158" t="s">
        <v>120</v>
      </c>
    </row>
    <row r="95" spans="1:12" ht="15" customHeight="1">
      <c r="A95" s="321" t="s">
        <v>55</v>
      </c>
      <c r="B95" s="322" t="s">
        <v>707</v>
      </c>
      <c r="C95" s="323">
        <f t="shared" si="0"/>
        <v>2</v>
      </c>
      <c r="D95" s="324" t="s">
        <v>2462</v>
      </c>
      <c r="E95" s="325" t="s">
        <v>1422</v>
      </c>
      <c r="F95" s="353" t="s">
        <v>1427</v>
      </c>
      <c r="G95" s="353" t="s">
        <v>1423</v>
      </c>
      <c r="H95" s="354">
        <v>5056</v>
      </c>
      <c r="I95" s="355">
        <v>44286</v>
      </c>
      <c r="J95" s="337" t="s">
        <v>304</v>
      </c>
      <c r="K95" s="338" t="s">
        <v>1424</v>
      </c>
      <c r="L95" s="158" t="s">
        <v>120</v>
      </c>
    </row>
    <row r="96" spans="1:12" ht="15" customHeight="1">
      <c r="A96" s="327" t="s">
        <v>120</v>
      </c>
      <c r="B96" s="327" t="s">
        <v>120</v>
      </c>
      <c r="C96" s="335" t="s">
        <v>120</v>
      </c>
      <c r="D96" s="327" t="s">
        <v>120</v>
      </c>
      <c r="E96" s="325" t="s">
        <v>469</v>
      </c>
      <c r="F96" s="353" t="s">
        <v>1428</v>
      </c>
      <c r="G96" s="353" t="s">
        <v>1425</v>
      </c>
      <c r="H96" s="354">
        <v>3077</v>
      </c>
      <c r="I96" s="355">
        <v>44239</v>
      </c>
      <c r="J96" s="337" t="s">
        <v>304</v>
      </c>
      <c r="K96" s="338" t="s">
        <v>1426</v>
      </c>
      <c r="L96" s="158" t="s">
        <v>120</v>
      </c>
    </row>
    <row r="97" spans="1:12" ht="15" customHeight="1">
      <c r="A97" s="321" t="s">
        <v>56</v>
      </c>
      <c r="B97" s="322" t="s">
        <v>117</v>
      </c>
      <c r="C97" s="323">
        <f t="shared" si="0"/>
        <v>0</v>
      </c>
      <c r="D97" s="324" t="s">
        <v>284</v>
      </c>
      <c r="E97" s="325" t="s">
        <v>130</v>
      </c>
      <c r="F97" s="326" t="s">
        <v>120</v>
      </c>
      <c r="G97" s="326" t="s">
        <v>120</v>
      </c>
      <c r="H97" s="327" t="s">
        <v>120</v>
      </c>
      <c r="I97" s="327" t="s">
        <v>120</v>
      </c>
      <c r="J97" s="328" t="s">
        <v>120</v>
      </c>
      <c r="K97" s="326" t="s">
        <v>120</v>
      </c>
      <c r="L97" s="158" t="s">
        <v>120</v>
      </c>
    </row>
    <row r="98" spans="1:12" ht="15" customHeight="1">
      <c r="A98" s="322" t="s">
        <v>57</v>
      </c>
      <c r="B98" s="322" t="s">
        <v>117</v>
      </c>
      <c r="C98" s="323">
        <f t="shared" si="0"/>
        <v>0</v>
      </c>
      <c r="D98" s="324" t="s">
        <v>284</v>
      </c>
      <c r="E98" s="325" t="s">
        <v>130</v>
      </c>
      <c r="F98" s="326" t="s">
        <v>120</v>
      </c>
      <c r="G98" s="326" t="s">
        <v>120</v>
      </c>
      <c r="H98" s="327" t="s">
        <v>120</v>
      </c>
      <c r="I98" s="327" t="s">
        <v>120</v>
      </c>
      <c r="J98" s="328" t="s">
        <v>120</v>
      </c>
      <c r="K98" s="326" t="s">
        <v>120</v>
      </c>
      <c r="L98" s="158" t="s">
        <v>120</v>
      </c>
    </row>
    <row r="99" spans="1:12" ht="15" customHeight="1">
      <c r="A99" s="322" t="s">
        <v>58</v>
      </c>
      <c r="B99" s="322" t="s">
        <v>117</v>
      </c>
      <c r="C99" s="323">
        <f t="shared" si="0"/>
        <v>0</v>
      </c>
      <c r="D99" s="324" t="s">
        <v>284</v>
      </c>
      <c r="E99" s="325" t="s">
        <v>130</v>
      </c>
      <c r="F99" s="326" t="s">
        <v>120</v>
      </c>
      <c r="G99" s="326" t="s">
        <v>120</v>
      </c>
      <c r="H99" s="327" t="s">
        <v>120</v>
      </c>
      <c r="I99" s="327" t="s">
        <v>120</v>
      </c>
      <c r="J99" s="328" t="s">
        <v>120</v>
      </c>
      <c r="K99" s="326" t="s">
        <v>120</v>
      </c>
      <c r="L99" s="158" t="s">
        <v>120</v>
      </c>
    </row>
    <row r="100" spans="1:12" ht="15" customHeight="1">
      <c r="A100" s="321" t="s">
        <v>59</v>
      </c>
      <c r="B100" s="322" t="s">
        <v>117</v>
      </c>
      <c r="C100" s="323">
        <f t="shared" si="0"/>
        <v>0</v>
      </c>
      <c r="D100" s="324" t="s">
        <v>284</v>
      </c>
      <c r="E100" s="325" t="s">
        <v>130</v>
      </c>
      <c r="F100" s="326" t="s">
        <v>120</v>
      </c>
      <c r="G100" s="326" t="s">
        <v>120</v>
      </c>
      <c r="H100" s="327" t="s">
        <v>120</v>
      </c>
      <c r="I100" s="327" t="s">
        <v>120</v>
      </c>
      <c r="J100" s="328" t="s">
        <v>120</v>
      </c>
      <c r="K100" s="326" t="s">
        <v>120</v>
      </c>
      <c r="L100" s="158" t="s">
        <v>120</v>
      </c>
    </row>
    <row r="101" spans="1:12" s="296" customFormat="1" ht="15" customHeight="1">
      <c r="A101" s="339" t="s">
        <v>60</v>
      </c>
      <c r="B101" s="339"/>
      <c r="C101" s="318"/>
      <c r="D101" s="340"/>
      <c r="E101" s="346"/>
      <c r="F101" s="346"/>
      <c r="G101" s="346"/>
      <c r="H101" s="350"/>
      <c r="I101" s="350"/>
      <c r="J101" s="351"/>
      <c r="K101" s="352"/>
      <c r="L101" s="295"/>
    </row>
    <row r="102" spans="1:12" ht="15" customHeight="1">
      <c r="A102" s="321" t="s">
        <v>61</v>
      </c>
      <c r="B102" s="322" t="s">
        <v>117</v>
      </c>
      <c r="C102" s="323">
        <f t="shared" si="0"/>
        <v>0</v>
      </c>
      <c r="D102" s="324" t="s">
        <v>284</v>
      </c>
      <c r="E102" s="325" t="s">
        <v>130</v>
      </c>
      <c r="F102" s="326" t="s">
        <v>120</v>
      </c>
      <c r="G102" s="326" t="s">
        <v>120</v>
      </c>
      <c r="H102" s="327" t="s">
        <v>120</v>
      </c>
      <c r="I102" s="327" t="s">
        <v>120</v>
      </c>
      <c r="J102" s="328" t="s">
        <v>120</v>
      </c>
      <c r="K102" s="326" t="s">
        <v>120</v>
      </c>
      <c r="L102" s="158" t="s">
        <v>120</v>
      </c>
    </row>
    <row r="103" spans="1:12" ht="15" customHeight="1">
      <c r="A103" s="321" t="s">
        <v>62</v>
      </c>
      <c r="B103" s="322" t="s">
        <v>707</v>
      </c>
      <c r="C103" s="323">
        <f t="shared" si="0"/>
        <v>2</v>
      </c>
      <c r="D103" s="324" t="s">
        <v>2868</v>
      </c>
      <c r="E103" s="325" t="s">
        <v>469</v>
      </c>
      <c r="F103" s="330" t="s">
        <v>1416</v>
      </c>
      <c r="G103" s="330" t="s">
        <v>1417</v>
      </c>
      <c r="H103" s="331">
        <v>3779</v>
      </c>
      <c r="I103" s="332">
        <v>44376</v>
      </c>
      <c r="J103" s="337" t="s">
        <v>304</v>
      </c>
      <c r="K103" s="338" t="s">
        <v>1418</v>
      </c>
      <c r="L103" s="158" t="s">
        <v>120</v>
      </c>
    </row>
    <row r="104" spans="1:12" ht="15" customHeight="1">
      <c r="A104" s="327" t="s">
        <v>120</v>
      </c>
      <c r="B104" s="327" t="s">
        <v>120</v>
      </c>
      <c r="C104" s="335" t="s">
        <v>120</v>
      </c>
      <c r="D104" s="327" t="s">
        <v>120</v>
      </c>
      <c r="E104" s="325" t="s">
        <v>469</v>
      </c>
      <c r="F104" s="330" t="s">
        <v>1419</v>
      </c>
      <c r="G104" s="330" t="s">
        <v>1420</v>
      </c>
      <c r="H104" s="331">
        <v>3325</v>
      </c>
      <c r="I104" s="332">
        <v>44376</v>
      </c>
      <c r="J104" s="337" t="s">
        <v>304</v>
      </c>
      <c r="K104" s="338" t="s">
        <v>1421</v>
      </c>
      <c r="L104" s="158" t="s">
        <v>120</v>
      </c>
    </row>
    <row r="105" spans="1:12" ht="15" customHeight="1">
      <c r="A105" s="322" t="s">
        <v>63</v>
      </c>
      <c r="B105" s="322" t="s">
        <v>117</v>
      </c>
      <c r="C105" s="323">
        <f t="shared" ref="C105:C145" si="1">IF(B105=$B$4,2,IF(B105=$B$5,1,0))</f>
        <v>0</v>
      </c>
      <c r="D105" s="324" t="s">
        <v>284</v>
      </c>
      <c r="E105" s="325" t="s">
        <v>130</v>
      </c>
      <c r="F105" s="326" t="s">
        <v>120</v>
      </c>
      <c r="G105" s="326" t="s">
        <v>120</v>
      </c>
      <c r="H105" s="327" t="s">
        <v>120</v>
      </c>
      <c r="I105" s="327" t="s">
        <v>120</v>
      </c>
      <c r="J105" s="328" t="s">
        <v>120</v>
      </c>
      <c r="K105" s="326" t="s">
        <v>120</v>
      </c>
      <c r="L105" s="158" t="s">
        <v>120</v>
      </c>
    </row>
    <row r="106" spans="1:12" ht="15" customHeight="1">
      <c r="A106" s="322" t="s">
        <v>64</v>
      </c>
      <c r="B106" s="322" t="s">
        <v>708</v>
      </c>
      <c r="C106" s="323">
        <f t="shared" si="1"/>
        <v>1</v>
      </c>
      <c r="D106" s="349" t="s">
        <v>2881</v>
      </c>
      <c r="E106" s="325" t="s">
        <v>1282</v>
      </c>
      <c r="F106" s="325" t="s">
        <v>1280</v>
      </c>
      <c r="G106" s="325" t="s">
        <v>1281</v>
      </c>
      <c r="H106" s="336">
        <v>16884</v>
      </c>
      <c r="I106" s="324">
        <v>44236</v>
      </c>
      <c r="J106" s="337" t="s">
        <v>304</v>
      </c>
      <c r="K106" s="325" t="s">
        <v>1279</v>
      </c>
      <c r="L106" s="158" t="s">
        <v>120</v>
      </c>
    </row>
    <row r="107" spans="1:12" ht="15" customHeight="1">
      <c r="A107" s="321" t="s">
        <v>65</v>
      </c>
      <c r="B107" s="322" t="s">
        <v>707</v>
      </c>
      <c r="C107" s="323">
        <f t="shared" si="1"/>
        <v>2</v>
      </c>
      <c r="D107" s="324" t="s">
        <v>2869</v>
      </c>
      <c r="E107" s="325" t="s">
        <v>462</v>
      </c>
      <c r="F107" s="325" t="s">
        <v>1316</v>
      </c>
      <c r="G107" s="325" t="s">
        <v>1314</v>
      </c>
      <c r="H107" s="336">
        <v>5205</v>
      </c>
      <c r="I107" s="324">
        <v>44343</v>
      </c>
      <c r="J107" s="337" t="s">
        <v>304</v>
      </c>
      <c r="K107" s="325" t="s">
        <v>1315</v>
      </c>
      <c r="L107" s="158" t="s">
        <v>120</v>
      </c>
    </row>
    <row r="108" spans="1:12" ht="15" customHeight="1">
      <c r="A108" s="327" t="s">
        <v>120</v>
      </c>
      <c r="B108" s="327" t="s">
        <v>120</v>
      </c>
      <c r="C108" s="335" t="s">
        <v>120</v>
      </c>
      <c r="D108" s="327" t="s">
        <v>120</v>
      </c>
      <c r="E108" s="325" t="s">
        <v>462</v>
      </c>
      <c r="F108" s="325" t="s">
        <v>1317</v>
      </c>
      <c r="G108" s="325" t="s">
        <v>1318</v>
      </c>
      <c r="H108" s="336">
        <v>4450</v>
      </c>
      <c r="I108" s="324">
        <v>44372</v>
      </c>
      <c r="J108" s="337" t="s">
        <v>304</v>
      </c>
      <c r="K108" s="356" t="s">
        <v>1319</v>
      </c>
      <c r="L108" s="158" t="s">
        <v>120</v>
      </c>
    </row>
    <row r="109" spans="1:12" ht="15" customHeight="1">
      <c r="A109" s="322" t="s">
        <v>66</v>
      </c>
      <c r="B109" s="322" t="s">
        <v>117</v>
      </c>
      <c r="C109" s="323">
        <f t="shared" si="1"/>
        <v>0</v>
      </c>
      <c r="D109" s="324" t="s">
        <v>284</v>
      </c>
      <c r="E109" s="325" t="s">
        <v>130</v>
      </c>
      <c r="F109" s="326" t="s">
        <v>120</v>
      </c>
      <c r="G109" s="326" t="s">
        <v>120</v>
      </c>
      <c r="H109" s="327" t="s">
        <v>120</v>
      </c>
      <c r="I109" s="327" t="s">
        <v>120</v>
      </c>
      <c r="J109" s="328" t="s">
        <v>120</v>
      </c>
      <c r="K109" s="326" t="s">
        <v>120</v>
      </c>
      <c r="L109" s="158" t="s">
        <v>120</v>
      </c>
    </row>
    <row r="110" spans="1:12" s="296" customFormat="1" ht="15" customHeight="1">
      <c r="A110" s="339" t="s">
        <v>67</v>
      </c>
      <c r="B110" s="339"/>
      <c r="C110" s="318"/>
      <c r="D110" s="340"/>
      <c r="E110" s="346"/>
      <c r="F110" s="346"/>
      <c r="G110" s="346"/>
      <c r="H110" s="350"/>
      <c r="I110" s="350"/>
      <c r="J110" s="351"/>
      <c r="K110" s="352"/>
      <c r="L110" s="295"/>
    </row>
    <row r="111" spans="1:12" ht="15" customHeight="1">
      <c r="A111" s="322" t="s">
        <v>68</v>
      </c>
      <c r="B111" s="322" t="s">
        <v>708</v>
      </c>
      <c r="C111" s="323">
        <f t="shared" si="1"/>
        <v>1</v>
      </c>
      <c r="D111" s="324" t="s">
        <v>2868</v>
      </c>
      <c r="E111" s="325" t="s">
        <v>462</v>
      </c>
      <c r="F111" s="330" t="s">
        <v>1232</v>
      </c>
      <c r="G111" s="330" t="s">
        <v>1498</v>
      </c>
      <c r="H111" s="331">
        <v>5326</v>
      </c>
      <c r="I111" s="332">
        <v>44335</v>
      </c>
      <c r="J111" s="333" t="s">
        <v>1499</v>
      </c>
      <c r="K111" s="334" t="s">
        <v>305</v>
      </c>
      <c r="L111" s="158" t="s">
        <v>120</v>
      </c>
    </row>
    <row r="112" spans="1:12" ht="15" customHeight="1">
      <c r="A112" s="321" t="s">
        <v>70</v>
      </c>
      <c r="B112" s="322" t="s">
        <v>117</v>
      </c>
      <c r="C112" s="323">
        <f t="shared" si="1"/>
        <v>0</v>
      </c>
      <c r="D112" s="324" t="s">
        <v>284</v>
      </c>
      <c r="E112" s="325" t="s">
        <v>130</v>
      </c>
      <c r="F112" s="326" t="s">
        <v>120</v>
      </c>
      <c r="G112" s="326" t="s">
        <v>120</v>
      </c>
      <c r="H112" s="327" t="s">
        <v>120</v>
      </c>
      <c r="I112" s="327" t="s">
        <v>120</v>
      </c>
      <c r="J112" s="328" t="s">
        <v>120</v>
      </c>
      <c r="K112" s="326" t="s">
        <v>120</v>
      </c>
      <c r="L112" s="158" t="s">
        <v>120</v>
      </c>
    </row>
    <row r="113" spans="1:12" ht="15" customHeight="1">
      <c r="A113" s="321" t="s">
        <v>71</v>
      </c>
      <c r="B113" s="322" t="s">
        <v>708</v>
      </c>
      <c r="C113" s="323">
        <f t="shared" si="1"/>
        <v>1</v>
      </c>
      <c r="D113" s="324" t="s">
        <v>2882</v>
      </c>
      <c r="E113" s="325" t="s">
        <v>469</v>
      </c>
      <c r="F113" s="325" t="s">
        <v>1284</v>
      </c>
      <c r="G113" s="325" t="s">
        <v>1285</v>
      </c>
      <c r="H113" s="336">
        <v>3010</v>
      </c>
      <c r="I113" s="324">
        <v>44336</v>
      </c>
      <c r="J113" s="337" t="s">
        <v>304</v>
      </c>
      <c r="K113" s="325" t="s">
        <v>1286</v>
      </c>
      <c r="L113" s="158" t="s">
        <v>120</v>
      </c>
    </row>
    <row r="114" spans="1:12" ht="15" customHeight="1">
      <c r="A114" s="322" t="s">
        <v>72</v>
      </c>
      <c r="B114" s="322" t="s">
        <v>117</v>
      </c>
      <c r="C114" s="323">
        <f t="shared" si="1"/>
        <v>0</v>
      </c>
      <c r="D114" s="349" t="s">
        <v>2867</v>
      </c>
      <c r="E114" s="325" t="s">
        <v>289</v>
      </c>
      <c r="F114" s="326" t="s">
        <v>120</v>
      </c>
      <c r="G114" s="326" t="s">
        <v>120</v>
      </c>
      <c r="H114" s="327" t="s">
        <v>120</v>
      </c>
      <c r="I114" s="327" t="s">
        <v>120</v>
      </c>
      <c r="J114" s="328" t="s">
        <v>120</v>
      </c>
      <c r="K114" s="326" t="s">
        <v>120</v>
      </c>
      <c r="L114" s="158" t="s">
        <v>120</v>
      </c>
    </row>
    <row r="115" spans="1:12" ht="15" customHeight="1">
      <c r="A115" s="321" t="s">
        <v>74</v>
      </c>
      <c r="B115" s="322" t="s">
        <v>707</v>
      </c>
      <c r="C115" s="323">
        <f t="shared" si="1"/>
        <v>2</v>
      </c>
      <c r="D115" s="324" t="s">
        <v>2866</v>
      </c>
      <c r="E115" s="325" t="s">
        <v>1332</v>
      </c>
      <c r="F115" s="325" t="s">
        <v>1333</v>
      </c>
      <c r="G115" s="325" t="s">
        <v>1330</v>
      </c>
      <c r="H115" s="336">
        <v>8873</v>
      </c>
      <c r="I115" s="324">
        <v>44391</v>
      </c>
      <c r="J115" s="337" t="s">
        <v>788</v>
      </c>
      <c r="K115" s="325" t="s">
        <v>1331</v>
      </c>
      <c r="L115" s="158" t="s">
        <v>120</v>
      </c>
    </row>
    <row r="116" spans="1:12" ht="15" customHeight="1">
      <c r="A116" s="327" t="s">
        <v>120</v>
      </c>
      <c r="B116" s="327" t="s">
        <v>120</v>
      </c>
      <c r="C116" s="335" t="s">
        <v>120</v>
      </c>
      <c r="D116" s="327" t="s">
        <v>120</v>
      </c>
      <c r="E116" s="325" t="s">
        <v>469</v>
      </c>
      <c r="F116" s="325" t="s">
        <v>1336</v>
      </c>
      <c r="G116" s="325" t="s">
        <v>1334</v>
      </c>
      <c r="H116" s="336">
        <v>5096</v>
      </c>
      <c r="I116" s="324">
        <v>44384</v>
      </c>
      <c r="J116" s="337" t="s">
        <v>1335</v>
      </c>
      <c r="K116" s="325" t="s">
        <v>298</v>
      </c>
      <c r="L116" s="158" t="s">
        <v>120</v>
      </c>
    </row>
    <row r="117" spans="1:12" ht="15" customHeight="1">
      <c r="A117" s="327" t="s">
        <v>120</v>
      </c>
      <c r="B117" s="327" t="s">
        <v>120</v>
      </c>
      <c r="C117" s="335" t="s">
        <v>120</v>
      </c>
      <c r="D117" s="327" t="s">
        <v>120</v>
      </c>
      <c r="E117" s="325" t="s">
        <v>1332</v>
      </c>
      <c r="F117" s="325" t="s">
        <v>1339</v>
      </c>
      <c r="G117" s="325" t="s">
        <v>1337</v>
      </c>
      <c r="H117" s="336">
        <v>8139</v>
      </c>
      <c r="I117" s="324">
        <v>44384</v>
      </c>
      <c r="J117" s="337" t="s">
        <v>1338</v>
      </c>
      <c r="K117" s="325" t="s">
        <v>298</v>
      </c>
      <c r="L117" s="158" t="s">
        <v>120</v>
      </c>
    </row>
    <row r="118" spans="1:12" ht="15" customHeight="1">
      <c r="A118" s="322" t="s">
        <v>75</v>
      </c>
      <c r="B118" s="322" t="s">
        <v>707</v>
      </c>
      <c r="C118" s="323">
        <f t="shared" si="1"/>
        <v>2</v>
      </c>
      <c r="D118" s="324" t="s">
        <v>2873</v>
      </c>
      <c r="E118" s="329" t="s">
        <v>465</v>
      </c>
      <c r="F118" s="325" t="s">
        <v>1432</v>
      </c>
      <c r="G118" s="325" t="s">
        <v>1429</v>
      </c>
      <c r="H118" s="336">
        <v>3794</v>
      </c>
      <c r="I118" s="324">
        <v>44369</v>
      </c>
      <c r="J118" s="337" t="s">
        <v>304</v>
      </c>
      <c r="K118" s="356" t="s">
        <v>1435</v>
      </c>
      <c r="L118" s="158" t="s">
        <v>120</v>
      </c>
    </row>
    <row r="119" spans="1:12" ht="15" customHeight="1">
      <c r="A119" s="327" t="s">
        <v>120</v>
      </c>
      <c r="B119" s="327" t="s">
        <v>120</v>
      </c>
      <c r="C119" s="335" t="s">
        <v>120</v>
      </c>
      <c r="D119" s="327" t="s">
        <v>120</v>
      </c>
      <c r="E119" s="325" t="s">
        <v>469</v>
      </c>
      <c r="F119" s="325" t="s">
        <v>1433</v>
      </c>
      <c r="G119" s="325" t="s">
        <v>1430</v>
      </c>
      <c r="H119" s="336">
        <v>3073</v>
      </c>
      <c r="I119" s="324">
        <v>44375</v>
      </c>
      <c r="J119" s="337" t="s">
        <v>304</v>
      </c>
      <c r="K119" s="356" t="s">
        <v>1436</v>
      </c>
      <c r="L119" s="158" t="s">
        <v>120</v>
      </c>
    </row>
    <row r="120" spans="1:12" ht="15" customHeight="1">
      <c r="A120" s="327" t="s">
        <v>120</v>
      </c>
      <c r="B120" s="327" t="s">
        <v>120</v>
      </c>
      <c r="C120" s="335" t="s">
        <v>120</v>
      </c>
      <c r="D120" s="327" t="s">
        <v>120</v>
      </c>
      <c r="E120" s="325" t="s">
        <v>469</v>
      </c>
      <c r="F120" s="325" t="s">
        <v>1434</v>
      </c>
      <c r="G120" s="325" t="s">
        <v>1431</v>
      </c>
      <c r="H120" s="336">
        <v>4197</v>
      </c>
      <c r="I120" s="324">
        <v>44377</v>
      </c>
      <c r="J120" s="337" t="s">
        <v>304</v>
      </c>
      <c r="K120" s="356" t="s">
        <v>1437</v>
      </c>
      <c r="L120" s="158" t="s">
        <v>120</v>
      </c>
    </row>
    <row r="121" spans="1:12" ht="15" customHeight="1">
      <c r="A121" s="322" t="s">
        <v>537</v>
      </c>
      <c r="B121" s="322" t="s">
        <v>117</v>
      </c>
      <c r="C121" s="323">
        <f t="shared" si="1"/>
        <v>0</v>
      </c>
      <c r="D121" s="324" t="s">
        <v>284</v>
      </c>
      <c r="E121" s="325" t="s">
        <v>130</v>
      </c>
      <c r="F121" s="326" t="s">
        <v>120</v>
      </c>
      <c r="G121" s="326" t="s">
        <v>120</v>
      </c>
      <c r="H121" s="327" t="s">
        <v>120</v>
      </c>
      <c r="I121" s="327" t="s">
        <v>120</v>
      </c>
      <c r="J121" s="328" t="s">
        <v>120</v>
      </c>
      <c r="K121" s="326" t="s">
        <v>120</v>
      </c>
      <c r="L121" s="158" t="s">
        <v>120</v>
      </c>
    </row>
    <row r="122" spans="1:12" ht="15" customHeight="1">
      <c r="A122" s="322" t="s">
        <v>76</v>
      </c>
      <c r="B122" s="322" t="s">
        <v>707</v>
      </c>
      <c r="C122" s="323">
        <f t="shared" si="1"/>
        <v>2</v>
      </c>
      <c r="D122" s="324" t="s">
        <v>2875</v>
      </c>
      <c r="E122" s="325" t="s">
        <v>469</v>
      </c>
      <c r="F122" s="330" t="s">
        <v>1359</v>
      </c>
      <c r="G122" s="330" t="s">
        <v>1360</v>
      </c>
      <c r="H122" s="331">
        <v>4191</v>
      </c>
      <c r="I122" s="332">
        <v>44398</v>
      </c>
      <c r="J122" s="333" t="s">
        <v>1363</v>
      </c>
      <c r="K122" s="325" t="s">
        <v>298</v>
      </c>
      <c r="L122" s="158" t="s">
        <v>120</v>
      </c>
    </row>
    <row r="123" spans="1:12" ht="15" customHeight="1">
      <c r="A123" s="327" t="s">
        <v>120</v>
      </c>
      <c r="B123" s="327" t="s">
        <v>120</v>
      </c>
      <c r="C123" s="335" t="s">
        <v>120</v>
      </c>
      <c r="D123" s="327" t="s">
        <v>120</v>
      </c>
      <c r="E123" s="325" t="s">
        <v>469</v>
      </c>
      <c r="F123" s="330" t="s">
        <v>1361</v>
      </c>
      <c r="G123" s="330" t="s">
        <v>1362</v>
      </c>
      <c r="H123" s="331">
        <v>3071</v>
      </c>
      <c r="I123" s="332">
        <v>44399</v>
      </c>
      <c r="J123" s="333" t="s">
        <v>1364</v>
      </c>
      <c r="K123" s="325" t="s">
        <v>298</v>
      </c>
      <c r="L123" s="158" t="s">
        <v>120</v>
      </c>
    </row>
    <row r="124" spans="1:12" ht="15" customHeight="1">
      <c r="A124" s="322" t="s">
        <v>77</v>
      </c>
      <c r="B124" s="322" t="s">
        <v>707</v>
      </c>
      <c r="C124" s="323">
        <f t="shared" si="1"/>
        <v>2</v>
      </c>
      <c r="D124" s="324" t="s">
        <v>2883</v>
      </c>
      <c r="E124" s="325" t="s">
        <v>462</v>
      </c>
      <c r="F124" s="330" t="s">
        <v>1403</v>
      </c>
      <c r="G124" s="330" t="s">
        <v>1404</v>
      </c>
      <c r="H124" s="331">
        <v>4374</v>
      </c>
      <c r="I124" s="332">
        <v>44335</v>
      </c>
      <c r="J124" s="333" t="s">
        <v>304</v>
      </c>
      <c r="K124" s="338" t="s">
        <v>1405</v>
      </c>
      <c r="L124" s="158" t="s">
        <v>120</v>
      </c>
    </row>
    <row r="125" spans="1:12" ht="15" customHeight="1">
      <c r="A125" s="327" t="s">
        <v>120</v>
      </c>
      <c r="B125" s="327" t="s">
        <v>120</v>
      </c>
      <c r="C125" s="335" t="s">
        <v>120</v>
      </c>
      <c r="D125" s="327" t="s">
        <v>120</v>
      </c>
      <c r="E125" s="325" t="s">
        <v>469</v>
      </c>
      <c r="F125" s="330" t="s">
        <v>1406</v>
      </c>
      <c r="G125" s="330" t="s">
        <v>1407</v>
      </c>
      <c r="H125" s="331">
        <v>3121</v>
      </c>
      <c r="I125" s="332">
        <v>44335</v>
      </c>
      <c r="J125" s="333" t="s">
        <v>304</v>
      </c>
      <c r="K125" s="338" t="s">
        <v>1408</v>
      </c>
      <c r="L125" s="158" t="s">
        <v>120</v>
      </c>
    </row>
    <row r="126" spans="1:12" ht="15" customHeight="1">
      <c r="A126" s="321" t="s">
        <v>78</v>
      </c>
      <c r="B126" s="322" t="s">
        <v>707</v>
      </c>
      <c r="C126" s="323">
        <f t="shared" si="1"/>
        <v>2</v>
      </c>
      <c r="D126" s="324" t="s">
        <v>2878</v>
      </c>
      <c r="E126" s="325" t="s">
        <v>1346</v>
      </c>
      <c r="F126" s="330" t="s">
        <v>1446</v>
      </c>
      <c r="G126" s="330" t="s">
        <v>1447</v>
      </c>
      <c r="H126" s="331">
        <v>3025</v>
      </c>
      <c r="I126" s="332">
        <v>44378</v>
      </c>
      <c r="J126" s="333" t="s">
        <v>304</v>
      </c>
      <c r="K126" s="334" t="s">
        <v>1448</v>
      </c>
      <c r="L126" s="158" t="s">
        <v>120</v>
      </c>
    </row>
    <row r="127" spans="1:12" ht="15" customHeight="1">
      <c r="A127" s="327" t="s">
        <v>120</v>
      </c>
      <c r="B127" s="327" t="s">
        <v>120</v>
      </c>
      <c r="C127" s="335" t="s">
        <v>120</v>
      </c>
      <c r="D127" s="327" t="s">
        <v>120</v>
      </c>
      <c r="E127" s="329" t="s">
        <v>465</v>
      </c>
      <c r="F127" s="330" t="s">
        <v>1449</v>
      </c>
      <c r="G127" s="330" t="s">
        <v>1450</v>
      </c>
      <c r="H127" s="331">
        <v>10890</v>
      </c>
      <c r="I127" s="332">
        <v>44403</v>
      </c>
      <c r="J127" s="333" t="s">
        <v>304</v>
      </c>
      <c r="K127" s="334" t="s">
        <v>1451</v>
      </c>
      <c r="L127" s="158" t="s">
        <v>120</v>
      </c>
    </row>
    <row r="128" spans="1:12" s="296" customFormat="1" ht="15" customHeight="1">
      <c r="A128" s="339" t="s">
        <v>79</v>
      </c>
      <c r="B128" s="339"/>
      <c r="C128" s="318"/>
      <c r="D128" s="340"/>
      <c r="E128" s="346"/>
      <c r="F128" s="346"/>
      <c r="G128" s="346"/>
      <c r="H128" s="350"/>
      <c r="I128" s="350"/>
      <c r="J128" s="351"/>
      <c r="K128" s="352"/>
      <c r="L128" s="295"/>
    </row>
    <row r="129" spans="1:12" s="296" customFormat="1" ht="15" customHeight="1">
      <c r="A129" s="321" t="s">
        <v>69</v>
      </c>
      <c r="B129" s="322" t="s">
        <v>708</v>
      </c>
      <c r="C129" s="323">
        <f t="shared" si="1"/>
        <v>1</v>
      </c>
      <c r="D129" s="324" t="s">
        <v>2883</v>
      </c>
      <c r="E129" s="325" t="s">
        <v>469</v>
      </c>
      <c r="F129" s="330" t="s">
        <v>1400</v>
      </c>
      <c r="G129" s="330" t="s">
        <v>1401</v>
      </c>
      <c r="H129" s="331">
        <v>4203</v>
      </c>
      <c r="I129" s="332">
        <v>44405</v>
      </c>
      <c r="J129" s="333" t="s">
        <v>1402</v>
      </c>
      <c r="K129" s="338" t="s">
        <v>1399</v>
      </c>
      <c r="L129" s="295" t="s">
        <v>120</v>
      </c>
    </row>
    <row r="130" spans="1:12" ht="15" customHeight="1">
      <c r="A130" s="322" t="s">
        <v>80</v>
      </c>
      <c r="B130" s="322" t="s">
        <v>707</v>
      </c>
      <c r="C130" s="323">
        <f t="shared" si="1"/>
        <v>2</v>
      </c>
      <c r="D130" s="324" t="s">
        <v>2462</v>
      </c>
      <c r="E130" s="325" t="s">
        <v>469</v>
      </c>
      <c r="F130" s="330" t="s">
        <v>1409</v>
      </c>
      <c r="G130" s="330" t="s">
        <v>1410</v>
      </c>
      <c r="H130" s="331">
        <v>3228</v>
      </c>
      <c r="I130" s="332">
        <v>44231</v>
      </c>
      <c r="J130" s="333" t="s">
        <v>304</v>
      </c>
      <c r="K130" s="338" t="s">
        <v>1411</v>
      </c>
      <c r="L130" s="158" t="s">
        <v>120</v>
      </c>
    </row>
    <row r="131" spans="1:12" ht="15" customHeight="1">
      <c r="A131" s="327" t="s">
        <v>120</v>
      </c>
      <c r="B131" s="327" t="s">
        <v>120</v>
      </c>
      <c r="C131" s="335" t="s">
        <v>120</v>
      </c>
      <c r="D131" s="327" t="s">
        <v>120</v>
      </c>
      <c r="E131" s="325" t="s">
        <v>469</v>
      </c>
      <c r="F131" s="330" t="s">
        <v>1412</v>
      </c>
      <c r="G131" s="330" t="s">
        <v>1413</v>
      </c>
      <c r="H131" s="357" t="s">
        <v>1415</v>
      </c>
      <c r="I131" s="332">
        <v>44377</v>
      </c>
      <c r="J131" s="333" t="s">
        <v>304</v>
      </c>
      <c r="K131" s="338" t="s">
        <v>1414</v>
      </c>
      <c r="L131" s="158" t="s">
        <v>120</v>
      </c>
    </row>
    <row r="132" spans="1:12" ht="15" customHeight="1">
      <c r="A132" s="321" t="s">
        <v>73</v>
      </c>
      <c r="B132" s="322" t="s">
        <v>708</v>
      </c>
      <c r="C132" s="323">
        <f t="shared" si="1"/>
        <v>1</v>
      </c>
      <c r="D132" s="324" t="s">
        <v>2865</v>
      </c>
      <c r="E132" s="325" t="s">
        <v>1346</v>
      </c>
      <c r="F132" s="325" t="s">
        <v>1342</v>
      </c>
      <c r="G132" s="330" t="s">
        <v>1343</v>
      </c>
      <c r="H132" s="331">
        <v>5670</v>
      </c>
      <c r="I132" s="332">
        <v>44404</v>
      </c>
      <c r="J132" s="333" t="s">
        <v>1344</v>
      </c>
      <c r="K132" s="334" t="s">
        <v>1345</v>
      </c>
      <c r="L132" s="158" t="s">
        <v>120</v>
      </c>
    </row>
    <row r="133" spans="1:12" ht="15" customHeight="1">
      <c r="A133" s="322" t="s">
        <v>81</v>
      </c>
      <c r="B133" s="322" t="s">
        <v>117</v>
      </c>
      <c r="C133" s="323">
        <f t="shared" si="1"/>
        <v>0</v>
      </c>
      <c r="D133" s="324" t="s">
        <v>284</v>
      </c>
      <c r="E133" s="325" t="s">
        <v>130</v>
      </c>
      <c r="F133" s="326" t="s">
        <v>120</v>
      </c>
      <c r="G133" s="326" t="s">
        <v>120</v>
      </c>
      <c r="H133" s="327" t="s">
        <v>120</v>
      </c>
      <c r="I133" s="327" t="s">
        <v>120</v>
      </c>
      <c r="J133" s="328" t="s">
        <v>120</v>
      </c>
      <c r="K133" s="326" t="s">
        <v>120</v>
      </c>
      <c r="L133" s="158" t="s">
        <v>120</v>
      </c>
    </row>
    <row r="134" spans="1:12" ht="15" customHeight="1">
      <c r="A134" s="322" t="s">
        <v>82</v>
      </c>
      <c r="B134" s="322" t="s">
        <v>707</v>
      </c>
      <c r="C134" s="323">
        <f t="shared" si="1"/>
        <v>2</v>
      </c>
      <c r="D134" s="324" t="s">
        <v>2864</v>
      </c>
      <c r="E134" s="325" t="s">
        <v>469</v>
      </c>
      <c r="F134" s="325" t="s">
        <v>1466</v>
      </c>
      <c r="G134" s="330" t="s">
        <v>1467</v>
      </c>
      <c r="H134" s="331">
        <v>3851</v>
      </c>
      <c r="I134" s="332">
        <v>44377</v>
      </c>
      <c r="J134" s="337" t="s">
        <v>304</v>
      </c>
      <c r="K134" s="338" t="s">
        <v>1468</v>
      </c>
      <c r="L134" s="158" t="s">
        <v>120</v>
      </c>
    </row>
    <row r="135" spans="1:12" ht="15" customHeight="1">
      <c r="A135" s="327" t="s">
        <v>120</v>
      </c>
      <c r="B135" s="327" t="s">
        <v>120</v>
      </c>
      <c r="C135" s="335" t="s">
        <v>120</v>
      </c>
      <c r="D135" s="327" t="s">
        <v>120</v>
      </c>
      <c r="E135" s="325" t="s">
        <v>1469</v>
      </c>
      <c r="F135" s="325" t="s">
        <v>1472</v>
      </c>
      <c r="G135" s="330" t="s">
        <v>1470</v>
      </c>
      <c r="H135" s="331">
        <v>7790</v>
      </c>
      <c r="I135" s="332">
        <v>44214</v>
      </c>
      <c r="J135" s="337" t="s">
        <v>304</v>
      </c>
      <c r="K135" s="338" t="s">
        <v>1471</v>
      </c>
      <c r="L135" s="158" t="s">
        <v>120</v>
      </c>
    </row>
    <row r="136" spans="1:12" ht="15" customHeight="1">
      <c r="A136" s="321" t="s">
        <v>83</v>
      </c>
      <c r="B136" s="322" t="s">
        <v>707</v>
      </c>
      <c r="C136" s="323">
        <f t="shared" si="1"/>
        <v>2</v>
      </c>
      <c r="D136" s="324" t="s">
        <v>2873</v>
      </c>
      <c r="E136" s="325" t="s">
        <v>1442</v>
      </c>
      <c r="F136" s="330" t="s">
        <v>1441</v>
      </c>
      <c r="G136" s="330" t="s">
        <v>1438</v>
      </c>
      <c r="H136" s="331">
        <v>3680</v>
      </c>
      <c r="I136" s="332">
        <v>44384</v>
      </c>
      <c r="J136" s="333" t="s">
        <v>1443</v>
      </c>
      <c r="K136" s="356" t="s">
        <v>1439</v>
      </c>
      <c r="L136" s="159" t="s">
        <v>120</v>
      </c>
    </row>
    <row r="137" spans="1:12" ht="15" customHeight="1">
      <c r="A137" s="327" t="s">
        <v>120</v>
      </c>
      <c r="B137" s="327" t="s">
        <v>120</v>
      </c>
      <c r="C137" s="335" t="s">
        <v>120</v>
      </c>
      <c r="D137" s="327" t="s">
        <v>120</v>
      </c>
      <c r="E137" s="325" t="s">
        <v>465</v>
      </c>
      <c r="F137" s="330" t="s">
        <v>1445</v>
      </c>
      <c r="G137" s="330" t="s">
        <v>1438</v>
      </c>
      <c r="H137" s="331">
        <v>8103</v>
      </c>
      <c r="I137" s="332">
        <v>44399</v>
      </c>
      <c r="J137" s="333" t="s">
        <v>1444</v>
      </c>
      <c r="K137" s="356" t="s">
        <v>1440</v>
      </c>
      <c r="L137" s="159" t="s">
        <v>120</v>
      </c>
    </row>
    <row r="138" spans="1:12" ht="15" customHeight="1">
      <c r="A138" s="322" t="s">
        <v>84</v>
      </c>
      <c r="B138" s="322" t="s">
        <v>707</v>
      </c>
      <c r="C138" s="323">
        <f t="shared" si="1"/>
        <v>2</v>
      </c>
      <c r="D138" s="324" t="s">
        <v>2884</v>
      </c>
      <c r="E138" s="325" t="s">
        <v>469</v>
      </c>
      <c r="F138" s="325" t="s">
        <v>1289</v>
      </c>
      <c r="G138" s="325" t="s">
        <v>1288</v>
      </c>
      <c r="H138" s="336">
        <v>4552</v>
      </c>
      <c r="I138" s="324">
        <v>44364</v>
      </c>
      <c r="J138" s="337" t="s">
        <v>304</v>
      </c>
      <c r="K138" s="325" t="s">
        <v>1287</v>
      </c>
      <c r="L138" s="158" t="s">
        <v>120</v>
      </c>
    </row>
    <row r="139" spans="1:12" ht="15" customHeight="1">
      <c r="A139" s="327" t="s">
        <v>120</v>
      </c>
      <c r="B139" s="327" t="s">
        <v>120</v>
      </c>
      <c r="C139" s="335" t="s">
        <v>120</v>
      </c>
      <c r="D139" s="327" t="s">
        <v>120</v>
      </c>
      <c r="E139" s="325" t="s">
        <v>469</v>
      </c>
      <c r="F139" s="325" t="s">
        <v>1290</v>
      </c>
      <c r="G139" s="325" t="s">
        <v>1292</v>
      </c>
      <c r="H139" s="336">
        <v>9658</v>
      </c>
      <c r="I139" s="324">
        <v>44375</v>
      </c>
      <c r="J139" s="337" t="s">
        <v>304</v>
      </c>
      <c r="K139" s="325" t="s">
        <v>1294</v>
      </c>
      <c r="L139" s="158" t="s">
        <v>120</v>
      </c>
    </row>
    <row r="140" spans="1:12" ht="15" customHeight="1">
      <c r="A140" s="327" t="s">
        <v>120</v>
      </c>
      <c r="B140" s="327" t="s">
        <v>120</v>
      </c>
      <c r="C140" s="335" t="s">
        <v>120</v>
      </c>
      <c r="D140" s="327" t="s">
        <v>120</v>
      </c>
      <c r="E140" s="325" t="s">
        <v>469</v>
      </c>
      <c r="F140" s="325" t="s">
        <v>1291</v>
      </c>
      <c r="G140" s="325" t="s">
        <v>1293</v>
      </c>
      <c r="H140" s="336">
        <v>3584</v>
      </c>
      <c r="I140" s="324">
        <v>44377</v>
      </c>
      <c r="J140" s="337" t="s">
        <v>304</v>
      </c>
      <c r="K140" s="325" t="s">
        <v>1295</v>
      </c>
      <c r="L140" s="158" t="s">
        <v>120</v>
      </c>
    </row>
    <row r="141" spans="1:12" ht="15" customHeight="1">
      <c r="A141" s="321" t="s">
        <v>85</v>
      </c>
      <c r="B141" s="322" t="s">
        <v>117</v>
      </c>
      <c r="C141" s="323">
        <f t="shared" si="1"/>
        <v>0</v>
      </c>
      <c r="D141" s="349" t="s">
        <v>2885</v>
      </c>
      <c r="E141" s="325" t="s">
        <v>1283</v>
      </c>
      <c r="F141" s="326" t="s">
        <v>120</v>
      </c>
      <c r="G141" s="326" t="s">
        <v>120</v>
      </c>
      <c r="H141" s="327" t="s">
        <v>120</v>
      </c>
      <c r="I141" s="327" t="s">
        <v>120</v>
      </c>
      <c r="J141" s="328" t="s">
        <v>120</v>
      </c>
      <c r="K141" s="326" t="s">
        <v>120</v>
      </c>
      <c r="L141" s="158" t="s">
        <v>120</v>
      </c>
    </row>
    <row r="142" spans="1:12" ht="15" customHeight="1">
      <c r="A142" s="321" t="s">
        <v>86</v>
      </c>
      <c r="B142" s="322" t="s">
        <v>707</v>
      </c>
      <c r="C142" s="323">
        <f t="shared" si="1"/>
        <v>2</v>
      </c>
      <c r="D142" s="332" t="s">
        <v>2875</v>
      </c>
      <c r="E142" s="330" t="s">
        <v>469</v>
      </c>
      <c r="F142" s="330" t="s">
        <v>2982</v>
      </c>
      <c r="G142" s="330" t="s">
        <v>2983</v>
      </c>
      <c r="H142" s="331">
        <v>6618</v>
      </c>
      <c r="I142" s="332">
        <v>44246</v>
      </c>
      <c r="J142" s="430" t="s">
        <v>304</v>
      </c>
      <c r="K142" s="330" t="s">
        <v>2984</v>
      </c>
      <c r="L142" s="158" t="s">
        <v>120</v>
      </c>
    </row>
    <row r="143" spans="1:12" ht="15" customHeight="1">
      <c r="A143" s="321"/>
      <c r="B143" s="322"/>
      <c r="C143" s="323"/>
      <c r="D143" s="358" t="s">
        <v>120</v>
      </c>
      <c r="E143" s="330" t="s">
        <v>465</v>
      </c>
      <c r="F143" s="330" t="s">
        <v>2985</v>
      </c>
      <c r="G143" s="330" t="s">
        <v>2986</v>
      </c>
      <c r="H143" s="331">
        <v>7427</v>
      </c>
      <c r="I143" s="332">
        <v>44365</v>
      </c>
      <c r="J143" s="430" t="s">
        <v>2987</v>
      </c>
      <c r="K143" s="330" t="s">
        <v>298</v>
      </c>
      <c r="L143" s="158" t="s">
        <v>120</v>
      </c>
    </row>
    <row r="144" spans="1:12" ht="15" customHeight="1">
      <c r="A144" s="322" t="s">
        <v>87</v>
      </c>
      <c r="B144" s="322" t="s">
        <v>117</v>
      </c>
      <c r="C144" s="323">
        <f t="shared" si="1"/>
        <v>0</v>
      </c>
      <c r="D144" s="324" t="s">
        <v>284</v>
      </c>
      <c r="E144" s="325" t="s">
        <v>130</v>
      </c>
      <c r="F144" s="326" t="s">
        <v>120</v>
      </c>
      <c r="G144" s="326" t="s">
        <v>120</v>
      </c>
      <c r="H144" s="327" t="s">
        <v>120</v>
      </c>
      <c r="I144" s="327" t="s">
        <v>120</v>
      </c>
      <c r="J144" s="328" t="s">
        <v>120</v>
      </c>
      <c r="K144" s="326" t="s">
        <v>120</v>
      </c>
      <c r="L144" s="158" t="s">
        <v>120</v>
      </c>
    </row>
    <row r="145" spans="1:12" ht="15" customHeight="1">
      <c r="A145" s="321" t="s">
        <v>88</v>
      </c>
      <c r="B145" s="322" t="s">
        <v>117</v>
      </c>
      <c r="C145" s="323">
        <f t="shared" si="1"/>
        <v>0</v>
      </c>
      <c r="D145" s="324" t="s">
        <v>284</v>
      </c>
      <c r="E145" s="325" t="s">
        <v>130</v>
      </c>
      <c r="F145" s="326" t="s">
        <v>120</v>
      </c>
      <c r="G145" s="326" t="s">
        <v>120</v>
      </c>
      <c r="H145" s="327" t="s">
        <v>120</v>
      </c>
      <c r="I145" s="327" t="s">
        <v>120</v>
      </c>
      <c r="J145" s="328" t="s">
        <v>120</v>
      </c>
      <c r="K145" s="326" t="s">
        <v>120</v>
      </c>
      <c r="L145" s="158" t="s">
        <v>120</v>
      </c>
    </row>
    <row r="146" spans="1:12" ht="15" customHeight="1">
      <c r="A146" s="30" t="s">
        <v>868</v>
      </c>
      <c r="B146" s="297"/>
      <c r="C146" s="298"/>
      <c r="D146" s="299"/>
      <c r="E146" s="300"/>
      <c r="F146" s="217"/>
      <c r="G146" s="217"/>
      <c r="H146" s="301"/>
      <c r="I146" s="301"/>
      <c r="J146" s="301"/>
      <c r="K146" s="217"/>
    </row>
    <row r="147" spans="1:12">
      <c r="A147" s="302"/>
      <c r="C147" s="303"/>
      <c r="F147" s="241"/>
      <c r="G147" s="241"/>
      <c r="H147" s="306"/>
      <c r="I147" s="306"/>
      <c r="J147" s="306"/>
      <c r="K147" s="241"/>
    </row>
    <row r="148" spans="1:12">
      <c r="A148" s="302"/>
      <c r="C148" s="303"/>
      <c r="F148" s="241"/>
      <c r="G148" s="241"/>
      <c r="H148" s="306"/>
      <c r="I148" s="306"/>
      <c r="J148" s="306"/>
      <c r="K148" s="241"/>
    </row>
    <row r="149" spans="1:12">
      <c r="A149" s="307"/>
      <c r="C149" s="303"/>
      <c r="F149" s="241"/>
      <c r="G149" s="241"/>
      <c r="H149" s="306"/>
      <c r="I149" s="306"/>
      <c r="J149" s="306"/>
      <c r="K149" s="241"/>
    </row>
    <row r="150" spans="1:12">
      <c r="A150" s="307"/>
      <c r="C150" s="303"/>
      <c r="F150" s="241"/>
      <c r="G150" s="241"/>
      <c r="H150" s="306"/>
      <c r="I150" s="306"/>
      <c r="J150" s="306"/>
      <c r="K150" s="241"/>
    </row>
    <row r="151" spans="1:12">
      <c r="A151" s="307"/>
      <c r="C151" s="303"/>
      <c r="F151" s="241"/>
      <c r="G151" s="241"/>
      <c r="H151" s="306"/>
      <c r="I151" s="306"/>
      <c r="J151" s="306"/>
      <c r="K151" s="241"/>
    </row>
    <row r="152" spans="1:12">
      <c r="A152" s="308"/>
      <c r="B152" s="309"/>
      <c r="C152" s="307"/>
      <c r="D152" s="292"/>
      <c r="E152" s="310"/>
      <c r="F152" s="241"/>
      <c r="G152" s="241"/>
      <c r="H152" s="307"/>
      <c r="I152" s="307"/>
      <c r="J152" s="307"/>
      <c r="K152" s="241"/>
    </row>
    <row r="153" spans="1:12">
      <c r="A153" s="307"/>
      <c r="C153" s="307"/>
      <c r="D153" s="292"/>
      <c r="E153" s="310"/>
      <c r="F153" s="241"/>
      <c r="G153" s="241"/>
      <c r="H153" s="307"/>
      <c r="I153" s="307"/>
      <c r="J153" s="307"/>
      <c r="K153" s="241"/>
    </row>
    <row r="154" spans="1:12">
      <c r="A154" s="307"/>
      <c r="C154" s="307"/>
      <c r="D154" s="292"/>
      <c r="E154" s="310"/>
      <c r="F154" s="241"/>
      <c r="G154" s="241"/>
      <c r="H154" s="307"/>
      <c r="I154" s="307"/>
      <c r="J154" s="307"/>
      <c r="K154" s="241"/>
    </row>
    <row r="155" spans="1:12">
      <c r="A155" s="307"/>
      <c r="C155" s="307"/>
      <c r="D155" s="292"/>
      <c r="E155" s="310"/>
      <c r="F155" s="241"/>
      <c r="G155" s="241"/>
      <c r="H155" s="307"/>
      <c r="I155" s="307"/>
      <c r="J155" s="307"/>
      <c r="K155" s="241"/>
    </row>
    <row r="156" spans="1:12">
      <c r="A156" s="308"/>
      <c r="B156" s="309"/>
      <c r="C156" s="307"/>
      <c r="D156" s="292"/>
      <c r="E156" s="310"/>
      <c r="F156" s="241"/>
      <c r="G156" s="241"/>
      <c r="H156" s="307"/>
      <c r="I156" s="307"/>
      <c r="J156" s="307"/>
      <c r="K156" s="241"/>
    </row>
    <row r="157" spans="1:12">
      <c r="A157" s="307"/>
      <c r="C157" s="307"/>
      <c r="D157" s="292"/>
      <c r="E157" s="310"/>
      <c r="F157" s="241"/>
      <c r="G157" s="241"/>
      <c r="H157" s="307"/>
      <c r="I157" s="307"/>
      <c r="J157" s="307"/>
      <c r="K157" s="241"/>
    </row>
    <row r="158" spans="1:12">
      <c r="A158" s="307"/>
      <c r="C158" s="307"/>
      <c r="D158" s="292"/>
      <c r="E158" s="310"/>
      <c r="F158" s="241"/>
      <c r="G158" s="241"/>
      <c r="H158" s="307"/>
      <c r="I158" s="307"/>
      <c r="J158" s="307"/>
      <c r="K158" s="241"/>
    </row>
    <row r="159" spans="1:12">
      <c r="A159" s="308"/>
      <c r="B159" s="309"/>
      <c r="C159" s="307"/>
      <c r="D159" s="292"/>
      <c r="E159" s="310"/>
      <c r="F159" s="241"/>
      <c r="G159" s="241"/>
      <c r="H159" s="307"/>
      <c r="I159" s="307"/>
      <c r="J159" s="307"/>
      <c r="K159" s="241"/>
    </row>
    <row r="160" spans="1:12">
      <c r="A160" s="307"/>
      <c r="C160" s="307"/>
      <c r="D160" s="292"/>
      <c r="E160" s="310"/>
      <c r="F160" s="241"/>
      <c r="G160" s="241"/>
      <c r="H160" s="307"/>
      <c r="I160" s="307"/>
      <c r="J160" s="307"/>
      <c r="K160" s="241"/>
    </row>
    <row r="161" spans="1:11">
      <c r="A161" s="307"/>
      <c r="C161" s="307"/>
      <c r="D161" s="292"/>
      <c r="E161" s="310"/>
      <c r="F161" s="241"/>
      <c r="G161" s="241"/>
      <c r="H161" s="307"/>
      <c r="I161" s="307"/>
      <c r="J161" s="307"/>
      <c r="K161" s="241"/>
    </row>
    <row r="162" spans="1:11">
      <c r="A162" s="307"/>
      <c r="C162" s="307"/>
      <c r="D162" s="292"/>
      <c r="E162" s="310"/>
      <c r="F162" s="241"/>
      <c r="G162" s="241"/>
      <c r="H162" s="307"/>
      <c r="I162" s="307"/>
      <c r="J162" s="307"/>
      <c r="K162" s="241"/>
    </row>
    <row r="163" spans="1:11">
      <c r="A163" s="308"/>
      <c r="B163" s="309"/>
      <c r="C163" s="307"/>
      <c r="D163" s="292"/>
      <c r="E163" s="310"/>
      <c r="F163" s="241"/>
      <c r="G163" s="241"/>
      <c r="H163" s="307"/>
      <c r="I163" s="307"/>
      <c r="J163" s="307"/>
      <c r="K163" s="241"/>
    </row>
    <row r="164" spans="1:11">
      <c r="A164" s="307"/>
      <c r="C164" s="307"/>
      <c r="D164" s="292"/>
      <c r="E164" s="310"/>
      <c r="F164" s="241"/>
      <c r="G164" s="241"/>
      <c r="H164" s="307"/>
      <c r="I164" s="307"/>
      <c r="J164" s="307"/>
      <c r="K164" s="241"/>
    </row>
    <row r="165" spans="1:11">
      <c r="A165" s="307"/>
      <c r="C165" s="307"/>
      <c r="D165" s="292"/>
      <c r="E165" s="310"/>
      <c r="F165" s="241"/>
      <c r="G165" s="241"/>
      <c r="H165" s="307"/>
      <c r="I165" s="307"/>
      <c r="J165" s="307"/>
      <c r="K165" s="241"/>
    </row>
    <row r="166" spans="1:11">
      <c r="A166" s="308"/>
      <c r="B166" s="309"/>
      <c r="C166" s="307"/>
      <c r="D166" s="292"/>
      <c r="E166" s="310"/>
      <c r="F166" s="241"/>
      <c r="G166" s="241"/>
      <c r="H166" s="307"/>
      <c r="I166" s="307"/>
      <c r="J166" s="307"/>
      <c r="K166" s="241"/>
    </row>
    <row r="167" spans="1:11">
      <c r="A167" s="307"/>
      <c r="C167" s="307"/>
      <c r="D167" s="292"/>
      <c r="E167" s="310"/>
      <c r="F167" s="241"/>
      <c r="G167" s="241"/>
      <c r="H167" s="307"/>
      <c r="I167" s="307"/>
      <c r="J167" s="307"/>
      <c r="K167" s="241"/>
    </row>
    <row r="168" spans="1:11">
      <c r="A168" s="307"/>
      <c r="C168" s="307"/>
      <c r="D168" s="292"/>
      <c r="E168" s="310"/>
      <c r="F168" s="241"/>
      <c r="G168" s="241"/>
      <c r="H168" s="307"/>
      <c r="I168" s="307"/>
      <c r="J168" s="307"/>
      <c r="K168" s="241"/>
    </row>
    <row r="169" spans="1:11">
      <c r="A169" s="307"/>
      <c r="C169" s="307"/>
      <c r="D169" s="292"/>
      <c r="E169" s="310"/>
      <c r="F169" s="241"/>
      <c r="G169" s="241"/>
      <c r="H169" s="307"/>
      <c r="I169" s="307"/>
      <c r="J169" s="307"/>
      <c r="K169" s="241"/>
    </row>
    <row r="170" spans="1:11">
      <c r="A170" s="308"/>
      <c r="B170" s="309"/>
      <c r="C170" s="307"/>
      <c r="D170" s="292"/>
      <c r="E170" s="310"/>
      <c r="F170" s="241"/>
      <c r="G170" s="241"/>
      <c r="H170" s="307"/>
      <c r="I170" s="307"/>
      <c r="J170" s="307"/>
      <c r="K170" s="241"/>
    </row>
    <row r="171" spans="1:11">
      <c r="A171" s="307"/>
      <c r="C171" s="307"/>
      <c r="D171" s="292"/>
      <c r="E171" s="310"/>
      <c r="F171" s="241"/>
      <c r="G171" s="241"/>
      <c r="H171" s="307"/>
      <c r="I171" s="307"/>
      <c r="J171" s="307"/>
      <c r="K171" s="241"/>
    </row>
    <row r="172" spans="1:11">
      <c r="A172" s="307"/>
      <c r="C172" s="307"/>
      <c r="D172" s="292"/>
      <c r="E172" s="310"/>
      <c r="F172" s="241"/>
      <c r="G172" s="241"/>
      <c r="H172" s="307"/>
      <c r="I172" s="307"/>
      <c r="J172" s="307"/>
      <c r="K172" s="241"/>
    </row>
    <row r="173" spans="1:11">
      <c r="A173" s="307"/>
      <c r="C173" s="307"/>
      <c r="D173" s="292"/>
      <c r="E173" s="310"/>
      <c r="F173" s="241"/>
      <c r="G173" s="241"/>
      <c r="H173" s="307"/>
      <c r="I173" s="307"/>
      <c r="J173" s="307"/>
      <c r="K173" s="241"/>
    </row>
    <row r="174" spans="1:11">
      <c r="A174" s="307"/>
      <c r="C174" s="307"/>
      <c r="D174" s="292"/>
      <c r="E174" s="310"/>
      <c r="F174" s="241"/>
      <c r="G174" s="241"/>
      <c r="H174" s="307"/>
      <c r="I174" s="307"/>
      <c r="J174" s="307"/>
      <c r="K174" s="241"/>
    </row>
    <row r="175" spans="1:11">
      <c r="A175" s="307"/>
      <c r="C175" s="307"/>
      <c r="D175" s="292"/>
      <c r="E175" s="310"/>
      <c r="F175" s="241"/>
      <c r="G175" s="241"/>
      <c r="H175" s="307"/>
      <c r="I175" s="307"/>
      <c r="J175" s="307"/>
      <c r="K175" s="241"/>
    </row>
    <row r="176" spans="1:11">
      <c r="A176" s="307"/>
      <c r="C176" s="307"/>
      <c r="D176" s="292"/>
      <c r="E176" s="310"/>
      <c r="F176" s="241"/>
      <c r="G176" s="241"/>
      <c r="H176" s="307"/>
      <c r="I176" s="307"/>
      <c r="J176" s="307"/>
      <c r="K176" s="241"/>
    </row>
    <row r="177" spans="1:11">
      <c r="A177" s="307"/>
      <c r="C177" s="307"/>
      <c r="D177" s="292"/>
      <c r="E177" s="310"/>
      <c r="F177" s="241"/>
      <c r="G177" s="241"/>
      <c r="H177" s="307"/>
      <c r="I177" s="307"/>
      <c r="J177" s="307"/>
      <c r="K177" s="241"/>
    </row>
    <row r="178" spans="1:11">
      <c r="A178" s="307"/>
      <c r="C178" s="307"/>
      <c r="D178" s="292"/>
      <c r="E178" s="310"/>
      <c r="F178" s="241"/>
      <c r="G178" s="241"/>
      <c r="H178" s="307"/>
      <c r="I178" s="307"/>
      <c r="J178" s="307"/>
      <c r="K178" s="241"/>
    </row>
    <row r="179" spans="1:11">
      <c r="A179" s="307"/>
      <c r="C179" s="307"/>
      <c r="D179" s="292"/>
      <c r="E179" s="310"/>
      <c r="F179" s="241"/>
      <c r="G179" s="241"/>
      <c r="H179" s="307"/>
      <c r="I179" s="307"/>
      <c r="J179" s="307"/>
      <c r="K179" s="241"/>
    </row>
    <row r="180" spans="1:11">
      <c r="A180" s="307"/>
      <c r="C180" s="307"/>
      <c r="D180" s="292"/>
      <c r="E180" s="310"/>
      <c r="F180" s="241"/>
      <c r="G180" s="241"/>
      <c r="H180" s="307"/>
      <c r="I180" s="307"/>
      <c r="J180" s="307"/>
      <c r="K180" s="241"/>
    </row>
    <row r="181" spans="1:11">
      <c r="A181" s="307"/>
      <c r="C181" s="307"/>
      <c r="D181" s="292"/>
      <c r="E181" s="310"/>
      <c r="F181" s="241"/>
      <c r="G181" s="241"/>
      <c r="H181" s="307"/>
      <c r="I181" s="307"/>
      <c r="J181" s="307"/>
      <c r="K181" s="241"/>
    </row>
    <row r="182" spans="1:11">
      <c r="A182" s="307"/>
      <c r="C182" s="307"/>
      <c r="D182" s="292"/>
      <c r="E182" s="310"/>
      <c r="F182" s="241"/>
      <c r="G182" s="241"/>
      <c r="H182" s="307"/>
      <c r="I182" s="307"/>
      <c r="J182" s="307"/>
      <c r="K182" s="241"/>
    </row>
    <row r="183" spans="1:11">
      <c r="A183" s="307"/>
      <c r="C183" s="307"/>
      <c r="D183" s="292"/>
      <c r="E183" s="310"/>
      <c r="F183" s="241"/>
      <c r="G183" s="241"/>
      <c r="H183" s="307"/>
      <c r="I183" s="307"/>
      <c r="J183" s="307"/>
      <c r="K183" s="241"/>
    </row>
    <row r="184" spans="1:11">
      <c r="A184" s="307"/>
      <c r="B184" s="307"/>
      <c r="C184" s="307"/>
      <c r="D184" s="292"/>
      <c r="E184" s="310"/>
      <c r="F184" s="241"/>
      <c r="G184" s="241"/>
      <c r="H184" s="307"/>
      <c r="I184" s="307"/>
      <c r="J184" s="307"/>
      <c r="K184" s="241"/>
    </row>
    <row r="185" spans="1:11">
      <c r="A185" s="307"/>
      <c r="B185" s="307"/>
      <c r="C185" s="307"/>
      <c r="D185" s="292"/>
      <c r="E185" s="310"/>
      <c r="F185" s="241"/>
      <c r="G185" s="241"/>
      <c r="H185" s="307"/>
      <c r="I185" s="307"/>
      <c r="J185" s="307"/>
      <c r="K185" s="241"/>
    </row>
    <row r="186" spans="1:11">
      <c r="A186" s="307"/>
      <c r="B186" s="307"/>
      <c r="C186" s="307"/>
      <c r="D186" s="292"/>
      <c r="E186" s="310"/>
      <c r="F186" s="241"/>
      <c r="G186" s="241"/>
      <c r="H186" s="307"/>
      <c r="I186" s="307"/>
      <c r="J186" s="307"/>
      <c r="K186" s="241"/>
    </row>
    <row r="187" spans="1:11">
      <c r="A187" s="307"/>
      <c r="B187" s="307"/>
      <c r="C187" s="307"/>
      <c r="D187" s="292"/>
      <c r="E187" s="310"/>
      <c r="F187" s="241"/>
      <c r="G187" s="241"/>
      <c r="H187" s="307"/>
      <c r="I187" s="307"/>
      <c r="J187" s="307"/>
      <c r="K187" s="241"/>
    </row>
    <row r="188" spans="1:11">
      <c r="A188" s="307"/>
      <c r="B188" s="307"/>
      <c r="C188" s="307"/>
      <c r="D188" s="292"/>
      <c r="E188" s="310"/>
      <c r="F188" s="241"/>
      <c r="G188" s="241"/>
      <c r="H188" s="307"/>
      <c r="I188" s="307"/>
      <c r="J188" s="307"/>
      <c r="K188" s="241"/>
    </row>
    <row r="189" spans="1:11">
      <c r="A189" s="307"/>
      <c r="B189" s="307"/>
      <c r="C189" s="307"/>
      <c r="D189" s="292"/>
      <c r="E189" s="310"/>
      <c r="F189" s="241"/>
      <c r="G189" s="241"/>
      <c r="H189" s="307"/>
      <c r="I189" s="307"/>
      <c r="J189" s="307"/>
      <c r="K189" s="241"/>
    </row>
    <row r="190" spans="1:11">
      <c r="A190" s="307"/>
      <c r="B190" s="307"/>
      <c r="C190" s="307"/>
      <c r="D190" s="292"/>
      <c r="E190" s="310"/>
      <c r="F190" s="241"/>
      <c r="G190" s="241"/>
      <c r="H190" s="307"/>
      <c r="I190" s="307"/>
      <c r="J190" s="307"/>
      <c r="K190" s="241"/>
    </row>
    <row r="191" spans="1:11">
      <c r="A191" s="307"/>
      <c r="B191" s="307"/>
      <c r="C191" s="307"/>
      <c r="D191" s="292"/>
      <c r="E191" s="310"/>
      <c r="F191" s="241"/>
      <c r="G191" s="241"/>
      <c r="H191" s="307"/>
      <c r="I191" s="307"/>
      <c r="J191" s="307"/>
      <c r="K191" s="241"/>
    </row>
    <row r="192" spans="1:11">
      <c r="A192" s="307"/>
      <c r="B192" s="307"/>
      <c r="C192" s="307"/>
      <c r="D192" s="292"/>
      <c r="E192" s="310"/>
      <c r="F192" s="241"/>
      <c r="G192" s="241"/>
      <c r="H192" s="307"/>
      <c r="I192" s="307"/>
      <c r="J192" s="307"/>
      <c r="K192" s="241"/>
    </row>
    <row r="193" spans="1:11">
      <c r="A193" s="307"/>
      <c r="B193" s="307"/>
      <c r="C193" s="307"/>
      <c r="D193" s="292"/>
      <c r="E193" s="310"/>
      <c r="F193" s="241"/>
      <c r="G193" s="241"/>
      <c r="H193" s="307"/>
      <c r="I193" s="307"/>
      <c r="J193" s="307"/>
      <c r="K193" s="241"/>
    </row>
    <row r="194" spans="1:11">
      <c r="A194" s="307"/>
      <c r="B194" s="307"/>
      <c r="C194" s="307"/>
      <c r="D194" s="292"/>
      <c r="E194" s="310"/>
      <c r="F194" s="241"/>
      <c r="G194" s="241"/>
      <c r="H194" s="307"/>
      <c r="I194" s="307"/>
      <c r="J194" s="307"/>
      <c r="K194" s="241"/>
    </row>
    <row r="195" spans="1:11">
      <c r="A195" s="307"/>
      <c r="B195" s="307"/>
      <c r="C195" s="307"/>
      <c r="D195" s="292"/>
      <c r="E195" s="310"/>
      <c r="F195" s="241"/>
      <c r="G195" s="241"/>
      <c r="H195" s="307"/>
      <c r="I195" s="307"/>
      <c r="J195" s="307"/>
      <c r="K195" s="241"/>
    </row>
    <row r="196" spans="1:11">
      <c r="A196" s="307"/>
      <c r="B196" s="307"/>
      <c r="C196" s="307"/>
      <c r="D196" s="292"/>
      <c r="E196" s="310"/>
      <c r="F196" s="241"/>
      <c r="G196" s="241"/>
      <c r="H196" s="307"/>
      <c r="I196" s="307"/>
      <c r="J196" s="307"/>
      <c r="K196" s="241"/>
    </row>
    <row r="197" spans="1:11">
      <c r="A197" s="307"/>
      <c r="B197" s="307"/>
      <c r="C197" s="307"/>
      <c r="D197" s="292"/>
      <c r="E197" s="310"/>
      <c r="F197" s="241"/>
      <c r="G197" s="241"/>
      <c r="H197" s="307"/>
      <c r="I197" s="307"/>
      <c r="J197" s="307"/>
      <c r="K197" s="241"/>
    </row>
    <row r="198" spans="1:11">
      <c r="A198" s="307"/>
      <c r="B198" s="307"/>
      <c r="C198" s="307"/>
      <c r="D198" s="292"/>
      <c r="E198" s="310"/>
      <c r="F198" s="241"/>
      <c r="G198" s="241"/>
      <c r="H198" s="307"/>
      <c r="I198" s="307"/>
      <c r="J198" s="307"/>
      <c r="K198" s="241"/>
    </row>
    <row r="199" spans="1:11">
      <c r="A199" s="307"/>
      <c r="B199" s="307"/>
      <c r="C199" s="307"/>
      <c r="D199" s="292"/>
      <c r="E199" s="310"/>
      <c r="F199" s="241"/>
      <c r="G199" s="241"/>
      <c r="H199" s="307"/>
      <c r="I199" s="307"/>
      <c r="J199" s="307"/>
      <c r="K199" s="241"/>
    </row>
    <row r="200" spans="1:11">
      <c r="A200" s="307"/>
      <c r="B200" s="307"/>
      <c r="C200" s="307"/>
      <c r="D200" s="292"/>
      <c r="E200" s="310"/>
      <c r="F200" s="241"/>
      <c r="G200" s="241"/>
      <c r="H200" s="307"/>
      <c r="I200" s="307"/>
      <c r="J200" s="307"/>
      <c r="K200" s="241"/>
    </row>
    <row r="201" spans="1:11">
      <c r="A201" s="307"/>
      <c r="B201" s="307"/>
      <c r="C201" s="307"/>
      <c r="D201" s="292"/>
      <c r="E201" s="310"/>
      <c r="F201" s="241"/>
      <c r="G201" s="241"/>
      <c r="H201" s="307"/>
      <c r="I201" s="307"/>
      <c r="J201" s="307"/>
      <c r="K201" s="241"/>
    </row>
    <row r="202" spans="1:11">
      <c r="A202" s="307"/>
      <c r="B202" s="307"/>
      <c r="C202" s="307"/>
      <c r="D202" s="292"/>
      <c r="E202" s="310"/>
      <c r="F202" s="241"/>
      <c r="G202" s="241"/>
      <c r="H202" s="307"/>
      <c r="I202" s="307"/>
      <c r="J202" s="307"/>
      <c r="K202" s="241"/>
    </row>
    <row r="203" spans="1:11">
      <c r="A203" s="307"/>
      <c r="B203" s="307"/>
      <c r="C203" s="307"/>
      <c r="D203" s="292"/>
      <c r="E203" s="310"/>
      <c r="F203" s="241"/>
      <c r="G203" s="241"/>
      <c r="H203" s="307"/>
      <c r="I203" s="307"/>
      <c r="J203" s="307"/>
      <c r="K203" s="241"/>
    </row>
    <row r="204" spans="1:11">
      <c r="A204" s="307"/>
      <c r="B204" s="307"/>
      <c r="C204" s="307"/>
      <c r="D204" s="292"/>
      <c r="E204" s="310"/>
      <c r="F204" s="241"/>
      <c r="G204" s="241"/>
      <c r="H204" s="307"/>
      <c r="I204" s="307"/>
      <c r="J204" s="307"/>
      <c r="K204" s="241"/>
    </row>
    <row r="205" spans="1:11">
      <c r="A205" s="307"/>
      <c r="B205" s="307"/>
      <c r="C205" s="307"/>
      <c r="D205" s="292"/>
      <c r="E205" s="310"/>
      <c r="F205" s="241"/>
      <c r="G205" s="241"/>
      <c r="H205" s="307"/>
      <c r="I205" s="307"/>
      <c r="J205" s="307"/>
      <c r="K205" s="241"/>
    </row>
    <row r="206" spans="1:11">
      <c r="A206" s="307"/>
      <c r="B206" s="307"/>
      <c r="C206" s="307"/>
      <c r="D206" s="292"/>
      <c r="E206" s="310"/>
      <c r="F206" s="241"/>
      <c r="G206" s="241"/>
      <c r="H206" s="307"/>
      <c r="I206" s="307"/>
      <c r="J206" s="307"/>
      <c r="K206" s="241"/>
    </row>
    <row r="207" spans="1:11">
      <c r="A207" s="307"/>
      <c r="B207" s="307"/>
      <c r="C207" s="307"/>
      <c r="D207" s="292"/>
      <c r="E207" s="310"/>
      <c r="F207" s="241"/>
      <c r="G207" s="241"/>
      <c r="H207" s="307"/>
      <c r="I207" s="307"/>
      <c r="J207" s="307"/>
      <c r="K207" s="241"/>
    </row>
    <row r="208" spans="1:11">
      <c r="A208" s="307"/>
      <c r="B208" s="307"/>
      <c r="C208" s="307"/>
      <c r="D208" s="292"/>
      <c r="E208" s="310"/>
      <c r="F208" s="241"/>
      <c r="G208" s="241"/>
      <c r="H208" s="307"/>
      <c r="I208" s="307"/>
      <c r="J208" s="307"/>
      <c r="K208" s="241"/>
    </row>
    <row r="209" spans="1:11">
      <c r="A209" s="307"/>
      <c r="B209" s="307"/>
      <c r="C209" s="307"/>
      <c r="D209" s="292"/>
      <c r="E209" s="310"/>
      <c r="F209" s="241"/>
      <c r="G209" s="241"/>
      <c r="H209" s="307"/>
      <c r="I209" s="307"/>
      <c r="J209" s="307"/>
      <c r="K209" s="241"/>
    </row>
    <row r="210" spans="1:11">
      <c r="B210" s="44"/>
      <c r="C210" s="44"/>
      <c r="D210" s="292"/>
      <c r="E210" s="310"/>
      <c r="H210" s="44"/>
      <c r="I210" s="44"/>
      <c r="J210" s="44"/>
    </row>
    <row r="211" spans="1:11">
      <c r="B211" s="44"/>
      <c r="C211" s="44"/>
      <c r="D211" s="292"/>
      <c r="E211" s="310"/>
      <c r="H211" s="44"/>
      <c r="I211" s="44"/>
      <c r="J211" s="44"/>
    </row>
    <row r="212" spans="1:11">
      <c r="B212" s="44"/>
      <c r="C212" s="44"/>
      <c r="D212" s="292"/>
      <c r="E212" s="310"/>
      <c r="H212" s="44"/>
      <c r="I212" s="44"/>
      <c r="J212" s="44"/>
    </row>
    <row r="213" spans="1:11">
      <c r="B213" s="44"/>
      <c r="C213" s="44"/>
      <c r="D213" s="292"/>
      <c r="E213" s="310"/>
      <c r="H213" s="44"/>
      <c r="I213" s="44"/>
      <c r="J213" s="44"/>
    </row>
    <row r="214" spans="1:11">
      <c r="B214" s="44"/>
      <c r="C214" s="44"/>
      <c r="D214" s="292"/>
      <c r="E214" s="310"/>
      <c r="H214" s="44"/>
      <c r="I214" s="44"/>
      <c r="J214" s="44"/>
    </row>
    <row r="215" spans="1:11">
      <c r="B215" s="44"/>
      <c r="C215" s="44"/>
      <c r="D215" s="292"/>
      <c r="E215" s="310"/>
      <c r="H215" s="44"/>
      <c r="I215" s="44"/>
      <c r="J215" s="44"/>
    </row>
    <row r="216" spans="1:11">
      <c r="B216" s="44"/>
      <c r="C216" s="44"/>
      <c r="D216" s="292"/>
      <c r="E216" s="310"/>
      <c r="H216" s="44"/>
      <c r="I216" s="44"/>
      <c r="J216" s="44"/>
    </row>
    <row r="217" spans="1:11">
      <c r="B217" s="44"/>
      <c r="C217" s="44"/>
      <c r="D217" s="292"/>
      <c r="E217" s="310"/>
      <c r="H217" s="44"/>
      <c r="I217" s="44"/>
      <c r="J217" s="44"/>
    </row>
    <row r="218" spans="1:11">
      <c r="B218" s="44"/>
      <c r="C218" s="44"/>
      <c r="D218" s="292"/>
      <c r="E218" s="310"/>
      <c r="H218" s="44"/>
      <c r="I218" s="44"/>
      <c r="J218" s="44"/>
    </row>
  </sheetData>
  <mergeCells count="11">
    <mergeCell ref="I4:I6"/>
    <mergeCell ref="J4:J6"/>
    <mergeCell ref="K4:K6"/>
    <mergeCell ref="A3:A6"/>
    <mergeCell ref="D3:D6"/>
    <mergeCell ref="E3:K3"/>
    <mergeCell ref="C4:C6"/>
    <mergeCell ref="E4:E6"/>
    <mergeCell ref="F4:F6"/>
    <mergeCell ref="G4:G6"/>
    <mergeCell ref="H4:H6"/>
  </mergeCells>
  <dataValidations count="3">
    <dataValidation type="list" allowBlank="1" showInputMessage="1" showErrorMessage="1" sqref="B60 B132:B134 B32 B49:B53 B72:B78 B91:B95 B109 B141:B145 B138 B136 B129:B130 B8:B15 B17:B26 B34:B35 B38:B39 B44 B46 B55 B67 B62:B64 B57:B58 B81 B97:B100 B85:B88 B102:B103 B105:B107 B111:B115 B118 B121:B122 B124 B126" xr:uid="{00000000-0002-0000-0800-000000000000}">
      <formula1>$B$4:$B$6</formula1>
    </dataValidation>
    <dataValidation type="list" allowBlank="1" showInputMessage="1" showErrorMessage="1" sqref="B4:B6" xr:uid="{00000000-0002-0000-0800-000001000000}">
      <formula1>$B$4:$B$5</formula1>
    </dataValidation>
    <dataValidation type="list" allowBlank="1" showInputMessage="1" showErrorMessage="1" sqref="B7" xr:uid="{00000000-0002-0000-0800-000002000000}">
      <formula1>#REF!</formula1>
    </dataValidation>
  </dataValidations>
  <hyperlinks>
    <hyperlink ref="K107" r:id="rId1" xr:uid="{00000000-0004-0000-0800-000000000000}"/>
    <hyperlink ref="G90" r:id="rId2" display="https://susanin.news/" xr:uid="{00000000-0004-0000-0800-000001000000}"/>
    <hyperlink ref="K90" r:id="rId3" xr:uid="{00000000-0004-0000-0800-000002000000}"/>
    <hyperlink ref="K115" r:id="rId4" xr:uid="{00000000-0004-0000-0800-000003000000}"/>
    <hyperlink ref="K132" r:id="rId5" xr:uid="{00000000-0004-0000-0800-000004000000}"/>
    <hyperlink ref="K108" r:id="rId6" xr:uid="{00000000-0004-0000-0800-000005000000}"/>
    <hyperlink ref="K64" r:id="rId7" xr:uid="{00000000-0004-0000-0800-000006000000}"/>
    <hyperlink ref="K65" r:id="rId8" xr:uid="{00000000-0004-0000-0800-000007000000}"/>
    <hyperlink ref="K66" r:id="rId9" xr:uid="{00000000-0004-0000-0800-000008000000}"/>
    <hyperlink ref="K58" r:id="rId10" xr:uid="{00000000-0004-0000-0800-000009000000}"/>
    <hyperlink ref="K59" r:id="rId11" xr:uid="{00000000-0004-0000-0800-00000A000000}"/>
    <hyperlink ref="K81" r:id="rId12" xr:uid="{00000000-0004-0000-0800-00000B000000}"/>
    <hyperlink ref="K83" r:id="rId13" xr:uid="{00000000-0004-0000-0800-00000C000000}"/>
    <hyperlink ref="K82" r:id="rId14" xr:uid="{00000000-0004-0000-0800-00000D000000}"/>
    <hyperlink ref="K84" r:id="rId15" xr:uid="{00000000-0004-0000-0800-00000E000000}"/>
    <hyperlink ref="K91" r:id="rId16" xr:uid="{00000000-0004-0000-0800-00000F000000}"/>
    <hyperlink ref="K60" r:id="rId17" xr:uid="{00000000-0004-0000-0800-000010000000}"/>
    <hyperlink ref="K61" r:id="rId18" xr:uid="{00000000-0004-0000-0800-000011000000}"/>
    <hyperlink ref="K15" r:id="rId19" xr:uid="{00000000-0004-0000-0800-000012000000}"/>
    <hyperlink ref="K16" r:id="rId20" xr:uid="{00000000-0004-0000-0800-000013000000}"/>
    <hyperlink ref="K129" r:id="rId21" xr:uid="{00000000-0004-0000-0800-000014000000}"/>
    <hyperlink ref="K124" r:id="rId22" xr:uid="{00000000-0004-0000-0800-000015000000}"/>
    <hyperlink ref="K125" r:id="rId23" xr:uid="{00000000-0004-0000-0800-000016000000}"/>
    <hyperlink ref="K130" r:id="rId24" xr:uid="{00000000-0004-0000-0800-000017000000}"/>
    <hyperlink ref="K131" r:id="rId25" xr:uid="{00000000-0004-0000-0800-000018000000}"/>
    <hyperlink ref="K103" r:id="rId26" xr:uid="{00000000-0004-0000-0800-000019000000}"/>
    <hyperlink ref="K104" r:id="rId27" xr:uid="{00000000-0004-0000-0800-00001A000000}"/>
    <hyperlink ref="K96" r:id="rId28" xr:uid="{00000000-0004-0000-0800-00001B000000}"/>
    <hyperlink ref="K95" r:id="rId29" xr:uid="{00000000-0004-0000-0800-00001C000000}"/>
    <hyperlink ref="K118" r:id="rId30" xr:uid="{00000000-0004-0000-0800-00001D000000}"/>
    <hyperlink ref="K119" r:id="rId31" xr:uid="{00000000-0004-0000-0800-00001E000000}"/>
    <hyperlink ref="K120" r:id="rId32" xr:uid="{00000000-0004-0000-0800-00001F000000}"/>
    <hyperlink ref="K137" r:id="rId33" xr:uid="{00000000-0004-0000-0800-000020000000}"/>
    <hyperlink ref="K136" r:id="rId34" xr:uid="{00000000-0004-0000-0800-000021000000}"/>
    <hyperlink ref="K126" r:id="rId35" xr:uid="{00000000-0004-0000-0800-000022000000}"/>
    <hyperlink ref="K127" r:id="rId36" xr:uid="{00000000-0004-0000-0800-000023000000}"/>
    <hyperlink ref="K26" r:id="rId37" xr:uid="{00000000-0004-0000-0800-000024000000}"/>
    <hyperlink ref="K28" r:id="rId38" xr:uid="{00000000-0004-0000-0800-000025000000}"/>
    <hyperlink ref="K29" r:id="rId39" xr:uid="{00000000-0004-0000-0800-000026000000}"/>
    <hyperlink ref="K30" r:id="rId40" display="https://yarnovosti.com/news/kak-sumeli-adresnaya-investicionnaya-programma-yaroslavskoy-oblasti-vypolnena-na-93-procenta/" xr:uid="{00000000-0004-0000-0800-000027000000}"/>
    <hyperlink ref="K31" r:id="rId41" xr:uid="{00000000-0004-0000-0800-000028000000}"/>
    <hyperlink ref="K134" r:id="rId42" xr:uid="{00000000-0004-0000-0800-000029000000}"/>
    <hyperlink ref="K135" r:id="rId43" xr:uid="{00000000-0004-0000-0800-00002A000000}"/>
    <hyperlink ref="K39" r:id="rId44" xr:uid="{00000000-0004-0000-0800-00002B000000}"/>
    <hyperlink ref="K40" r:id="rId45" xr:uid="{00000000-0004-0000-0800-00002C000000}"/>
    <hyperlink ref="K42" r:id="rId46" xr:uid="{00000000-0004-0000-0800-00002D000000}"/>
    <hyperlink ref="K43" r:id="rId47" xr:uid="{00000000-0004-0000-0800-00002E000000}"/>
    <hyperlink ref="K35" r:id="rId48" xr:uid="{00000000-0004-0000-0800-00002F000000}"/>
    <hyperlink ref="K36" r:id="rId49" xr:uid="{00000000-0004-0000-0800-000030000000}"/>
    <hyperlink ref="K37" r:id="rId50" xr:uid="{00000000-0004-0000-0800-000031000000}"/>
    <hyperlink ref="K111" r:id="rId51" xr:uid="{00000000-0004-0000-0800-000032000000}"/>
    <hyperlink ref="K46" r:id="rId52" xr:uid="{00000000-0004-0000-0800-000033000000}"/>
    <hyperlink ref="K47" r:id="rId53" xr:uid="{00000000-0004-0000-0800-000034000000}"/>
    <hyperlink ref="K67" r:id="rId54" xr:uid="{00000000-0004-0000-0800-000035000000}"/>
    <hyperlink ref="K68" r:id="rId55" xr:uid="{00000000-0004-0000-0800-000036000000}"/>
    <hyperlink ref="K69" r:id="rId56" xr:uid="{00000000-0004-0000-0800-000037000000}"/>
    <hyperlink ref="K70" r:id="rId57" xr:uid="{00000000-0004-0000-0800-000038000000}"/>
    <hyperlink ref="K142" r:id="rId58" xr:uid="{7814612E-FAE4-1448-8566-976A674184F6}"/>
  </hyperlinks>
  <pageMargins left="0.7" right="0.7" top="0.75" bottom="0.75" header="0.3" footer="0.3"/>
  <pageSetup paperSize="9" scale="75" fitToWidth="2" orientation="landscape" horizontalDpi="300" verticalDpi="0" r:id="rId59"/>
  <headerFooter>
    <oddFooter>&amp;C&amp;"Calibri,обычный"&amp;K000000&amp;A&amp;R&amp;"Calibri,обычный"&amp;K000000&amp;P</oddFooter>
  </headerFooter>
  <ignoredErrors>
    <ignoredError sqref="H13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H G I 0 U q F M B Z m j A A A A 9 Q A A A B I A H A B D b 2 5 m a W c v U G F j a 2 F n Z S 5 4 b W w g o h g A K K A U A A A A A A A A A A A A A A A A A A A A A A A A A A A A h Y + 9 D o I w H M R f h X S n L X U h 5 E 8 Z X C U x G o 1 r A x U a o Z h + W N 7 N w U f y F c Q o 6 u Z 4 9 7 t L 7 u 7 X G x R j 3 0 U X a a w a d I 4 S T F E k d T X U S j c 5 8 u 4 Y p 6 j g s B b V S T Q y m s L a Z q N V O W q d O 2 e E h B B w W O D B N I R R m p B D u d p W r e x F r L R 1 Q l c S f V r 1 / x b i s H + N 4 Q y n K W Z 0 m g R k 9 q B U + s v Z x J 7 0 x 4 S l 7 5 w 3 k h s f b 3 Z A Z g n k f Y E / A F B L A w Q U A A I A C A A c Y j R 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G I 0 U i i K R 7 g O A A A A E Q A A A B M A H A B G b 3 J t d W x h c y 9 T Z W N 0 a W 9 u M S 5 t I K I Y A C i g F A A A A A A A A A A A A A A A A A A A A A A A A A A A A C t O T S 7 J z M 9 T C I b Q h t Y A U E s B A i 0 A F A A C A A g A H G I 0 U q F M B Z m j A A A A 9 Q A A A B I A A A A A A A A A A A A A A A A A A A A A A E N v b m Z p Z y 9 Q Y W N r Y W d l L n h t b F B L A Q I t A B Q A A g A I A B x i N F I P y u m r p A A A A O k A A A A T A A A A A A A A A A A A A A A A A O 8 A A A B b Q 2 9 u d G V u d F 9 U e X B l c 1 0 u e G 1 s U E s B A i 0 A F A A C A A g A H G I 0 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o 5 y g h 1 h f l E k h J t e S 1 u T T A A A A A A A g A A A A A A E G Y A A A A B A A A g A A A A 6 5 h r c Q N K W 6 z / + C b z d B L H 8 7 b h g B c o 5 p i R v j l E 1 P p K K l Y A A A A A D o A A A A A C A A A g A A A A Q F a u K M i x n 5 4 z e A n X r m e 2 4 y i i 3 h B 6 t 0 7 S V k F f 3 e g e 7 B N Q A A A A e x W e s G t 1 q e c v p p X A v 4 n J / R t R x a b b 7 y u o m m 2 j Z j B l p y S p M 1 4 I Q c 7 Z n 1 8 D 4 Z M k J f k T d K I k b J z Q E 1 g g F b D D R C o W P x T R M C L 0 n s j L 1 a 4 / g d S H W e B A A A A A N 1 e k w I q w e G a K 5 t x Q R j h G I z h 9 c 6 N x Y c T U V E v b X 0 8 W A + 8 7 Z r s v O G S J V 8 k q c d 2 k k B G 8 i 1 N D h i 6 K x R 8 h a s q n q 1 7 g v w = = < / D a t a M a s h u p > 
</file>

<file path=customXml/itemProps1.xml><?xml version="1.0" encoding="utf-8"?>
<ds:datastoreItem xmlns:ds="http://schemas.openxmlformats.org/officeDocument/2006/customXml" ds:itemID="{DD4B1B29-5967-4EB2-99E1-F78A4387E3B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16</vt:i4>
      </vt:variant>
      <vt:variant>
        <vt:lpstr>Именованные диапазоны</vt:lpstr>
      </vt:variant>
      <vt:variant>
        <vt:i4>32</vt:i4>
      </vt:variant>
    </vt:vector>
  </HeadingPairs>
  <TitlesOfParts>
    <vt:vector size="48" baseType="lpstr">
      <vt:lpstr>Рейтинг (раздел 6)</vt:lpstr>
      <vt:lpstr>Оценка (раздел 6)</vt:lpstr>
      <vt:lpstr>Методика (раздел 6)</vt:lpstr>
      <vt:lpstr>6.1</vt:lpstr>
      <vt:lpstr>6.2</vt:lpstr>
      <vt:lpstr>6.3</vt:lpstr>
      <vt:lpstr>6.4</vt:lpstr>
      <vt:lpstr>6.5</vt:lpstr>
      <vt:lpstr>6.6</vt:lpstr>
      <vt:lpstr>6.7</vt:lpstr>
      <vt:lpstr>6.8</vt:lpstr>
      <vt:lpstr>6.9</vt:lpstr>
      <vt:lpstr>6.10</vt:lpstr>
      <vt:lpstr>6.11</vt:lpstr>
      <vt:lpstr>6.12</vt:lpstr>
      <vt:lpstr>6.13</vt:lpstr>
      <vt:lpstr>'6.1'!Заголовки_для_печати</vt:lpstr>
      <vt:lpstr>'6.10'!Заголовки_для_печати</vt:lpstr>
      <vt:lpstr>'6.11'!Заголовки_для_печати</vt:lpstr>
      <vt:lpstr>'6.12'!Заголовки_для_печати</vt:lpstr>
      <vt:lpstr>'6.13'!Заголовки_для_печати</vt:lpstr>
      <vt:lpstr>'6.2'!Заголовки_для_печати</vt:lpstr>
      <vt:lpstr>'6.3'!Заголовки_для_печати</vt:lpstr>
      <vt:lpstr>'6.4'!Заголовки_для_печати</vt:lpstr>
      <vt:lpstr>'6.5'!Заголовки_для_печати</vt:lpstr>
      <vt:lpstr>'6.6'!Заголовки_для_печати</vt:lpstr>
      <vt:lpstr>'6.7'!Заголовки_для_печати</vt:lpstr>
      <vt:lpstr>'6.8'!Заголовки_для_печати</vt:lpstr>
      <vt:lpstr>'6.9'!Заголовки_для_печати</vt:lpstr>
      <vt:lpstr>'Методика (раздел 6)'!Заголовки_для_печати</vt:lpstr>
      <vt:lpstr>'Оценка (раздел 6)'!Заголовки_для_печати</vt:lpstr>
      <vt:lpstr>'Рейтинг (раздел 6)'!Заголовки_для_печати</vt:lpstr>
      <vt:lpstr>'6.1'!Область_печати</vt:lpstr>
      <vt:lpstr>'6.10'!Область_печати</vt:lpstr>
      <vt:lpstr>'6.11'!Область_печати</vt:lpstr>
      <vt:lpstr>'6.12'!Область_печати</vt:lpstr>
      <vt:lpstr>'6.13'!Область_печати</vt:lpstr>
      <vt:lpstr>'6.2'!Область_печати</vt:lpstr>
      <vt:lpstr>'6.3'!Область_печати</vt:lpstr>
      <vt:lpstr>'6.4'!Область_печати</vt:lpstr>
      <vt:lpstr>'6.5'!Область_печати</vt:lpstr>
      <vt:lpstr>'6.6'!Область_печати</vt:lpstr>
      <vt:lpstr>'6.7'!Область_печати</vt:lpstr>
      <vt:lpstr>'6.8'!Область_печати</vt:lpstr>
      <vt:lpstr>'6.9'!Область_печати</vt:lpstr>
      <vt:lpstr>'Методика (раздел 6)'!Область_печати</vt:lpstr>
      <vt:lpstr>'Оценка (раздел 6)'!Область_печати</vt:lpstr>
      <vt:lpstr>'Рейтинг (раздел 6)'!Область_печати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Тимофеева Ольга Ивановна</cp:lastModifiedBy>
  <cp:lastPrinted>2022-03-06T20:04:18Z</cp:lastPrinted>
  <dcterms:created xsi:type="dcterms:W3CDTF">2020-05-31T12:13:01Z</dcterms:created>
  <dcterms:modified xsi:type="dcterms:W3CDTF">2022-04-20T07:18:23Z</dcterms:modified>
  <cp:category/>
</cp:coreProperties>
</file>