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4" activeTab="0"/>
  </bookViews>
  <sheets>
    <sheet name="Рейтинг (раздел 5)" sheetId="1" r:id="rId1"/>
    <sheet name="Оценка (раздел 5)" sheetId="2" r:id="rId2"/>
    <sheet name="Методика (раздел 5)" sheetId="3" r:id="rId3"/>
    <sheet name="5.1 " sheetId="4" r:id="rId4"/>
    <sheet name="5.2 " sheetId="5" r:id="rId5"/>
    <sheet name="5.3 " sheetId="6" r:id="rId6"/>
    <sheet name="5.4" sheetId="7" r:id="rId7"/>
    <sheet name="5.5 " sheetId="8" r:id="rId8"/>
    <sheet name="5.6" sheetId="9" r:id="rId9"/>
    <sheet name="5.7" sheetId="10" r:id="rId10"/>
    <sheet name="5.8" sheetId="11" r:id="rId11"/>
    <sheet name="5.9" sheetId="12" r:id="rId12"/>
    <sheet name="5.10" sheetId="13" r:id="rId13"/>
    <sheet name="5.11" sheetId="14" r:id="rId14"/>
    <sheet name="5.12" sheetId="15" r:id="rId15"/>
    <sheet name="5.13" sheetId="16" r:id="rId16"/>
  </sheets>
  <definedNames>
    <definedName name="_xlnm._FilterDatabase" localSheetId="3" hidden="1">'5.1 '!$A$6:$I$99</definedName>
    <definedName name="_xlnm._FilterDatabase" localSheetId="12" hidden="1">'5.10'!$A$7:$I$100</definedName>
    <definedName name="_xlnm._FilterDatabase" localSheetId="13" hidden="1">'5.11'!$A$6:$I$99</definedName>
    <definedName name="_xlnm._FilterDatabase" localSheetId="14" hidden="1">'5.12'!$A$6:$I$99</definedName>
    <definedName name="_xlnm._FilterDatabase" localSheetId="15" hidden="1">'5.13'!$A$6:$I$99</definedName>
    <definedName name="_xlnm._FilterDatabase" localSheetId="4" hidden="1">'5.2 '!$A$7:$I$100</definedName>
    <definedName name="_xlnm._FilterDatabase" localSheetId="5" hidden="1">'5.3 '!$A$7:$I$100</definedName>
    <definedName name="_xlnm._FilterDatabase" localSheetId="6" hidden="1">'5.4'!$A$6:$I$99</definedName>
    <definedName name="_xlnm._FilterDatabase" localSheetId="7" hidden="1">'5.5 '!$A$6:$I$99</definedName>
    <definedName name="_xlnm._FilterDatabase" localSheetId="8" hidden="1">'5.6'!$A$6:$I$99</definedName>
    <definedName name="_xlnm._FilterDatabase" localSheetId="9" hidden="1">'5.7'!$A$7:$I$99</definedName>
    <definedName name="_xlnm._FilterDatabase" localSheetId="10" hidden="1">'5.8'!$A$6:$I$99</definedName>
    <definedName name="_xlnm._FilterDatabase" localSheetId="11" hidden="1">'5.9'!$A$6:$I$99</definedName>
    <definedName name="_xlnm.Print_Titles" localSheetId="3">'5.1 '!$3:$5</definedName>
    <definedName name="_xlnm.Print_Titles" localSheetId="12">'5.10'!$3:$6</definedName>
    <definedName name="_xlnm.Print_Titles" localSheetId="13">'5.11'!$3:$5</definedName>
    <definedName name="_xlnm.Print_Titles" localSheetId="14">'5.12'!$3:$5</definedName>
    <definedName name="_xlnm.Print_Titles" localSheetId="15">'5.13'!$3:$5</definedName>
    <definedName name="_xlnm.Print_Titles" localSheetId="4">'5.2 '!$3:$5</definedName>
    <definedName name="_xlnm.Print_Titles" localSheetId="5">'5.3 '!$3:$4</definedName>
    <definedName name="_xlnm.Print_Titles" localSheetId="7">'5.5 '!$3:$5</definedName>
    <definedName name="_xlnm.Print_Titles" localSheetId="8">'5.6'!$3:$5</definedName>
    <definedName name="_xlnm.Print_Titles" localSheetId="9">'5.7'!$3:$6</definedName>
    <definedName name="_xlnm.Print_Titles" localSheetId="10">'5.8'!$3:$5</definedName>
    <definedName name="_xlnm.Print_Titles" localSheetId="11">'5.9'!$3:$5</definedName>
    <definedName name="_xlnm.Print_Titles" localSheetId="2">'Методика (раздел 5)'!$2:$3</definedName>
    <definedName name="_xlnm.Print_Titles" localSheetId="1">'Оценка (раздел 5)'!$A:$A,'Оценка (раздел 5)'!$3:$4</definedName>
    <definedName name="_xlnm.Print_Titles" localSheetId="0">'Рейтинг (раздел 5)'!$A:$A,'Рейтинг (раздел 5)'!$3:$4</definedName>
    <definedName name="_xlnm.Print_Area" localSheetId="3">'5.1 '!$A$1:$I$98</definedName>
    <definedName name="_xlnm.Print_Area" localSheetId="12">'5.10'!$A$1:$I$99</definedName>
    <definedName name="_xlnm.Print_Area" localSheetId="13">'5.11'!$A$1:$I$98</definedName>
    <definedName name="_xlnm.Print_Area" localSheetId="14">'5.12'!$A$1:$I$98</definedName>
    <definedName name="_xlnm.Print_Area" localSheetId="15">'5.13'!$A$1:$I$98</definedName>
    <definedName name="_xlnm.Print_Area" localSheetId="4">'5.2 '!$A$1:$I$99</definedName>
    <definedName name="_xlnm.Print_Area" localSheetId="5">'5.3 '!$A$1:$I$99</definedName>
    <definedName name="_xlnm.Print_Area" localSheetId="7">'5.5 '!$A$1:$I$98</definedName>
    <definedName name="_xlnm.Print_Area" localSheetId="8">'5.6'!$A$1:$I$98</definedName>
    <definedName name="_xlnm.Print_Area" localSheetId="9">'5.7'!$A$1:$I$99</definedName>
    <definedName name="_xlnm.Print_Area" localSheetId="10">'5.8'!$A$1:$I$98</definedName>
    <definedName name="_xlnm.Print_Area" localSheetId="11">'5.9'!$A$1:$I$98</definedName>
    <definedName name="_xlnm.Print_Area" localSheetId="2">'Методика (раздел 5)'!$A$1:$F$83</definedName>
    <definedName name="_xlnm.Print_Area" localSheetId="1">'Оценка (раздел 5)'!$A$1:$Q$98</definedName>
    <definedName name="_xlnm.Print_Area" localSheetId="0">'Рейтинг (раздел 5)'!$A$1:$P$95</definedName>
  </definedNames>
  <calcPr fullCalcOnLoad="1"/>
</workbook>
</file>

<file path=xl/sharedStrings.xml><?xml version="1.0" encoding="utf-8"?>
<sst xmlns="http://schemas.openxmlformats.org/spreadsheetml/2006/main" count="4284" uniqueCount="698">
  <si>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</si>
  <si>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</si>
  <si>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</si>
  <si>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</si>
  <si>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</si>
  <si>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</si>
  <si>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</si>
  <si>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</si>
  <si>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</si>
  <si>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</si>
  <si>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</si>
  <si>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</si>
  <si>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</si>
  <si>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</si>
  <si>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</si>
  <si>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</si>
  <si>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</si>
  <si>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</si>
  <si>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</si>
  <si>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</si>
  <si>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</si>
  <si>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</si>
  <si>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</si>
  <si>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</si>
  <si>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</si>
  <si>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</si>
  <si>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</si>
  <si>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</si>
  <si>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</si>
  <si>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</si>
  <si>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</si>
  <si>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</si>
  <si>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</si>
  <si>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</si>
  <si>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</si>
  <si>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</si>
  <si>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</si>
  <si>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</si>
  <si>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</si>
  <si>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</si>
  <si>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</si>
  <si>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</si>
  <si>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</si>
  <si>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</si>
  <si>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</si>
  <si>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</si>
  <si>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</si>
  <si>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</si>
  <si>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</si>
  <si>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</si>
  <si>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</si>
  <si>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</si>
  <si>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</si>
  <si>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</si>
  <si>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</si>
  <si>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</si>
  <si>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</si>
  <si>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</si>
  <si>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</si>
  <si>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</si>
  <si>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</si>
  <si>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</si>
  <si>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</si>
  <si>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</si>
  <si>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</si>
  <si>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</si>
  <si>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</si>
  <si>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</si>
  <si>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</si>
  <si>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</si>
  <si>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</si>
  <si>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</si>
  <si>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</si>
  <si>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</si>
  <si>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</si>
  <si>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</si>
  <si>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</si>
  <si>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</si>
  <si>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</si>
  <si>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</si>
  <si>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</si>
  <si>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</si>
  <si>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</si>
  <si>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</si>
  <si>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</si>
  <si>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</si>
  <si>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</si>
  <si>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</si>
  <si>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</si>
  <si>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</si>
  <si>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</si>
  <si>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</si>
  <si>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</si>
  <si>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Место по федеральному округу</t>
  </si>
  <si>
    <t>место</t>
  </si>
  <si>
    <t>Ссылка на источник данных</t>
  </si>
  <si>
    <t xml:space="preserve"> </t>
  </si>
  <si>
    <t>№ п/п</t>
  </si>
  <si>
    <t>Вопросы и варианты ответов</t>
  </si>
  <si>
    <t>Баллы</t>
  </si>
  <si>
    <t>Понижающие коэффициенты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</si>
  <si>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</si>
  <si>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</si>
  <si>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</si>
  <si>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Итого</t>
  </si>
  <si>
    <t>баллы</t>
  </si>
  <si>
    <t xml:space="preserve">Проект бюджета и материалы к нему </t>
  </si>
  <si>
    <t>Налоговые расходы возникают вследствие освобождения от уплаты налога или предоставления других налоговых преференций отдельным организациям или физическим лицам. Они имеют такое же влияние на бюджет, как и предоставление прямых субсидий, однако, как правило, не подвергаются столь же внимательному рассмотрению, как статьи расходов бюджета.</t>
  </si>
  <si>
    <t xml:space="preserve">Рязанская область </t>
  </si>
  <si>
    <t>итого</t>
  </si>
  <si>
    <t>г.Москва</t>
  </si>
  <si>
    <t>Наименование субъекта Российской Федерации</t>
  </si>
  <si>
    <t>Место по Российской Федерации</t>
  </si>
  <si>
    <t>Максимальное количество баллов</t>
  </si>
  <si>
    <t xml:space="preserve">Калужская область </t>
  </si>
  <si>
    <t>В целях оценки показателя учитываются сведения, соответствующие следующим требованиям:</t>
  </si>
  <si>
    <t>В целях оценки показателя учитываются сведения, удовлетворяющие следующим требованиям:</t>
  </si>
  <si>
    <t>Комментарий к оценке показателя и применению понижающих коэффициентов</t>
  </si>
  <si>
    <t>%</t>
  </si>
  <si>
    <t>г.Москва *</t>
  </si>
  <si>
    <t>*</t>
  </si>
  <si>
    <t>г.Санкт-Петербург *</t>
  </si>
  <si>
    <t>Максимальное количество баллов для субъекта РФ</t>
  </si>
  <si>
    <t>г.Севастополь *</t>
  </si>
  <si>
    <t>Ненецкий автономный округ *</t>
  </si>
  <si>
    <r>
      <t xml:space="preserve">в случае применения </t>
    </r>
    <r>
      <rPr>
        <sz val="9"/>
        <color indexed="8"/>
        <rFont val="Times New Roman"/>
        <family val="1"/>
      </rPr>
      <t>графического формата (К1)</t>
    </r>
  </si>
  <si>
    <t>в случае затрудненного поиска документа (К2)</t>
  </si>
  <si>
    <t>в случае несоблюдения сроков обеспечения доступа к бюджетным данным (К3)</t>
  </si>
  <si>
    <t>Исходные данные и оценка показателя "5.1. Размещен ли проект закона о бюджете на 2018 год и на плановый период 2019 и 2020 годов в открытом доступе на сайте законодательного органа субъекта РФ или на сайте субъекта РФ, предназначенном для размещения бюджетных данных?"</t>
  </si>
  <si>
    <t>5.1. Размещен ли проект закона о бюджете на 2018 год и на плановый период 2019 и 2020 годов в открытом доступе на сайте законодательного органа субъекта РФ или на сайте субъекта РФ, предназначенном для размещения бюджетных данных?</t>
  </si>
  <si>
    <t>Да, размещен</t>
  </si>
  <si>
    <t>Нет, в установленные сроки не размещен или не отвечает требованиям</t>
  </si>
  <si>
    <t>Исходные данные и оценка показателя "5.2. Содержится ли в материалах к проекту закона о бюджете прогноз социально-экономического развития субъекта РФ на среднесрочный период?"</t>
  </si>
  <si>
    <t>5.2. Содержится ли в материалах к проекту закона о бюджете прогноз социально-экономического развития субъекта РФ на среднесрочный период?</t>
  </si>
  <si>
    <t>Да, содержится, и в составе показателей прогноза представлены все указанные показатели</t>
  </si>
  <si>
    <t>Да, содержится, но в составе показателей прогноза указанные показатели представлены частично (но не менее трех)</t>
  </si>
  <si>
    <t>Нет, в установленные сроки не содержится или не отвечает требованиям</t>
  </si>
  <si>
    <t>Оценка показателя 5.1</t>
  </si>
  <si>
    <t>Оценка показателя 5.2</t>
  </si>
  <si>
    <t>Исходные данные и оценка показателя "5.3. Содержится ли в материалах к проекту бюджета прогноз основных характеристик консолидированного бюджета субъекта РФ в разрезе бюджета субъекта РФ и свода бюджетов муниципальных образований?"</t>
  </si>
  <si>
    <t>5.3. Содержится ли в материалах к проекту бюджета прогноз основных характеристик консолидированного бюджета субъекта РФ в разрезе бюджета субъекта РФ и свода бюджетов муниципальных образований?</t>
  </si>
  <si>
    <t>Оценка показателя 5.3</t>
  </si>
  <si>
    <t>Да, содержатся</t>
  </si>
  <si>
    <t xml:space="preserve">Нет, в установленные сроки не содержатся или не отвечают требованиям </t>
  </si>
  <si>
    <t>Исходные данные и оценка показателя "5.4. Содержатся ли в материалах к проекту бюджета сведения о доходах бюджета по видам доходов на 2018 год и на плановый период 2019 и 2020 годов в сравнении с ожидаемым исполнением за 2017 год (оценка текущего финансового года) и отчетом за 2016 год (отчетный финансовый год)?"</t>
  </si>
  <si>
    <t>5.4. Содержатся ли в материалах к проекту бюджета сведения о доходах бюджета по видам доходов на 2018 год и на плановый период 2019 и 2020 годов в сравнении с ожидаемым исполнением за 2017 год (оценка текущего финансового года) и отчетом за 2016 год (отчетный финансовый год)?</t>
  </si>
  <si>
    <t>Оценка показателя 5.4</t>
  </si>
  <si>
    <t>Нет, в установленные сроки сведения не содержатся или не отвечают требованиям</t>
  </si>
  <si>
    <t>Исходные данные и оценка показателя "5.5. Содержатся ли в материалах к проекту бюджета сведения о расходах бюджета по разделам и подразделам классификации расходов на 2018 год и на плановый период 2019 и 2020 годов в сравнении с ожидаемым исполнением за 2017 год (оценка текущего финансового года) и отчетом за 2016 год (отчетный финансовый год)?"</t>
  </si>
  <si>
    <t>5.5. Содержатся ли в материалах к проекту бюджета сведения о расходах бюджета по разделам и подразделам классификации расходов на 2018 год и на плановый период 2019 и 2020 годов в сравнении с ожидаемым исполнением за 2017 год (оценка текущего финансового года) и отчетом за 2016 год (отчетный финансовый год)?</t>
  </si>
  <si>
    <t>Оценка показателя 5.5</t>
  </si>
  <si>
    <t xml:space="preserve">Да, содержатся </t>
  </si>
  <si>
    <t xml:space="preserve">Нет, в установленные сроки сведения не содержатся или не отвечают требованиям </t>
  </si>
  <si>
    <t>Исходные данные и оценка показателя "5.6. Содержатся ли в материалах к проекту бюджета сведения о расходах бюджета по государственным программам на 2018 год и на плановый период 2019 и 2020 годов в сравнении с ожидаемым исполнением за 2017 год (оценка текущего финансового года) и отчетом за 2016 год (отчетный финансовый год)?"</t>
  </si>
  <si>
    <t>5.6. Содержатся ли в материалах к проекту бюджета сведения о расходах бюджета по государственным программам на 2018 год и на плановый период 2019 и 2020 годов в сравнении с ожидаемым исполнением за 2017 год (оценка текущего финансового года) и отчетом за 2016 год (отчетный финансовый год)?</t>
  </si>
  <si>
    <t>Оценка показателя 5.6</t>
  </si>
  <si>
    <t>5.7. Содержатся ли в материалах к проекту бюджета сведения о планируемых на 2018 год и на плановый период 2019 и 2020 годов объемах оказания государственных услуг (работ) государственными бюджетными и автономными учреждениями субъекта РФ, а также о планируемых объемах субсидий на их финансовое обеспечение в сравнении с ожидаемым исполнением за 2017 год (оценка текущего финансового года) и отчетом за 2016 год (отчетный финансовый год)?</t>
  </si>
  <si>
    <t>Исходные данные и оценка показателя "5.7. Содержатся ли в материалах к проекту бюджета сведения о планируемых на 2018 год и на плановый период 2019 и 2020 годов объемах оказания государственных услуг (работ) государственными бюджетными и автономными учреждениями субъекта РФ, а также о планируемых объемах субсидий на их финансовое обеспечение в сравнении с ожидаемым исполнением за 2017 год (оценка текущего финансового года) и отчетом за 2016 год (отчетный финансовый год)?"</t>
  </si>
  <si>
    <t>Оценка показателя 5.7</t>
  </si>
  <si>
    <t xml:space="preserve">Да, содержатся сведения о планируемых объемах оказания государственных услуг (выполнения работ) и объемах субсидий на их финансовое обеспечение </t>
  </si>
  <si>
    <t>Да, содержатся сведения о планируемых объемах оказания государственных услуг (выполнения работ)</t>
  </si>
  <si>
    <t>Нет, в установленные сроки не содержатся или не отвечают требованиям</t>
  </si>
  <si>
    <t>5.8. Содержатся ли в материалах к проекту бюджета сведения об оценке налоговых льгот (налоговых расходов), предоставляемых в соответствии с решениями, принятыми органами государственной власти субъекта РФ, на 2018 год и на плановый период 2019 и 2020 годов?</t>
  </si>
  <si>
    <t>Оценка показателя 5.8</t>
  </si>
  <si>
    <t>Исходные данные и оценка показателя "5.8. Содержатся ли в материалах к проекту бюджета сведения об оценке налоговых льгот (налоговых расходов), предоставляемых в соответствии с решениями, принятыми органами государственной власти субъекта РФ, на 2018 год и на плановый период 2019 и 2020 годов?</t>
  </si>
  <si>
    <t>Оценка показателя 5.9</t>
  </si>
  <si>
    <t>Исходные данные и оценка показателя "5.9. Содержатся ли в материалах к проекту бюджета методика и расчеты распределения дотаций на выравнивание уровня бюджетной обеспеченности муниципальных районов (городских округов) на 2018 год и на плановый период 2019 и 2020 годов?"</t>
  </si>
  <si>
    <t>5.9. Содержатся ли в материалах к проекту бюджета методика и расчеты распределения дотаций на выравнивание уровня бюджетной обеспеченности муниципальных районов (городских округов) на 2018 год и на плановый период 2019 и 2020 годов?</t>
  </si>
  <si>
    <t>Нет, не содержатся или не отвечают требованиям</t>
  </si>
  <si>
    <t>Исходные данные и оценка показателя "5.10. Содержатся ли в материалах к проекту бюджета методики (проекты методик) и расчеты распределения субсидий бюджетам муниципальных образований на 2018 год?"</t>
  </si>
  <si>
    <t>5.10. Содержатся ли в материалах к проекту бюджета методики (проекты методик) и расчеты распределения субсидий бюджетам муниципальных образований на 2018 год?</t>
  </si>
  <si>
    <t>Да, содержатся для 75% и более от общего объема субсидий местным бюджетам, предусмотренных проектом бюджета на 2018 год</t>
  </si>
  <si>
    <t>Да, содержатся для 50% и более от общего объема субсидий местным бюджетам, предусмотренных проектом бюджета на 2018 год</t>
  </si>
  <si>
    <t>Нет, в установленные сроки не содержатся, или содержатся менее чем для 50% от общего объема субсидий местным бюджетам, предусмотренных проектом бюджета на 2018 год, или не отвечают требованиям</t>
  </si>
  <si>
    <t>Оценка показателя 5.10</t>
  </si>
  <si>
    <t>5.11. Размещен ли проект закона о бюджете Территориального фонда обязательного медицинского страхования субъекта РФ на 2018 год и на плановый период 2019 и 2020 годов в открытом доступе на сайте законодательного органа субъекта РФ или на сайте субъекта РФ, предназначенном для размещения бюджетных данных?</t>
  </si>
  <si>
    <t>Исходные данные и оценка показателя "5.11. Размещен ли проект закона о бюджете Территориального фонда обязательного медицинского страхования субъекта РФ на 2018 год и на плановый период 2019 и 2020 годов в открытом доступе на сайте законодательного органа субъекта РФ или на сайте субъекта РФ, предназначенном для размещения бюджетных данных?</t>
  </si>
  <si>
    <t>Оценка показателя 5.11</t>
  </si>
  <si>
    <t>Исходные данные и оценка показателя "5.12. Содержится ли в составе материалов к проекту закона о бюджете на 2018 год и на плановый период 2019 и 2020 годов заключение органа внешнего государственного финансового контроля?</t>
  </si>
  <si>
    <t>5.12. Содержится ли в составе материалов к проекту закона о бюджете на 2018 год и на плановый период 2019 и 2020 годов заключение органа внешнего государственного финансового контроля?</t>
  </si>
  <si>
    <t xml:space="preserve">Да, содержится </t>
  </si>
  <si>
    <t>Нет, в установленные сроки не содержится</t>
  </si>
  <si>
    <t>Оценка показателя 5.12</t>
  </si>
  <si>
    <t>Исходные данные и оценка показателя "5.13. Содержится ли в составе материалов к проекту закона о бюджете на 2018 год и на плановый период 2019 и 2020 годов итоговый документ (протокол), принятый по результатам публичных слушаний?"</t>
  </si>
  <si>
    <t>5.13. Содержится ли в составе материалов к проекту закона о бюджете на 2018 год и на плановый период 2019 и 2020 годов итоговый документ (протокол), принятый по результатам публичных слушаний?</t>
  </si>
  <si>
    <t>Нет, не содержится или не отвечает требованиям</t>
  </si>
  <si>
    <t>Итого по разделу 5</t>
  </si>
  <si>
    <t>% от максимального количества баллов по разделу 5</t>
  </si>
  <si>
    <r>
      <t xml:space="preserve">Оценка субъектов Российской Федерации по разделу 5 "Проект бюджета и материалы к нему " </t>
    </r>
    <r>
      <rPr>
        <sz val="9"/>
        <color indexed="8"/>
        <rFont val="Times New Roman"/>
        <family val="1"/>
      </rPr>
      <t>(группировка по федеральным округам)</t>
    </r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</si>
  <si>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</si>
  <si>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</si>
  <si>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</si>
  <si>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</si>
  <si>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</si>
  <si>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</si>
  <si>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</si>
  <si>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</si>
  <si>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</si>
  <si>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</si>
  <si>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</si>
  <si>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</si>
  <si>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Оценка производится в отношении проекта бюджета субъекта РФ на 2018 год и на плановый период 2019 и 2020 годов.</t>
  </si>
  <si>
    <t xml:space="preserve">В целях оценки показателей раздела учитываются сведения, размещенные в открытом доступе на сайте законодательного органа субъекта РФ или на сайте субъекта РФ, предназначенном для размещения бюджетных данных, пакетом документов. </t>
  </si>
  <si>
    <t>В целях составления рейтинга надлежащей практикой считается размещение в открытом доступе проекта закона о бюджете и материалов к нему (за исключением заключения органа внешнего государственного финансового контроля на проект закона о бюджете и протокола публичных слушаний по проекту бюджета) в течение пяти рабочих дней со дня внесения проекта закона о бюджете в законодательный орган, но не позднее 7 ноября текущего года, и не менее чем за пятнадцать рабочих дней до рассмотрения соответствующего проекта закона законодательным органом в первом чтении. В случае если указанные требования не выполняются, к оценке соответствующих показателей применяется понижающий коэффициент в связи с поздними сроками размещения бюджетных данных. Для того, чтобы считаться общедоступным, проект бюджета и материалы к нему (за исключением заключения органа внешнего государственного финансового контроля на проект закона о бюджете и протокола публичных слушаний по проекту бюджета) должны быть размещены в открытом доступе не позднее дня рассмотрения проекта закона законодательным органом в первом чтении и не позднее 1 декабря текущего года. В случае если указанные требования не выполняются, оценка соответствующих показателей принимает значение 0 баллов.</t>
  </si>
  <si>
    <t xml:space="preserve">АНКЕТА ДЛЯ СОСТАВЛЕНИЯ РЕЙТИНГА СУБЪЕКТОВ РОССИЙСКОЙ ФЕДЕРАЦИИ ПО УРОВНЮ ОТКРЫТОСТИ БЮДЖЕТНЫХ ДАННЫХ В 2017 ГОДУ </t>
  </si>
  <si>
    <t>В целях оценки показателя учитывается размещение проекта закона в полном объеме, включая текстовую часть проекта закона и все приложения к нему.  В случае если указанное требование не выполняется (опубликованы отдельные составляющие закона), оценка показателя принимает значение 0 баллов.</t>
  </si>
  <si>
    <r>
      <t>Размещен ли проект закона о бюджете на 2018 год и на плановый период 2019 и 2020 годов в открытом доступе на сайте законодательного органа субъекта РФ</t>
    </r>
    <r>
      <rPr>
        <sz val="9"/>
        <color indexed="8"/>
        <rFont val="Times New Roman"/>
        <family val="1"/>
      </rPr>
      <t xml:space="preserve"> или на сайте субъекта РФ, предназначенном для размещения бюджетных данных</t>
    </r>
    <r>
      <rPr>
        <sz val="9"/>
        <color indexed="8"/>
        <rFont val="Times New Roman"/>
        <family val="1"/>
      </rPr>
      <t>?</t>
    </r>
  </si>
  <si>
    <t>Содержится ли в материалах к проекту закона о бюджете прогноз социально-экономического развития субъекта РФ на среднесрочный период?</t>
  </si>
  <si>
    <t xml:space="preserve">В целях оценки показателя учитывается официальный документ, одобренный высшим исполнительным органом субъекта РФ (предусмотрено частью 3 статьи 173 Бюджетного кодекса РФ). </t>
  </si>
  <si>
    <t>В составе прогноза социально-экономического развития должны быть представлены такие показатели как: численность населения региона, валовый региональный продукт, прибыль, фонд оплаты труда, индекс потребительских цен.</t>
  </si>
  <si>
    <t>Содержится ли в материалах к проекту бюджета прогноз основных характеристик консолидированного бюджета субъекта РФ в разрезе бюджета субъекта РФ и свода бюджетов муниципальных образований?</t>
  </si>
  <si>
    <t xml:space="preserve">В целях оценки показателя учитываются сведения, удовлетворяющие следующим требованиям: </t>
  </si>
  <si>
    <r>
      <t>1)</t>
    </r>
    <r>
      <rPr>
        <i/>
        <sz val="9"/>
        <color indexed="8"/>
        <rFont val="Times New Roman"/>
        <family val="1"/>
      </rPr>
      <t xml:space="preserve">    </t>
    </r>
    <r>
      <rPr>
        <i/>
        <sz val="9"/>
        <color indexed="8"/>
        <rFont val="Times New Roman"/>
        <family val="1"/>
      </rPr>
      <t xml:space="preserve">должны быть, как минимум, представлены сведения об общем объеме доходов, общем объеме расходов, дефиците (профиците) для каждого уровня бюджетов: консолидированного бюджета субъекта РФ, бюджета субъекта РФ и свода бюджетов муниципальных образований; </t>
    </r>
  </si>
  <si>
    <r>
      <t>2)</t>
    </r>
    <r>
      <rPr>
        <i/>
        <sz val="9"/>
        <color indexed="8"/>
        <rFont val="Times New Roman"/>
        <family val="1"/>
      </rPr>
      <t xml:space="preserve">    </t>
    </r>
    <r>
      <rPr>
        <i/>
        <sz val="9"/>
        <color indexed="8"/>
        <rFont val="Times New Roman"/>
        <family val="1"/>
      </rPr>
      <t xml:space="preserve">должны быть представлены фактические данные за 2016 год, оценка за 2017 год, прогноз на 2018 год и на плановый период 2019 и 2020 годов. </t>
    </r>
  </si>
  <si>
    <t>Содержатся ли в материалах к проекту бюджета сведения о доходах бюджета по видам доходов на 2018 год и на плановый период 2019 и 2020 годов в сравнении с ожидаемым исполнением за 2017 год (оценка текущего финансового года) и отчетом за 2016 год (отчетный финансовый год)?</t>
  </si>
  <si>
    <t xml:space="preserve">Для оценки показателя, как минимум, должны быть представлены сведения по статьям доходов для 1-7 подгрупп 1 группы и для 2 подгруппы 2 группы классификации доходов бюджетов. </t>
  </si>
  <si>
    <t>Содержатся ли в материалах к проекту бюджета сведения о расходах бюджета по разделам и подразделам классификации расходов на 2018 год и на плановый период 2019 и 2020 годов в сравнении с ожидаемым исполнением за 2017 год (оценка текущего финансового года) и отчетом за 2016 год (отчетный финансовый год)?</t>
  </si>
  <si>
    <t>Содержатся ли в материалах к проекту бюджета сведения о расходах бюджета по государственным программам на 2018 год и на плановый период 2019 и 2020 годов в сравнении с ожидаемым исполнением за 2017 год (оценка текущего финансового года) и отчетом за 2016 год (отчетный финансовый год)?</t>
  </si>
  <si>
    <t>В целях оценки показателя учитываются сведения, представленные в разрезе всех государственных программ субъекта РФ, предусмотренных к финансированию проектом закона о бюджете на 2018 год и на плановый период 2019 и 2020 годов. Если сведения представлены частично, оценка показателя принимает значение 0 баллов.</t>
  </si>
  <si>
    <r>
      <t>а)</t>
    </r>
    <r>
      <rPr>
        <i/>
        <sz val="9"/>
        <color indexed="8"/>
        <rFont val="Times New Roman"/>
        <family val="1"/>
      </rPr>
      <t xml:space="preserve">     государственные услуги (работы) включены в базовые (отраслевые) перечни государственных и муниципальных услуг и работ, утвержденные в установленном порядке; </t>
    </r>
  </si>
  <si>
    <r>
      <t>б)</t>
    </r>
    <r>
      <rPr>
        <i/>
        <sz val="9"/>
        <color indexed="8"/>
        <rFont val="Times New Roman"/>
        <family val="1"/>
      </rPr>
      <t>    представлены сводные данные, сгруппированные по ведомствам или государственным программам (с</t>
    </r>
    <r>
      <rPr>
        <i/>
        <sz val="9"/>
        <color indexed="8"/>
        <rFont val="Times New Roman"/>
        <family val="1"/>
      </rPr>
      <t xml:space="preserve">ведения, представленные в разрезе учреждений, в целях оценки показателя не учитываются); </t>
    </r>
  </si>
  <si>
    <r>
      <t xml:space="preserve">в)     </t>
    </r>
    <r>
      <rPr>
        <i/>
        <sz val="9"/>
        <color indexed="8"/>
        <rFont val="Times New Roman"/>
        <family val="1"/>
      </rPr>
      <t xml:space="preserve">представлены сведения по всем ведомствам или государственным программам, </t>
    </r>
    <r>
      <rPr>
        <i/>
        <sz val="9"/>
        <color indexed="8"/>
        <rFont val="Times New Roman"/>
        <family val="1"/>
      </rPr>
      <t>в рамках которых проектом закона о бюджете предусмотрены субсидии на выполнение государственного задания (виды расходов 611 и 621). Если сведения по отдельным ведомствам или государственным программам, в рамках которых проектом закона о бюджете предусмотрены субсидии на выполнение государственного задания, отсутствуют, оценка показателя принимает значение 0 баллов. В случае если в проекте бюджета указаны только группы видов расходов, решение об отнесении субсидии к определенной подгруппе принимает эксперт на основании сведений, содержащихся в описании целевой статьи расходов;</t>
    </r>
  </si>
  <si>
    <r>
      <t xml:space="preserve">г)     </t>
    </r>
    <r>
      <rPr>
        <i/>
        <sz val="9"/>
        <color indexed="8"/>
        <rFont val="Times New Roman"/>
        <family val="1"/>
      </rPr>
      <t>представлены фактические данные за 2016 год, оценка (ожидаемое исполнение) за 2017 год и планы на 2018 год и на плановый период 2019 и 2020 годов.</t>
    </r>
  </si>
  <si>
    <r>
      <t>Содержатся ли в материалах к проекту бюджета сведения о планируемых на 2018 год и на плановый период 2019 и 2020 годов объемах оказания государственных услуг (работ) государственными бюджетными и автономными учреждениями субъекта РФ, а также о планируемых объемах субсидий на их финансовое обеспечение</t>
    </r>
    <r>
      <rPr>
        <sz val="9"/>
        <color indexed="8"/>
        <rFont val="Times New Roman"/>
        <family val="1"/>
      </rPr>
      <t xml:space="preserve"> в сравнении с ожидаемым исполнением за 2017 год (оценка текущего финансового года) и отчетом за 2016 год (отчетный финансовый год)</t>
    </r>
    <r>
      <rPr>
        <sz val="9"/>
        <color indexed="8"/>
        <rFont val="Times New Roman"/>
        <family val="1"/>
      </rPr>
      <t>?</t>
    </r>
  </si>
  <si>
    <r>
      <t xml:space="preserve">Нет, в установленные сроки </t>
    </r>
    <r>
      <rPr>
        <sz val="9"/>
        <color indexed="8"/>
        <rFont val="Times New Roman"/>
        <family val="1"/>
      </rPr>
      <t>не содержатся или не отвечают требованиям</t>
    </r>
  </si>
  <si>
    <t>Содержатся ли в материалах к проекту бюджета сведения об оценке налоговых льгот (налоговых расходов), предоставляемых в соответствии с решениями, принятыми органами государственной власти субъекта РФ, на 2018 год и на плановый период 2019 и 2020 годов?</t>
  </si>
  <si>
    <t>В случае если указанные требования не соблюдаются, оценка показателя принимает значение 0 баллов.</t>
  </si>
  <si>
    <r>
      <t>а)</t>
    </r>
    <r>
      <rPr>
        <i/>
        <sz val="9"/>
        <color indexed="8"/>
        <rFont val="Times New Roman"/>
        <family val="1"/>
      </rPr>
      <t>      Сведения включают перечень всех налоговых льгот, установленных законами органов государственной власти субъекта РФ, с той же детализацией по преференциям и категориям налогоплательщиков, как они установлены в законах. В случае если отдельные налоговые льготы, установленные законами органов государственной власти субъекта РФ, не упоминаются в опубликованных сведениях, информация расценивается как недостоверная; в этом случае оценка показателя принимает значение 0 баллов.</t>
    </r>
  </si>
  <si>
    <r>
      <t>б)</t>
    </r>
    <r>
      <rPr>
        <i/>
        <sz val="9"/>
        <color indexed="8"/>
        <rFont val="Times New Roman"/>
        <family val="1"/>
      </rPr>
      <t xml:space="preserve">     Оценка налоговых льгот в перечне должна быть представлена в той же детализации по преференциям и категориям налогоплательщиков, как они установлены в законах. Допускается представление сведений по объединенной группе физических лиц, которым предоставлены одинаковые преференции. </t>
    </r>
  </si>
  <si>
    <t xml:space="preserve">Да, содержатся  </t>
  </si>
  <si>
    <t>Содержатся ли в материалах к проекту бюджета методика и расчеты распределения дотаций на выравнивание уровня бюджетной обеспеченности муниципальных районов (городских округов) на 2018 год и на плановый период 2019 и 2020 годов?</t>
  </si>
  <si>
    <t>Для городов федерального значения оценка показателя не осуществляется, производится корректировка максимального количества баллов.</t>
  </si>
  <si>
    <t>а)     расчеты выполнены в соответствии с методикой, утвержденной законом субъекта РФ;</t>
  </si>
  <si>
    <t>б)    методика распределения дотаций представляет собой формализованный порядок распределения средств, то есть основанный на строгом соблюдении заданных правил расчет, выполненный на основе проверяемых исходных данных;</t>
  </si>
  <si>
    <t>в)     опубликованы исходные данные и результаты расчетов индекса налогового потенциала, индекса бюджетных расходов и распределения дотаций по муниципальным районам и городским округам. Если опубликованных исходных данных недостаточно для проведения расчетов в соответствии с утвержденной методикой, оценка показателя принимает значение 0 баллов;</t>
  </si>
  <si>
    <t>г)     исходные данные и результаты расчетов представлены на 2018 год и на плановый период 2019 и 2020 годов.</t>
  </si>
  <si>
    <t>Содержатся ли в материалах к проекту бюджета методики (проекты методик) и расчеты распределения субсидий бюджетам муниципальных образований на 2018 год?</t>
  </si>
  <si>
    <t>В целях оценки показателя учитываются субсидии, размещенные сведения по которым соответствуют следующим требованиям:</t>
  </si>
  <si>
    <t>В целях определения общего объема субсидий бюджетам муниципальных образований, предусмотренных проектом бюджета на 2018 год, используются следующие варианты (последовательность указана в порядке приоритетности):</t>
  </si>
  <si>
    <t>1) используются сведения об общем объеме субсидий местным бюджетам на 2018 год, содержащиеся в текстовой части проекта закона или в приложениях к нему;</t>
  </si>
  <si>
    <t>2) осуществляется расчет по ведомственной структуре расходов с использованием вида расходов 520 или 521 и 522;</t>
  </si>
  <si>
    <t xml:space="preserve">3) осуществляется оценка по ведомственной структуре расходов с использованием вида расходов 500 и наименований целевых статей. </t>
  </si>
  <si>
    <t>В случае если для определения общего объема субсидий используется третий вариант, и в наименованиях целевых статей отсутствует указание на форму межбюджетного трансферта, применяется понижающий коэффициент, используемый в связи с затрудненным поиском бюджетных данных. В случае если для определения общего объема субсидий используется третий вариант, и наименования целевых статей не позволяют определить форму межбюджетного трансферта, оценка показателя принимает значение 0 баллов по причине невозможности расчета показателя.</t>
  </si>
  <si>
    <t>В случае если проектом закона о бюджете субъекта РФ (за исключением городов федерального значения) субсидии бюджетам муниципальных образований на 2018 год не предусмотрены, оценка показателя принимает значение 0 баллов. В случае если проектом закона о бюджете города федерального значения субсидии бюджетам муниципальных образований на 2018 год не предусмотрены, для соответствующего субъекта РФ оценка показателя не осуществляется, производится корректировка максимального количества баллов.</t>
  </si>
  <si>
    <t>а)     размещена методика (проект методики) распределения субсидии между муниципальными образованиями;</t>
  </si>
  <si>
    <t>б)    методика распределения субсидии представляет собой формализованный порядок распределения средств, то есть основанный на строгом соблюдении заданных правил расчет, выполненный на основе проверяемых исходных данных;</t>
  </si>
  <si>
    <t>в)      расчет распределения субсидии между муниципальными образованиями выполнен в соответствии с методикой (проектом методики) и включает исходные данные и результаты распределения субсидии между муниципальными образованиями; если опубликованных исходных данных недостаточно для проведения расчета, субсидия не учитывается в целях расчета показателя.</t>
  </si>
  <si>
    <t xml:space="preserve">В соответствии со статьей 184.2 Бюджетного кодекса РФ одновременно с проектом закона о бюджете в законодательный орган представляются проекты законов о бюджетах государственных внебюджетных фондов. </t>
  </si>
  <si>
    <r>
      <t>Размещен ли проект закона о бюджете Территориального фонда обязательного медицинского страхования субъекта РФ на 2018 год и на плановый период 2019 и 2020 годов в открытом доступе на сайте законодательного органа субъекта РФ</t>
    </r>
    <r>
      <rPr>
        <sz val="9"/>
        <color indexed="8"/>
        <rFont val="Times New Roman"/>
        <family val="1"/>
      </rPr>
      <t xml:space="preserve"> или на сайте субъекта РФ, предназначенном для размещения бюджетных данных</t>
    </r>
    <r>
      <rPr>
        <sz val="9"/>
        <color indexed="8"/>
        <rFont val="Times New Roman"/>
        <family val="1"/>
      </rPr>
      <t>?</t>
    </r>
  </si>
  <si>
    <r>
      <t xml:space="preserve">Содержится ли в составе материалов к проекту </t>
    </r>
    <r>
      <rPr>
        <sz val="9"/>
        <color indexed="8"/>
        <rFont val="Times New Roman"/>
        <family val="1"/>
      </rPr>
      <t>закона о бюджете на 2018 год и на плановый период 2019 и 2020 годов заключение органа внешнего государственного финансового контроля?</t>
    </r>
  </si>
  <si>
    <r>
      <t xml:space="preserve">В целях оценки показателя учитывается официальный документ, подписанный уполномоченным должностным лицом или утвержденный коллегиальным органом. Допускается размещение заключения </t>
    </r>
    <r>
      <rPr>
        <i/>
        <sz val="9"/>
        <color indexed="8"/>
        <rFont val="Times New Roman"/>
        <family val="1"/>
      </rPr>
      <t>органа внешнего государственного финансового контроля в графическом формате.</t>
    </r>
  </si>
  <si>
    <r>
      <t xml:space="preserve">В случае если заключение опубликовано на сайте органа внешнего государственного финансового контроля, и сведения об этом в виде ссылки на указанный документ не содержатся в составе материалов к проекту </t>
    </r>
    <r>
      <rPr>
        <i/>
        <sz val="9"/>
        <color indexed="8"/>
        <rFont val="Times New Roman"/>
        <family val="1"/>
      </rPr>
      <t xml:space="preserve">закона о бюджете на 2018 год и на плановый период 2019 и 2020 годов, оценка показателя принимает значение 0 баллов. </t>
    </r>
  </si>
  <si>
    <t>5.12</t>
  </si>
  <si>
    <t>Содержится ли в составе материалов к проекту закона о бюджете на 2018 год и на плановый период 2019 и 2020 годов итоговый документ (протокол), принятый по результатам публичных слушаний?</t>
  </si>
  <si>
    <t xml:space="preserve">Проведение публичных слушаний по проекту бюджета субъекта РФ предусмотрено Федеральным законом от 6 октября 1999 г.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Федерации». </t>
  </si>
  <si>
    <t>В целях оценки показателя публичными слушаниями признаются мероприятия, соответствующие требованиям статьи 25 Федерального закона от 21 июля 2014 г. № 212-ФЗ «Об основах общественного контроля в Российской Федерации». Депутатские (парламентские) слушания в целях оценки показателя не учитываются.</t>
  </si>
  <si>
    <t>Оценка показателя принимает значение 0 баллов в случаях, если: а) публичные слушания проводятся в заочной форме; б) установлены ограничения по участию граждан в публичных слушаниях; в) в сети Интернет на сайте организатора публичных слушаний отсутствует информационное сообщение (анонс) о проведении мероприятия.</t>
  </si>
  <si>
    <t>Учитывается итоговый документ (протокол), принятый по результатам публичных слушаний. Итоговый документ (протокол), как минимум, должен содержать: а) дату и место проведения публичных слушаний; б) сведения об участниках публичных слушаний (в том числе количестве участвующих в нем граждан); в) обобщенную информацию о ходе публичных слушаний, в том числе о мнениях их участников, поступивших предложениях и заявлениях (как со стороны органов государственной власти, так и со стороны общественности); г) одобренные большинством участников слушаний рекомендации для органов государственной власти; д) должность, фамилию и инициалы лица, подписавшего документ. Если итоговый документ (протокол) не содержит всех указанных составляющих, оценка показателя принимает значение 0 баллов. Рекомендуется публиковать итоговый документ (протокол), принятый по результатам публичных слушаний, в графическом формате.</t>
  </si>
  <si>
    <t>5.13</t>
  </si>
  <si>
    <t>http://minfin.gov-murman.ru/open-budget/regional_budget/law_of_budget_projects/project-19-20.php</t>
  </si>
  <si>
    <t>http://minfin.rkomi.ru/page/5652/</t>
  </si>
  <si>
    <t>http://minfin.rkomi.ru/minfin_rkomi/minfin_rbudj/budjet/</t>
  </si>
  <si>
    <t>http://www.aosd.ru/?dir=budget&amp;act=budget</t>
  </si>
  <si>
    <t>http://dvinaland.ru/-jy0jwy2y</t>
  </si>
  <si>
    <t>http://minfin39.ru/budget/next_year/</t>
  </si>
  <si>
    <t>http://budget.lenobl.ru/new/documents/?page=0&amp;sortOrder=&amp;type=&amp;sortName=&amp;sortDate=</t>
  </si>
  <si>
    <t>http://dfei.adm-nao.ru/zakony-o-byudzhete/</t>
  </si>
  <si>
    <t>http://old.fincom.gov.spb.ru/cf/activity/opendata/budget_for_people/details.htm?id=10278020@cmsArticle</t>
  </si>
  <si>
    <t>http://minfin.karelia.ru/sostavlenie-bjudzheta-na-2018-2020-gody/</t>
  </si>
  <si>
    <t>https://dvinaland.ru/-jy0jwy2y</t>
  </si>
  <si>
    <t>http://df.gov35.ru/otkrytyy-byudzhet/zakony-ob-oblastnom-byudzhete/2018/</t>
  </si>
  <si>
    <t>http://beldepfin.ru/byudzhet-2018-2020/</t>
  </si>
  <si>
    <t>http://df.gov35.ru/otkrytyy-byudzhet/zakony-ob-oblastnom-byudzhete/2018/index.php?ELEMENT_ID=8394</t>
  </si>
  <si>
    <t>http://minfin09.ru/2017/10/%D0%BF%D1%80%D0%BE%D0%B5%D0%BA%D1%82-%D0%B7%D0%B0%D0%BA%D0%BE%D0%BD%D0%B0-%D0%BE-%D1%80%D0%B5%D1%81%D0%BF%D1%83%D0%B1%D0%BB%D0%B8%D0%BA%D0%B0%D0%BD%D1%81%D0%BA%D0%BE%D0%BC-%D0%B1%D1%8E%D0%B4%D0%B6-5/</t>
  </si>
  <si>
    <t>http://novkfo.ru/%D0%BF%D1%80%D0%BE%D0%B5%D0%BA%D1%82%D1%8B_%D0%B7%D0%B0%D0%BA%D0%BE%D0%BD%D0%BE%D0%B2_%D0%BE%D0%B1_%D0%BE%D0%B1%D0%BB%D0%B0%D1%81%D1%82%D0%BD%D0%BE%D0%BC_%D0%B1%D1%8E%D0%B4%D0%B6%D0%B5%D1%82%D0%B5_%D1%81_%D0%BC%D0%B0%D1%82%D0%B5%D1%80%D0%B8%D0%B0%D0%BB%D0%B0%D0%BC%D0%B8/</t>
  </si>
  <si>
    <t>Явление отсутствует</t>
  </si>
  <si>
    <t>http://minfin.kalmregion.ru/deyatelnost/byudzhet-respubliki-kalmykiya/proekt-respublikanskogo-byudzheta-na-ocherednoy-finansovyy-god-i-planovyy-period-/</t>
  </si>
  <si>
    <t>https://minfin.astrobl.ru/site-page/materialy-proekta</t>
  </si>
  <si>
    <t>http://www.minfin.donland.ru/docs/s/226</t>
  </si>
  <si>
    <t>http://mfrno-a.ru/proekti-npa.php</t>
  </si>
  <si>
    <t>http://марийэл.рф/parlament/Pages/norm_proj.aspx</t>
  </si>
  <si>
    <t>http://mari-el.gov.ru/minfin/Pages/projects.aspx; http://mari-el.gov.ru/minfin/Pages/Budjprojekt.aspx</t>
  </si>
  <si>
    <t>http://gossov.tatarstan.ru/activity/lawmaking/incoming</t>
  </si>
  <si>
    <t>http://minfin.tatarstan.ru/rus/proekt-byudzheta-i-materiali-k-nemu-845677.htm</t>
  </si>
  <si>
    <t>http://minfin.orb.ru/%D0%B7%D0%B0%D0%BA%D0%BE%D0%BD-%D0%BE%D0%B1-%D0%BE%D0%B1%D0%BB%D0%B0%D1%81%D1%82%D0%BD%D0%BE%D0%BC-%D0%B1%D1%8E%D0%B4%D0%B6%D0%B5%D1%82%D0%B5/</t>
  </si>
  <si>
    <t>http://ufo.ulntc.ru/index.php?mgf=budget/open_budget</t>
  </si>
  <si>
    <t>http://www.huralrk.ru/deyatelnost/zakonodatelnaya-deyatelnost/zakonoproekty/item/1430-0292-5-o-byudzhete-territorialnogo-fonda-obyazatelnogo-meditsinskogo-strakhovaniya-respubliki-kalmykiya-na-2018-god-i-na-planovyj-period-2019-i-2020-godov.html</t>
  </si>
  <si>
    <t>http://minfin.kalmregion.ru/deyatelnost/byudzhet-respubliki-kalmykiya/obshchestvennye-obsuzhdeniya-/</t>
  </si>
  <si>
    <t>http://minfin.rk.gov.ru/rus/info.php?id=659612</t>
  </si>
  <si>
    <t>http://crimea.gov.ru/law-draft-card/5600</t>
  </si>
  <si>
    <t>http://minfin.rk.gov.ru/rus/info.php?id=659020</t>
  </si>
  <si>
    <t>https://www.minfinkubani.ru/budget_execution/detail.php?ID=9045&amp;IBLOCK_ID=31&amp;str_date=25.10.2017</t>
  </si>
  <si>
    <t>http://volgafin.volgograd.ru/norms/acts/7359/</t>
  </si>
  <si>
    <t>http://www.minfin.donland.ru/docs/s/226/cp/1</t>
  </si>
  <si>
    <t>http://www.minfin.kirov.ru/otkrytyy-byudzhet/dlya-spetsialistov/oblastnoy-byudzhet/byudzhet-2018-2020-normativnye-dokumenty/</t>
  </si>
  <si>
    <t>http://www.zsko.ru/documents/lawmaking/index.php?ID=24481</t>
  </si>
  <si>
    <t>http://mf.nnov.ru/index.php?option=com_k2&amp;view=item&amp;layout=item&amp;id=1374&amp;Itemid=259</t>
  </si>
  <si>
    <t>http://finance.pnzreg.ru/norm_doc/2017/10/31/19484449</t>
  </si>
  <si>
    <t>http://www.zspo.ru/legislative/bills/42206/</t>
  </si>
  <si>
    <t>http://asozd.samgd.ru/bills/2613/</t>
  </si>
  <si>
    <t>http://budget.perm.ru/execution/proekt/proektzak/2017/</t>
  </si>
  <si>
    <t>http://budget.perm.ru/execution/proekt/publ/2017/</t>
  </si>
  <si>
    <t>http://budget.perm.ru/execution/proekt/mater/2017/10/</t>
  </si>
  <si>
    <t>http://budget.perm.ru/execution/proekt/sprav/2017/</t>
  </si>
  <si>
    <t>http://ob.sev.gov.ru/dokumenty/project-zakona-o-budgete</t>
  </si>
  <si>
    <t>http://asozd.samgd.ru/bills/2615/</t>
  </si>
  <si>
    <t>http://budget.perm.ru/execution/proekt/zakl/2017/</t>
  </si>
  <si>
    <t>http://dtf.avo.ru/proekty-zakonov-vladimirskoj-oblasti</t>
  </si>
  <si>
    <t>http://www.gfu.vrn.ru/regulatory/normativnye-pravovye-akty/zakony-voronezhskoy-oblasti-/zakony-voronezhskoy-oblasti-2019-2020.php</t>
  </si>
  <si>
    <t>http://admobl.kaluga.ru/main/work/finances/budget/2018-2020.php</t>
  </si>
  <si>
    <t>http://depfin.adm44.ru/info/law/proetjzko/index.aspx</t>
  </si>
  <si>
    <t>http://adm.rkursk.ru/index.php?id=693&amp;mat_id=72283</t>
  </si>
  <si>
    <t>http://www.oblsovet.ru/legislation/hearing/</t>
  </si>
  <si>
    <t>http://ufin48.ru/Show/Category/?ItemId=16&amp;headingId=4</t>
  </si>
  <si>
    <t>http://budget.mosreg.ru/byudzhet-dlya-grazhdan/proekt-zakona-o-byudzhete-moskovskoj-oblasti/</t>
  </si>
  <si>
    <t>https://minfin.ryazangov.ru/documents/draft_documents/2017/index.php</t>
  </si>
  <si>
    <t>http://www.finsmol.ru/pbudget/nJkD58Sj</t>
  </si>
  <si>
    <t>http://fin.tmbreg.ru/6347/8130/8468.html</t>
  </si>
  <si>
    <t>http://portal.tverfin.ru/portal/Menu/Page/187</t>
  </si>
  <si>
    <t>http://dfto.ru/index.php/razdel/razdely/proekt-zakona-o-byudzhete</t>
  </si>
  <si>
    <t>http://www.yarregion.ru/depts/depfin/tmpPages/docs.aspx</t>
  </si>
  <si>
    <t>http://www.budget.mos.ru/BudgetAttachements_2018_2020</t>
  </si>
  <si>
    <t>http://minfinrd.ru/deyatelnost/statistika-i-otchety/byudzhet</t>
  </si>
  <si>
    <t>https://www.mfri.ru/index.php/byudzhet/obshchaya-informatsiya/1841-proekt-zakona-o-respublikanskom-byudzhete-na-2018-god-i-planovyj-period-2019-i-2020-gg</t>
  </si>
  <si>
    <t>http://pravitelstvo.kbr.ru/oigv/minfin/npi/proekty_normativnyh_i_pravovyh_aktov.php?postid=17418</t>
  </si>
  <si>
    <t>http://forcitizens.ru/ob/dokumenty/proekt-byudzheta-i-materialy-k-nemu/2018-god</t>
  </si>
  <si>
    <t>http://openbudsk.ru/content/projectzk17/pr18standart.php</t>
  </si>
  <si>
    <t>https://minfin.bashkortostan.ru/activity/?SECTION_ID=18373</t>
  </si>
  <si>
    <t>http://www.mfur.ru/budjet/formirovanie/2018-god.php</t>
  </si>
  <si>
    <t>https://admtyumen.ru/ogv_ru/finance/finance/bugjet/more.htm?id=11480133@cmsArticle</t>
  </si>
  <si>
    <t>https://zs74.ru/publichnye-slushaniya</t>
  </si>
  <si>
    <t>https://depfin.admhmao.ru/deyatelnost/informatsiya-o-rezultatakh-obshchestvennogo-obsuzhdeniya-proektov-normativnykh-pravovykh-aktov-i-o-r/obsuzhdenie-proekta-zakona-khanty-mansiyskogo-avtonomnogo-okruga-yugry-o-byudzhete-khanty-mansiyskog/984240/rezultaty-obsuzhdeniya</t>
  </si>
  <si>
    <t>http://www.oblduma.kurgan.ru/about/activity/doc/proekty/index.php</t>
  </si>
  <si>
    <t>http://minfin.midural.ru/document/category/23#document_list</t>
  </si>
  <si>
    <t>http://www.minfin74.ru/mBudget/project/</t>
  </si>
  <si>
    <t>http://depfin.admhmao.ru/otkrytyy-byudzhet/</t>
  </si>
  <si>
    <t>http://www.yamalfin.ru/index.php?option=com_content&amp;view=article&amp;id=2460:2017-11-01-12-34-14&amp;catid=144:2017-11-01-12-24-25&amp;Itemid=118</t>
  </si>
  <si>
    <t>http://df.ivanovoobl.ru/regionalnye-finansy/zakon-ob-oblastnom-byudzhete/proekt-zakona-o-byudzhete/</t>
  </si>
  <si>
    <t>http://www.minfin74.ru/mBudget/project/materialy-k-proektu-byudzheta.php</t>
  </si>
  <si>
    <t>http://www.mfur.ru/budjet/formirovanie/materialy-k-proektu-byudzheta.php</t>
  </si>
  <si>
    <t>http://budget.cap.ru/Show/Category/206?page=2&amp;ItemId=584</t>
  </si>
  <si>
    <t>http://www.minfinrm.ru/norm-akty-new/zakony/norm-prav-akty/budget-2018/</t>
  </si>
  <si>
    <t>http://www.ivoblduma.ru/zakony/proekty-zakonov/24357/</t>
  </si>
  <si>
    <t>http://portal.tverfin.ru/portal/Show/Category/44?ItemId=594</t>
  </si>
  <si>
    <t>http://duma.yar.ru/service/projects/zp173480.html</t>
  </si>
  <si>
    <t>https://minfin.bashkortostan.ru/activity/18373/</t>
  </si>
  <si>
    <t>http://public.duma72.ru/Public/BillDossier/2639</t>
  </si>
  <si>
    <t>http://orel-region.ru/index.php?head=6&amp;part=73&amp;unit=3&amp;op=8&amp;in=132</t>
  </si>
  <si>
    <t>http://www.finsmol.ru/open/nJkD58Sj</t>
  </si>
  <si>
    <t>http://fin.tmbreg.ru/7614/8086.html</t>
  </si>
  <si>
    <t>http://parliament-osetia.ru/index.php/main/news/art/7310</t>
  </si>
  <si>
    <t>http://parlament.mari.ru/arhiv/publ_s_s6.html</t>
  </si>
  <si>
    <t>http://minfinrb.ru/normbase/18/?SECTION_ID=18&amp;PAGEN_1=2</t>
  </si>
  <si>
    <t>http://www.khural.org/info/finansy/203/</t>
  </si>
  <si>
    <t>http://r-19.ru/authorities/ministry-of-finance-of-the-republic-of-khakassia/docs/byudzhet-respubliki-khakasiya/</t>
  </si>
  <si>
    <t>http://fin22.ru/projects/p2017/</t>
  </si>
  <si>
    <t>http://www.zaksobr-chita.ru/documents/byudjet/2017</t>
  </si>
  <si>
    <t>http://xn--h1aakfb4b.xn--80aaaac8algcbgbck3fl0q.xn--p1ai/budget/edge/proj_zzk/proekt_zakona2018.html</t>
  </si>
  <si>
    <t>http://gfu.ru/budget/obl/section.php?IBLOCK_ID=125&amp;SECTION_ID=1180</t>
  </si>
  <si>
    <t>http://www.ofukem.ru/content/blogsection/36/213/</t>
  </si>
  <si>
    <t>http://mfnso.nso.ru/page/2755</t>
  </si>
  <si>
    <t>http://mf.omskportal.ru/ru/RegionalPublicAuthorities/executivelist/MF/otkrbudg/proekt/2018-2020.html</t>
  </si>
  <si>
    <t>http://acts.findep.org/acts.html</t>
  </si>
  <si>
    <t>http://iltumen.ru/content/proekt-zakona-respubliki-sakha-yakutiya-o-gosudarstvennom-byudzhete-respubliki-sakha-yakutiy</t>
  </si>
  <si>
    <t>http://zaksobr.kamchatka.ru/zaktvordeyat/proekty_zakonov_kamchatskogo_kraya1/o_kraevom_byudzhete_na_2018_god_i_na_planovyj_period_2019_i_2020_godov/</t>
  </si>
  <si>
    <t>https://www.kamgov.ru/minfin/budzet-2018</t>
  </si>
  <si>
    <t>http://monitoring.zspk.gov.ru/%D0%9F%D1%80%D0%BE%D0%B5%D0%BA%D1%82%20%D0%B7%D0%B0%D0%BA%D0%BE%D0%BD%D0%B0/1679097</t>
  </si>
  <si>
    <t>http://ebudget.primorsky.ru/Show/Content/113</t>
  </si>
  <si>
    <t>http://www.duma.khv.ru/Monitoring5/%D0%9F%D1%80%D0%BE%D0%B5%D0%BA%D1%82%20%D0%B7%D0%B0%D0%BA%D0%BE%D0%BD%D0%B0/1855868</t>
  </si>
  <si>
    <t>http://www.fin.amurobl.ru/oblastnoy-byudzhet/proekty-zakonov-amurskoy-oblasti/ob-oblastnom-byudzhete/ob-oblastnom-byudzhete-2018-god.php</t>
  </si>
  <si>
    <t>http://iis.minfin.49gov.ru/ebudget/Menu/Page/84</t>
  </si>
  <si>
    <t>http://www.khural.org/info/finansy/202/</t>
  </si>
  <si>
    <t>https://minfin.khabkrai.ru/portal/Show/Category/220?ItemId=652</t>
  </si>
  <si>
    <t>В составе пояснительной записки.</t>
  </si>
  <si>
    <t>http://budget.govrb.ru/ebudget/Show/Category/15?ItemId=233</t>
  </si>
  <si>
    <t>http://www.vskhakasia.ru/lawmaking/bills/bill/1167</t>
  </si>
  <si>
    <t>http://zaksobr.kamchatka.ru/zaktvordeyat/proekty_zakonov_kamchatskogo_kraya1/o_byudzhete_territorialnogo_fonda_obyazatelnogo_medicinskogo_strahovaniya_kamchatskogo_kraya_na_2018_god_i_na_planovyj_period_20/</t>
  </si>
  <si>
    <t>https://minfin.khabkrai.ru/portal/Show/Category/222?ItemId=655</t>
  </si>
  <si>
    <t>http://www.magoblduma.ru/zakon/projects/search/cardnpa/501-6/</t>
  </si>
  <si>
    <t>https://openbudget.sakhminfin.ru/Menu/Page/524</t>
  </si>
  <si>
    <t>https://minfin.khabkrai.ru/portal/Show/Category/221?page=3&amp;ItemId=653</t>
  </si>
  <si>
    <t>http://www.khural.org/press/news/2559/</t>
  </si>
  <si>
    <t>http://www.akzs.ru/news/main/2017/10/19/14783/</t>
  </si>
  <si>
    <t>http://bks.pskov.ru/ebudget/Show/Category/10?ItemId=257</t>
  </si>
  <si>
    <t>http://oreloblsovet.ru/legislation/proektyi-zakonov/16-zasedanie.html</t>
  </si>
  <si>
    <t>К3 сроки</t>
  </si>
  <si>
    <t>Комментарий</t>
  </si>
  <si>
    <t>http://bryanskoblfin.ru/Show/Category/10?ItemId=4</t>
  </si>
  <si>
    <t>К1 поиск</t>
  </si>
  <si>
    <t>К2 формат</t>
  </si>
  <si>
    <t>Наименование раздела не соответствует содержанию ("Информация" при наличии раздела "Бюджет")</t>
  </si>
  <si>
    <t>Не указаны наименования приложений (только номера)</t>
  </si>
  <si>
    <t>Используется только графический формат</t>
  </si>
  <si>
    <t>http://minfin01-maykop.ru/Show/Category/12?page=2&amp;ItemId=58; http://minfin01-maykop.ru/Show/Category/12?page=3&amp;ItemId=58</t>
  </si>
  <si>
    <t>Документ не структурирован, гиперссылки не работают</t>
  </si>
  <si>
    <t>http://saratov.ifinmon.ru/index.php/byudzhet-dlya-grazhdan/byudzhet-saratovskoj-oblasti/zakon-ob-oblastnom-byudzhete-na-2018-2020-godi/proect-zakona2018</t>
  </si>
  <si>
    <t>http://www.minfin-altai.ru/regulatory/bills/?ELEMENT_ID=3028</t>
  </si>
  <si>
    <t>https://minfin.sakha.gov.ru/NPA/zakonotvorcheskaja-dejatelnost/zakonoproekty-2017-gg</t>
  </si>
  <si>
    <t>http://ebudget.primorsky.ru/Menu/Page/345</t>
  </si>
  <si>
    <t>https://openbudget.sakhminfin.ru/Menu/Page/523</t>
  </si>
  <si>
    <t>http://duma.chukotka.ru/index.php?option=com_content&amp;view=article&amp;id=1317:9-ssess-budget-2018&amp;catid=47&amp;Itemid=154</t>
  </si>
  <si>
    <t>Поиск затруднен, по состоянию на 22.12.2017 г. в разделе "Законотворчество" документ отсутствует. Используется только графический формат, документ не структурирован.</t>
  </si>
  <si>
    <t>Используется только графический формат, отсутствуют данные по показателям "прибыль" и "численность на населения".</t>
  </si>
  <si>
    <t>Отсутствуют данные по показателю "прибыль".</t>
  </si>
  <si>
    <t>http://budget.lenobl.ru/new/documents/?page=2&amp;sortOrder=&amp;type=&amp;sortName=&amp;sortDate=</t>
  </si>
  <si>
    <t>http://old.fincom.gov.spb.ru/cf/activity/opendata/budget_for_people/details.htm?id=10277998@cmsArticle</t>
  </si>
  <si>
    <t>http://old.fincom.gov.spb.ru/cf/activity/opendata/budget_for_people/budget.htm</t>
  </si>
  <si>
    <t>Используется только графический формат.</t>
  </si>
  <si>
    <t>Оценка показателя 5.13</t>
  </si>
  <si>
    <t>Сведений недостаточно для оценки показателя</t>
  </si>
  <si>
    <t>Сведений недостаточно  для оценки показателя</t>
  </si>
  <si>
    <t>Ссылка на ичтосник данных</t>
  </si>
  <si>
    <t>Ссылка на источник даных</t>
  </si>
  <si>
    <t>http://rznoblduma.ru/index.php?option=com_content&amp;view=article&amp;id=177&amp;Itemid=125</t>
  </si>
  <si>
    <t>Нет данных за 2016 год, сведения в пояснительной записке</t>
  </si>
  <si>
    <t>http://www.smoloblduma.ru/; http://www.finsmol.ru/pbudget/nJkD58Sj</t>
  </si>
  <si>
    <t>Документ размещен не в составе материалов к проекту бюджета</t>
  </si>
  <si>
    <t>Размещен иной документ</t>
  </si>
  <si>
    <t>Для поиска требуется оуществить более 5 переходов с главной страницы сайта</t>
  </si>
  <si>
    <t>http://orel-region.ru/index.php?head=6&amp;part=73&amp;unit=3&amp;op=8&amp;in=132; http://adm.vintech.ru:8096/ebudget/Menu/Page/14</t>
  </si>
  <si>
    <t>Сведений недостаточно для оценки показателя (детализация)</t>
  </si>
  <si>
    <t>http://portal.tverfin.ru/portal/Show/Category/44?page=2&amp;ItemId=594</t>
  </si>
  <si>
    <t>http://portal.tverfin.ru/portal/Show/Category/44?page=1&amp;ItemId=594</t>
  </si>
  <si>
    <t>Сведений недостаточно для оценки показателя (нет 2016 года)</t>
  </si>
  <si>
    <t>С учетом наличия содержания</t>
  </si>
  <si>
    <t>http://www.tulaoblduma.ru/; http://dfto.ru/index.php/byudzhet-dlya-grazhdan/publichnye-slushaniya</t>
  </si>
  <si>
    <t xml:space="preserve">Сведений недостаточно для оценки показателя </t>
  </si>
  <si>
    <t>Анонс размещен после установленного для надлежащей практики срока (за 2 дня до мероприятия)</t>
  </si>
  <si>
    <t>Сведений недостаточно для оценки показателя (нет данных за 2016-2017 годы)</t>
  </si>
  <si>
    <t>http://bryanskoblfin.ru/Show/Category/10?ItemId=4; http://www.dumabryansk.ru/</t>
  </si>
  <si>
    <t>Для распределения ряда субсидий используются неформализованные методики. По отдельным субсидиям результаты расчетов не совпадают с распределением в проекте бюджета. Используется только графический формат.</t>
  </si>
  <si>
    <t xml:space="preserve">Для распределения ряда субсидий используются неформализованные методики. </t>
  </si>
  <si>
    <t>Для распределения ряда субсидий используются неформализованные методики. Детализация вида расходов ограничена группой, а наименования целевой статьи не определяет четко межбюджетный трансферт</t>
  </si>
  <si>
    <t>Для распределения ряда субсидий используются неформализованные методики.</t>
  </si>
  <si>
    <t>Для распределения субсидий используются неформализованные методики.</t>
  </si>
  <si>
    <t>Для представления сведений по ряду субсидий используется только графический формат</t>
  </si>
  <si>
    <t>Сведений недостаточно для оценки показателя (нет данных на 2019-2020 годы)</t>
  </si>
  <si>
    <t>Нет анонса публичных слушаний, организованных финорганом. Нет итогового документа публичных слушаний, организованных законодательным органом.</t>
  </si>
  <si>
    <t>Расчеты не представлены. Используется только графический формат</t>
  </si>
  <si>
    <t>http://www.kosoblduma.ru/laws/pzko/index.php?id=645&amp;search[status]=4</t>
  </si>
  <si>
    <t>http://depfin.adm44.ru/info/law/proetjzko/index.aspx; http://www.kosoblduma.ru/laws/pzko/index.php?id=646&amp;search[status]=4</t>
  </si>
  <si>
    <t>Сведений недостатчно для оценки показателя (исходные данные представлены ограничено). Используется только графический формат</t>
  </si>
  <si>
    <t>http://www.kosoblduma.ru/</t>
  </si>
  <si>
    <t>Отсутствует итоговый документ</t>
  </si>
  <si>
    <t>Сведений недостатчно для оценки показателя (исходные данные представлены ограничено).</t>
  </si>
  <si>
    <t>http://adm.rkursk.ru/index.php?id=693&amp;mat_id=72283; http://kurskduma.ru/proekts/index.php</t>
  </si>
  <si>
    <t>Итоговый документ (рекомендации), размещенный в открытом доступе, не отвечает требованиям</t>
  </si>
  <si>
    <t>Итоговый документ не отвечает требованиям (отсутствует информация о ходе публичных слушаний, в том числе о мнениях их участников, поступивших предложениях и заявлениях)</t>
  </si>
  <si>
    <t>Итоговый документ не отвечает требованиям (отсутствует: а) сведения об участниках; б) информация о ходе публичных слушаний, в том числе о мнениях их участников, поступивших предложениях и заявлениях)</t>
  </si>
  <si>
    <r>
      <t xml:space="preserve">Да, содержатся сведения о планируемых объемах оказания государственных услуг (выполнения работ) и </t>
    </r>
    <r>
      <rPr>
        <sz val="9"/>
        <color indexed="8"/>
        <rFont val="Times New Roman"/>
        <family val="1"/>
      </rPr>
      <t xml:space="preserve">объемах субсидий на их финансовое обеспечение </t>
    </r>
  </si>
  <si>
    <t>http://ufin48.ru/Show/Category/?ItemId=16&amp;headingId=4; http://www.oblsovet.ru/legislation/hearing/</t>
  </si>
  <si>
    <t>http://www.oblsovet.ru/legislation/bill/16664/</t>
  </si>
  <si>
    <t>Наименования указаны для отдельных приложений</t>
  </si>
  <si>
    <t>Сведений недостаточно для оценки показателя (нет данных за 2016 год)</t>
  </si>
  <si>
    <t>Сведений недостаточно для оценки показателя (данные только за 2018 год)</t>
  </si>
  <si>
    <t>Протокол не отвечает требованиям (отсутствует: а) информация о ходе публичных слушаний, в том числе о мнениях их участников, поступивших предложениях и заявлениях; б) рекомендации, одобренные участниками)</t>
  </si>
  <si>
    <t>http://gsrk1.rkomi.ru/Sessions/WebQuestionDetails.aspx?idPage=1&amp;idQuest=53116&amp;IdSessions=171&amp;typeQuest=0&amp;showQuests=false</t>
  </si>
  <si>
    <t>Находится: "Законотворчество" - "Материалы к заседаниям" - "23 ноября 2017 г. III заседание V сессии Государственного Совета Республики Коми VI созыва"</t>
  </si>
  <si>
    <t>Протокол не отвечает требованиям (отсутствуют рекомендации); обсуждение не состоялось.</t>
  </si>
  <si>
    <t>https://dvinaland.ru/budget/-1zodkv8o</t>
  </si>
  <si>
    <t>Прогноз показателей социально-экономического развития должен содержать фактические данные за отчетный 2016 год (для валового регионального продукта - оценку), оценку за текущий 2017 год, прогноз на 2018-2020 годы. Если указанные требования не выполняются, оценка показателя принимает значение 0 баллов.</t>
  </si>
  <si>
    <t>В официальном документе отсутствует 2016 год.</t>
  </si>
  <si>
    <t>Исходные данные для расчета ИБР отсутствуют</t>
  </si>
  <si>
    <t>Для распределения большей части субсидий используются неформализованные методики.</t>
  </si>
  <si>
    <t>Сведений недостаточно для оценки показателя.</t>
  </si>
  <si>
    <t>Сведений недостаточно для оценки показателя (в открытом доступе отсутвтуют приложения к протоколу)</t>
  </si>
  <si>
    <t>Протокол не отвечает требованиям (отсутствуют сведения о составе участников, рекомендации); обсуждение не состоялось.</t>
  </si>
  <si>
    <t>Протокол не отвечает требованиям (отсутствуют рекомендации, одобренные участниками публичных слушаний).</t>
  </si>
  <si>
    <t>Для распределения части субсидицй используются неформализованные методики; часть субсидий не распределена.</t>
  </si>
  <si>
    <t>В открытом доступе представлены расчеты только на 2020 год.</t>
  </si>
  <si>
    <t xml:space="preserve">Отсутствуют сведения по показателю "прибыль". Используется только графический формат. </t>
  </si>
  <si>
    <t>Отсутствуют сведения по показателю "Прибыль". Используется только графический формат.</t>
  </si>
  <si>
    <t>Сведений недостаточно для оценки показателя (не детализированы безвозмездные поступления); сведения в составе пояснительной записки.</t>
  </si>
  <si>
    <t>Используется наименование "Сведения о расходах…" (применен понижающий коэффициент)</t>
  </si>
  <si>
    <t>Сведений недостаточно для оценки показателя (нет детализации по преференциям и категориям)</t>
  </si>
  <si>
    <t>Сведений недостаточно для оценки показателя (нет детализации по преференциям и категориям, нет данных на 2018-2020 годы)</t>
  </si>
  <si>
    <t>http://www.lenoblzaks.ru/static/single/-rus-common-zakact-/loprojects (удален после принятия закона); http://budget.lenobl.ru/new/documents/?page=2&amp;sortOrder=&amp;type=&amp;sortName=&amp;sortDate=</t>
  </si>
  <si>
    <t>http://budget.lenobl.ru/new/documents/?page=1&amp;sortOrder=&amp;type=&amp;sortName=&amp;sortDate=</t>
  </si>
  <si>
    <t>Отсутствуют сведения по показателю "прибыль".</t>
  </si>
  <si>
    <t>Сведений недостаточно для оценки показателя (нет данных об объемах услуг за 2016-2017 годы, субсидии представлены в целом по ведомству, без детализации по услугам).</t>
  </si>
  <si>
    <t>Расчет ИБР не соответствует методике (методикой не предусмотрены коэффициенты уплаты налога на имущество организаций и налога на содержание дорог).</t>
  </si>
  <si>
    <t xml:space="preserve">Для распределения большей части субсидий используются неформализованные методики. Для отдельных видов субсидий используется графический формат (применен понижающий коэффициент). </t>
  </si>
  <si>
    <t>Протокол не отвечает требованиям (нет сведений о дате, месте проведения, об участниках, нет рекомендаций)</t>
  </si>
  <si>
    <t xml:space="preserve">Для распределения большей части субсидий используются неформализованные методики. </t>
  </si>
  <si>
    <t>Список участников в открытом доступе отсутствует.</t>
  </si>
  <si>
    <t>http://sobranie.pskov.ru/lawmaking/bills?title=%D0%BE+%D0%B1%D1%8E%D0%B4%D0%B6%D0%B5%D1%82%D0%B5+&amp;type=4</t>
  </si>
  <si>
    <t>http://sobranie.pskov.ru/lawmaking/bills?title=%D0%B1%D1%8E%D0%B4%D0%B6%D0%B5%D1%82</t>
  </si>
  <si>
    <t>http://sobranie.pskov.ru/lawmaking/bills?title=%D0%B1%D1%8E%D0%B4%D0%B6%D0%B5%D1%82#annex</t>
  </si>
  <si>
    <t>Показатели прогноза не представлены (представлен только текст).</t>
  </si>
  <si>
    <t>Сведений недостаточно для оценки показателя (нет данных за 2016-2017 гг.); сведения в реестре источников доходов.</t>
  </si>
  <si>
    <t>Расчеты по формализованным методикам представлены для отдельных субсидий.</t>
  </si>
  <si>
    <t>Законопроект на сайте неоднократно (не менее 5 раз) дублируется, представлен с различными по составу документами и материалами; наиболее доступная версия (https://fincom.spb.ru/budget/info/acts/1) не содержит приложений к законопроекту и для нее используется только графический формат (применен понижающий коэффициент).</t>
  </si>
  <si>
    <t xml:space="preserve">Отсутствуют сведения по показателю "Прибыль". </t>
  </si>
  <si>
    <t>Сведений недостаточно для оценки показателя (данные за 2016-2017 гг. представлены частично).</t>
  </si>
  <si>
    <t>* Оценка показателя не проводится по причине отсутствия явления. Произведена корректировка максимального количества баллов по субъекту Российской Федерации.</t>
  </si>
  <si>
    <t>http://www.assembly.spb.ru/article/955/91254/Publichnye-slushaniya-po-proektu-Zakona-Sankt-Peterburga-O-byudzhete-Sankt-Peterburga-na-2018-god-i-na-planovyy-period-2019-i-2020-godov; http://old.fincom.gov.spb.ru/cf/activity/opendata/budget_for_people/details.htm?id=10278020@cmsArticle</t>
  </si>
  <si>
    <t xml:space="preserve">Мероприятие проведено в заочной форме, что не соответствует требованиям Федерального закона №212-ФЗ. </t>
  </si>
  <si>
    <t>Сведений недостаточно для оценки показателя (нет данных за 2016 и 2017 гг.).</t>
  </si>
  <si>
    <t>Официальный документ размещен только в графическом формате.</t>
  </si>
  <si>
    <t>Расчеты не представлены.</t>
  </si>
  <si>
    <t>http://www.sdnao.ru/documents/bills/detail.php?ID=24555</t>
  </si>
  <si>
    <t>Удален после принятия.</t>
  </si>
  <si>
    <t>http://www.minfin01-maykop.ru/Show/Category/12?page=3&amp;ItemId=58</t>
  </si>
  <si>
    <t>http://minfin01-maykop.ru/Show/Category/12?page=3&amp;ItemId=58</t>
  </si>
  <si>
    <t>Сведения о количестве участников отсутствуют.</t>
  </si>
  <si>
    <t>Размещено после установленного срока</t>
  </si>
  <si>
    <t>Иное мероприятие (не публичные слушания)</t>
  </si>
  <si>
    <t>http://minfin.rk.gov.ru/rus/info.php?id=661971</t>
  </si>
  <si>
    <t>Сведения о количестве участников отсутствуют. Протокол содержится не в пакете документов к законопроекту; в разделе "публичные слушания" на сайте "открытый бюджет" протокол отсутствует (применен понижающий коэффициент).</t>
  </si>
  <si>
    <t>Отсутствуют данные по показателю "прибыль". Используется только графический формат; в составе нестуруктурированного документа (весь пакет).</t>
  </si>
  <si>
    <t>Используется только графический формат. Распределение субсидии на сбалансированность осуществлено по неформализованной методике.</t>
  </si>
  <si>
    <t>На поступившие вопросы участников в протоколе не отражены ответы.</t>
  </si>
  <si>
    <t>Сведения представлены частично (по 4 отраслям)</t>
  </si>
  <si>
    <t>Для большей части субсидий отсутствуют расчеты или формализованные методики.</t>
  </si>
  <si>
    <t xml:space="preserve">Для большей части субсидий отсутствуют расчеты или формализованные методики. Для отдельных расчетов используется графический формат. </t>
  </si>
  <si>
    <t>В составе документа содержатся сведения, которые не имеют к нему отношения (пустые формы).</t>
  </si>
  <si>
    <t>Сведений недостаточно для оценки показателя (по ряду министерств нет сведений об объемах услуг 2016, 2017 годы (например, министерство минтруда и соцразвития, министерство образования, министерство культуры, министерство природных ресурсов и экологии). По ряду министерств субсидии представлены без разбивки по услугам. Сведения размещены в открытом доступе после 7 ноября 2017 (применен коэффициент).</t>
  </si>
  <si>
    <t>Сведения размещены в открытом доступе после 7 ноября 2017 (применен коэффициент).</t>
  </si>
  <si>
    <t>Отсутствуют данные по показателю "прибыль". Используется только графический формат.</t>
  </si>
  <si>
    <t>Сведений недостаточно для оценки показателя (не детализированы в достаточной мере налоговые доходы)</t>
  </si>
  <si>
    <t>Сведения размещены после установленного срока (после принятия законопроекта в первом чтении).</t>
  </si>
  <si>
    <t>https://sevzakon.ru/view/laws/poisk_zakonoproektov/?numb=19%2F486&amp;nazv=&amp;text=&amp;z-data-r=&amp;z-data-r-to=&amp;button2=%D0%98%D1%81%D0%BA%D0%B0%D1%82%D1%8C</t>
  </si>
  <si>
    <t>С учетом перечня приложений (содержания)</t>
  </si>
  <si>
    <t>http://minfinrd.ru/deyatelnost/statistika-i-otchety/byudzhet; http://portal.minfinrd.ru/Show/Category/29?ItemId=116</t>
  </si>
  <si>
    <t>Сведений недостаточно для оценки показателя (представлены данные только за 2016 год).</t>
  </si>
  <si>
    <t>Итоговый документ (рекомендации), размещенный в открытом доступе, не отвечает требованиям; анонс не обнаружен.</t>
  </si>
  <si>
    <t>https://www.mfri.ru/index.php/byudzhet/obshchaya-informatsiya/1841-proekt-zakona-o-respublikanskom-byudzhete-na-2018-god-i-planovyj-period-2019-i-2020-gg; http://www.parlamentri.ru/zakonodatelnaya-deyatelnost/zakonoproekty-vnesennye-v-parlament</t>
  </si>
  <si>
    <t>Расчеты распределения большей части субсидий отсутствуют.</t>
  </si>
  <si>
    <t>Сведений недостаточно для оценки показателя (исходные данные и расчеты не представлены).</t>
  </si>
  <si>
    <t>По услугам в сфере архивного дела отсутствуют показатели объемов услуг. По отдельным отраслям сведения об объемах субсидий отсутствуют или представлены без разбивки по услугам.</t>
  </si>
  <si>
    <t>http://parlament09.ru/node/6053; http://parlament09.ru/node/6260</t>
  </si>
  <si>
    <t>http://mfrno-a.ru/proekti-npa.php; http://parliament-osetia.ru/index.php/main/bills/art/422</t>
  </si>
  <si>
    <t>Анонсировано мероприятие в заочной форме, что не соответствует требованиям Федерального закона №212-ФЗ. Протокол не обнаружен</t>
  </si>
  <si>
    <t>Субсидии местным бюджетам не предусмотрены</t>
  </si>
  <si>
    <t>Сведения об объемах оказания услуг не представлены; представлены только сведения об объемах субсидий.</t>
  </si>
  <si>
    <t>Сведений недостаточно для оценки показателя (по отдельным отраслям отсутствуют сведения за 2016-2017 годы, например, образование, спорт, здравоохранение)</t>
  </si>
  <si>
    <t>http://openbudsk.ru/content/projectzk17/pr18standart.php; http://www.dumask.ru/law/zakonodatelnaya-deyatelnost/informatsiya-o-rezultatakh-publichnykh-slushanij.html</t>
  </si>
  <si>
    <t>Протокол, размещенный в открытом доступе, не отвечает требованиям (отсутствуют рекомендации, одобренные большинством участников публичных слушаний).</t>
  </si>
  <si>
    <t>Итоговый документ (рекомендации), размещенный в открытом доступе, не отвечает требованиям (нет сведений об участниках, ходе публичных слушаний, в том числе высказанных мнениях).</t>
  </si>
  <si>
    <t>Для большей части субсидий отсутствуют расчеты или они произведены не по формализованным методикам.</t>
  </si>
  <si>
    <t>Для большей части субсидий используются неформализованные методики.</t>
  </si>
  <si>
    <t>https://minfin.bashkortostan.ru/documents/633059/</t>
  </si>
  <si>
    <t xml:space="preserve">Анонс не обнаружен. Итоговый документ не отвечает требованиям. Из итогового документа следует, что мероприятие проведено в заочной форме, что не соответствует требованиям Федерального закона №212-ФЗ. </t>
  </si>
  <si>
    <t>http://mari-el.gov.ru/minfin/Pages/projects.aspx</t>
  </si>
  <si>
    <t>В составе пояснительной записки</t>
  </si>
  <si>
    <t>Для большей части субсидий расчеты отсутствуют или используются неформализованные методики.</t>
  </si>
  <si>
    <t>http://www.gsrm.ru/public/2017/public2018.php</t>
  </si>
  <si>
    <t>http://www.minfinrm.ru/norm-akty-new/zakony/norm-prav-akty/budget-2018/; http://www.gsrm.ru/legislative-activities/proekty/</t>
  </si>
  <si>
    <t>Отсутствуют данные за 2016-2017 гг., отсутствует официальный документ.</t>
  </si>
  <si>
    <t>http://minfin.tatarstan.ru/rus/proekt-byudzheta-i-materiali-k-nemu-845677.htm?page=1</t>
  </si>
  <si>
    <t>Расчеты отсутствуют или используются неформализованные методики.</t>
  </si>
  <si>
    <t>http://gossov.tatarstan.ru/</t>
  </si>
  <si>
    <t>Сведений о публичных слушаниях не обнаружено.</t>
  </si>
  <si>
    <t>Сведений недостатчно для оценки показателя (результаты только на 2018 год)</t>
  </si>
  <si>
    <t>http://www.mfur.ru/budjet/formirovanie/dokumenty-i-materialy-predstavlyaemye-odnovremenno-s-proektom-zakona-ur-o-byudzhete-ur-na-2018-god-i.php</t>
  </si>
  <si>
    <t>Сведений недостаточно для оценки показателя (исходные данные представлены ограничено)</t>
  </si>
  <si>
    <t>Сведения за 2016-2017 гг. - по состоянию на 01.12.</t>
  </si>
  <si>
    <t xml:space="preserve">Нет данных за 2016 год. </t>
  </si>
  <si>
    <t>Сведений для оценки показателя недостаточно (нет данных за 2016-2017 гг., данные в составе пояснительной записки)</t>
  </si>
  <si>
    <t xml:space="preserve">Сведений для оценки показателя недостаточно </t>
  </si>
  <si>
    <t>Сведений недостаточно  для оценки показателя (нет данных за 2016-2017 годы)</t>
  </si>
  <si>
    <t>Для большей части субсидий расчеты отсутствуют или используются неформализованные методики. Используется только графический формат.</t>
  </si>
  <si>
    <t>http://zakon.zsperm.ru/?ELEMENT_ID=3111</t>
  </si>
  <si>
    <t>Сведений для оценки показателя недостаточно (нет данных за 2016-2017 гг.)</t>
  </si>
  <si>
    <t>Для части субсидий расчеты отсутствуют или используются неформализованные методики.</t>
  </si>
  <si>
    <t>Итоговый документ (протокол) в открытом доступе отсутствует (размещено информационное сообщение).</t>
  </si>
  <si>
    <t>Протокол, размещенный в открытом доступе, не отвечает требованиям (отсутствует информация о ходе публичнсых слушаний).</t>
  </si>
  <si>
    <t>http://mf.nnov.ru:8065/index.php?option=com_k2&amp;view=item&amp;layout=item&amp;id=1374&amp;Itemid=259</t>
  </si>
  <si>
    <t>Расчеты и исходные данные не представлены или используются неформализованные методики.</t>
  </si>
  <si>
    <t>http://mf.nnov.ru:8065/index.php?option=com_k2&amp;view=item&amp;layout=item&amp;id=1374&amp;Itemid=259; http://mf.nnov.ru:8025/index.php/primi-uchastie/publichnye-slushaniya/dokumenty</t>
  </si>
  <si>
    <r>
      <t>в)</t>
    </r>
    <r>
      <rPr>
        <i/>
        <sz val="9"/>
        <color indexed="8"/>
        <rFont val="Times New Roman"/>
        <family val="1"/>
      </rPr>
      <t>      Сведения должны содержать фактические данные за отчетный 2016 год, оценку за текущий 2017 год и оценку на 2018 год и на плановый период 2019 и 2020 годов.</t>
    </r>
  </si>
  <si>
    <t>Отсутствуют данные на 2020 год (представлены сведения годичной давности)</t>
  </si>
  <si>
    <t>Отсутствуют методики. Для большей части субсидий отсутствуют расчеты или используются неформализованные методики.</t>
  </si>
  <si>
    <t>Протокол размещен в пакете документов на сайте финансового органа; рекомендации - на  сайте законодательного органа (применен коэффициент).</t>
  </si>
  <si>
    <t>http://archivefinance.pnzreg.ru/norm_doc/2017/12/11/15083455; http://www.zspo.ru/legislative/bills/42206/</t>
  </si>
  <si>
    <t xml:space="preserve">Учтен проект, размещенный на сайте законодательного органа. Используется только графический формат, документ не структурирован. На сайте финоргана наименование раздела также не соответствует содержанию ("Нормативные проекты"). </t>
  </si>
  <si>
    <t>В официальном документе отсутствуют данные по показателю "прибыль". Используется только графический формат (для показателей из официального документа).</t>
  </si>
  <si>
    <t>Сведений недостаточно для оценки показателя (исходные данные представлены ограничено). Используется только графический формат.</t>
  </si>
  <si>
    <t>Протокол, размещенный в открытом доступе, не отвечает требованиям (отсутствует информация о ходе публичнсых слушаний, рекомендации, одобренные большинством участников).</t>
  </si>
  <si>
    <t>Размещен в составе нестуруктурированного документа (весь пакет), используется только графический формат.</t>
  </si>
  <si>
    <t>http://minfin-samara.ru/proekty-zakonov-o-byudzhete/; http://asozd.samgd.ru/bills/2615/</t>
  </si>
  <si>
    <t>Сведений для оценки показателя недостаточно (нет данных за 2016-2017 гг., приложение к пояснительной записке)</t>
  </si>
  <si>
    <t>http://minfin-samara.ru/materials-for-public-hearings/</t>
  </si>
  <si>
    <t>Протокол, размещенный в открытом доступе, не отвечает требованиям (отсутствует информация о ходе публичнсых слушаний: о мнениях участников, поступивших предложениях и заявлениях).</t>
  </si>
  <si>
    <t>Официальный документ отсутствует.</t>
  </si>
  <si>
    <t>Сведений для оценки показателя недостаточно (отсутствуют данные за 2016-2017 годы).</t>
  </si>
  <si>
    <t>По ссылке "Проект закона …"</t>
  </si>
  <si>
    <t>2 файла</t>
  </si>
  <si>
    <t>http://ufo.ulntc.ru/index.php?mgf=budget/open_budget/prbud/inform2018</t>
  </si>
  <si>
    <t>Не ясно, какие данные представлены за 2016 г. (в примечании - в ГП по состоянию на 31.12.2016); требуются фактические данные.</t>
  </si>
  <si>
    <t>Нет данных об  оценке налоговых льгот в разрезе требуемых периодов: 2016 год, фактические данные, 2017 год оценка; 2018-2020 годы прогноз. Также отсутствует информация, какая именно преференция предоставлена.</t>
  </si>
  <si>
    <t>http://www.zsuo.ru/deyatelnost/analiticheskie-materialy/11715-p-r-o-t-o-k-o-l-publichnykh-slushanij-po-proektu-zakona-ulyanovskoj-oblasti-ob-oblastnom-byudzhete-ulyanovskoj-oblasti-na-2018-god-i-na-planovyj-period-2019-i-2020-godov.html</t>
  </si>
  <si>
    <t xml:space="preserve">Протокол, размещенный в открытом доступе, не отвечает требованиям (отсутствуют рекомендации, одобренные большинством участников). Применен понижающий коэффициент за затрудненный поиск, так как протокол опубликован в разделе "Аналитические материалы" на сайте законодательного органа. </t>
  </si>
  <si>
    <t>Сведений недостаточно для оценки показателя (исходные данные и расчет налогового потенциала отсутствуют).</t>
  </si>
  <si>
    <t>Для части субсидий расчеты отсутствуют или используются неформализованные методики. В ряде случаев в расчетах не указана форма межбюджетного трансферта.</t>
  </si>
  <si>
    <t>http://www.finupr.kurganobl.ru/index.php?test=praktdum</t>
  </si>
  <si>
    <t>Сведений для оценки показателя недостаточно (нет данных за 2016 г., отсутствуют сведения по подразделам).</t>
  </si>
  <si>
    <t>Сведений недостаточно для оценки показателя (отсутствуют данные за 2016-2017 гг.).</t>
  </si>
  <si>
    <t>Сведений для оценки показателя недостаточно.</t>
  </si>
  <si>
    <t>http://kurganoblduma.ru/about/activity/people_hearing/</t>
  </si>
  <si>
    <t>Протокол не обнаружен</t>
  </si>
  <si>
    <t>http://zsso.ru/activity/press/comitees_and_comissions_work/item/41490/</t>
  </si>
  <si>
    <t>http://zsso.ru/; http://minfin.midural.ru/document/category/23#document_list</t>
  </si>
  <si>
    <t>Сведений недостаточно для оценки показателя (отсутствуют данные в разрезе категорий и преференций)</t>
  </si>
  <si>
    <t>https://admtyumen.ru/ogv_ru/finance/economics/news_ec/more.htm?id=11479287%40egNews; https://admtyumen.ru/ogv_ru/finance/finance/bugjet/more.htm?id=11480133@cmsArticle</t>
  </si>
  <si>
    <t>Анонс не открывается</t>
  </si>
  <si>
    <t>https://depfin.admhmao.ru/otkrytyy-byudzhet/planirovanie-byudzheta/proekty-zakonov-o-byudzhete-avtonomnogo-okruga/na-2018-god-i-na-planovyy-period-2019-i-2020-godov/975281/proekt-zakona-khanty-mansiyskogo-avtonomnogo-okruga-yugry-o-byudzhete-khanty-mansiyskogo-avtonomnogo</t>
  </si>
  <si>
    <t>Сведений для оценки показателя недостаточно (отсутствуют данные об объемах услуг за 2016-2017 годы).</t>
  </si>
  <si>
    <t>https://depfin.admhmao.ru/otkrytyy-byudzhet/planirovanie-byudzheta/proekty-zakonov-o-byudzhete-avtonomnogo-okruga/na-2018-god-i-na-planovyy-period-2019-i-2020-god</t>
  </si>
  <si>
    <t>В официальном документе отсутствуют данные по показателю "прибыль".</t>
  </si>
  <si>
    <t>https://depfin.admhmao.ru/otkrytyy-byudzhet/planirovanie-byudzheta/</t>
  </si>
  <si>
    <t>Размещен в разделе "Деятельность" на сайте финансового органа; в пакете документов к законопроекту отсутствует (как на сайте финоргана, так и на сайте законодательного органа); применен коэффициент.</t>
  </si>
  <si>
    <t>Для ряда субсидий отсутствуют исходные данные, используемые для распределения. Отдельные субсидии распределяется по неформализованным методикам.</t>
  </si>
  <si>
    <t>http://www.minfin-altai.ru/byudzhet/budget-for-citizens/supplementary-materials-to-the-draft-law-of-the-altai-republic-about-republican-budget-of-the-altai-.php</t>
  </si>
  <si>
    <t>Сведения представлены после установленного срока (по состоянию на 23.12.2017 г. отсутствовали).</t>
  </si>
  <si>
    <t>Для большей части субсидий отсутствуют расчеты или используются неформализованные методики.</t>
  </si>
  <si>
    <t>Сведений недостаточно для оцеки показателя (только два ведомства, отсутствуют данные на 2019-2020 гг.)</t>
  </si>
  <si>
    <t>Размещен на сайте "Открытый бюджет", тогда как проект закона о бюджете и материалы к нему размещены на сайте финоргана (применен коэффициент).</t>
  </si>
  <si>
    <t xml:space="preserve">Для большей части субсидий отсутствуют расчеты или используются неформализованные методики. </t>
  </si>
  <si>
    <t>Для официального документа используется только графический формат; в формате excel представлен фрагмент (базовый вариант) и после установленного срока.</t>
  </si>
  <si>
    <t>Протокол не обнаружен.</t>
  </si>
  <si>
    <t>https://r-19.ru/authorities/ministry-of-finance-of-the-republic-of-khakassia/docs/byudzhet-respubliki-khakasiya/</t>
  </si>
  <si>
    <t>http://www.vskhakasia.ru/press-centr/news/13347-proekt-zakona-o-respublikanskom-byudzhete-obsudili-publichno</t>
  </si>
  <si>
    <t>http://fin22.ru/projects/p2017/; http://www.akzs.ru/sessions/112/2342/</t>
  </si>
  <si>
    <t>http://www.akzs.ru/sessions/112/2343/</t>
  </si>
  <si>
    <t>Находится в материалах к сессии, функция поиска отсутствует</t>
  </si>
  <si>
    <t>Размещен только текст постановления об утверждении прогноза</t>
  </si>
  <si>
    <t>Приложение с показателями прогноза размещено только в графическом формате, копия некачественная.</t>
  </si>
  <si>
    <t>Сведений для оценки показателя недостаточно (нет данных о безвозмездных поступлениях).</t>
  </si>
  <si>
    <t>http://минфин.забайкальскийкрай.рф/budget/edge/proj_zzk/proekt_zakona2018.html</t>
  </si>
  <si>
    <t>Сведений недостаточно для оцеки показателя (отсутствуют данные за 2016-2017 гг.)</t>
  </si>
  <si>
    <t>Для большей части субсидий отсутствуют расчеты или используются неформализованные методики. Используется только графический формат.</t>
  </si>
  <si>
    <t>Сведений недостаточно для оценки показателя (исходные данные и расчеты представлены ограничено).</t>
  </si>
  <si>
    <t>Сведений недостаточно для оценки показателя (исходные данные для расчета ИБР отсутствуют). Используется только графический формат, копия некачественная.</t>
  </si>
  <si>
    <t>http://minfin.krskstate.ru/openbudget/law</t>
  </si>
  <si>
    <t>Для большей части субсидий расчеты не представлены, для распределения субсидии на выравнивание исходных данных недостаточно</t>
  </si>
  <si>
    <t>http://www.ofukem.ru/budget/regional-budget-2018-2020/</t>
  </si>
  <si>
    <t>С учетом содержания</t>
  </si>
  <si>
    <t>Сведений недостаточно для оценки показателя (исходные данные для расчета ИНП, ИБР отсутствуют).</t>
  </si>
  <si>
    <t>Для большей части субсидий расчеты не представлены</t>
  </si>
  <si>
    <t>Сведений для оценки показателя недостаточно (безвозмезднеы поступления не детализированы по формам)</t>
  </si>
  <si>
    <t>Для большей части субсидий используются неформализованные методики (в части субсидии на сбалансированность)</t>
  </si>
  <si>
    <t>http://zsnso.ru/1563/; http://mfnso.nso.ru/page/2755</t>
  </si>
  <si>
    <t>Протокол, размещенный в открытом доступе, не отвечает требованиям (отсутствует информация о ходе публичных слушаний: о мнениях участников, поступивших предложениях и заявлениях).</t>
  </si>
  <si>
    <t>Доступ граждан на публичные слушания ограничен. Протокол, размещенный в открытом доступе, не отвечает требованиям (отсутствует информация о ходе публичных слушаний, в том числе о мнениях участников, поступивших предложениях и заявлениях, а также рекомендации, одобренные большинством участников).</t>
  </si>
  <si>
    <t>http://mf.omskportal.ru/ru/RegionalPublicAuthorities/executivelist/MF/otkrbudg/proekt/2018-2020/proekt.html</t>
  </si>
  <si>
    <t>http://mf.omskportal.ru/ru/RegionalPublicAuthorities/executivelist/MF/otkrbudg/proekt/2018-2020/analit.html</t>
  </si>
  <si>
    <t>http://mf.omskportal.ru/ru/RegionalPublicAuthorities/executivelist/MF/otkrbudg/proekt/2018-2020/dokum.html</t>
  </si>
  <si>
    <t>Сведений недостаточно для оценки показателя (исходные данные для расчета ИНП отсутствуют).</t>
  </si>
  <si>
    <t>Для большей части субсидий расчеты не представлены или используются неформализованные методики.</t>
  </si>
  <si>
    <t>Отсутствуют данные по показателю "Фонд оплаты труда". Используется только графический формат.</t>
  </si>
  <si>
    <t>https://duma.tomsk.ru/content/proekt_zakona_tomskoj_oblasti_ob_oblastnom_bjudzhete_na_2018_god_i_na_planovyj_period_2019_i_2020_godov</t>
  </si>
  <si>
    <t>http://acts.findep.org/acts.html; https://duma.tomsk.ru/content/proekt_zakona_tomskoj_oblasti_ob_oblastnom_bjudzhete_na_2018_god_i_na_planovyj_period_2019_i_2020_godov</t>
  </si>
  <si>
    <t>https://minfin.sakha.gov.ru/NPA/zakonotvorcheskaja-dejatelnost/zakonoproekty-2017-gg; http://iltumen.ru/content/proekt-zakona-respubliki-sakha-yakutiya-o-gosudarstvennom-byudzhete-respubliki-sakha-yakutiy</t>
  </si>
  <si>
    <t>Сведений недостаточно  для оценки показателя (отсутствуют данные за 2016_2017 гг.).</t>
  </si>
  <si>
    <t>http://iltumen.ru/content/proekt-zakona-respubliki-sakha-yakutiya-o-gosudarstvennom-byudzhete-respubliki-sakha-yakutiy; https://minfin.sakha.gov.ru/NPA/zakonotvorcheskaja-dejatelnost/zakonoproekty-2017-gg</t>
  </si>
  <si>
    <t>http://iltumen.ru/; https://minfin.sakha.gov.ru/zakonotvorcheskaja-dejatelnost/zakonoproekty-2017-gg</t>
  </si>
  <si>
    <t>http://zaksobr.kamchatka.ru/zakonodatelnoe_sobranie_2go_sozyva/postoyannye_komitety_i_komissiya/komitet_po_ekonomike_sobstvennosti_byudzhetu_nalogovoj_politike_i_predprinimatel_skoj_deyatel_nosti/publichnye_slushaniya1/</t>
  </si>
  <si>
    <t>Расчеты не представлены или используются неформализованные методики.</t>
  </si>
  <si>
    <t>Мероприятие проведено в заочной форме, что не соответствует требованиям Федерального закона №212-ФЗ. Протокол не отвечает требованиям.</t>
  </si>
  <si>
    <t>Законопроект дублируется, по ссылке https://minfin.khabkrai.ru/portal/Show/Content/1949 приложения без наименований, указаны только номера.</t>
  </si>
  <si>
    <t>Для официальной версии используется только графический формат. На портале управления общественными финансами официальная версия документа представлена частично, без основных показателей СЭР.</t>
  </si>
  <si>
    <t>Сведений недостаточно  для оценки показателя (доходы и расходы местных бюджетов показаны без учета МБТ).</t>
  </si>
  <si>
    <t>https://minfin.khabkrai.ru/portal/Show/Category/221?page=2&amp;ItemId=653</t>
  </si>
  <si>
    <t>https://minfin.khabkrai.ru/portal/Show/Category/221?page=1&amp;ItemId=653</t>
  </si>
  <si>
    <t>Для большей части субсидий расчеты не представлены, для распределения субсидии на выравнивание БО используется неформализованная методика.</t>
  </si>
  <si>
    <t>https://minfin.khabkrai.ru/portal/Show/Category/221?page=3&amp;ItemId=653; https://minfin.khabkrai.ru/portal/Show/Content/2069</t>
  </si>
  <si>
    <t>Мероприятие проведено в заочной форме, что не соответствует требованиям Федерального закона №212-ФЗ. Протокол не обнаружен (только рекомендации).</t>
  </si>
  <si>
    <t>Сведений недостаточно для оценки показателя (представлены данные только по 4 министерствам)</t>
  </si>
  <si>
    <t>Сведений недостаточно  для оценки показателя (отсутствуют данные за 2016-2017 годы.</t>
  </si>
  <si>
    <t>Отсутствуют данные по показателю "прибыль". В составе содержатся данные, не имеющие отношения к документу.</t>
  </si>
  <si>
    <t>Информаиця об участниках, рекомендации представлены ограничено. Протокол размещен не в пакете документов к проекту закона (применен понижающий коэффициент).</t>
  </si>
  <si>
    <t>https://minfin.49gov.ru/documents/one/index.php?id=16875&amp;file_url=/common/js/pdfjs/web/viewer.html?file=/common/upload/27/document/protokol_013_16875_08.11.2017_1.pdf</t>
  </si>
  <si>
    <t>Размещен неструктурированный документ (одним файлом)</t>
  </si>
  <si>
    <t>http://zseao.ru/2017/10/proekt-zakona-eao-ob-oblastnom-byudzhete-na-2018-god-i-na-planovyj-period-2019-i-2020-godov/; http://www.eao.ru/dokumenty/elektronnoe-ofitsialnoe-opublikovanie/postanovleniya-pravitelstva-eao/?PAGEN_1=5</t>
  </si>
  <si>
    <t>http://www.eao.ru/dokumenty/elektronnoe-ofitsialnoe-opublikovanie/postanovleniya-pravitelstva-eao/?PAGEN_1=5</t>
  </si>
  <si>
    <t>http://zseao.ru/category/publichnye-slushaniya/</t>
  </si>
  <si>
    <t>Обнаружено только с использованием функции поиска в базе правовых актов</t>
  </si>
  <si>
    <t>Используется только графический формат. Поиск затруднен.</t>
  </si>
  <si>
    <t>http://duma.chukotka.ru/index.php?option=com_content&amp;view=article&amp;id=1297:foms-2018-9-sessiya&amp;catid=47&amp;Itemid=154</t>
  </si>
  <si>
    <t>http://duma.chukotka.ru/index.php?option=com_content&amp;view=article&amp;id=1317:9-ssess-budget-2018&amp;catid=47&amp;Itemid=154; http://chaogov.ru/vlast/organy-vlasti/depfin/</t>
  </si>
  <si>
    <t>Итоговый документ не отвечает требованиям (отсутствует: а) информация о ходе публичных слушаний, в том числе о мнениях их участников, поступивших предложениях и заявлениях; б) рекомендации, одобренные участниками (проект рекомендаций не размещен в открытом доступе)</t>
  </si>
  <si>
    <t>Протокол не отвечает требованиям: нет ответов на поступившие вопросы, информация о мнениях участников публичных слушаний не представлена.</t>
  </si>
  <si>
    <t>Мониторинг и оценка показателей раздела проведены в период с 30 октября 2017 года по 23 января 2018 года.</t>
  </si>
  <si>
    <t>Отсутствуют данные о численности населения.</t>
  </si>
  <si>
    <t>Показатель "прибыль" представлен в "Прогнозе социально-экономического развития Сахалинской области на 2018-2020 годы (в разрезе МО)".</t>
  </si>
  <si>
    <t>По отдельным министерствам отсутствуют сведения об объеме субсидий на оказание услуг.</t>
  </si>
  <si>
    <t>Размещено только постановление о проекте закона, без законопроекта.</t>
  </si>
  <si>
    <t xml:space="preserve">Исходные данные и расчеты ИНП не представлены. </t>
  </si>
  <si>
    <t>Сведений недостаточно  для оценки показателя (по местным бюджетам доходы и расходы за 2016, 2018-2020 гг. представлены без учета межбюджетных трансфертов из бюджетов бюджетной системы: недостоверные данные?).</t>
  </si>
  <si>
    <t>Используется только графический формат; наименование не отражает содержания (указано: 780-пп).</t>
  </si>
  <si>
    <r>
      <t xml:space="preserve">Оценка субъектов Российской Федерации по разделу 5 "Проект бюджета и материалы к нему " </t>
    </r>
    <r>
      <rPr>
        <sz val="9"/>
        <color indexed="8"/>
        <rFont val="Times New Roman"/>
        <family val="1"/>
      </rPr>
      <t>(группировка по набранному количеству баллов)</t>
    </r>
  </si>
  <si>
    <r>
      <rPr>
        <b/>
        <sz val="9"/>
        <rFont val="Times New Roman"/>
        <family val="1"/>
      </rPr>
      <t>Группа 1: очень высокий уровень открытости бюджетных данных</t>
    </r>
    <r>
      <rPr>
        <sz val="9"/>
        <rFont val="Times New Roman"/>
        <family val="1"/>
      </rPr>
      <t xml:space="preserve"> (80% и более от максимально возможного количества баллов)</t>
    </r>
  </si>
  <si>
    <r>
      <rPr>
        <b/>
        <sz val="9"/>
        <rFont val="Times New Roman"/>
        <family val="1"/>
      </rPr>
      <t>Группа 2: высокий уровень открытости бюджетных данных</t>
    </r>
    <r>
      <rPr>
        <sz val="9"/>
        <rFont val="Times New Roman"/>
        <family val="1"/>
      </rPr>
      <t xml:space="preserve"> (60-79,9% от максимально возможного количества баллов)</t>
    </r>
  </si>
  <si>
    <r>
      <rPr>
        <b/>
        <sz val="9"/>
        <rFont val="Times New Roman"/>
        <family val="1"/>
      </rPr>
      <t>Группа 3: средний уровень открытости бюджетных данных</t>
    </r>
    <r>
      <rPr>
        <sz val="9"/>
        <rFont val="Times New Roman"/>
        <family val="1"/>
      </rPr>
      <t xml:space="preserve"> (40-59,9% от максимально возможного количества баллов)</t>
    </r>
  </si>
  <si>
    <r>
      <rPr>
        <b/>
        <sz val="9"/>
        <rFont val="Times New Roman"/>
        <family val="1"/>
      </rPr>
      <t>Группа 4: низкий уровень открытости бюджетных данных</t>
    </r>
    <r>
      <rPr>
        <sz val="9"/>
        <rFont val="Times New Roman"/>
        <family val="1"/>
      </rPr>
      <t xml:space="preserve"> (20-39,9% от максимально возможного количества баллов)</t>
    </r>
  </si>
  <si>
    <r>
      <rPr>
        <b/>
        <sz val="9"/>
        <rFont val="Times New Roman"/>
        <family val="1"/>
      </rPr>
      <t>Группа 5: очень низкий уровень открытости бюджетных данных</t>
    </r>
    <r>
      <rPr>
        <sz val="9"/>
        <rFont val="Times New Roman"/>
        <family val="1"/>
      </rPr>
      <t xml:space="preserve"> (менее 20% от максимально возможного количества баллов)</t>
    </r>
  </si>
  <si>
    <t xml:space="preserve"> * по отдельным показателям явление отсутствует; произведена корректировка максимального количества баллов по субъекту Российской Федерации.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</si>
</sst>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i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i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BE4D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thin">
        <color rgb="FFA6A6A6"/>
      </left>
      <right style="thin">
        <color rgb="FFA6A6A6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A6A6A6"/>
      </left>
      <right style="thin">
        <color rgb="FFA6A6A6"/>
      </right>
      <top/>
      <bottom style="thin">
        <color rgb="FFA6A6A6"/>
      </bottom>
    </border>
    <border>
      <left style="thin">
        <color rgb="FFA6A6A6"/>
      </left>
      <right/>
      <top style="thin">
        <color rgb="FFA6A6A6"/>
      </top>
      <bottom/>
    </border>
    <border>
      <left style="thin">
        <color rgb="FFA6A6A6"/>
      </left>
      <right/>
      <top/>
      <bottom/>
    </border>
    <border>
      <left style="thin">
        <color rgb="FFA6A6A6"/>
      </left>
      <right/>
      <top/>
      <bottom style="thin">
        <color rgb="FFA6A6A6"/>
      </bottom>
    </border>
    <border>
      <left/>
      <right/>
      <top/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indexed="55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indexed="55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0" fillId="0" borderId="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left" vertical="center" wrapText="1" indent="1"/>
    </xf>
    <xf numFmtId="0" fontId="51" fillId="33" borderId="12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164" fontId="4" fillId="13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13" borderId="10" xfId="0" applyFont="1" applyFill="1" applyBorder="1" applyAlignment="1">
      <alignment vertical="center"/>
    </xf>
    <xf numFmtId="164" fontId="4" fillId="13" borderId="10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vertical="center" wrapText="1"/>
    </xf>
    <xf numFmtId="164" fontId="3" fillId="13" borderId="14" xfId="0" applyNumberFormat="1" applyFont="1" applyFill="1" applyBorder="1" applyAlignment="1">
      <alignment horizontal="center" vertical="center"/>
    </xf>
    <xf numFmtId="1" fontId="3" fillId="34" borderId="14" xfId="0" applyNumberFormat="1" applyFont="1" applyFill="1" applyBorder="1" applyAlignment="1">
      <alignment horizontal="center" vertical="center" wrapText="1"/>
    </xf>
    <xf numFmtId="1" fontId="3" fillId="13" borderId="14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34" borderId="1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2" fontId="4" fillId="13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51" fillId="0" borderId="15" xfId="0" applyFont="1" applyBorder="1" applyAlignment="1">
      <alignment/>
    </xf>
    <xf numFmtId="0" fontId="0" fillId="0" borderId="15" xfId="0" applyBorder="1" applyAlignment="1">
      <alignment/>
    </xf>
    <xf numFmtId="165" fontId="3" fillId="34" borderId="14" xfId="0" applyNumberFormat="1" applyFont="1" applyFill="1" applyBorder="1" applyAlignment="1">
      <alignment horizontal="center" vertical="center" wrapText="1"/>
    </xf>
    <xf numFmtId="165" fontId="3" fillId="13" borderId="14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4" fillId="34" borderId="10" xfId="0" applyNumberFormat="1" applyFont="1" applyFill="1" applyBorder="1" applyAlignment="1">
      <alignment vertical="center" wrapText="1"/>
    </xf>
    <xf numFmtId="165" fontId="4" fillId="34" borderId="10" xfId="0" applyNumberFormat="1" applyFont="1" applyFill="1" applyBorder="1" applyAlignment="1">
      <alignment horizontal="left" vertical="center"/>
    </xf>
    <xf numFmtId="165" fontId="4" fillId="34" borderId="10" xfId="0" applyNumberFormat="1" applyFont="1" applyFill="1" applyBorder="1" applyAlignment="1">
      <alignment vertical="center"/>
    </xf>
    <xf numFmtId="165" fontId="4" fillId="0" borderId="10" xfId="42" applyNumberFormat="1" applyFont="1" applyFill="1" applyBorder="1" applyAlignment="1">
      <alignment horizontal="left" vertical="center"/>
    </xf>
    <xf numFmtId="165" fontId="4" fillId="0" borderId="10" xfId="42" applyNumberFormat="1" applyFont="1" applyBorder="1" applyAlignment="1">
      <alignment horizontal="left" vertical="center"/>
    </xf>
    <xf numFmtId="165" fontId="3" fillId="13" borderId="10" xfId="0" applyNumberFormat="1" applyFont="1" applyFill="1" applyBorder="1" applyAlignment="1">
      <alignment vertical="center"/>
    </xf>
    <xf numFmtId="165" fontId="3" fillId="13" borderId="10" xfId="0" applyNumberFormat="1" applyFont="1" applyFill="1" applyBorder="1" applyAlignment="1">
      <alignment horizontal="left" vertical="center"/>
    </xf>
    <xf numFmtId="165" fontId="4" fillId="0" borderId="10" xfId="0" applyNumberFormat="1" applyFont="1" applyBorder="1" applyAlignment="1">
      <alignment horizontal="left" vertical="center"/>
    </xf>
    <xf numFmtId="165" fontId="3" fillId="13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64" fontId="3" fillId="34" borderId="14" xfId="0" applyNumberFormat="1" applyFont="1" applyFill="1" applyBorder="1" applyAlignment="1">
      <alignment horizontal="center" vertical="center" wrapText="1"/>
    </xf>
    <xf numFmtId="164" fontId="4" fillId="34" borderId="14" xfId="0" applyNumberFormat="1" applyFont="1" applyFill="1" applyBorder="1" applyAlignment="1">
      <alignment horizontal="center" vertical="center" wrapText="1"/>
    </xf>
    <xf numFmtId="164" fontId="51" fillId="0" borderId="14" xfId="0" applyNumberFormat="1" applyFont="1" applyBorder="1" applyAlignment="1">
      <alignment horizontal="center" vertical="center"/>
    </xf>
    <xf numFmtId="164" fontId="4" fillId="0" borderId="14" xfId="53" applyNumberFormat="1" applyFont="1" applyFill="1" applyBorder="1" applyAlignment="1">
      <alignment horizontal="center" vertical="center"/>
      <protection/>
    </xf>
    <xf numFmtId="164" fontId="4" fillId="13" borderId="14" xfId="0" applyNumberFormat="1" applyFont="1" applyFill="1" applyBorder="1" applyAlignment="1">
      <alignment horizontal="center" vertical="center" wrapText="1"/>
    </xf>
    <xf numFmtId="164" fontId="51" fillId="13" borderId="14" xfId="0" applyNumberFormat="1" applyFont="1" applyFill="1" applyBorder="1" applyAlignment="1">
      <alignment horizontal="center" vertical="center"/>
    </xf>
    <xf numFmtId="164" fontId="4" fillId="13" borderId="14" xfId="53" applyNumberFormat="1" applyFont="1" applyFill="1" applyBorder="1" applyAlignment="1">
      <alignment horizontal="center" vertical="center"/>
      <protection/>
    </xf>
    <xf numFmtId="0" fontId="5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4" fillId="0" borderId="0" xfId="0" applyFont="1" applyAlignment="1">
      <alignment/>
    </xf>
    <xf numFmtId="2" fontId="6" fillId="34" borderId="14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0" fontId="52" fillId="13" borderId="13" xfId="0" applyFont="1" applyFill="1" applyBorder="1" applyAlignment="1">
      <alignment vertical="center" wrapText="1"/>
    </xf>
    <xf numFmtId="0" fontId="55" fillId="13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42" applyFont="1" applyFill="1" applyBorder="1" applyAlignment="1">
      <alignment horizontal="left" vertical="center"/>
    </xf>
    <xf numFmtId="2" fontId="4" fillId="0" borderId="10" xfId="42" applyNumberFormat="1" applyFont="1" applyFill="1" applyBorder="1" applyAlignment="1">
      <alignment horizontal="left" vertical="center"/>
    </xf>
    <xf numFmtId="0" fontId="3" fillId="1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vertical="center" wrapText="1"/>
    </xf>
    <xf numFmtId="164" fontId="3" fillId="1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/>
    </xf>
    <xf numFmtId="165" fontId="4" fillId="34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13" borderId="10" xfId="0" applyNumberFormat="1" applyFont="1" applyFill="1" applyBorder="1" applyAlignment="1">
      <alignment horizontal="center" vertical="center"/>
    </xf>
    <xf numFmtId="165" fontId="3" fillId="1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65" fontId="3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left" vertical="center"/>
    </xf>
    <xf numFmtId="14" fontId="4" fillId="0" borderId="16" xfId="42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42" applyFont="1" applyAlignment="1">
      <alignment/>
    </xf>
    <xf numFmtId="14" fontId="4" fillId="0" borderId="16" xfId="0" applyNumberFormat="1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/>
    </xf>
    <xf numFmtId="2" fontId="4" fillId="0" borderId="16" xfId="0" applyNumberFormat="1" applyFont="1" applyBorder="1" applyAlignment="1">
      <alignment horizontal="left" vertical="center"/>
    </xf>
    <xf numFmtId="16" fontId="4" fillId="34" borderId="10" xfId="0" applyNumberFormat="1" applyFont="1" applyFill="1" applyBorder="1" applyAlignment="1">
      <alignment horizontal="left" vertical="center"/>
    </xf>
    <xf numFmtId="0" fontId="4" fillId="0" borderId="10" xfId="42" applyFont="1" applyFill="1" applyBorder="1" applyAlignment="1">
      <alignment vertical="center"/>
    </xf>
    <xf numFmtId="0" fontId="4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left"/>
    </xf>
    <xf numFmtId="165" fontId="3" fillId="13" borderId="10" xfId="0" applyNumberFormat="1" applyFont="1" applyFill="1" applyBorder="1" applyAlignment="1">
      <alignment vertical="top" wrapText="1"/>
    </xf>
    <xf numFmtId="164" fontId="3" fillId="13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165" fontId="4" fillId="13" borderId="10" xfId="0" applyNumberFormat="1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/>
    </xf>
    <xf numFmtId="2" fontId="4" fillId="0" borderId="0" xfId="0" applyNumberFormat="1" applyFont="1" applyBorder="1" applyAlignment="1">
      <alignment horizontal="left" vertical="center"/>
    </xf>
    <xf numFmtId="0" fontId="4" fillId="35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51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vertical="top" wrapText="1"/>
    </xf>
    <xf numFmtId="0" fontId="4" fillId="0" borderId="0" xfId="42" applyFont="1" applyFill="1" applyBorder="1" applyAlignment="1">
      <alignment horizontal="left" vertical="center"/>
    </xf>
    <xf numFmtId="0" fontId="4" fillId="0" borderId="10" xfId="42" applyFont="1" applyFill="1" applyBorder="1" applyAlignment="1">
      <alignment horizontal="left"/>
    </xf>
    <xf numFmtId="2" fontId="4" fillId="0" borderId="16" xfId="42" applyNumberFormat="1" applyFont="1" applyBorder="1" applyAlignment="1">
      <alignment horizontal="left" vertical="center"/>
    </xf>
    <xf numFmtId="0" fontId="4" fillId="34" borderId="10" xfId="42" applyFont="1" applyFill="1" applyBorder="1" applyAlignment="1">
      <alignment horizontal="left" vertical="center"/>
    </xf>
    <xf numFmtId="0" fontId="4" fillId="0" borderId="0" xfId="42" applyFont="1" applyAlignment="1">
      <alignment horizontal="left"/>
    </xf>
    <xf numFmtId="0" fontId="4" fillId="34" borderId="0" xfId="42" applyFont="1" applyFill="1" applyBorder="1" applyAlignment="1">
      <alignment horizontal="left" vertical="center"/>
    </xf>
    <xf numFmtId="0" fontId="35" fillId="0" borderId="10" xfId="42" applyFill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49" fontId="51" fillId="33" borderId="12" xfId="0" applyNumberFormat="1" applyFont="1" applyFill="1" applyBorder="1" applyAlignment="1">
      <alignment horizontal="center"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49" fontId="51" fillId="33" borderId="23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5" fillId="13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1" fillId="33" borderId="24" xfId="0" applyNumberFormat="1" applyFont="1" applyFill="1" applyBorder="1" applyAlignment="1">
      <alignment horizontal="center" vertical="center" wrapText="1"/>
    </xf>
    <xf numFmtId="49" fontId="51" fillId="33" borderId="25" xfId="0" applyNumberFormat="1" applyFont="1" applyFill="1" applyBorder="1" applyAlignment="1">
      <alignment horizontal="center" vertical="center" wrapText="1"/>
    </xf>
    <xf numFmtId="49" fontId="51" fillId="33" borderId="26" xfId="0" applyNumberFormat="1" applyFont="1" applyFill="1" applyBorder="1" applyAlignment="1">
      <alignment horizontal="center" vertical="center" wrapText="1"/>
    </xf>
    <xf numFmtId="49" fontId="55" fillId="13" borderId="11" xfId="0" applyNumberFormat="1" applyFont="1" applyFill="1" applyBorder="1" applyAlignment="1">
      <alignment horizontal="center" vertical="center" wrapText="1"/>
    </xf>
    <xf numFmtId="49" fontId="51" fillId="36" borderId="11" xfId="0" applyNumberFormat="1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get/edge/proj_zzk/proekt_zakona2018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minfin09.ru/2017/10/%D0%BF%D1%80%D0%BE%D0%B5%D0%BA%D1%82-%D0%B7%D0%B0%D0%BA%D0%BE%D0%BD%D0%B0-%D0%BE-%D1%80%D0%B5%D1%81%D0%BF%D1%83%D0%B1%D0%BB%D0%B8%D0%BA%D0%B0%D0%BD%D1%81%D0%BA%D0%BE%D0%BC-%D0%B1%D1%8E%D0%B4%D0%B6-5/" TargetMode="External" /><Relationship Id="rId2" Type="http://schemas.openxmlformats.org/officeDocument/2006/relationships/hyperlink" Target="http://pravitelstvo.kbr.ru/oigv/minfin/npi/proekty_normativnyh_i_pravovyh_aktov.php?postid=17418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dtf.avo.ru/proekty-zakonov-vladimirskoj-oblasti" TargetMode="External" /><Relationship Id="rId2" Type="http://schemas.openxmlformats.org/officeDocument/2006/relationships/hyperlink" Target="http://www.gfu.vrn.ru/regulatory/normativnye-pravovye-akty/zakony-voronezhskoy-oblasti-/zakony-voronezhskoy-oblasti-2019-2020.php" TargetMode="External" /><Relationship Id="rId3" Type="http://schemas.openxmlformats.org/officeDocument/2006/relationships/hyperlink" Target="http://beldepfin.ru/byudzhet-2018-2020/" TargetMode="Externa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duma.yar.ru/service/projects/zp173480.html" TargetMode="External" /><Relationship Id="rId2" Type="http://schemas.openxmlformats.org/officeDocument/2006/relationships/hyperlink" Target="http://bryanskoblfin.ru/Show/Category/10?ItemId=4" TargetMode="External" /><Relationship Id="rId3" Type="http://schemas.openxmlformats.org/officeDocument/2006/relationships/hyperlink" Target="http://beldepfin.ru/byudzhet-2018-2020/" TargetMode="External" /><Relationship Id="rId4" Type="http://schemas.openxmlformats.org/officeDocument/2006/relationships/hyperlink" Target="http://dtf.avo.ru/proekty-zakonov-vladimirskoj-oblasti" TargetMode="External" /><Relationship Id="rId5" Type="http://schemas.openxmlformats.org/officeDocument/2006/relationships/hyperlink" Target="http://www.lenoblzaks.ru/static/single/-rus-common-zakact-/loprojects%20(&#1091;&#1076;&#1072;&#1083;&#1077;&#1085;%20&#1087;&#1086;&#1089;&#1083;&#1077;%20&#1087;&#1088;&#1080;&#1085;&#1103;&#1090;&#1080;&#1103;%20&#1079;&#1072;&#1082;&#1086;&#1085;&#1072;)" TargetMode="External" /><Relationship Id="rId6" Type="http://schemas.openxmlformats.org/officeDocument/2006/relationships/hyperlink" Target="http://openbudsk.ru/content/projectzk17/pr18standart.php" TargetMode="External" /><Relationship Id="rId7" Type="http://schemas.openxmlformats.org/officeDocument/2006/relationships/hyperlink" Target="http://budget.mosreg.ru/byudzhet-dlya-grazhdan/proekt-zakona-o-byudzhete-moskovskoj-oblasti/" TargetMode="External" /><Relationship Id="rId8" Type="http://schemas.openxmlformats.org/officeDocument/2006/relationships/hyperlink" Target="http://minfin.orb.ru/%D0%B7%D0%B0%D0%BA%D0%BE%D0%BD-%D0%BE%D0%B1-%D0%BE%D0%B1%D0%BB%D0%B0%D1%81%D1%82%D0%BD%D0%BE%D0%BC-%D0%B1%D1%8E%D0%B4%D0%B6%D0%B5%D1%82%D0%B5/" TargetMode="External" /><Relationship Id="rId9" Type="http://schemas.openxmlformats.org/officeDocument/2006/relationships/hyperlink" Target="http://oreloblsovet.ru/legislation/proektyi-zakonov/16-zasedanie.html" TargetMode="External" /><Relationship Id="rId10" Type="http://schemas.openxmlformats.org/officeDocument/2006/relationships/hyperlink" Target="https://minfin.ryazangov.ru/documents/draft_documents/2017/index.php" TargetMode="External" /><Relationship Id="rId11" Type="http://schemas.openxmlformats.org/officeDocument/2006/relationships/hyperlink" Target="http://fin.tmbreg.ru/6347/8130/8468.html" TargetMode="External" /><Relationship Id="rId12" Type="http://schemas.openxmlformats.org/officeDocument/2006/relationships/hyperlink" Target="http://portal.tverfin.ru/portal/Show/Category/44?ItemId=594" TargetMode="External" /><Relationship Id="rId13" Type="http://schemas.openxmlformats.org/officeDocument/2006/relationships/hyperlink" Target="http://dfto.ru/index.php/razdel/razdely/proekt-zakona-o-byudzhete" TargetMode="External" /><Relationship Id="rId14" Type="http://schemas.openxmlformats.org/officeDocument/2006/relationships/hyperlink" Target="http://www.budget.mos.ru/BudgetAttachements_2018_2020" TargetMode="External" /><Relationship Id="rId15" Type="http://schemas.openxmlformats.org/officeDocument/2006/relationships/hyperlink" Target="http://minfin.karelia.ru/sostavlenie-bjudzheta-na-2018-2020-gody/" TargetMode="External" /><Relationship Id="rId16" Type="http://schemas.openxmlformats.org/officeDocument/2006/relationships/hyperlink" Target="http://gsrk1.rkomi.ru/Sessions/WebQuestionDetails.aspx?idPage=1&amp;idQuest=53116&amp;IdSessions=171&amp;typeQuest=0&amp;showQuests=false" TargetMode="External" /><Relationship Id="rId17" Type="http://schemas.openxmlformats.org/officeDocument/2006/relationships/hyperlink" Target="http://www.aosd.ru/?dir=budget&amp;act=budget" TargetMode="External" /><Relationship Id="rId18" Type="http://schemas.openxmlformats.org/officeDocument/2006/relationships/hyperlink" Target="http://df.gov35.ru/otkrytyy-byudzhet/zakony-ob-oblastnom-byudzhete/2018/index.php?ELEMENT_ID=8394" TargetMode="External" /><Relationship Id="rId19" Type="http://schemas.openxmlformats.org/officeDocument/2006/relationships/hyperlink" Target="http://minfin39.ru/budget/next_year/" TargetMode="External" /><Relationship Id="rId20" Type="http://schemas.openxmlformats.org/officeDocument/2006/relationships/hyperlink" Target="http://minfin.gov-murman.ru/open-budget/regional_budget/law_of_budget_projects/project-19-20.php" TargetMode="External" /><Relationship Id="rId21" Type="http://schemas.openxmlformats.org/officeDocument/2006/relationships/hyperlink" Target="http://sobranie.pskov.ru/lawmaking/bills?title=%D0%BE+%D0%B1%D1%8E%D0%B4%D0%B6%D0%B5%D1%82%D0%B5+&amp;type=4" TargetMode="External" /><Relationship Id="rId22" Type="http://schemas.openxmlformats.org/officeDocument/2006/relationships/hyperlink" Target="http://old.fincom.gov.spb.ru/cf/activity/opendata/budget_for_people/details.htm?id=10278020@cmsArticle" TargetMode="External" /><Relationship Id="rId23" Type="http://schemas.openxmlformats.org/officeDocument/2006/relationships/hyperlink" Target="http://minfin01-maykop.ru/Show/Category/12?page=3&amp;ItemId=58" TargetMode="External" /><Relationship Id="rId24" Type="http://schemas.openxmlformats.org/officeDocument/2006/relationships/hyperlink" Target="http://www.huralrk.ru/deyatelnost/zakonodatelnaya-deyatelnost/zakonoproekty/item/1430-0292-5-o-byudzhete-territorialnogo-fonda-obyazatelnogo-meditsinskogo-strakhovaniya-respubliki-kalmykiya-na-2018-god-i-na-planovyj-period-2019-i-2020-godov.html" TargetMode="External" /><Relationship Id="rId25" Type="http://schemas.openxmlformats.org/officeDocument/2006/relationships/hyperlink" Target="http://volgafin.volgograd.ru/norms/acts/7359/" TargetMode="External" /><Relationship Id="rId26" Type="http://schemas.openxmlformats.org/officeDocument/2006/relationships/hyperlink" Target="http://pravitelstvo.kbr.ru/oigv/minfin/npi/proekty_normativnyh_i_pravovyh_aktov.php?postid=17418" TargetMode="External" /><Relationship Id="rId27" Type="http://schemas.openxmlformats.org/officeDocument/2006/relationships/hyperlink" Target="http://minfin09.ru/2017/10/%D0%BF%D1%80%D0%BE%D0%B5%D0%BA%D1%82-%D0%B7%D0%B0%D0%BA%D0%BE%D0%BD%D0%B0-%D0%BE-%D1%80%D0%B5%D1%81%D0%BF%D1%83%D0%B1%D0%BB%D0%B8%D0%BA%D0%B0%D0%BD%D1%81%D0%BA%D0%BE%D0%BC-%D0%B1%D1%8E%D0%B4%D0%B6-5/" TargetMode="External" /><Relationship Id="rId28" Type="http://schemas.openxmlformats.org/officeDocument/2006/relationships/hyperlink" Target="http://forcitizens.ru/ob/dokumenty/proekt-byudzheta-i-materialy-k-nemu/2018-god" TargetMode="External" /><Relationship Id="rId29" Type="http://schemas.openxmlformats.org/officeDocument/2006/relationships/hyperlink" Target="http://zakon.zsperm.ru/?ELEMENT_ID=3111" TargetMode="External" /><Relationship Id="rId30" Type="http://schemas.openxmlformats.org/officeDocument/2006/relationships/hyperlink" Target="http://www.zsko.ru/documents/lawmaking/index.php?ID=24481" TargetMode="External" /><Relationship Id="rId31" Type="http://schemas.openxmlformats.org/officeDocument/2006/relationships/hyperlink" Target="http://www.ivoblduma.ru/zakony/proekty-zakonov/24357/" TargetMode="External" /><Relationship Id="rId3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depfin.adm44.ru/info/law/proetjzko/index.aspx" TargetMode="External" /><Relationship Id="rId2" Type="http://schemas.openxmlformats.org/officeDocument/2006/relationships/hyperlink" Target="http://admobl.kaluga.ru/main/work/finances/budget/2018-2020.php" TargetMode="Externa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yarregion.ru/depts/depfin/tmpPages/docs.aspx" TargetMode="External" /><Relationship Id="rId2" Type="http://schemas.openxmlformats.org/officeDocument/2006/relationships/hyperlink" Target="http://www.vskhakasia.ru/press-centr/news/13347-proekt-zakona-o-respublikanskom-byudzhete-obsudili-publichno" TargetMode="External" /><Relationship Id="rId3" Type="http://schemas.openxmlformats.org/officeDocument/2006/relationships/hyperlink" Target="http://www.akzs.ru/news/main/2017/10/19/14783/" TargetMode="External" /><Relationship Id="rId4" Type="http://schemas.openxmlformats.org/officeDocument/2006/relationships/hyperlink" Target="http://adm.rkursk.ru/index.php?id=693&amp;mat_id=72283" TargetMode="External" /><Relationship Id="rId5" Type="http://schemas.openxmlformats.org/officeDocument/2006/relationships/hyperlink" Target="http://www.gfu.vrn.ru/regulatory/normativnye-pravovye-akty/zakony-voronezhskoy-oblasti-/zakony-voronezhskoy-oblasti-2019-2020.php" TargetMode="External" /><Relationship Id="rId6" Type="http://schemas.openxmlformats.org/officeDocument/2006/relationships/hyperlink" Target="https://minfin.khabkrai.ru/portal/Show/Category/220?ItemId=652" TargetMode="External" /><Relationship Id="rId7" Type="http://schemas.openxmlformats.org/officeDocument/2006/relationships/hyperlink" Target="https://minfin.49gov.ru/documents/one/index.php?id=16875&amp;file_url=/common/js/pdfjs/web/viewer.html?file=/common/upload/27/document/protokol_013_16875_08.11.2017_1.pdf" TargetMode="External" /><Relationship Id="rId8" Type="http://schemas.openxmlformats.org/officeDocument/2006/relationships/hyperlink" Target="https://minfin.astrobl.ru/site-page/materialy-proekta" TargetMode="External" /><Relationship Id="rId9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infin.karelia.ru/sostavlenie-bjudzheta-na-2018-2020-gody/" TargetMode="External" /><Relationship Id="rId2" Type="http://schemas.openxmlformats.org/officeDocument/2006/relationships/hyperlink" Target="http://minfin.rkomi.ru/minfin_rkomi/minfin_rbudj/budjet/" TargetMode="External" /><Relationship Id="rId3" Type="http://schemas.openxmlformats.org/officeDocument/2006/relationships/hyperlink" Target="http://dvinaland.ru/-jy0jwy2y" TargetMode="External" /><Relationship Id="rId4" Type="http://schemas.openxmlformats.org/officeDocument/2006/relationships/hyperlink" Target="http://minfin39.ru/budget/next_year/" TargetMode="External" /><Relationship Id="rId5" Type="http://schemas.openxmlformats.org/officeDocument/2006/relationships/hyperlink" Target="http://budget.lenobl.ru/new/documents/?page=0&amp;sortOrder=&amp;type=&amp;sortName=&amp;sortDate=" TargetMode="External" /><Relationship Id="rId6" Type="http://schemas.openxmlformats.org/officeDocument/2006/relationships/hyperlink" Target="http://minfin.gov-murman.ru/open-budget/regional_budget/law_of_budget_projects/project-19-20.php" TargetMode="External" /><Relationship Id="rId7" Type="http://schemas.openxmlformats.org/officeDocument/2006/relationships/hyperlink" Target="http://dfei.adm-nao.ru/zakony-o-byudzhete/" TargetMode="External" /><Relationship Id="rId8" Type="http://schemas.openxmlformats.org/officeDocument/2006/relationships/hyperlink" Target="http://volgafin.volgograd.ru/norms/acts/7359/" TargetMode="External" /><Relationship Id="rId9" Type="http://schemas.openxmlformats.org/officeDocument/2006/relationships/hyperlink" Target="http://minfin.kalmregion.ru/deyatelnost/byudzhet-respubliki-kalmykiya/proekt-respublikanskogo-byudzheta-na-ocherednoy-finansovyy-god-i-planovyy-period-/" TargetMode="External" /><Relationship Id="rId10" Type="http://schemas.openxmlformats.org/officeDocument/2006/relationships/hyperlink" Target="http://www.minfin.donland.ru/docs/s/226/cp/1" TargetMode="External" /><Relationship Id="rId11" Type="http://schemas.openxmlformats.org/officeDocument/2006/relationships/hyperlink" Target="https://minfin.astrobl.ru/site-page/materialy-proekta" TargetMode="External" /><Relationship Id="rId12" Type="http://schemas.openxmlformats.org/officeDocument/2006/relationships/hyperlink" Target="http://minfin01-maykop.ru/Show/Category/12?page=2&amp;ItemId=58" TargetMode="External" /><Relationship Id="rId13" Type="http://schemas.openxmlformats.org/officeDocument/2006/relationships/hyperlink" Target="https://www.minfinkubani.ru/budget_execution/detail.php?ID=9045&amp;IBLOCK_ID=31&amp;str_date=25.10.2017" TargetMode="External" /><Relationship Id="rId14" Type="http://schemas.openxmlformats.org/officeDocument/2006/relationships/hyperlink" Target="https://www.mfri.ru/index.php/byudzhet/obshchaya-informatsiya/1841-proekt-zakona-o-respublikanskom-byudzhete-na-2018-god-i-planovyj-period-2019-i-2020-gg" TargetMode="External" /><Relationship Id="rId15" Type="http://schemas.openxmlformats.org/officeDocument/2006/relationships/hyperlink" Target="http://pravitelstvo.kbr.ru/oigv/minfin/npi/proekty_normativnyh_i_pravovyh_aktov.php?postid=17418" TargetMode="External" /><Relationship Id="rId16" Type="http://schemas.openxmlformats.org/officeDocument/2006/relationships/hyperlink" Target="http://mfrno-a.ru/proekti-npa.php" TargetMode="External" /><Relationship Id="rId17" Type="http://schemas.openxmlformats.org/officeDocument/2006/relationships/hyperlink" Target="http://minfinrd.ru/deyatelnost/statistika-i-otchety/byudzhet" TargetMode="External" /><Relationship Id="rId18" Type="http://schemas.openxmlformats.org/officeDocument/2006/relationships/hyperlink" Target="http://openbudsk.ru/content/projectzk17/pr18standart.php" TargetMode="External" /><Relationship Id="rId19" Type="http://schemas.openxmlformats.org/officeDocument/2006/relationships/hyperlink" Target="http://minfin09.ru/2017/10/%D0%BF%D1%80%D0%BE%D0%B5%D0%BA%D1%82-%D0%B7%D0%B0%D0%BA%D0%BE%D0%BD%D0%B0-%D0%BE-%D1%80%D0%B5%D1%81%D0%BF%D1%83%D0%B1%D0%BB%D0%B8%D0%BA%D0%B0%D0%BD%D1%81%D0%BA%D0%BE%D0%BC-%D0%B1%D1%8E%D0%B4%D0%B6-5/" TargetMode="External" /><Relationship Id="rId20" Type="http://schemas.openxmlformats.org/officeDocument/2006/relationships/hyperlink" Target="http://minfin-samara.ru/proekty-zakonov-o-byudzhete/" TargetMode="External" /><Relationship Id="rId21" Type="http://schemas.openxmlformats.org/officeDocument/2006/relationships/hyperlink" Target="http://mf.nnov.ru/index.php?option=com_k2&amp;view=item&amp;layout=item&amp;id=1374&amp;Itemid=259" TargetMode="External" /><Relationship Id="rId22" Type="http://schemas.openxmlformats.org/officeDocument/2006/relationships/hyperlink" Target="http://minfin.orb.ru/%D0%B7%D0%B0%D0%BA%D0%BE%D0%BD-%D0%BE%D0%B1-%D0%BE%D0%B1%D0%BB%D0%B0%D1%81%D1%82%D0%BD%D0%BE%D0%BC-%D0%B1%D1%8E%D0%B4%D0%B6%D0%B5%D1%82%D0%B5/" TargetMode="External" /><Relationship Id="rId23" Type="http://schemas.openxmlformats.org/officeDocument/2006/relationships/hyperlink" Target="http://ufo.ulntc.ru/index.php?mgf=budget/open_budget" TargetMode="External" /><Relationship Id="rId24" Type="http://schemas.openxmlformats.org/officeDocument/2006/relationships/hyperlink" Target="http://budget.perm.ru/execution/proekt/proektzak/2017/" TargetMode="External" /><Relationship Id="rId25" Type="http://schemas.openxmlformats.org/officeDocument/2006/relationships/hyperlink" Target="http://mari-el.gov.ru/minfin/Pages/projects.aspx" TargetMode="External" /><Relationship Id="rId26" Type="http://schemas.openxmlformats.org/officeDocument/2006/relationships/hyperlink" Target="http://www.mfur.ru/budjet/formirovanie/2018-god.php" TargetMode="External" /><Relationship Id="rId27" Type="http://schemas.openxmlformats.org/officeDocument/2006/relationships/hyperlink" Target="http://minfin.tatarstan.ru/rus/proekt-byudzheta-i-materiali-k-nemu-845677.htm" TargetMode="External" /><Relationship Id="rId28" Type="http://schemas.openxmlformats.org/officeDocument/2006/relationships/hyperlink" Target="https://minfin.bashkortostan.ru/activity/?SECTION_ID=18373" TargetMode="External" /><Relationship Id="rId29" Type="http://schemas.openxmlformats.org/officeDocument/2006/relationships/hyperlink" Target="http://www.minfin.kirov.ru/otkrytyy-byudzhet/dlya-spetsialistov/oblastnoy-byudzhet/byudzhet-2018-2020-normativnye-dokumenty/" TargetMode="External" /><Relationship Id="rId30" Type="http://schemas.openxmlformats.org/officeDocument/2006/relationships/hyperlink" Target="http://minfin.midural.ru/document/category/23#document_list" TargetMode="External" /><Relationship Id="rId31" Type="http://schemas.openxmlformats.org/officeDocument/2006/relationships/hyperlink" Target="https://admtyumen.ru/ogv_ru/finance/finance/bugjet/more.htm?id=11480133@cmsArticle" TargetMode="External" /><Relationship Id="rId32" Type="http://schemas.openxmlformats.org/officeDocument/2006/relationships/hyperlink" Target="http://www.minfin74.ru/mBudget/project/" TargetMode="External" /><Relationship Id="rId33" Type="http://schemas.openxmlformats.org/officeDocument/2006/relationships/hyperlink" Target="http://depfin.admhmao.ru/otkrytyy-byudzhet/" TargetMode="External" /><Relationship Id="rId34" Type="http://schemas.openxmlformats.org/officeDocument/2006/relationships/hyperlink" Target="http://www.yamalfin.ru/index.php?option=com_content&amp;view=article&amp;id=2460:2017-11-01-12-34-14&amp;catid=144:2017-11-01-12-24-25&amp;Itemid=118" TargetMode="External" /><Relationship Id="rId35" Type="http://schemas.openxmlformats.org/officeDocument/2006/relationships/hyperlink" Target="http://gfu.ru/budget/obl/section.php?IBLOCK_ID=125&amp;SECTION_ID=1180" TargetMode="External" /><Relationship Id="rId36" Type="http://schemas.openxmlformats.org/officeDocument/2006/relationships/hyperlink" Target="http://mf.omskportal.ru/ru/RegionalPublicAuthorities/executivelist/MF/otkrbudg/proekt/2018-2020.html" TargetMode="External" /><Relationship Id="rId37" Type="http://schemas.openxmlformats.org/officeDocument/2006/relationships/hyperlink" Target="http://fin22.ru/projects/p2017/" TargetMode="External" /><Relationship Id="rId38" Type="http://schemas.openxmlformats.org/officeDocument/2006/relationships/hyperlink" Target="http://minfinrb.ru/normbase/18/?SECTION_ID=18&amp;PAGEN_1=2" TargetMode="External" /><Relationship Id="rId39" Type="http://schemas.openxmlformats.org/officeDocument/2006/relationships/hyperlink" Target="http://r-19.ru/authorities/ministry-of-finance-of-the-republic-of-khakassia/docs/byudzhet-respubliki-khakasiya/" TargetMode="External" /><Relationship Id="rId40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get/edge/proj_zzk/proekt_zakona2018.html" TargetMode="External" /><Relationship Id="rId41" Type="http://schemas.openxmlformats.org/officeDocument/2006/relationships/hyperlink" Target="https://www.kamgov.ru/minfin/budzet-2018" TargetMode="External" /><Relationship Id="rId42" Type="http://schemas.openxmlformats.org/officeDocument/2006/relationships/hyperlink" Target="http://acts.findep.org/acts.html" TargetMode="External" /><Relationship Id="rId43" Type="http://schemas.openxmlformats.org/officeDocument/2006/relationships/hyperlink" Target="http://www.minfin-altai.ru/regulatory/bills/?ELEMENT_ID=3028" TargetMode="External" /><Relationship Id="rId44" Type="http://schemas.openxmlformats.org/officeDocument/2006/relationships/hyperlink" Target="http://www.fin.amurobl.ru/oblastnoy-byudzhet/proekty-zakonov-amurskoy-oblasti/ob-oblastnom-byudzhete/ob-oblastnom-byudzhete-2018-god.php" TargetMode="External" /><Relationship Id="rId45" Type="http://schemas.openxmlformats.org/officeDocument/2006/relationships/hyperlink" Target="http://www.finsmol.ru/pbudget/nJkD58Sj" TargetMode="External" /><Relationship Id="rId46" Type="http://schemas.openxmlformats.org/officeDocument/2006/relationships/hyperlink" Target="http://orel-region.ru/index.php?head=6&amp;part=73&amp;unit=3&amp;op=8&amp;in=132" TargetMode="External" /><Relationship Id="rId47" Type="http://schemas.openxmlformats.org/officeDocument/2006/relationships/hyperlink" Target="http://fin.tmbreg.ru/6347/8130/8468.html" TargetMode="External" /><Relationship Id="rId48" Type="http://schemas.openxmlformats.org/officeDocument/2006/relationships/hyperlink" Target="http://dfto.ru/index.php/razdel/razdely/proekt-zakona-o-byudzhete" TargetMode="External" /><Relationship Id="rId49" Type="http://schemas.openxmlformats.org/officeDocument/2006/relationships/hyperlink" Target="http://www.budget.mos.ru/BudgetAttachements_2018_2020" TargetMode="External" /><Relationship Id="rId50" Type="http://schemas.openxmlformats.org/officeDocument/2006/relationships/hyperlink" Target="http://beldepfin.ru/byudzhet-2018-2020/" TargetMode="External" /><Relationship Id="rId51" Type="http://schemas.openxmlformats.org/officeDocument/2006/relationships/hyperlink" Target="http://dtf.avo.ru/proekty-zakonov-vladimirskoj-oblasti" TargetMode="External" /><Relationship Id="rId52" Type="http://schemas.openxmlformats.org/officeDocument/2006/relationships/hyperlink" Target="http://www.gfu.vrn.ru/regulatory/normativnye-pravovye-akty/zakony-voronezhskoy-oblasti-/zakony-voronezhskoy-oblasti-2019-2020.php" TargetMode="External" /><Relationship Id="rId53" Type="http://schemas.openxmlformats.org/officeDocument/2006/relationships/hyperlink" Target="http://df.ivanovoobl.ru/regionalnye-finansy/zakon-ob-oblastnom-byudzhete/proekt-zakona-o-byudzhete/" TargetMode="External" /><Relationship Id="rId54" Type="http://schemas.openxmlformats.org/officeDocument/2006/relationships/hyperlink" Target="http://admobl.kaluga.ru/main/work/finances/budget/2018-2020.php" TargetMode="External" /><Relationship Id="rId55" Type="http://schemas.openxmlformats.org/officeDocument/2006/relationships/hyperlink" Target="http://depfin.adm44.ru/info/law/proetjzko/index.aspx" TargetMode="External" /><Relationship Id="rId56" Type="http://schemas.openxmlformats.org/officeDocument/2006/relationships/hyperlink" Target="http://ufin48.ru/Show/Category/?ItemId=16&amp;headingId=4" TargetMode="External" /><Relationship Id="rId57" Type="http://schemas.openxmlformats.org/officeDocument/2006/relationships/hyperlink" Target="http://bks.pskov.ru/ebudget/Show/Category/10?ItemId=257" TargetMode="External" /><Relationship Id="rId58" Type="http://schemas.openxmlformats.org/officeDocument/2006/relationships/hyperlink" Target="http://old.fincom.gov.spb.ru/cf/activity/opendata/budget_for_people/details.htm?id=10277998@cmsArticle" TargetMode="External" /><Relationship Id="rId59" Type="http://schemas.openxmlformats.org/officeDocument/2006/relationships/hyperlink" Target="http://minfin.rk.gov.ru/rus/info.php?id=659020" TargetMode="External" /><Relationship Id="rId60" Type="http://schemas.openxmlformats.org/officeDocument/2006/relationships/hyperlink" Target="http://ob.sev.gov.ru/dokumenty/project-zakona-o-budgete" TargetMode="External" /><Relationship Id="rId61" Type="http://schemas.openxmlformats.org/officeDocument/2006/relationships/hyperlink" Target="http://forcitizens.ru/ob/dokumenty/proekt-byudzheta-i-materialy-k-nemu/2018-god" TargetMode="External" /><Relationship Id="rId62" Type="http://schemas.openxmlformats.org/officeDocument/2006/relationships/hyperlink" Target="http://www.minfinrm.ru/norm-akty-new/zakony/norm-prav-akty/budget-2018/" TargetMode="External" /><Relationship Id="rId63" Type="http://schemas.openxmlformats.org/officeDocument/2006/relationships/hyperlink" Target="http://budget.cap.ru/Show/Category/206?page=2&amp;ItemId=584" TargetMode="External" /><Relationship Id="rId64" Type="http://schemas.openxmlformats.org/officeDocument/2006/relationships/hyperlink" Target="http://saratov.ifinmon.ru/index.php/byudzhet-dlya-grazhdan/byudzhet-saratovskoj-oblasti/zakon-ob-oblastnom-byudzhete-na-2018-2020-godi/proect-zakona2018" TargetMode="External" /><Relationship Id="rId65" Type="http://schemas.openxmlformats.org/officeDocument/2006/relationships/hyperlink" Target="http://ebudget.primorsky.ru/Menu/Page/345" TargetMode="External" /><Relationship Id="rId66" Type="http://schemas.openxmlformats.org/officeDocument/2006/relationships/hyperlink" Target="https://minfin.khabkrai.ru/portal/Show/Category/220?ItemId=652" TargetMode="External" /><Relationship Id="rId67" Type="http://schemas.openxmlformats.org/officeDocument/2006/relationships/hyperlink" Target="http://iis.minfin.49gov.ru/ebudget/Menu/Page/84" TargetMode="External" /><Relationship Id="rId68" Type="http://schemas.openxmlformats.org/officeDocument/2006/relationships/hyperlink" Target="https://openbudget.sakhminfin.ru/Menu/Page/523" TargetMode="External" /><Relationship Id="rId69" Type="http://schemas.openxmlformats.org/officeDocument/2006/relationships/hyperlink" Target="http://zseao.ru/2017/10/proekt-zakona-eao-ob-oblastnom-byudzhete-na-2018-god-i-na-planovyj-period-2019-i-2020-godov/" TargetMode="External" /><Relationship Id="rId70" Type="http://schemas.openxmlformats.org/officeDocument/2006/relationships/hyperlink" Target="http://duma.chukotka.ru/index.php?option=com_content&amp;view=article&amp;id=1317:9-ssess-budget-2018&amp;catid=47&amp;Itemid=154" TargetMode="External" /><Relationship Id="rId7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minfin.karelia.ru/sostavlenie-bjudzheta-na-2018-2020-gody/" TargetMode="External" /><Relationship Id="rId2" Type="http://schemas.openxmlformats.org/officeDocument/2006/relationships/hyperlink" Target="http://minfin.rkomi.ru/minfin_rkomi/minfin_rbudj/budjet/" TargetMode="External" /><Relationship Id="rId3" Type="http://schemas.openxmlformats.org/officeDocument/2006/relationships/hyperlink" Target="http://dvinaland.ru/-jy0jwy2y" TargetMode="External" /><Relationship Id="rId4" Type="http://schemas.openxmlformats.org/officeDocument/2006/relationships/hyperlink" Target="http://minfin39.ru/budget/next_year/" TargetMode="External" /><Relationship Id="rId5" Type="http://schemas.openxmlformats.org/officeDocument/2006/relationships/hyperlink" Target="http://minfin.gov-murman.ru/open-budget/regional_budget/law_of_budget_projects/project-19-20.php" TargetMode="External" /><Relationship Id="rId6" Type="http://schemas.openxmlformats.org/officeDocument/2006/relationships/hyperlink" Target="http://dfei.adm-nao.ru/zakony-o-byudzhete/" TargetMode="External" /><Relationship Id="rId7" Type="http://schemas.openxmlformats.org/officeDocument/2006/relationships/hyperlink" Target="http://minfin.kalmregion.ru/deyatelnost/byudzhet-respubliki-kalmykiya/proekt-respublikanskogo-byudzheta-na-ocherednoy-finansovyy-god-i-planovyy-period-/" TargetMode="External" /><Relationship Id="rId8" Type="http://schemas.openxmlformats.org/officeDocument/2006/relationships/hyperlink" Target="http://www.minfin.donland.ru/docs/s/226/cp/1" TargetMode="External" /><Relationship Id="rId9" Type="http://schemas.openxmlformats.org/officeDocument/2006/relationships/hyperlink" Target="https://minfin.astrobl.ru/site-page/materialy-proekta" TargetMode="External" /><Relationship Id="rId10" Type="http://schemas.openxmlformats.org/officeDocument/2006/relationships/hyperlink" Target="http://minfin01-maykop.ru/Show/Category/12?page=2&amp;ItemId=58" TargetMode="External" /><Relationship Id="rId11" Type="http://schemas.openxmlformats.org/officeDocument/2006/relationships/hyperlink" Target="https://www.minfinkubani.ru/budget_execution/detail.php?ID=9045&amp;IBLOCK_ID=31&amp;str_date=25.10.2017" TargetMode="External" /><Relationship Id="rId12" Type="http://schemas.openxmlformats.org/officeDocument/2006/relationships/hyperlink" Target="http://pravitelstvo.kbr.ru/oigv/minfin/npi/proekty_normativnyh_i_pravovyh_aktov.php?postid=17418" TargetMode="External" /><Relationship Id="rId13" Type="http://schemas.openxmlformats.org/officeDocument/2006/relationships/hyperlink" Target="http://openbudsk.ru/content/projectzk17/pr18standart.php" TargetMode="External" /><Relationship Id="rId14" Type="http://schemas.openxmlformats.org/officeDocument/2006/relationships/hyperlink" Target="http://minfin09.ru/2017/10/%D0%BF%D1%80%D0%BE%D0%B5%D0%BA%D1%82-%D0%B7%D0%B0%D0%BA%D0%BE%D0%BD%D0%B0-%D0%BE-%D1%80%D0%B5%D1%81%D0%BF%D1%83%D0%B1%D0%BB%D0%B8%D0%BA%D0%B0%D0%BD%D1%81%D0%BA%D0%BE%D0%BC-%D0%B1%D1%8E%D0%B4%D0%B6-5/" TargetMode="External" /><Relationship Id="rId15" Type="http://schemas.openxmlformats.org/officeDocument/2006/relationships/hyperlink" Target="http://minfin.orb.ru/%D0%B7%D0%B0%D0%BA%D0%BE%D0%BD-%D0%BE%D0%B1-%D0%BE%D0%B1%D0%BB%D0%B0%D1%81%D1%82%D0%BD%D0%BE%D0%BC-%D0%B1%D1%8E%D0%B4%D0%B6%D0%B5%D1%82%D0%B5/" TargetMode="External" /><Relationship Id="rId16" Type="http://schemas.openxmlformats.org/officeDocument/2006/relationships/hyperlink" Target="http://finance.pnzreg.ru/norm_doc/2017/10/31/19484449" TargetMode="External" /><Relationship Id="rId17" Type="http://schemas.openxmlformats.org/officeDocument/2006/relationships/hyperlink" Target="http://ufo.ulntc.ru/index.php?mgf=budget/open_budget" TargetMode="External" /><Relationship Id="rId18" Type="http://schemas.openxmlformats.org/officeDocument/2006/relationships/hyperlink" Target="http://budget.perm.ru/execution/proekt/proektzak/2017/" TargetMode="External" /><Relationship Id="rId19" Type="http://schemas.openxmlformats.org/officeDocument/2006/relationships/hyperlink" Target="http://mari-el.gov.ru/minfin/Pages/projects.aspx" TargetMode="External" /><Relationship Id="rId20" Type="http://schemas.openxmlformats.org/officeDocument/2006/relationships/hyperlink" Target="http://www.mfur.ru/budjet/formirovanie/2018-god.php" TargetMode="External" /><Relationship Id="rId21" Type="http://schemas.openxmlformats.org/officeDocument/2006/relationships/hyperlink" Target="http://minfin.tatarstan.ru/rus/proekt-byudzheta-i-materiali-k-nemu-845677.htm" TargetMode="External" /><Relationship Id="rId22" Type="http://schemas.openxmlformats.org/officeDocument/2006/relationships/hyperlink" Target="https://minfin.bashkortostan.ru/activity/?SECTION_ID=18373" TargetMode="External" /><Relationship Id="rId23" Type="http://schemas.openxmlformats.org/officeDocument/2006/relationships/hyperlink" Target="http://minfin.midural.ru/document/category/23#document_list" TargetMode="External" /><Relationship Id="rId24" Type="http://schemas.openxmlformats.org/officeDocument/2006/relationships/hyperlink" Target="https://admtyumen.ru/ogv_ru/finance/finance/bugjet/more.htm?id=11480133@cmsArticle" TargetMode="External" /><Relationship Id="rId25" Type="http://schemas.openxmlformats.org/officeDocument/2006/relationships/hyperlink" Target="http://www.minfin74.ru/mBudget/project/" TargetMode="External" /><Relationship Id="rId26" Type="http://schemas.openxmlformats.org/officeDocument/2006/relationships/hyperlink" Target="http://www.yamalfin.ru/index.php?option=com_content&amp;view=article&amp;id=2460:2017-11-01-12-34-14&amp;catid=144:2017-11-01-12-24-25&amp;Itemid=118" TargetMode="External" /><Relationship Id="rId27" Type="http://schemas.openxmlformats.org/officeDocument/2006/relationships/hyperlink" Target="http://gfu.ru/budget/obl/section.php?IBLOCK_ID=125&amp;SECTION_ID=1180" TargetMode="External" /><Relationship Id="rId28" Type="http://schemas.openxmlformats.org/officeDocument/2006/relationships/hyperlink" Target="http://mfnso.nso.ru/page/2755" TargetMode="External" /><Relationship Id="rId29" Type="http://schemas.openxmlformats.org/officeDocument/2006/relationships/hyperlink" Target="http://mf.omskportal.ru/ru/RegionalPublicAuthorities/executivelist/MF/otkrbudg/proekt/2018-2020.html" TargetMode="External" /><Relationship Id="rId30" Type="http://schemas.openxmlformats.org/officeDocument/2006/relationships/hyperlink" Target="http://fin22.ru/projects/p2017/" TargetMode="External" /><Relationship Id="rId31" Type="http://schemas.openxmlformats.org/officeDocument/2006/relationships/hyperlink" Target="http://minfinrb.ru/normbase/18/?SECTION_ID=18&amp;PAGEN_1=2" TargetMode="External" /><Relationship Id="rId32" Type="http://schemas.openxmlformats.org/officeDocument/2006/relationships/hyperlink" Target="http://r-19.ru/authorities/ministry-of-finance-of-the-republic-of-khakassia/docs/byudzhet-respubliki-khakasiya/" TargetMode="External" /><Relationship Id="rId33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get/edge/proj_zzk/proekt_zakona2018.html" TargetMode="External" /><Relationship Id="rId34" Type="http://schemas.openxmlformats.org/officeDocument/2006/relationships/hyperlink" Target="http://www.minfin-altai.ru/regulatory/bills/?ELEMENT_ID=3028" TargetMode="External" /><Relationship Id="rId35" Type="http://schemas.openxmlformats.org/officeDocument/2006/relationships/hyperlink" Target="http://www.fin.amurobl.ru/oblastnoy-byudzhet/proekty-zakonov-amurskoy-oblasti/ob-oblastnom-byudzhete/ob-oblastnom-byudzhete-2018-god.php" TargetMode="External" /><Relationship Id="rId36" Type="http://schemas.openxmlformats.org/officeDocument/2006/relationships/hyperlink" Target="http://df.ivanovoobl.ru/regionalnye-finansy/zakon-ob-oblastnom-byudzhete/proekt-zakona-o-byudzhete/" TargetMode="External" /><Relationship Id="rId37" Type="http://schemas.openxmlformats.org/officeDocument/2006/relationships/hyperlink" Target="http://www.finsmol.ru/pbudget/nJkD58Sj" TargetMode="External" /><Relationship Id="rId38" Type="http://schemas.openxmlformats.org/officeDocument/2006/relationships/hyperlink" Target="http://ebudget.primorsky.ru/Menu/Page/345" TargetMode="External" /><Relationship Id="rId39" Type="http://schemas.openxmlformats.org/officeDocument/2006/relationships/hyperlink" Target="http://iis.minfin.49gov.ru/ebudget/Menu/Page/84" TargetMode="External" /><Relationship Id="rId40" Type="http://schemas.openxmlformats.org/officeDocument/2006/relationships/hyperlink" Target="https://openbudget.sakhminfin.ru/Menu/Page/523" TargetMode="External" /><Relationship Id="rId41" Type="http://schemas.openxmlformats.org/officeDocument/2006/relationships/hyperlink" Target="http://portal.tverfin.ru/portal/Show/Category/44?ItemId=594" TargetMode="External" /><Relationship Id="rId42" Type="http://schemas.openxmlformats.org/officeDocument/2006/relationships/hyperlink" Target="http://ufin48.ru/Show/Category/?ItemId=16&amp;headingId=4" TargetMode="External" /><Relationship Id="rId43" Type="http://schemas.openxmlformats.org/officeDocument/2006/relationships/hyperlink" Target="http://budget.lenobl.ru/new/documents/?page=2&amp;sortOrder=&amp;type=&amp;sortName=&amp;sortDate=" TargetMode="External" /><Relationship Id="rId44" Type="http://schemas.openxmlformats.org/officeDocument/2006/relationships/hyperlink" Target="http://old.fincom.gov.spb.ru/cf/activity/opendata/budget_for_people/budget.htm" TargetMode="External" /><Relationship Id="rId45" Type="http://schemas.openxmlformats.org/officeDocument/2006/relationships/hyperlink" Target="http://crimea.gov.ru/law-draft-card/5600" TargetMode="External" /><Relationship Id="rId46" Type="http://schemas.openxmlformats.org/officeDocument/2006/relationships/hyperlink" Target="http://parliament-osetia.ru/index.php/main/bills/art/422" TargetMode="External" /><Relationship Id="rId47" Type="http://schemas.openxmlformats.org/officeDocument/2006/relationships/hyperlink" Target="http://www.minfinrm.ru/norm-akty-new/zakony/norm-prav-akty/budget-2018/" TargetMode="External" /><Relationship Id="rId48" Type="http://schemas.openxmlformats.org/officeDocument/2006/relationships/hyperlink" Target="http://beldepfin.ru/byudzhet-2018-2020/" TargetMode="External" /><Relationship Id="rId4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minfin.karelia.ru/sostavlenie-bjudzheta-na-2018-2020-gody/" TargetMode="External" /><Relationship Id="rId2" Type="http://schemas.openxmlformats.org/officeDocument/2006/relationships/hyperlink" Target="http://minfin.rkomi.ru/minfin_rkomi/minfin_rbudj/budjet/" TargetMode="External" /><Relationship Id="rId3" Type="http://schemas.openxmlformats.org/officeDocument/2006/relationships/hyperlink" Target="http://dvinaland.ru/-jy0jwy2y" TargetMode="External" /><Relationship Id="rId4" Type="http://schemas.openxmlformats.org/officeDocument/2006/relationships/hyperlink" Target="http://minfin39.ru/budget/next_year/" TargetMode="External" /><Relationship Id="rId5" Type="http://schemas.openxmlformats.org/officeDocument/2006/relationships/hyperlink" Target="http://minfin.gov-murman.ru/open-budget/regional_budget/law_of_budget_projects/project-19-20.php" TargetMode="External" /><Relationship Id="rId6" Type="http://schemas.openxmlformats.org/officeDocument/2006/relationships/hyperlink" Target="http://dfei.adm-nao.ru/zakony-o-byudzhete/" TargetMode="External" /><Relationship Id="rId7" Type="http://schemas.openxmlformats.org/officeDocument/2006/relationships/hyperlink" Target="http://minfin.kalmregion.ru/deyatelnost/byudzhet-respubliki-kalmykiya/proekt-respublikanskogo-byudzheta-na-ocherednoy-finansovyy-god-i-planovyy-period-/" TargetMode="External" /><Relationship Id="rId8" Type="http://schemas.openxmlformats.org/officeDocument/2006/relationships/hyperlink" Target="http://www.minfin.donland.ru/docs/s/226/cp/1" TargetMode="External" /><Relationship Id="rId9" Type="http://schemas.openxmlformats.org/officeDocument/2006/relationships/hyperlink" Target="https://minfin.astrobl.ru/site-page/materialy-proekta" TargetMode="External" /><Relationship Id="rId10" Type="http://schemas.openxmlformats.org/officeDocument/2006/relationships/hyperlink" Target="http://minfin01-maykop.ru/Show/Category/12?page=2&amp;ItemId=58" TargetMode="External" /><Relationship Id="rId11" Type="http://schemas.openxmlformats.org/officeDocument/2006/relationships/hyperlink" Target="https://www.minfinkubani.ru/budget_execution/detail.php?ID=9045&amp;IBLOCK_ID=31&amp;str_date=25.10.2017" TargetMode="External" /><Relationship Id="rId12" Type="http://schemas.openxmlformats.org/officeDocument/2006/relationships/hyperlink" Target="http://pravitelstvo.kbr.ru/oigv/minfin/npi/proekty_normativnyh_i_pravovyh_aktov.php?postid=17418" TargetMode="External" /><Relationship Id="rId13" Type="http://schemas.openxmlformats.org/officeDocument/2006/relationships/hyperlink" Target="http://openbudsk.ru/content/projectzk17/pr18standart.php" TargetMode="External" /><Relationship Id="rId14" Type="http://schemas.openxmlformats.org/officeDocument/2006/relationships/hyperlink" Target="http://minfin09.ru/2017/10/%D0%BF%D1%80%D0%BE%D0%B5%D0%BA%D1%82-%D0%B7%D0%B0%D0%BA%D0%BE%D0%BD%D0%B0-%D0%BE-%D1%80%D0%B5%D1%81%D0%BF%D1%83%D0%B1%D0%BB%D0%B8%D0%BA%D0%B0%D0%BD%D1%81%D0%BA%D0%BE%D0%BC-%D0%B1%D1%8E%D0%B4%D0%B6-5/" TargetMode="External" /><Relationship Id="rId15" Type="http://schemas.openxmlformats.org/officeDocument/2006/relationships/hyperlink" Target="http://minfin.orb.ru/%D0%B7%D0%B0%D0%BA%D0%BE%D0%BD-%D0%BE%D0%B1-%D0%BE%D0%B1%D0%BB%D0%B0%D1%81%D1%82%D0%BD%D0%BE%D0%BC-%D0%B1%D1%8E%D0%B4%D0%B6%D0%B5%D1%82%D0%B5/" TargetMode="External" /><Relationship Id="rId16" Type="http://schemas.openxmlformats.org/officeDocument/2006/relationships/hyperlink" Target="http://finance.pnzreg.ru/norm_doc/2017/10/31/19484449" TargetMode="External" /><Relationship Id="rId17" Type="http://schemas.openxmlformats.org/officeDocument/2006/relationships/hyperlink" Target="http://ufo.ulntc.ru/index.php?mgf=budget/open_budget" TargetMode="External" /><Relationship Id="rId18" Type="http://schemas.openxmlformats.org/officeDocument/2006/relationships/hyperlink" Target="http://budget.perm.ru/execution/proekt/proektzak/2017/" TargetMode="External" /><Relationship Id="rId19" Type="http://schemas.openxmlformats.org/officeDocument/2006/relationships/hyperlink" Target="http://mari-el.gov.ru/minfin/Pages/projects.aspx" TargetMode="External" /><Relationship Id="rId20" Type="http://schemas.openxmlformats.org/officeDocument/2006/relationships/hyperlink" Target="http://www.mfur.ru/budjet/formirovanie/2018-god.php" TargetMode="External" /><Relationship Id="rId21" Type="http://schemas.openxmlformats.org/officeDocument/2006/relationships/hyperlink" Target="http://minfin.tatarstan.ru/rus/proekt-byudzheta-i-materiali-k-nemu-845677.htm" TargetMode="External" /><Relationship Id="rId22" Type="http://schemas.openxmlformats.org/officeDocument/2006/relationships/hyperlink" Target="https://minfin.bashkortostan.ru/activity/?SECTION_ID=18373" TargetMode="External" /><Relationship Id="rId23" Type="http://schemas.openxmlformats.org/officeDocument/2006/relationships/hyperlink" Target="http://minfin.midural.ru/document/category/23#document_list" TargetMode="External" /><Relationship Id="rId24" Type="http://schemas.openxmlformats.org/officeDocument/2006/relationships/hyperlink" Target="https://admtyumen.ru/ogv_ru/finance/finance/bugjet/more.htm?id=11480133@cmsArticle" TargetMode="External" /><Relationship Id="rId25" Type="http://schemas.openxmlformats.org/officeDocument/2006/relationships/hyperlink" Target="http://www.minfin74.ru/mBudget/project/" TargetMode="External" /><Relationship Id="rId26" Type="http://schemas.openxmlformats.org/officeDocument/2006/relationships/hyperlink" Target="http://depfin.admhmao.ru/otkrytyy-byudzhet/" TargetMode="External" /><Relationship Id="rId27" Type="http://schemas.openxmlformats.org/officeDocument/2006/relationships/hyperlink" Target="http://www.yamalfin.ru/index.php?option=com_content&amp;view=article&amp;id=2460:2017-11-01-12-34-14&amp;catid=144:2017-11-01-12-24-25&amp;Itemid=118" TargetMode="External" /><Relationship Id="rId28" Type="http://schemas.openxmlformats.org/officeDocument/2006/relationships/hyperlink" Target="http://gfu.ru/budget/obl/section.php?IBLOCK_ID=125&amp;SECTION_ID=1180" TargetMode="External" /><Relationship Id="rId29" Type="http://schemas.openxmlformats.org/officeDocument/2006/relationships/hyperlink" Target="http://mfnso.nso.ru/page/2755" TargetMode="External" /><Relationship Id="rId30" Type="http://schemas.openxmlformats.org/officeDocument/2006/relationships/hyperlink" Target="http://mf.omskportal.ru/ru/RegionalPublicAuthorities/executivelist/MF/otkrbudg/proekt/2018-2020.html" TargetMode="External" /><Relationship Id="rId31" Type="http://schemas.openxmlformats.org/officeDocument/2006/relationships/hyperlink" Target="http://fin22.ru/projects/p2017/" TargetMode="External" /><Relationship Id="rId32" Type="http://schemas.openxmlformats.org/officeDocument/2006/relationships/hyperlink" Target="http://minfinrb.ru/normbase/18/?SECTION_ID=18&amp;PAGEN_1=2" TargetMode="External" /><Relationship Id="rId33" Type="http://schemas.openxmlformats.org/officeDocument/2006/relationships/hyperlink" Target="http://r-19.ru/authorities/ministry-of-finance-of-the-republic-of-khakassia/docs/byudzhet-respubliki-khakasiya/" TargetMode="External" /><Relationship Id="rId34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get/edge/proj_zzk/proekt_zakona2018.html" TargetMode="External" /><Relationship Id="rId35" Type="http://schemas.openxmlformats.org/officeDocument/2006/relationships/hyperlink" Target="http://acts.findep.org/acts.html" TargetMode="External" /><Relationship Id="rId36" Type="http://schemas.openxmlformats.org/officeDocument/2006/relationships/hyperlink" Target="https://minfin.khabkrai.ru/portal/Show/Category/220?ItemId=652" TargetMode="External" /><Relationship Id="rId37" Type="http://schemas.openxmlformats.org/officeDocument/2006/relationships/hyperlink" Target="http://www.minfin-altai.ru/regulatory/bills/?ELEMENT_ID=3028" TargetMode="External" /><Relationship Id="rId38" Type="http://schemas.openxmlformats.org/officeDocument/2006/relationships/hyperlink" Target="http://www.fin.amurobl.ru/oblastnoy-byudzhet/proekty-zakonov-amurskoy-oblasti/ob-oblastnom-byudzhete/ob-oblastnom-byudzhete-2018-god.php" TargetMode="External" /><Relationship Id="rId39" Type="http://schemas.openxmlformats.org/officeDocument/2006/relationships/hyperlink" Target="http://dtf.avo.ru/proekty-zakonov-vladimirskoj-oblasti" TargetMode="External" /><Relationship Id="rId40" Type="http://schemas.openxmlformats.org/officeDocument/2006/relationships/hyperlink" Target="http://df.ivanovoobl.ru/regionalnye-finansy/zakon-ob-oblastnom-byudzhete/proekt-zakona-o-byudzhete/" TargetMode="External" /><Relationship Id="rId41" Type="http://schemas.openxmlformats.org/officeDocument/2006/relationships/hyperlink" Target="http://www.finsmol.ru/pbudget/nJkD58Sj" TargetMode="External" /><Relationship Id="rId42" Type="http://schemas.openxmlformats.org/officeDocument/2006/relationships/hyperlink" Target="http://ebudget.primorsky.ru/Menu/Page/345" TargetMode="External" /><Relationship Id="rId43" Type="http://schemas.openxmlformats.org/officeDocument/2006/relationships/hyperlink" Target="http://iis.minfin.49gov.ru/ebudget/Menu/Page/84" TargetMode="External" /><Relationship Id="rId44" Type="http://schemas.openxmlformats.org/officeDocument/2006/relationships/hyperlink" Target="https://openbudget.sakhminfin.ru/Menu/Page/523" TargetMode="External" /><Relationship Id="rId45" Type="http://schemas.openxmlformats.org/officeDocument/2006/relationships/hyperlink" Target="http://crimea.gov.ru/law-draft-card/5600" TargetMode="External" /><Relationship Id="rId46" Type="http://schemas.openxmlformats.org/officeDocument/2006/relationships/hyperlink" Target="http://www.minfinrm.ru/norm-akty-new/zakony/norm-prav-akty/budget-2018/" TargetMode="External" /><Relationship Id="rId47" Type="http://schemas.openxmlformats.org/officeDocument/2006/relationships/hyperlink" Target="http://www.khural.org/info/finansy/202/" TargetMode="External" /><Relationship Id="rId48" Type="http://schemas.openxmlformats.org/officeDocument/2006/relationships/hyperlink" Target="http://old.fincom.gov.spb.ru/cf/activity/opendata/budget_for_people/budget.htm" TargetMode="External" /><Relationship Id="rId49" Type="http://schemas.openxmlformats.org/officeDocument/2006/relationships/hyperlink" Target="http://portal.tverfin.ru/portal/Menu/Page/187" TargetMode="External" /><Relationship Id="rId5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minfin.karelia.ru/sostavlenie-bjudzheta-na-2018-2020-gody/" TargetMode="External" /><Relationship Id="rId2" Type="http://schemas.openxmlformats.org/officeDocument/2006/relationships/hyperlink" Target="http://minfin.rkomi.ru/minfin_rkomi/minfin_rbudj/budjet/" TargetMode="External" /><Relationship Id="rId3" Type="http://schemas.openxmlformats.org/officeDocument/2006/relationships/hyperlink" Target="http://dvinaland.ru/-jy0jwy2y" TargetMode="External" /><Relationship Id="rId4" Type="http://schemas.openxmlformats.org/officeDocument/2006/relationships/hyperlink" Target="http://minfin39.ru/budget/next_year/" TargetMode="External" /><Relationship Id="rId5" Type="http://schemas.openxmlformats.org/officeDocument/2006/relationships/hyperlink" Target="http://df.gov35.ru/otkrytyy-byudzhet/zakony-ob-oblastnom-byudzhete/2018/" TargetMode="External" /><Relationship Id="rId6" Type="http://schemas.openxmlformats.org/officeDocument/2006/relationships/hyperlink" Target="http://minfin.gov-murman.ru/open-budget/regional_budget/law_of_budget_projects/project-19-20.php" TargetMode="External" /><Relationship Id="rId7" Type="http://schemas.openxmlformats.org/officeDocument/2006/relationships/hyperlink" Target="http://dfei.adm-nao.ru/zakony-o-byudzhete/" TargetMode="External" /><Relationship Id="rId8" Type="http://schemas.openxmlformats.org/officeDocument/2006/relationships/hyperlink" Target="http://volgafin.volgograd.ru/norms/acts/7359/" TargetMode="External" /><Relationship Id="rId9" Type="http://schemas.openxmlformats.org/officeDocument/2006/relationships/hyperlink" Target="http://minfin.kalmregion.ru/deyatelnost/byudzhet-respubliki-kalmykiya/proekt-respublikanskogo-byudzheta-na-ocherednoy-finansovyy-god-i-planovyy-period-/" TargetMode="External" /><Relationship Id="rId10" Type="http://schemas.openxmlformats.org/officeDocument/2006/relationships/hyperlink" Target="http://www.minfin.donland.ru/docs/s/226/cp/1" TargetMode="External" /><Relationship Id="rId11" Type="http://schemas.openxmlformats.org/officeDocument/2006/relationships/hyperlink" Target="https://minfin.astrobl.ru/site-page/materialy-proekta" TargetMode="External" /><Relationship Id="rId12" Type="http://schemas.openxmlformats.org/officeDocument/2006/relationships/hyperlink" Target="http://minfin01-maykop.ru/Show/Category/12?page=2&amp;ItemId=58" TargetMode="External" /><Relationship Id="rId13" Type="http://schemas.openxmlformats.org/officeDocument/2006/relationships/hyperlink" Target="https://www.minfinkubani.ru/budget_execution/detail.php?ID=9045&amp;IBLOCK_ID=31&amp;str_date=25.10.2017" TargetMode="External" /><Relationship Id="rId14" Type="http://schemas.openxmlformats.org/officeDocument/2006/relationships/hyperlink" Target="http://pravitelstvo.kbr.ru/oigv/minfin/npi/proekty_normativnyh_i_pravovyh_aktov.php?postid=17418" TargetMode="External" /><Relationship Id="rId15" Type="http://schemas.openxmlformats.org/officeDocument/2006/relationships/hyperlink" Target="http://openbudsk.ru/content/projectzk17/pr18standart.php" TargetMode="External" /><Relationship Id="rId16" Type="http://schemas.openxmlformats.org/officeDocument/2006/relationships/hyperlink" Target="http://minfin09.ru/2017/10/%D0%BF%D1%80%D0%BE%D0%B5%D0%BA%D1%82-%D0%B7%D0%B0%D0%BA%D0%BE%D0%BD%D0%B0-%D0%BE-%D1%80%D0%B5%D1%81%D0%BF%D1%83%D0%B1%D0%BB%D0%B8%D0%BA%D0%B0%D0%BD%D1%81%D0%BA%D0%BE%D0%BC-%D0%B1%D1%8E%D0%B4%D0%B6-5/" TargetMode="External" /><Relationship Id="rId17" Type="http://schemas.openxmlformats.org/officeDocument/2006/relationships/hyperlink" Target="http://mf.nnov.ru/index.php?option=com_k2&amp;view=item&amp;layout=item&amp;id=1374&amp;Itemid=259" TargetMode="External" /><Relationship Id="rId18" Type="http://schemas.openxmlformats.org/officeDocument/2006/relationships/hyperlink" Target="http://minfin.orb.ru/%D0%B7%D0%B0%D0%BA%D0%BE%D0%BD-%D0%BE%D0%B1-%D0%BE%D0%B1%D0%BB%D0%B0%D1%81%D1%82%D0%BD%D0%BE%D0%BC-%D0%B1%D1%8E%D0%B4%D0%B6%D0%B5%D1%82%D0%B5/" TargetMode="External" /><Relationship Id="rId19" Type="http://schemas.openxmlformats.org/officeDocument/2006/relationships/hyperlink" Target="http://ufo.ulntc.ru/index.php?mgf=budget/open_budget" TargetMode="External" /><Relationship Id="rId20" Type="http://schemas.openxmlformats.org/officeDocument/2006/relationships/hyperlink" Target="http://mari-el.gov.ru/minfin/Pages/projects.aspx" TargetMode="External" /><Relationship Id="rId21" Type="http://schemas.openxmlformats.org/officeDocument/2006/relationships/hyperlink" Target="http://www.mfur.ru/budjet/formirovanie/2018-god.php" TargetMode="External" /><Relationship Id="rId22" Type="http://schemas.openxmlformats.org/officeDocument/2006/relationships/hyperlink" Target="http://minfin.tatarstan.ru/rus/proekt-byudzheta-i-materiali-k-nemu-845677.htm" TargetMode="External" /><Relationship Id="rId23" Type="http://schemas.openxmlformats.org/officeDocument/2006/relationships/hyperlink" Target="https://minfin.bashkortostan.ru/activity/?SECTION_ID=18373" TargetMode="External" /><Relationship Id="rId24" Type="http://schemas.openxmlformats.org/officeDocument/2006/relationships/hyperlink" Target="https://admtyumen.ru/ogv_ru/finance/finance/bugjet/more.htm?id=11480133@cmsArticle" TargetMode="External" /><Relationship Id="rId25" Type="http://schemas.openxmlformats.org/officeDocument/2006/relationships/hyperlink" Target="http://www.minfin74.ru/mBudget/project/" TargetMode="External" /><Relationship Id="rId26" Type="http://schemas.openxmlformats.org/officeDocument/2006/relationships/hyperlink" Target="http://depfin.admhmao.ru/otkrytyy-byudzhet/" TargetMode="External" /><Relationship Id="rId27" Type="http://schemas.openxmlformats.org/officeDocument/2006/relationships/hyperlink" Target="http://www.yamalfin.ru/index.php?option=com_content&amp;view=article&amp;id=2460:2017-11-01-12-34-14&amp;catid=144:2017-11-01-12-24-25&amp;Itemid=118" TargetMode="External" /><Relationship Id="rId28" Type="http://schemas.openxmlformats.org/officeDocument/2006/relationships/hyperlink" Target="http://gfu.ru/budget/obl/section.php?IBLOCK_ID=125&amp;SECTION_ID=1180" TargetMode="External" /><Relationship Id="rId29" Type="http://schemas.openxmlformats.org/officeDocument/2006/relationships/hyperlink" Target="http://www.ofukem.ru/content/blogsection/36/213/" TargetMode="External" /><Relationship Id="rId30" Type="http://schemas.openxmlformats.org/officeDocument/2006/relationships/hyperlink" Target="http://mfnso.nso.ru/page/2755" TargetMode="External" /><Relationship Id="rId31" Type="http://schemas.openxmlformats.org/officeDocument/2006/relationships/hyperlink" Target="http://mf.omskportal.ru/ru/RegionalPublicAuthorities/executivelist/MF/otkrbudg/proekt/2018-2020.html" TargetMode="External" /><Relationship Id="rId32" Type="http://schemas.openxmlformats.org/officeDocument/2006/relationships/hyperlink" Target="http://fin22.ru/projects/p2017/" TargetMode="External" /><Relationship Id="rId33" Type="http://schemas.openxmlformats.org/officeDocument/2006/relationships/hyperlink" Target="http://minfinrb.ru/normbase/18/?SECTION_ID=18&amp;PAGEN_1=2" TargetMode="External" /><Relationship Id="rId34" Type="http://schemas.openxmlformats.org/officeDocument/2006/relationships/hyperlink" Target="http://r-19.ru/authorities/ministry-of-finance-of-the-republic-of-khakassia/docs/byudzhet-respubliki-khakasiya/" TargetMode="External" /><Relationship Id="rId35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get/edge/proj_zzk/proekt_zakona2018.html" TargetMode="External" /><Relationship Id="rId36" Type="http://schemas.openxmlformats.org/officeDocument/2006/relationships/hyperlink" Target="http://acts.findep.org/acts.html" TargetMode="External" /><Relationship Id="rId37" Type="http://schemas.openxmlformats.org/officeDocument/2006/relationships/hyperlink" Target="http://www.minfin-altai.ru/regulatory/bills/?ELEMENT_ID=3028" TargetMode="External" /><Relationship Id="rId38" Type="http://schemas.openxmlformats.org/officeDocument/2006/relationships/hyperlink" Target="http://www.fin.amurobl.ru/oblastnoy-byudzhet/proekty-zakonov-amurskoy-oblasti/ob-oblastnom-byudzhete/ob-oblastnom-byudzhete-2018-god.php" TargetMode="External" /><Relationship Id="rId39" Type="http://schemas.openxmlformats.org/officeDocument/2006/relationships/hyperlink" Target="http://dtf.avo.ru/proekty-zakonov-vladimirskoj-oblasti" TargetMode="External" /><Relationship Id="rId40" Type="http://schemas.openxmlformats.org/officeDocument/2006/relationships/hyperlink" Target="http://df.ivanovoobl.ru/regionalnye-finansy/zakon-ob-oblastnom-byudzhete/proekt-zakona-o-byudzhete/" TargetMode="External" /><Relationship Id="rId41" Type="http://schemas.openxmlformats.org/officeDocument/2006/relationships/hyperlink" Target="http://www.finsmol.ru/pbudget/nJkD58Sj" TargetMode="External" /><Relationship Id="rId42" Type="http://schemas.openxmlformats.org/officeDocument/2006/relationships/hyperlink" Target="http://ebudget.primorsky.ru/Menu/Page/345" TargetMode="External" /><Relationship Id="rId43" Type="http://schemas.openxmlformats.org/officeDocument/2006/relationships/hyperlink" Target="http://iis.minfin.49gov.ru/ebudget/Menu/Page/84" TargetMode="External" /><Relationship Id="rId44" Type="http://schemas.openxmlformats.org/officeDocument/2006/relationships/hyperlink" Target="https://openbudget.sakhminfin.ru/Menu/Page/523" TargetMode="External" /><Relationship Id="rId45" Type="http://schemas.openxmlformats.org/officeDocument/2006/relationships/hyperlink" Target="http://depfin.adm44.ru/info/law/proetjzko/index.aspx" TargetMode="External" /><Relationship Id="rId46" Type="http://schemas.openxmlformats.org/officeDocument/2006/relationships/hyperlink" Target="http://crimea.gov.ru/law-draft-card/5600" TargetMode="External" /><Relationship Id="rId47" Type="http://schemas.openxmlformats.org/officeDocument/2006/relationships/hyperlink" Target="http://www.minfinrm.ru/norm-akty-new/zakony/norm-prav-akty/budget-2018/" TargetMode="External" /><Relationship Id="rId48" Type="http://schemas.openxmlformats.org/officeDocument/2006/relationships/hyperlink" Target="http://www.khural.org/info/finansy/202/" TargetMode="External" /><Relationship Id="rId49" Type="http://schemas.openxmlformats.org/officeDocument/2006/relationships/hyperlink" Target="http://old.fincom.gov.spb.ru/cf/activity/opendata/budget_for_people/budget.htm" TargetMode="External" /><Relationship Id="rId50" Type="http://schemas.openxmlformats.org/officeDocument/2006/relationships/hyperlink" Target="https://minfin.ryazangov.ru/documents/draft_documents/2017/index.php" TargetMode="External" /><Relationship Id="rId5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fin-altai.ru/regulatory/bills/?ELEMENT_ID=3028" TargetMode="External" /><Relationship Id="rId2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get/edge/proj_zzk/proekt_zakona2018.html" TargetMode="External" /><Relationship Id="rId3" Type="http://schemas.openxmlformats.org/officeDocument/2006/relationships/hyperlink" Target="http://acts.findep.org/acts.html" TargetMode="Externa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df.gov35.ru/otkrytyy-byudzhet/zakony-ob-oblastnom-byudzhete/2018/" TargetMode="External" /><Relationship Id="rId2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get/edge/proj_zzk/proekt_zakona2018.html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PageLayoutView="80" workbookViewId="0" topLeftCell="A1">
      <pane ySplit="3" topLeftCell="A4" activePane="bottomLeft" state="frozen"/>
      <selection pane="topLeft" activeCell="A1" sqref="A1"/>
      <selection pane="bottomLeft" activeCell="A103" sqref="A103"/>
    </sheetView>
  </sheetViews>
  <sheetFormatPr defaultColWidth="9.140625" defaultRowHeight="15"/>
  <cols>
    <col min="1" max="1" width="34.57421875" style="2" customWidth="1"/>
    <col min="2" max="2" width="10.00390625" style="2" customWidth="1"/>
    <col min="3" max="4" width="13.28125" style="2" customWidth="1"/>
    <col min="5" max="5" width="10.421875" style="2" customWidth="1"/>
    <col min="6" max="6" width="21.00390625" style="2" customWidth="1"/>
    <col min="7" max="7" width="17.00390625" style="2" customWidth="1"/>
    <col min="8" max="8" width="20.57421875" style="2" customWidth="1"/>
    <col min="9" max="9" width="20.421875" style="2" customWidth="1"/>
    <col min="10" max="10" width="22.8515625" style="2" customWidth="1"/>
    <col min="11" max="11" width="21.7109375" style="2" customWidth="1"/>
    <col min="12" max="12" width="29.00390625" style="2" customWidth="1"/>
    <col min="13" max="13" width="19.28125" style="2" customWidth="1"/>
    <col min="14" max="14" width="20.8515625" style="2" customWidth="1"/>
    <col min="15" max="15" width="19.28125" style="2" customWidth="1"/>
    <col min="16" max="16" width="21.8515625" style="2" customWidth="1"/>
    <col min="17" max="17" width="17.7109375" style="2" customWidth="1"/>
    <col min="18" max="18" width="20.28125" style="2" customWidth="1"/>
    <col min="19" max="16384" width="9.140625" style="2" customWidth="1"/>
  </cols>
  <sheetData>
    <row r="1" spans="1:16" ht="21" customHeight="1">
      <c r="A1" s="145" t="s">
        <v>691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15.75" customHeight="1">
      <c r="A2" s="25" t="s">
        <v>683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ht="171.75" customHeight="1">
      <c r="A3" s="19" t="s">
        <v>111</v>
      </c>
      <c r="B3" s="20" t="s">
        <v>112</v>
      </c>
      <c r="C3" s="20" t="s">
        <v>187</v>
      </c>
      <c r="D3" s="20" t="s">
        <v>122</v>
      </c>
      <c r="E3" s="20" t="s">
        <v>186</v>
      </c>
      <c r="F3" s="19" t="str">
        <f>'5.1 '!B3</f>
        <v>5.1. Размещен ли проект закона о бюджете на 2018 год и на плановый период 2019 и 2020 годов в открытом доступе на сайте законодательного органа субъекта РФ или на сайте субъекта РФ, предназначенном для размещения бюджетных данных?</v>
      </c>
      <c r="G3" s="19" t="str">
        <f>'5.2 '!B3:B3</f>
        <v>5.2. Содержится ли в материалах к проекту закона о бюджете прогноз социально-экономического развития субъекта РФ на среднесрочный период?</v>
      </c>
      <c r="H3" s="19" t="str">
        <f>'5.3 '!B3:B4</f>
        <v>5.3. Содержится ли в материалах к проекту бюджета прогноз основных характеристик консолидированного бюджета субъекта РФ в разрезе бюджета субъекта РФ и свода бюджетов муниципальных образований?</v>
      </c>
      <c r="I3" s="19" t="str">
        <f>'5.4'!B3</f>
        <v>5.4. Содержатся ли в материалах к проекту бюджета сведения о доходах бюджета по видам доходов на 2018 год и на плановый период 2019 и 2020 годов в сравнении с ожидаемым исполнением за 2017 год (оценка текущего финансового года) и отчетом за 2016 год (отчетный финансовый год)?</v>
      </c>
      <c r="J3" s="19" t="str">
        <f>'5.5 '!B3</f>
        <v>5.5. Содержатся ли в материалах к проекту бюджета сведения о расходах бюджета по разделам и подразделам классификации расходов на 2018 год и на плановый период 2019 и 2020 годов в сравнении с ожидаемым исполнением за 2017 год (оценка текущего финансового года) и отчетом за 2016 год (отчетный финансовый год)?</v>
      </c>
      <c r="K3" s="26" t="str">
        <f>'5.6'!B3</f>
        <v>5.6. Содержатся ли в материалах к проекту бюджета сведения о расходах бюджета по государственным программам на 2018 год и на плановый период 2019 и 2020 годов в сравнении с ожидаемым исполнением за 2017 год (оценка текущего финансового года) и отчетом за 2016 год (отчетный финансовый год)?</v>
      </c>
      <c r="L3" s="26" t="str">
        <f>'5.7'!B3</f>
        <v>5.7. Содержатся ли в материалах к проекту бюджета сведения о планируемых на 2018 год и на плановый период 2019 и 2020 годов объемах оказания государственных услуг (работ) государственными бюджетными и автономными учреждениями субъекта РФ, а также о планируемых объемах субсидий на их финансовое обеспечение в сравнении с ожидаемым исполнением за 2017 год (оценка текущего финансового года) и отчетом за 2016 год (отчетный финансовый год)?</v>
      </c>
      <c r="M3" s="19" t="str">
        <f>'5.8'!B3</f>
        <v>5.8. Содержатся ли в материалах к проекту бюджета сведения об оценке налоговых льгот (налоговых расходов), предоставляемых в соответствии с решениями, принятыми органами государственной власти субъекта РФ, на 2018 год и на плановый период 2019 и 2020 годов?</v>
      </c>
      <c r="N3" s="19" t="str">
        <f>'5.9'!B3</f>
        <v>5.9. Содержатся ли в материалах к проекту бюджета методика и расчеты распределения дотаций на выравнивание уровня бюджетной обеспеченности муниципальных районов (городских округов) на 2018 год и на плановый период 2019 и 2020 годов?</v>
      </c>
      <c r="O3" s="19" t="str">
        <f>'5.10'!B3</f>
        <v>5.10. Содержатся ли в материалах к проекту бюджета методики (проекты методик) и расчеты распределения субсидий бюджетам муниципальных образований на 2018 год?</v>
      </c>
      <c r="P3" s="19" t="str">
        <f>'5.11'!B3</f>
        <v>5.11. Размещен ли проект закона о бюджете Территориального фонда обязательного медицинского страхования субъекта РФ на 2018 год и на плановый период 2019 и 2020 годов в открытом доступе на сайте законодательного органа субъекта РФ или на сайте субъекта РФ, предназначенном для размещения бюджетных данных?</v>
      </c>
      <c r="Q3" s="19" t="str">
        <f>'5.12'!B3</f>
        <v>5.12. Содержится ли в составе материалов к проекту закона о бюджете на 2018 год и на плановый период 2019 и 2020 годов заключение органа внешнего государственного финансового контроля?</v>
      </c>
      <c r="R3" s="19" t="str">
        <f>'5.13'!B3</f>
        <v>5.13. Содержится ли в составе материалов к проекту закона о бюджете на 2018 год и на плановый период 2019 и 2020 годов итоговый документ (протокол), принятый по результатам публичных слушаний?</v>
      </c>
    </row>
    <row r="4" spans="1:18" s="64" customFormat="1" ht="15.75" customHeight="1">
      <c r="A4" s="59" t="s">
        <v>90</v>
      </c>
      <c r="B4" s="60" t="s">
        <v>94</v>
      </c>
      <c r="C4" s="60" t="s">
        <v>118</v>
      </c>
      <c r="D4" s="60" t="s">
        <v>91</v>
      </c>
      <c r="E4" s="60" t="s">
        <v>91</v>
      </c>
      <c r="F4" s="61" t="s">
        <v>91</v>
      </c>
      <c r="G4" s="62" t="s">
        <v>91</v>
      </c>
      <c r="H4" s="62" t="s">
        <v>91</v>
      </c>
      <c r="I4" s="62" t="s">
        <v>91</v>
      </c>
      <c r="J4" s="62" t="s">
        <v>91</v>
      </c>
      <c r="K4" s="63" t="s">
        <v>91</v>
      </c>
      <c r="L4" s="63" t="s">
        <v>91</v>
      </c>
      <c r="M4" s="63" t="s">
        <v>91</v>
      </c>
      <c r="N4" s="63" t="s">
        <v>91</v>
      </c>
      <c r="O4" s="63" t="s">
        <v>91</v>
      </c>
      <c r="P4" s="63" t="s">
        <v>91</v>
      </c>
      <c r="Q4" s="63" t="s">
        <v>91</v>
      </c>
      <c r="R4" s="63" t="s">
        <v>91</v>
      </c>
    </row>
    <row r="5" spans="1:18" s="64" customFormat="1" ht="15.75" customHeight="1">
      <c r="A5" s="59" t="s">
        <v>113</v>
      </c>
      <c r="B5" s="60"/>
      <c r="C5" s="60"/>
      <c r="D5" s="60"/>
      <c r="E5" s="65">
        <f>SUM(F5:R5)</f>
        <v>28</v>
      </c>
      <c r="F5" s="66">
        <v>4</v>
      </c>
      <c r="G5" s="67">
        <v>2</v>
      </c>
      <c r="H5" s="67">
        <v>2</v>
      </c>
      <c r="I5" s="67">
        <v>2</v>
      </c>
      <c r="J5" s="67">
        <v>2</v>
      </c>
      <c r="K5" s="67">
        <v>2</v>
      </c>
      <c r="L5" s="67">
        <v>2</v>
      </c>
      <c r="M5" s="67">
        <v>2</v>
      </c>
      <c r="N5" s="67">
        <v>2</v>
      </c>
      <c r="O5" s="67">
        <v>2</v>
      </c>
      <c r="P5" s="67">
        <v>2</v>
      </c>
      <c r="Q5" s="67">
        <v>2</v>
      </c>
      <c r="R5" s="67">
        <v>2</v>
      </c>
    </row>
    <row r="6" spans="1:18" s="64" customFormat="1" ht="15.75" customHeight="1">
      <c r="A6" s="147" t="s">
        <v>692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9"/>
    </row>
    <row r="7" spans="1:18" ht="15" customHeight="1">
      <c r="A7" s="132" t="s">
        <v>10</v>
      </c>
      <c r="B7" s="23" t="str">
        <f aca="true" t="shared" si="0" ref="B7:B19">RANK(C7,$C$7:$C$95)&amp;IF(COUNTIF($C$7:$C$95,C7)&gt;1,"-"&amp;RANK(C7,$C$7:$C$95)+COUNTIF($C$7:$C$95,C7)-1,"")</f>
        <v>1-4</v>
      </c>
      <c r="C7" s="35">
        <f aca="true" t="shared" si="1" ref="C7:C19">E7/D7*100</f>
        <v>92.85714285714286</v>
      </c>
      <c r="D7" s="23">
        <f aca="true" t="shared" si="2" ref="D7:D19">$E$5</f>
        <v>28</v>
      </c>
      <c r="E7" s="52">
        <f aca="true" t="shared" si="3" ref="E7:E19">SUM(F7:R7)</f>
        <v>26</v>
      </c>
      <c r="F7" s="53">
        <f>'5.1 '!G16</f>
        <v>4</v>
      </c>
      <c r="G7" s="54">
        <f>'5.2 '!G17</f>
        <v>2</v>
      </c>
      <c r="H7" s="55">
        <f>'5.3 '!G17</f>
        <v>2</v>
      </c>
      <c r="I7" s="55">
        <f>'5.4'!G16</f>
        <v>2</v>
      </c>
      <c r="J7" s="55">
        <f>'5.5 '!G16</f>
        <v>2</v>
      </c>
      <c r="K7" s="54">
        <f>'5.6'!G16</f>
        <v>2</v>
      </c>
      <c r="L7" s="54">
        <f>'5.7'!G17</f>
        <v>2</v>
      </c>
      <c r="M7" s="54">
        <f>'5.8'!G16</f>
        <v>2</v>
      </c>
      <c r="N7" s="54">
        <f>'5.9'!G16</f>
        <v>2</v>
      </c>
      <c r="O7" s="54">
        <f>'5.10'!G17</f>
        <v>0</v>
      </c>
      <c r="P7" s="54">
        <f>'5.11'!G16</f>
        <v>2</v>
      </c>
      <c r="Q7" s="54">
        <f>'5.12'!G16</f>
        <v>2</v>
      </c>
      <c r="R7" s="54">
        <f>'5.13'!G16</f>
        <v>2</v>
      </c>
    </row>
    <row r="8" spans="1:18" ht="15" customHeight="1">
      <c r="A8" s="132" t="s">
        <v>32</v>
      </c>
      <c r="B8" s="23" t="str">
        <f t="shared" si="0"/>
        <v>1-4</v>
      </c>
      <c r="C8" s="35">
        <f t="shared" si="1"/>
        <v>92.85714285714286</v>
      </c>
      <c r="D8" s="23">
        <f t="shared" si="2"/>
        <v>28</v>
      </c>
      <c r="E8" s="52">
        <f t="shared" si="3"/>
        <v>26</v>
      </c>
      <c r="F8" s="53">
        <f>'5.1 '!G38</f>
        <v>4</v>
      </c>
      <c r="G8" s="54">
        <f>'5.2 '!G39</f>
        <v>2</v>
      </c>
      <c r="H8" s="55">
        <f>'5.3 '!G39</f>
        <v>2</v>
      </c>
      <c r="I8" s="55">
        <f>'5.4'!G38</f>
        <v>2</v>
      </c>
      <c r="J8" s="55">
        <f>'5.5 '!G38</f>
        <v>2</v>
      </c>
      <c r="K8" s="54">
        <f>'5.6'!G38</f>
        <v>2</v>
      </c>
      <c r="L8" s="54">
        <f>'5.7'!G39</f>
        <v>2</v>
      </c>
      <c r="M8" s="54">
        <f>'5.8'!G38</f>
        <v>2</v>
      </c>
      <c r="N8" s="54">
        <f>'5.9'!G38</f>
        <v>2</v>
      </c>
      <c r="O8" s="54">
        <f>'5.10'!G39</f>
        <v>0</v>
      </c>
      <c r="P8" s="54">
        <f>'5.11'!G38</f>
        <v>2</v>
      </c>
      <c r="Q8" s="54">
        <f>'5.12'!G38</f>
        <v>2</v>
      </c>
      <c r="R8" s="54">
        <f>'5.13'!G38</f>
        <v>2</v>
      </c>
    </row>
    <row r="9" spans="1:18" ht="15" customHeight="1">
      <c r="A9" s="132" t="s">
        <v>74</v>
      </c>
      <c r="B9" s="23" t="str">
        <f t="shared" si="0"/>
        <v>1-4</v>
      </c>
      <c r="C9" s="35">
        <f t="shared" si="1"/>
        <v>92.85714285714286</v>
      </c>
      <c r="D9" s="23">
        <f t="shared" si="2"/>
        <v>28</v>
      </c>
      <c r="E9" s="52">
        <f t="shared" si="3"/>
        <v>26</v>
      </c>
      <c r="F9" s="53">
        <f>'5.1 '!G83</f>
        <v>4</v>
      </c>
      <c r="G9" s="54">
        <f>'5.2 '!G84</f>
        <v>2</v>
      </c>
      <c r="H9" s="55">
        <f>'5.3 '!G84</f>
        <v>2</v>
      </c>
      <c r="I9" s="55">
        <f>'5.4'!G83</f>
        <v>2</v>
      </c>
      <c r="J9" s="55">
        <f>'5.5 '!G83</f>
        <v>2</v>
      </c>
      <c r="K9" s="54">
        <f>'5.6'!G83</f>
        <v>2</v>
      </c>
      <c r="L9" s="54">
        <f>'5.7'!G84</f>
        <v>2</v>
      </c>
      <c r="M9" s="54">
        <f>'5.8'!G83</f>
        <v>2</v>
      </c>
      <c r="N9" s="54">
        <f>'5.9'!G83</f>
        <v>2</v>
      </c>
      <c r="O9" s="54">
        <f>'5.10'!G84</f>
        <v>0</v>
      </c>
      <c r="P9" s="54">
        <f>'5.11'!G83</f>
        <v>2</v>
      </c>
      <c r="Q9" s="54">
        <f>'5.12'!G83</f>
        <v>2</v>
      </c>
      <c r="R9" s="54">
        <f>'5.13'!G83</f>
        <v>2</v>
      </c>
    </row>
    <row r="10" spans="1:18" ht="15" customHeight="1">
      <c r="A10" s="132" t="s">
        <v>87</v>
      </c>
      <c r="B10" s="23" t="str">
        <f t="shared" si="0"/>
        <v>1-4</v>
      </c>
      <c r="C10" s="35">
        <f t="shared" si="1"/>
        <v>92.85714285714286</v>
      </c>
      <c r="D10" s="23">
        <f t="shared" si="2"/>
        <v>28</v>
      </c>
      <c r="E10" s="52">
        <f t="shared" si="3"/>
        <v>26</v>
      </c>
      <c r="F10" s="53">
        <f>'5.1 '!G96</f>
        <v>4</v>
      </c>
      <c r="G10" s="54">
        <f>'5.2 '!G97</f>
        <v>2</v>
      </c>
      <c r="H10" s="55">
        <f>'5.3 '!G97</f>
        <v>2</v>
      </c>
      <c r="I10" s="55">
        <f>'5.4'!G96</f>
        <v>2</v>
      </c>
      <c r="J10" s="55">
        <f>'5.5 '!G96</f>
        <v>2</v>
      </c>
      <c r="K10" s="54">
        <f>'5.6'!G96</f>
        <v>2</v>
      </c>
      <c r="L10" s="54">
        <f>'5.7'!G97</f>
        <v>2</v>
      </c>
      <c r="M10" s="54">
        <f>'5.8'!G96</f>
        <v>2</v>
      </c>
      <c r="N10" s="54">
        <f>'5.9'!G96</f>
        <v>2</v>
      </c>
      <c r="O10" s="54">
        <f>'5.10'!G97</f>
        <v>0</v>
      </c>
      <c r="P10" s="54">
        <f>'5.11'!G96</f>
        <v>2</v>
      </c>
      <c r="Q10" s="54">
        <f>'5.12'!G96</f>
        <v>2</v>
      </c>
      <c r="R10" s="54">
        <f>'5.13'!G96</f>
        <v>2</v>
      </c>
    </row>
    <row r="11" spans="1:18" ht="15" customHeight="1">
      <c r="A11" s="132" t="s">
        <v>5</v>
      </c>
      <c r="B11" s="23" t="str">
        <f t="shared" si="0"/>
        <v>5-6</v>
      </c>
      <c r="C11" s="35">
        <f t="shared" si="1"/>
        <v>89.28571428571429</v>
      </c>
      <c r="D11" s="23">
        <f t="shared" si="2"/>
        <v>28</v>
      </c>
      <c r="E11" s="52">
        <f t="shared" si="3"/>
        <v>25</v>
      </c>
      <c r="F11" s="53">
        <f>'5.1 '!G11</f>
        <v>4</v>
      </c>
      <c r="G11" s="54">
        <f>'5.2 '!G12</f>
        <v>1</v>
      </c>
      <c r="H11" s="55">
        <f>'5.3 '!G12</f>
        <v>2</v>
      </c>
      <c r="I11" s="55">
        <f>'5.4'!G11</f>
        <v>2</v>
      </c>
      <c r="J11" s="55">
        <f>'5.5 '!G11</f>
        <v>2</v>
      </c>
      <c r="K11" s="54">
        <f>'5.6'!G11</f>
        <v>2</v>
      </c>
      <c r="L11" s="54">
        <f>'5.7'!G12</f>
        <v>2</v>
      </c>
      <c r="M11" s="54">
        <f>'5.8'!G11</f>
        <v>2</v>
      </c>
      <c r="N11" s="54">
        <f>'5.9'!G11</f>
        <v>2</v>
      </c>
      <c r="O11" s="54">
        <f>'5.10'!G12</f>
        <v>0</v>
      </c>
      <c r="P11" s="54">
        <f>'5.11'!G11</f>
        <v>2</v>
      </c>
      <c r="Q11" s="54">
        <f>'5.12'!G11</f>
        <v>2</v>
      </c>
      <c r="R11" s="54">
        <f>'5.13'!G11</f>
        <v>2</v>
      </c>
    </row>
    <row r="12" spans="1:18" ht="15" customHeight="1">
      <c r="A12" s="132" t="s">
        <v>46</v>
      </c>
      <c r="B12" s="23" t="str">
        <f t="shared" si="0"/>
        <v>5-6</v>
      </c>
      <c r="C12" s="35">
        <f t="shared" si="1"/>
        <v>89.28571428571429</v>
      </c>
      <c r="D12" s="23">
        <f t="shared" si="2"/>
        <v>28</v>
      </c>
      <c r="E12" s="52">
        <f t="shared" si="3"/>
        <v>25</v>
      </c>
      <c r="F12" s="53">
        <f>'5.1 '!G55</f>
        <v>4</v>
      </c>
      <c r="G12" s="54">
        <f>'5.2 '!G56</f>
        <v>1</v>
      </c>
      <c r="H12" s="55">
        <f>'5.3 '!G56</f>
        <v>2</v>
      </c>
      <c r="I12" s="55">
        <f>'5.4'!G55</f>
        <v>2</v>
      </c>
      <c r="J12" s="55">
        <f>'5.5 '!G55</f>
        <v>2</v>
      </c>
      <c r="K12" s="54">
        <f>'5.6'!G55</f>
        <v>2</v>
      </c>
      <c r="L12" s="54">
        <f>'5.7'!G56</f>
        <v>2</v>
      </c>
      <c r="M12" s="54">
        <f>'5.8'!G55</f>
        <v>2</v>
      </c>
      <c r="N12" s="54">
        <f>'5.9'!G55</f>
        <v>2</v>
      </c>
      <c r="O12" s="54">
        <f>'5.10'!G56</f>
        <v>0</v>
      </c>
      <c r="P12" s="54">
        <f>'5.11'!G55</f>
        <v>2</v>
      </c>
      <c r="Q12" s="54">
        <f>'5.12'!G55</f>
        <v>2</v>
      </c>
      <c r="R12" s="54">
        <f>'5.13'!G55</f>
        <v>2</v>
      </c>
    </row>
    <row r="13" spans="1:18" ht="15" customHeight="1">
      <c r="A13" s="132" t="s">
        <v>4</v>
      </c>
      <c r="B13" s="23" t="str">
        <f t="shared" si="0"/>
        <v>7-9</v>
      </c>
      <c r="C13" s="35">
        <f t="shared" si="1"/>
        <v>85.71428571428571</v>
      </c>
      <c r="D13" s="23">
        <f t="shared" si="2"/>
        <v>28</v>
      </c>
      <c r="E13" s="52">
        <f t="shared" si="3"/>
        <v>24</v>
      </c>
      <c r="F13" s="53">
        <f>'5.1 '!G10</f>
        <v>4</v>
      </c>
      <c r="G13" s="54">
        <f>'5.2 '!G11</f>
        <v>2</v>
      </c>
      <c r="H13" s="55">
        <f>'5.3 '!G11</f>
        <v>2</v>
      </c>
      <c r="I13" s="55">
        <f>'5.4'!G10</f>
        <v>2</v>
      </c>
      <c r="J13" s="55">
        <f>'5.5 '!G10</f>
        <v>2</v>
      </c>
      <c r="K13" s="54">
        <f>'5.6'!G10</f>
        <v>2</v>
      </c>
      <c r="L13" s="54">
        <f>'5.7'!G11</f>
        <v>2</v>
      </c>
      <c r="M13" s="54">
        <f>'5.8'!G10</f>
        <v>2</v>
      </c>
      <c r="N13" s="54">
        <f>'5.9'!G10</f>
        <v>2</v>
      </c>
      <c r="O13" s="54">
        <f>'5.10'!G11</f>
        <v>0</v>
      </c>
      <c r="P13" s="54">
        <f>'5.11'!G10</f>
        <v>2</v>
      </c>
      <c r="Q13" s="54">
        <f>'5.12'!G10</f>
        <v>2</v>
      </c>
      <c r="R13" s="54">
        <f>'5.13'!G10</f>
        <v>0</v>
      </c>
    </row>
    <row r="14" spans="1:18" s="1" customFormat="1" ht="15" customHeight="1">
      <c r="A14" s="132" t="s">
        <v>41</v>
      </c>
      <c r="B14" s="23" t="str">
        <f t="shared" si="0"/>
        <v>7-9</v>
      </c>
      <c r="C14" s="35">
        <f t="shared" si="1"/>
        <v>85.71428571428571</v>
      </c>
      <c r="D14" s="23">
        <f t="shared" si="2"/>
        <v>28</v>
      </c>
      <c r="E14" s="52">
        <f t="shared" si="3"/>
        <v>24</v>
      </c>
      <c r="F14" s="53">
        <f>'5.1 '!G49</f>
        <v>4</v>
      </c>
      <c r="G14" s="54">
        <f>'5.2 '!G50</f>
        <v>2</v>
      </c>
      <c r="H14" s="55">
        <f>'5.3 '!G50</f>
        <v>2</v>
      </c>
      <c r="I14" s="55">
        <f>'5.4'!G49</f>
        <v>2</v>
      </c>
      <c r="J14" s="55">
        <f>'5.5 '!G49</f>
        <v>2</v>
      </c>
      <c r="K14" s="54">
        <f>'5.6'!G49</f>
        <v>2</v>
      </c>
      <c r="L14" s="54">
        <f>'5.7'!G50</f>
        <v>2</v>
      </c>
      <c r="M14" s="54">
        <f>'5.8'!G49</f>
        <v>2</v>
      </c>
      <c r="N14" s="54">
        <f>'5.9'!G49</f>
        <v>0</v>
      </c>
      <c r="O14" s="54">
        <f>'5.10'!G50</f>
        <v>0</v>
      </c>
      <c r="P14" s="54">
        <f>'5.11'!G49</f>
        <v>2</v>
      </c>
      <c r="Q14" s="54">
        <f>'5.12'!G49</f>
        <v>2</v>
      </c>
      <c r="R14" s="54">
        <f>'5.13'!G49</f>
        <v>2</v>
      </c>
    </row>
    <row r="15" spans="1:18" ht="15" customHeight="1">
      <c r="A15" s="132" t="s">
        <v>51</v>
      </c>
      <c r="B15" s="23" t="str">
        <f t="shared" si="0"/>
        <v>7-9</v>
      </c>
      <c r="C15" s="35">
        <f t="shared" si="1"/>
        <v>85.71428571428571</v>
      </c>
      <c r="D15" s="23">
        <f t="shared" si="2"/>
        <v>28</v>
      </c>
      <c r="E15" s="52">
        <f t="shared" si="3"/>
        <v>24</v>
      </c>
      <c r="F15" s="53">
        <f>'5.1 '!G60</f>
        <v>4</v>
      </c>
      <c r="G15" s="54">
        <f>'5.2 '!G61</f>
        <v>2</v>
      </c>
      <c r="H15" s="55">
        <f>'5.3 '!G61</f>
        <v>2</v>
      </c>
      <c r="I15" s="55">
        <f>'5.4'!G60</f>
        <v>2</v>
      </c>
      <c r="J15" s="55">
        <f>'5.5 '!G60</f>
        <v>2</v>
      </c>
      <c r="K15" s="54">
        <f>'5.6'!G60</f>
        <v>2</v>
      </c>
      <c r="L15" s="54">
        <f>'5.7'!G61</f>
        <v>2</v>
      </c>
      <c r="M15" s="54">
        <f>'5.8'!G60</f>
        <v>2</v>
      </c>
      <c r="N15" s="54">
        <f>'5.9'!G60</f>
        <v>0</v>
      </c>
      <c r="O15" s="54">
        <f>'5.10'!G61</f>
        <v>0</v>
      </c>
      <c r="P15" s="54">
        <f>'5.11'!G60</f>
        <v>2</v>
      </c>
      <c r="Q15" s="54">
        <f>'5.12'!G60</f>
        <v>2</v>
      </c>
      <c r="R15" s="54">
        <f>'5.13'!G60</f>
        <v>2</v>
      </c>
    </row>
    <row r="16" spans="1:18" ht="15" customHeight="1">
      <c r="A16" s="132" t="s">
        <v>1</v>
      </c>
      <c r="B16" s="23" t="str">
        <f t="shared" si="0"/>
        <v>10-13</v>
      </c>
      <c r="C16" s="35">
        <f t="shared" si="1"/>
        <v>82.14285714285714</v>
      </c>
      <c r="D16" s="23">
        <f t="shared" si="2"/>
        <v>28</v>
      </c>
      <c r="E16" s="52">
        <f t="shared" si="3"/>
        <v>23</v>
      </c>
      <c r="F16" s="53">
        <f>'5.1 '!G7</f>
        <v>4</v>
      </c>
      <c r="G16" s="54">
        <f>'5.2 '!G8</f>
        <v>2</v>
      </c>
      <c r="H16" s="55">
        <f>'5.3 '!G8</f>
        <v>0</v>
      </c>
      <c r="I16" s="55">
        <f>'5.4'!G7</f>
        <v>2</v>
      </c>
      <c r="J16" s="55">
        <f>'5.5 '!G7</f>
        <v>2</v>
      </c>
      <c r="K16" s="54">
        <f>'5.6'!G7</f>
        <v>2</v>
      </c>
      <c r="L16" s="54">
        <f>'5.7'!G8</f>
        <v>2</v>
      </c>
      <c r="M16" s="54">
        <f>'5.8'!G7</f>
        <v>2</v>
      </c>
      <c r="N16" s="54">
        <f>'5.9'!G7</f>
        <v>2</v>
      </c>
      <c r="O16" s="54">
        <f>'5.10'!G8</f>
        <v>0</v>
      </c>
      <c r="P16" s="54">
        <f>'5.11'!G7</f>
        <v>2</v>
      </c>
      <c r="Q16" s="54">
        <f>'5.12'!G7</f>
        <v>2</v>
      </c>
      <c r="R16" s="54">
        <f>'5.13'!G7</f>
        <v>1</v>
      </c>
    </row>
    <row r="17" spans="1:18" ht="15" customHeight="1">
      <c r="A17" s="132" t="s">
        <v>34</v>
      </c>
      <c r="B17" s="23" t="str">
        <f t="shared" si="0"/>
        <v>10-13</v>
      </c>
      <c r="C17" s="35">
        <f t="shared" si="1"/>
        <v>82.14285714285714</v>
      </c>
      <c r="D17" s="23">
        <f t="shared" si="2"/>
        <v>28</v>
      </c>
      <c r="E17" s="52">
        <f t="shared" si="3"/>
        <v>23</v>
      </c>
      <c r="F17" s="53">
        <f>'5.1 '!G41</f>
        <v>4</v>
      </c>
      <c r="G17" s="54">
        <f>'5.2 '!G42</f>
        <v>1</v>
      </c>
      <c r="H17" s="55">
        <f>'5.3 '!G42</f>
        <v>2</v>
      </c>
      <c r="I17" s="55">
        <f>'5.4'!G41</f>
        <v>2</v>
      </c>
      <c r="J17" s="55">
        <f>'5.5 '!G41</f>
        <v>2</v>
      </c>
      <c r="K17" s="54">
        <f>'5.6'!G41</f>
        <v>2</v>
      </c>
      <c r="L17" s="54">
        <f>'5.7'!G42</f>
        <v>2</v>
      </c>
      <c r="M17" s="54">
        <f>'5.8'!G41</f>
        <v>2</v>
      </c>
      <c r="N17" s="54">
        <f>'5.9'!G41</f>
        <v>0</v>
      </c>
      <c r="O17" s="54">
        <f>'5.10'!G42</f>
        <v>0</v>
      </c>
      <c r="P17" s="54">
        <f>'5.11'!G41</f>
        <v>2</v>
      </c>
      <c r="Q17" s="54">
        <f>'5.12'!G41</f>
        <v>2</v>
      </c>
      <c r="R17" s="54">
        <f>'5.13'!G41</f>
        <v>2</v>
      </c>
    </row>
    <row r="18" spans="1:18" s="1" customFormat="1" ht="15" customHeight="1">
      <c r="A18" s="133" t="s">
        <v>65</v>
      </c>
      <c r="B18" s="23" t="str">
        <f t="shared" si="0"/>
        <v>10-13</v>
      </c>
      <c r="C18" s="35">
        <f t="shared" si="1"/>
        <v>82.14285714285714</v>
      </c>
      <c r="D18" s="23">
        <f t="shared" si="2"/>
        <v>28</v>
      </c>
      <c r="E18" s="52">
        <f t="shared" si="3"/>
        <v>23</v>
      </c>
      <c r="F18" s="53">
        <f>'5.1 '!G74</f>
        <v>4</v>
      </c>
      <c r="G18" s="54">
        <f>'5.2 '!G75</f>
        <v>1</v>
      </c>
      <c r="H18" s="55">
        <f>'5.3 '!G75</f>
        <v>2</v>
      </c>
      <c r="I18" s="55">
        <f>'5.4'!G74</f>
        <v>2</v>
      </c>
      <c r="J18" s="55">
        <f>'5.5 '!G74</f>
        <v>2</v>
      </c>
      <c r="K18" s="54">
        <f>'5.6'!G74</f>
        <v>2</v>
      </c>
      <c r="L18" s="54">
        <f>'5.7'!G75</f>
        <v>0</v>
      </c>
      <c r="M18" s="54">
        <f>'5.8'!G74</f>
        <v>2</v>
      </c>
      <c r="N18" s="54">
        <f>'5.9'!G74</f>
        <v>2</v>
      </c>
      <c r="O18" s="54">
        <f>'5.10'!G75</f>
        <v>1</v>
      </c>
      <c r="P18" s="54">
        <f>'5.11'!G74</f>
        <v>2</v>
      </c>
      <c r="Q18" s="54">
        <f>'5.12'!G74</f>
        <v>2</v>
      </c>
      <c r="R18" s="54">
        <f>'5.13'!G74</f>
        <v>1</v>
      </c>
    </row>
    <row r="19" spans="1:18" ht="15" customHeight="1">
      <c r="A19" s="132" t="s">
        <v>85</v>
      </c>
      <c r="B19" s="23" t="str">
        <f t="shared" si="0"/>
        <v>10-13</v>
      </c>
      <c r="C19" s="35">
        <f t="shared" si="1"/>
        <v>82.14285714285714</v>
      </c>
      <c r="D19" s="23">
        <f t="shared" si="2"/>
        <v>28</v>
      </c>
      <c r="E19" s="52">
        <f t="shared" si="3"/>
        <v>23</v>
      </c>
      <c r="F19" s="53">
        <f>'5.1 '!G94</f>
        <v>4</v>
      </c>
      <c r="G19" s="54">
        <f>'5.2 '!G95</f>
        <v>1</v>
      </c>
      <c r="H19" s="55">
        <f>'5.3 '!G95</f>
        <v>2</v>
      </c>
      <c r="I19" s="55">
        <f>'5.4'!G94</f>
        <v>2</v>
      </c>
      <c r="J19" s="55">
        <f>'5.5 '!G94</f>
        <v>2</v>
      </c>
      <c r="K19" s="54">
        <f>'5.6'!G94</f>
        <v>2</v>
      </c>
      <c r="L19" s="54">
        <f>'5.7'!G95</f>
        <v>2</v>
      </c>
      <c r="M19" s="54">
        <f>'5.8'!G94</f>
        <v>2</v>
      </c>
      <c r="N19" s="54">
        <f>'5.9'!G94</f>
        <v>2</v>
      </c>
      <c r="O19" s="54">
        <f>'5.10'!G95</f>
        <v>0</v>
      </c>
      <c r="P19" s="54">
        <f>'5.11'!G94</f>
        <v>2</v>
      </c>
      <c r="Q19" s="54">
        <f>'5.12'!G94</f>
        <v>2</v>
      </c>
      <c r="R19" s="54">
        <f>'5.13'!G94</f>
        <v>0</v>
      </c>
    </row>
    <row r="20" spans="1:18" ht="15" customHeight="1">
      <c r="A20" s="150" t="s">
        <v>693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2"/>
    </row>
    <row r="21" spans="1:18" ht="15" customHeight="1">
      <c r="A21" s="132" t="s">
        <v>6</v>
      </c>
      <c r="B21" s="23" t="str">
        <f aca="true" t="shared" si="4" ref="B21:B51">RANK(C21,$C$7:$C$95)&amp;IF(COUNTIF($C$7:$C$95,C21)&gt;1,"-"&amp;RANK(C21,$C$7:$C$95)+COUNTIF($C$7:$C$95,C21)-1,"")</f>
        <v>14-19</v>
      </c>
      <c r="C21" s="35">
        <f aca="true" t="shared" si="5" ref="C21:C51">E21/D21*100</f>
        <v>78.57142857142857</v>
      </c>
      <c r="D21" s="23">
        <f aca="true" t="shared" si="6" ref="D21:D40">$E$5</f>
        <v>28</v>
      </c>
      <c r="E21" s="52">
        <f aca="true" t="shared" si="7" ref="E21:E51">SUM(F21:R21)</f>
        <v>22</v>
      </c>
      <c r="F21" s="53">
        <f>'5.1 '!G12</f>
        <v>4</v>
      </c>
      <c r="G21" s="54">
        <f>'5.2 '!G13</f>
        <v>2</v>
      </c>
      <c r="H21" s="55">
        <f>'5.3 '!G13</f>
        <v>2</v>
      </c>
      <c r="I21" s="55">
        <f>'5.4'!G12</f>
        <v>2</v>
      </c>
      <c r="J21" s="55">
        <f>'5.5 '!G12</f>
        <v>2</v>
      </c>
      <c r="K21" s="54">
        <f>'5.6'!G12</f>
        <v>2</v>
      </c>
      <c r="L21" s="54">
        <f>'5.7'!G13</f>
        <v>0</v>
      </c>
      <c r="M21" s="54">
        <f>'5.8'!G12</f>
        <v>2</v>
      </c>
      <c r="N21" s="54">
        <f>'5.9'!G12</f>
        <v>2</v>
      </c>
      <c r="O21" s="54">
        <f>'5.10'!G13</f>
        <v>0</v>
      </c>
      <c r="P21" s="54">
        <f>'5.11'!G12</f>
        <v>2</v>
      </c>
      <c r="Q21" s="54">
        <f>'5.12'!G12</f>
        <v>2</v>
      </c>
      <c r="R21" s="54">
        <f>'5.13'!G12</f>
        <v>0</v>
      </c>
    </row>
    <row r="22" spans="1:18" ht="15" customHeight="1">
      <c r="A22" s="132" t="s">
        <v>16</v>
      </c>
      <c r="B22" s="23" t="str">
        <f t="shared" si="4"/>
        <v>14-19</v>
      </c>
      <c r="C22" s="35">
        <f t="shared" si="5"/>
        <v>78.57142857142857</v>
      </c>
      <c r="D22" s="23">
        <f t="shared" si="6"/>
        <v>28</v>
      </c>
      <c r="E22" s="52">
        <f t="shared" si="7"/>
        <v>22</v>
      </c>
      <c r="F22" s="53">
        <f>'5.1 '!G22</f>
        <v>4</v>
      </c>
      <c r="G22" s="54">
        <f>'5.2 '!G23</f>
        <v>2</v>
      </c>
      <c r="H22" s="55">
        <f>'5.3 '!G23</f>
        <v>2</v>
      </c>
      <c r="I22" s="55">
        <f>'5.4'!G22</f>
        <v>2</v>
      </c>
      <c r="J22" s="55">
        <f>'5.5 '!G22</f>
        <v>2</v>
      </c>
      <c r="K22" s="54">
        <f>'5.6'!G22</f>
        <v>2</v>
      </c>
      <c r="L22" s="54">
        <f>'5.7'!G23</f>
        <v>0</v>
      </c>
      <c r="M22" s="54">
        <f>'5.8'!G22</f>
        <v>2</v>
      </c>
      <c r="N22" s="54">
        <f>'5.9'!G22</f>
        <v>2</v>
      </c>
      <c r="O22" s="54">
        <f>'5.10'!G23</f>
        <v>0</v>
      </c>
      <c r="P22" s="54">
        <f>'5.11'!G22</f>
        <v>2</v>
      </c>
      <c r="Q22" s="54">
        <f>'5.12'!G22</f>
        <v>2</v>
      </c>
      <c r="R22" s="54">
        <f>'5.13'!G22</f>
        <v>0</v>
      </c>
    </row>
    <row r="23" spans="1:18" ht="15" customHeight="1">
      <c r="A23" s="132" t="s">
        <v>44</v>
      </c>
      <c r="B23" s="23" t="str">
        <f t="shared" si="4"/>
        <v>14-19</v>
      </c>
      <c r="C23" s="35">
        <f t="shared" si="5"/>
        <v>78.57142857142857</v>
      </c>
      <c r="D23" s="23">
        <f t="shared" si="6"/>
        <v>28</v>
      </c>
      <c r="E23" s="52">
        <f t="shared" si="7"/>
        <v>22</v>
      </c>
      <c r="F23" s="53">
        <f>'5.1 '!G53</f>
        <v>4</v>
      </c>
      <c r="G23" s="54">
        <f>'5.2 '!G54</f>
        <v>2</v>
      </c>
      <c r="H23" s="55">
        <f>'5.3 '!G54</f>
        <v>2</v>
      </c>
      <c r="I23" s="55">
        <f>'5.4'!G53</f>
        <v>2</v>
      </c>
      <c r="J23" s="55">
        <f>'5.5 '!G53</f>
        <v>2</v>
      </c>
      <c r="K23" s="54">
        <f>'5.6'!G53</f>
        <v>2</v>
      </c>
      <c r="L23" s="54">
        <f>'5.7'!G54</f>
        <v>0</v>
      </c>
      <c r="M23" s="54">
        <f>'5.8'!G53</f>
        <v>2</v>
      </c>
      <c r="N23" s="54">
        <f>'5.9'!G53</f>
        <v>2</v>
      </c>
      <c r="O23" s="54">
        <f>'5.10'!G54</f>
        <v>0</v>
      </c>
      <c r="P23" s="54">
        <f>'5.11'!G53</f>
        <v>2</v>
      </c>
      <c r="Q23" s="54">
        <f>'5.12'!G53</f>
        <v>2</v>
      </c>
      <c r="R23" s="54">
        <f>'5.13'!G53</f>
        <v>0</v>
      </c>
    </row>
    <row r="24" spans="1:18" ht="15" customHeight="1">
      <c r="A24" s="132" t="s">
        <v>63</v>
      </c>
      <c r="B24" s="23" t="str">
        <f t="shared" si="4"/>
        <v>14-19</v>
      </c>
      <c r="C24" s="35">
        <f t="shared" si="5"/>
        <v>78.57142857142857</v>
      </c>
      <c r="D24" s="23">
        <f t="shared" si="6"/>
        <v>28</v>
      </c>
      <c r="E24" s="52">
        <f t="shared" si="7"/>
        <v>22</v>
      </c>
      <c r="F24" s="53">
        <f>'5.1 '!G72</f>
        <v>4</v>
      </c>
      <c r="G24" s="54">
        <f>'5.2 '!G73</f>
        <v>2</v>
      </c>
      <c r="H24" s="55">
        <f>'5.3 '!G73</f>
        <v>2</v>
      </c>
      <c r="I24" s="55">
        <f>'5.4'!G72</f>
        <v>2</v>
      </c>
      <c r="J24" s="55">
        <f>'5.5 '!G72</f>
        <v>2</v>
      </c>
      <c r="K24" s="54">
        <f>'5.6'!G72</f>
        <v>2</v>
      </c>
      <c r="L24" s="54">
        <f>'5.7'!G73</f>
        <v>2</v>
      </c>
      <c r="M24" s="54">
        <f>'5.8'!G72</f>
        <v>0</v>
      </c>
      <c r="N24" s="54">
        <f>'5.9'!G72</f>
        <v>2</v>
      </c>
      <c r="O24" s="54">
        <f>'5.10'!G73</f>
        <v>0</v>
      </c>
      <c r="P24" s="54">
        <f>'5.11'!G72</f>
        <v>2</v>
      </c>
      <c r="Q24" s="54">
        <f>'5.12'!G72</f>
        <v>2</v>
      </c>
      <c r="R24" s="54">
        <f>'5.13'!G72</f>
        <v>0</v>
      </c>
    </row>
    <row r="25" spans="1:18" ht="15" customHeight="1">
      <c r="A25" s="132" t="s">
        <v>75</v>
      </c>
      <c r="B25" s="23" t="str">
        <f t="shared" si="4"/>
        <v>14-19</v>
      </c>
      <c r="C25" s="35">
        <f t="shared" si="5"/>
        <v>78.57142857142857</v>
      </c>
      <c r="D25" s="23">
        <f t="shared" si="6"/>
        <v>28</v>
      </c>
      <c r="E25" s="52">
        <f t="shared" si="7"/>
        <v>22</v>
      </c>
      <c r="F25" s="53">
        <f>'5.1 '!G84</f>
        <v>4</v>
      </c>
      <c r="G25" s="54">
        <f>'5.2 '!G85</f>
        <v>2</v>
      </c>
      <c r="H25" s="55">
        <f>'5.3 '!G85</f>
        <v>2</v>
      </c>
      <c r="I25" s="55">
        <f>'5.4'!G84</f>
        <v>2</v>
      </c>
      <c r="J25" s="55">
        <f>'5.5 '!G84</f>
        <v>2</v>
      </c>
      <c r="K25" s="54">
        <f>'5.6'!G84</f>
        <v>2</v>
      </c>
      <c r="L25" s="54">
        <f>'5.7'!G85</f>
        <v>0</v>
      </c>
      <c r="M25" s="54">
        <f>'5.8'!G84</f>
        <v>2</v>
      </c>
      <c r="N25" s="54">
        <f>'5.9'!G84</f>
        <v>0</v>
      </c>
      <c r="O25" s="54">
        <f>'5.10'!G85</f>
        <v>0</v>
      </c>
      <c r="P25" s="54">
        <f>'5.11'!G84</f>
        <v>2</v>
      </c>
      <c r="Q25" s="54">
        <f>'5.12'!G84</f>
        <v>2</v>
      </c>
      <c r="R25" s="54">
        <f>'5.13'!G84</f>
        <v>2</v>
      </c>
    </row>
    <row r="26" spans="1:18" ht="15" customHeight="1">
      <c r="A26" s="132" t="s">
        <v>78</v>
      </c>
      <c r="B26" s="23" t="str">
        <f t="shared" si="4"/>
        <v>14-19</v>
      </c>
      <c r="C26" s="35">
        <f t="shared" si="5"/>
        <v>78.57142857142857</v>
      </c>
      <c r="D26" s="23">
        <f t="shared" si="6"/>
        <v>28</v>
      </c>
      <c r="E26" s="52">
        <f t="shared" si="7"/>
        <v>22</v>
      </c>
      <c r="F26" s="53">
        <f>'5.1 '!G87</f>
        <v>4</v>
      </c>
      <c r="G26" s="54">
        <f>'5.2 '!G88</f>
        <v>2</v>
      </c>
      <c r="H26" s="55">
        <f>'5.3 '!G88</f>
        <v>2</v>
      </c>
      <c r="I26" s="55">
        <f>'5.4'!G87</f>
        <v>2</v>
      </c>
      <c r="J26" s="55">
        <f>'5.5 '!G87</f>
        <v>2</v>
      </c>
      <c r="K26" s="54">
        <f>'5.6'!G87</f>
        <v>2</v>
      </c>
      <c r="L26" s="54">
        <f>'5.7'!G88</f>
        <v>2</v>
      </c>
      <c r="M26" s="54">
        <f>'5.8'!G87</f>
        <v>2</v>
      </c>
      <c r="N26" s="54">
        <f>'5.9'!G87</f>
        <v>0</v>
      </c>
      <c r="O26" s="54">
        <f>'5.10'!G88</f>
        <v>0</v>
      </c>
      <c r="P26" s="54">
        <f>'5.11'!G87</f>
        <v>2</v>
      </c>
      <c r="Q26" s="54">
        <f>'5.12'!G87</f>
        <v>2</v>
      </c>
      <c r="R26" s="54">
        <f>'5.13'!G87</f>
        <v>0</v>
      </c>
    </row>
    <row r="27" spans="1:18" s="1" customFormat="1" ht="15" customHeight="1">
      <c r="A27" s="132" t="s">
        <v>3</v>
      </c>
      <c r="B27" s="23" t="str">
        <f t="shared" si="4"/>
        <v>20-28</v>
      </c>
      <c r="C27" s="35">
        <f t="shared" si="5"/>
        <v>75</v>
      </c>
      <c r="D27" s="23">
        <f t="shared" si="6"/>
        <v>28</v>
      </c>
      <c r="E27" s="52">
        <f t="shared" si="7"/>
        <v>21</v>
      </c>
      <c r="F27" s="53">
        <f>'5.1 '!G9</f>
        <v>4</v>
      </c>
      <c r="G27" s="54">
        <f>'5.2 '!G10</f>
        <v>1</v>
      </c>
      <c r="H27" s="55">
        <f>'5.3 '!G10</f>
        <v>2</v>
      </c>
      <c r="I27" s="55">
        <f>'5.4'!G9</f>
        <v>2</v>
      </c>
      <c r="J27" s="55">
        <f>'5.5 '!G9</f>
        <v>2</v>
      </c>
      <c r="K27" s="54">
        <f>'5.6'!G9</f>
        <v>2</v>
      </c>
      <c r="L27" s="54">
        <f>'5.7'!G10</f>
        <v>0</v>
      </c>
      <c r="M27" s="54">
        <f>'5.8'!G9</f>
        <v>2</v>
      </c>
      <c r="N27" s="54">
        <f>'5.9'!G9</f>
        <v>2</v>
      </c>
      <c r="O27" s="54">
        <f>'5.10'!G10</f>
        <v>0</v>
      </c>
      <c r="P27" s="54">
        <f>'5.11'!G9</f>
        <v>2</v>
      </c>
      <c r="Q27" s="54">
        <f>'5.12'!G9</f>
        <v>2</v>
      </c>
      <c r="R27" s="54">
        <f>'5.13'!G9</f>
        <v>0</v>
      </c>
    </row>
    <row r="28" spans="1:18" ht="15" customHeight="1">
      <c r="A28" s="132" t="s">
        <v>15</v>
      </c>
      <c r="B28" s="23" t="str">
        <f t="shared" si="4"/>
        <v>20-28</v>
      </c>
      <c r="C28" s="35">
        <f t="shared" si="5"/>
        <v>75</v>
      </c>
      <c r="D28" s="23">
        <f t="shared" si="6"/>
        <v>28</v>
      </c>
      <c r="E28" s="52">
        <f t="shared" si="7"/>
        <v>21</v>
      </c>
      <c r="F28" s="53">
        <f>'5.1 '!G21</f>
        <v>4</v>
      </c>
      <c r="G28" s="54">
        <f>'5.2 '!G22</f>
        <v>1</v>
      </c>
      <c r="H28" s="55">
        <f>'5.3 '!G22</f>
        <v>2</v>
      </c>
      <c r="I28" s="55">
        <f>'5.4'!G21</f>
        <v>0</v>
      </c>
      <c r="J28" s="55">
        <f>'5.5 '!G21</f>
        <v>2</v>
      </c>
      <c r="K28" s="54">
        <f>'5.6'!G21</f>
        <v>2</v>
      </c>
      <c r="L28" s="54">
        <f>'5.7'!G22</f>
        <v>0</v>
      </c>
      <c r="M28" s="54">
        <f>'5.8'!G21</f>
        <v>2</v>
      </c>
      <c r="N28" s="54">
        <f>'5.9'!G21</f>
        <v>2</v>
      </c>
      <c r="O28" s="54">
        <f>'5.10'!G22</f>
        <v>0</v>
      </c>
      <c r="P28" s="54">
        <f>'5.11'!G21</f>
        <v>2</v>
      </c>
      <c r="Q28" s="54">
        <f>'5.12'!G21</f>
        <v>2</v>
      </c>
      <c r="R28" s="54">
        <f>'5.13'!G21</f>
        <v>2</v>
      </c>
    </row>
    <row r="29" spans="1:18" ht="15" customHeight="1">
      <c r="A29" s="132" t="s">
        <v>26</v>
      </c>
      <c r="B29" s="23" t="str">
        <f t="shared" si="4"/>
        <v>20-28</v>
      </c>
      <c r="C29" s="35">
        <f t="shared" si="5"/>
        <v>75</v>
      </c>
      <c r="D29" s="23">
        <f t="shared" si="6"/>
        <v>28</v>
      </c>
      <c r="E29" s="52">
        <f t="shared" si="7"/>
        <v>21</v>
      </c>
      <c r="F29" s="53">
        <f>'5.1 '!G32</f>
        <v>4</v>
      </c>
      <c r="G29" s="54">
        <f>'5.2 '!G33</f>
        <v>1</v>
      </c>
      <c r="H29" s="55">
        <f>'5.3 '!G33</f>
        <v>2</v>
      </c>
      <c r="I29" s="55">
        <f>'5.4'!G32</f>
        <v>2</v>
      </c>
      <c r="J29" s="55">
        <f>'5.5 '!G32</f>
        <v>2</v>
      </c>
      <c r="K29" s="54">
        <f>'5.6'!G32</f>
        <v>2</v>
      </c>
      <c r="L29" s="54">
        <f>'5.7'!G33</f>
        <v>0</v>
      </c>
      <c r="M29" s="54">
        <f>'5.8'!G32</f>
        <v>2</v>
      </c>
      <c r="N29" s="54">
        <f>'5.9'!G32</f>
        <v>0</v>
      </c>
      <c r="O29" s="54">
        <f>'5.10'!G33</f>
        <v>0</v>
      </c>
      <c r="P29" s="54">
        <f>'5.11'!G32</f>
        <v>2</v>
      </c>
      <c r="Q29" s="54">
        <f>'5.12'!G32</f>
        <v>2</v>
      </c>
      <c r="R29" s="54">
        <f>'5.13'!G32</f>
        <v>2</v>
      </c>
    </row>
    <row r="30" spans="1:18" ht="15" customHeight="1">
      <c r="A30" s="132" t="s">
        <v>36</v>
      </c>
      <c r="B30" s="23" t="str">
        <f t="shared" si="4"/>
        <v>20-28</v>
      </c>
      <c r="C30" s="35">
        <f t="shared" si="5"/>
        <v>75</v>
      </c>
      <c r="D30" s="23">
        <f t="shared" si="6"/>
        <v>28</v>
      </c>
      <c r="E30" s="52">
        <f t="shared" si="7"/>
        <v>21</v>
      </c>
      <c r="F30" s="53">
        <f>'5.1 '!G43</f>
        <v>4</v>
      </c>
      <c r="G30" s="54">
        <f>'5.2 '!G44</f>
        <v>1</v>
      </c>
      <c r="H30" s="55">
        <f>'5.3 '!G44</f>
        <v>2</v>
      </c>
      <c r="I30" s="55">
        <f>'5.4'!G43</f>
        <v>2</v>
      </c>
      <c r="J30" s="55">
        <f>'5.5 '!G43</f>
        <v>2</v>
      </c>
      <c r="K30" s="54">
        <f>'5.6'!G43</f>
        <v>2</v>
      </c>
      <c r="L30" s="54">
        <f>'5.7'!G44</f>
        <v>0</v>
      </c>
      <c r="M30" s="54">
        <f>'5.8'!G43</f>
        <v>2</v>
      </c>
      <c r="N30" s="54">
        <f>'5.9'!G43</f>
        <v>2</v>
      </c>
      <c r="O30" s="54">
        <f>'5.10'!G44</f>
        <v>0</v>
      </c>
      <c r="P30" s="54">
        <f>'5.11'!G43</f>
        <v>2</v>
      </c>
      <c r="Q30" s="54">
        <f>'5.12'!G43</f>
        <v>0</v>
      </c>
      <c r="R30" s="54">
        <f>'5.13'!G43</f>
        <v>2</v>
      </c>
    </row>
    <row r="31" spans="1:18" ht="15" customHeight="1">
      <c r="A31" s="132" t="s">
        <v>50</v>
      </c>
      <c r="B31" s="23" t="str">
        <f t="shared" si="4"/>
        <v>20-28</v>
      </c>
      <c r="C31" s="35">
        <f t="shared" si="5"/>
        <v>75</v>
      </c>
      <c r="D31" s="23">
        <f t="shared" si="6"/>
        <v>28</v>
      </c>
      <c r="E31" s="52">
        <f t="shared" si="7"/>
        <v>21</v>
      </c>
      <c r="F31" s="53">
        <f>'5.1 '!G59</f>
        <v>4</v>
      </c>
      <c r="G31" s="54">
        <f>'5.2 '!G60</f>
        <v>1</v>
      </c>
      <c r="H31" s="55">
        <f>'5.3 '!G60</f>
        <v>2</v>
      </c>
      <c r="I31" s="55">
        <f>'5.4'!G59</f>
        <v>2</v>
      </c>
      <c r="J31" s="55">
        <f>'5.5 '!G59</f>
        <v>2</v>
      </c>
      <c r="K31" s="54">
        <f>'5.6'!G59</f>
        <v>2</v>
      </c>
      <c r="L31" s="54">
        <f>'5.7'!G60</f>
        <v>2</v>
      </c>
      <c r="M31" s="54">
        <f>'5.8'!G59</f>
        <v>2</v>
      </c>
      <c r="N31" s="54">
        <f>'5.9'!G59</f>
        <v>0</v>
      </c>
      <c r="O31" s="54">
        <f>'5.10'!G60</f>
        <v>0</v>
      </c>
      <c r="P31" s="54">
        <f>'5.11'!G59</f>
        <v>2</v>
      </c>
      <c r="Q31" s="54">
        <f>'5.12'!G59</f>
        <v>2</v>
      </c>
      <c r="R31" s="54">
        <f>'5.13'!G59</f>
        <v>0</v>
      </c>
    </row>
    <row r="32" spans="1:18" ht="15" customHeight="1">
      <c r="A32" s="132" t="s">
        <v>54</v>
      </c>
      <c r="B32" s="23" t="str">
        <f t="shared" si="4"/>
        <v>20-28</v>
      </c>
      <c r="C32" s="35">
        <f t="shared" si="5"/>
        <v>75</v>
      </c>
      <c r="D32" s="23">
        <f t="shared" si="6"/>
        <v>28</v>
      </c>
      <c r="E32" s="52">
        <f t="shared" si="7"/>
        <v>21</v>
      </c>
      <c r="F32" s="53">
        <f>'5.1 '!G63</f>
        <v>4</v>
      </c>
      <c r="G32" s="54">
        <f>'5.2 '!G64</f>
        <v>1</v>
      </c>
      <c r="H32" s="55">
        <f>'5.3 '!G64</f>
        <v>2</v>
      </c>
      <c r="I32" s="55">
        <f>'5.4'!G63</f>
        <v>2</v>
      </c>
      <c r="J32" s="55">
        <f>'5.5 '!G63</f>
        <v>2</v>
      </c>
      <c r="K32" s="54">
        <f>'5.6'!G63</f>
        <v>2</v>
      </c>
      <c r="L32" s="54">
        <f>'5.7'!G64</f>
        <v>2</v>
      </c>
      <c r="M32" s="54">
        <f>'5.8'!G63</f>
        <v>2</v>
      </c>
      <c r="N32" s="54">
        <f>'5.9'!G63</f>
        <v>2</v>
      </c>
      <c r="O32" s="54">
        <f>'5.10'!G64</f>
        <v>0</v>
      </c>
      <c r="P32" s="54">
        <f>'5.11'!G63</f>
        <v>2</v>
      </c>
      <c r="Q32" s="54">
        <f>'5.12'!G63</f>
        <v>0</v>
      </c>
      <c r="R32" s="54">
        <f>'5.13'!G63</f>
        <v>0</v>
      </c>
    </row>
    <row r="33" spans="1:18" s="1" customFormat="1" ht="15" customHeight="1">
      <c r="A33" s="132" t="s">
        <v>58</v>
      </c>
      <c r="B33" s="23" t="str">
        <f t="shared" si="4"/>
        <v>20-28</v>
      </c>
      <c r="C33" s="35">
        <f t="shared" si="5"/>
        <v>75</v>
      </c>
      <c r="D33" s="23">
        <f t="shared" si="6"/>
        <v>28</v>
      </c>
      <c r="E33" s="52">
        <f t="shared" si="7"/>
        <v>21</v>
      </c>
      <c r="F33" s="53">
        <f>'5.1 '!G67</f>
        <v>4</v>
      </c>
      <c r="G33" s="54">
        <f>'5.2 '!G68</f>
        <v>0</v>
      </c>
      <c r="H33" s="55">
        <f>'5.3 '!G68</f>
        <v>2</v>
      </c>
      <c r="I33" s="55">
        <f>'5.4'!G67</f>
        <v>2</v>
      </c>
      <c r="J33" s="55">
        <f>'5.5 '!G67</f>
        <v>2</v>
      </c>
      <c r="K33" s="54">
        <f>'5.6'!G67</f>
        <v>2</v>
      </c>
      <c r="L33" s="54">
        <f>'5.7'!G68</f>
        <v>0</v>
      </c>
      <c r="M33" s="54">
        <f>'5.8'!G67</f>
        <v>2</v>
      </c>
      <c r="N33" s="54">
        <f>'5.9'!G67</f>
        <v>2</v>
      </c>
      <c r="O33" s="54">
        <f>'5.10'!G68</f>
        <v>2</v>
      </c>
      <c r="P33" s="54">
        <f>'5.11'!G67</f>
        <v>1</v>
      </c>
      <c r="Q33" s="54">
        <f>'5.12'!G67</f>
        <v>2</v>
      </c>
      <c r="R33" s="54">
        <f>'5.13'!G67</f>
        <v>0</v>
      </c>
    </row>
    <row r="34" spans="1:18" s="1" customFormat="1" ht="15" customHeight="1">
      <c r="A34" s="132" t="s">
        <v>64</v>
      </c>
      <c r="B34" s="23" t="str">
        <f t="shared" si="4"/>
        <v>20-28</v>
      </c>
      <c r="C34" s="35">
        <f t="shared" si="5"/>
        <v>75</v>
      </c>
      <c r="D34" s="23">
        <f t="shared" si="6"/>
        <v>28</v>
      </c>
      <c r="E34" s="52">
        <f t="shared" si="7"/>
        <v>21</v>
      </c>
      <c r="F34" s="53">
        <f>'5.1 '!G73</f>
        <v>4</v>
      </c>
      <c r="G34" s="54">
        <f>'5.2 '!G74</f>
        <v>1</v>
      </c>
      <c r="H34" s="55">
        <f>'5.3 '!G74</f>
        <v>2</v>
      </c>
      <c r="I34" s="55">
        <f>'5.4'!G73</f>
        <v>2</v>
      </c>
      <c r="J34" s="55">
        <f>'5.5 '!G73</f>
        <v>2</v>
      </c>
      <c r="K34" s="54">
        <f>'5.6'!G73</f>
        <v>2</v>
      </c>
      <c r="L34" s="54">
        <f>'5.7'!G74</f>
        <v>0</v>
      </c>
      <c r="M34" s="54">
        <f>'5.8'!G73</f>
        <v>2</v>
      </c>
      <c r="N34" s="54">
        <f>'5.9'!G73</f>
        <v>2</v>
      </c>
      <c r="O34" s="54">
        <f>'5.10'!G74</f>
        <v>0</v>
      </c>
      <c r="P34" s="54">
        <f>'5.11'!G73</f>
        <v>2</v>
      </c>
      <c r="Q34" s="54">
        <f>'5.12'!G73</f>
        <v>0</v>
      </c>
      <c r="R34" s="54">
        <f>'5.13'!G73</f>
        <v>2</v>
      </c>
    </row>
    <row r="35" spans="1:18" ht="15" customHeight="1">
      <c r="A35" s="132" t="s">
        <v>77</v>
      </c>
      <c r="B35" s="23" t="str">
        <f t="shared" si="4"/>
        <v>20-28</v>
      </c>
      <c r="C35" s="35">
        <f t="shared" si="5"/>
        <v>75</v>
      </c>
      <c r="D35" s="23">
        <f t="shared" si="6"/>
        <v>28</v>
      </c>
      <c r="E35" s="52">
        <f t="shared" si="7"/>
        <v>21</v>
      </c>
      <c r="F35" s="53">
        <f>'5.1 '!G86</f>
        <v>4</v>
      </c>
      <c r="G35" s="54">
        <f>'5.2 '!G87</f>
        <v>1</v>
      </c>
      <c r="H35" s="55">
        <f>'5.3 '!G87</f>
        <v>2</v>
      </c>
      <c r="I35" s="55">
        <f>'5.4'!G86</f>
        <v>0</v>
      </c>
      <c r="J35" s="55">
        <f>'5.5 '!G86</f>
        <v>2</v>
      </c>
      <c r="K35" s="54">
        <f>'5.6'!G86</f>
        <v>2</v>
      </c>
      <c r="L35" s="54">
        <f>'5.7'!G87</f>
        <v>2</v>
      </c>
      <c r="M35" s="54">
        <f>'5.8'!G86</f>
        <v>2</v>
      </c>
      <c r="N35" s="54">
        <f>'5.9'!G86</f>
        <v>2</v>
      </c>
      <c r="O35" s="54">
        <f>'5.10'!G87</f>
        <v>0</v>
      </c>
      <c r="P35" s="54">
        <f>'5.11'!G86</f>
        <v>2</v>
      </c>
      <c r="Q35" s="54">
        <f>'5.12'!G86</f>
        <v>2</v>
      </c>
      <c r="R35" s="54">
        <f>'5.13'!G86</f>
        <v>0</v>
      </c>
    </row>
    <row r="36" spans="1:18" ht="15" customHeight="1">
      <c r="A36" s="132" t="s">
        <v>17</v>
      </c>
      <c r="B36" s="23" t="str">
        <f t="shared" si="4"/>
        <v>29-33</v>
      </c>
      <c r="C36" s="35">
        <f t="shared" si="5"/>
        <v>71.42857142857143</v>
      </c>
      <c r="D36" s="23">
        <f t="shared" si="6"/>
        <v>28</v>
      </c>
      <c r="E36" s="52">
        <f t="shared" si="7"/>
        <v>20</v>
      </c>
      <c r="F36" s="53">
        <f>'5.1 '!G23</f>
        <v>4</v>
      </c>
      <c r="G36" s="54">
        <f>'5.2 '!G24</f>
        <v>2</v>
      </c>
      <c r="H36" s="55">
        <f>'5.3 '!G24</f>
        <v>0</v>
      </c>
      <c r="I36" s="55">
        <f>'5.4'!G23</f>
        <v>2</v>
      </c>
      <c r="J36" s="55">
        <f>'5.5 '!G23</f>
        <v>0</v>
      </c>
      <c r="K36" s="54">
        <f>'5.6'!G23</f>
        <v>2</v>
      </c>
      <c r="L36" s="54">
        <f>'5.7'!G24</f>
        <v>0</v>
      </c>
      <c r="M36" s="54">
        <f>'5.8'!G23</f>
        <v>2</v>
      </c>
      <c r="N36" s="54">
        <f>'5.9'!G23</f>
        <v>2</v>
      </c>
      <c r="O36" s="54">
        <f>'5.10'!G24</f>
        <v>0</v>
      </c>
      <c r="P36" s="54">
        <f>'5.11'!G23</f>
        <v>2</v>
      </c>
      <c r="Q36" s="54">
        <f>'5.12'!G23</f>
        <v>2</v>
      </c>
      <c r="R36" s="54">
        <f>'5.13'!G23</f>
        <v>2</v>
      </c>
    </row>
    <row r="37" spans="1:18" ht="15" customHeight="1">
      <c r="A37" s="132" t="s">
        <v>23</v>
      </c>
      <c r="B37" s="23" t="str">
        <f t="shared" si="4"/>
        <v>29-33</v>
      </c>
      <c r="C37" s="35">
        <f t="shared" si="5"/>
        <v>71.42857142857143</v>
      </c>
      <c r="D37" s="23">
        <f t="shared" si="6"/>
        <v>28</v>
      </c>
      <c r="E37" s="52">
        <f t="shared" si="7"/>
        <v>20</v>
      </c>
      <c r="F37" s="53">
        <f>'5.1 '!G29</f>
        <v>4</v>
      </c>
      <c r="G37" s="54">
        <f>'5.2 '!G30</f>
        <v>0</v>
      </c>
      <c r="H37" s="55">
        <f>'5.3 '!G30</f>
        <v>2</v>
      </c>
      <c r="I37" s="55">
        <f>'5.4'!G29</f>
        <v>2</v>
      </c>
      <c r="J37" s="55">
        <f>'5.5 '!G29</f>
        <v>2</v>
      </c>
      <c r="K37" s="54">
        <f>'5.6'!G29</f>
        <v>2</v>
      </c>
      <c r="L37" s="54">
        <f>'5.7'!G30</f>
        <v>2</v>
      </c>
      <c r="M37" s="54">
        <f>'5.8'!G29</f>
        <v>2</v>
      </c>
      <c r="N37" s="54">
        <f>'5.9'!G29</f>
        <v>0</v>
      </c>
      <c r="O37" s="54">
        <f>'5.10'!G30</f>
        <v>0</v>
      </c>
      <c r="P37" s="54">
        <f>'5.11'!G29</f>
        <v>2</v>
      </c>
      <c r="Q37" s="54">
        <f>'5.12'!G29</f>
        <v>2</v>
      </c>
      <c r="R37" s="54">
        <f>'5.13'!G29</f>
        <v>0</v>
      </c>
    </row>
    <row r="38" spans="1:18" ht="15" customHeight="1">
      <c r="A38" s="132" t="s">
        <v>27</v>
      </c>
      <c r="B38" s="23" t="str">
        <f t="shared" si="4"/>
        <v>29-33</v>
      </c>
      <c r="C38" s="35">
        <f t="shared" si="5"/>
        <v>71.42857142857143</v>
      </c>
      <c r="D38" s="23">
        <f t="shared" si="6"/>
        <v>28</v>
      </c>
      <c r="E38" s="52">
        <f t="shared" si="7"/>
        <v>20</v>
      </c>
      <c r="F38" s="53">
        <f>'5.1 '!G33</f>
        <v>4</v>
      </c>
      <c r="G38" s="54">
        <f>'5.2 '!G34</f>
        <v>2</v>
      </c>
      <c r="H38" s="55">
        <f>'5.3 '!G34</f>
        <v>2</v>
      </c>
      <c r="I38" s="55">
        <f>'5.4'!G33</f>
        <v>2</v>
      </c>
      <c r="J38" s="55">
        <f>'5.5 '!G33</f>
        <v>2</v>
      </c>
      <c r="K38" s="54">
        <f>'5.6'!G33</f>
        <v>2</v>
      </c>
      <c r="L38" s="54">
        <f>'5.7'!G34</f>
        <v>2</v>
      </c>
      <c r="M38" s="54">
        <f>'5.8'!G33</f>
        <v>2</v>
      </c>
      <c r="N38" s="54">
        <f>'5.9'!G33</f>
        <v>0</v>
      </c>
      <c r="O38" s="54">
        <f>'5.10'!G34</f>
        <v>0</v>
      </c>
      <c r="P38" s="54">
        <f>'5.11'!G33</f>
        <v>2</v>
      </c>
      <c r="Q38" s="54">
        <f>'5.12'!G33</f>
        <v>0</v>
      </c>
      <c r="R38" s="54">
        <f>'5.13'!G33</f>
        <v>0</v>
      </c>
    </row>
    <row r="39" spans="1:18" ht="15" customHeight="1">
      <c r="A39" s="132" t="s">
        <v>66</v>
      </c>
      <c r="B39" s="23" t="str">
        <f t="shared" si="4"/>
        <v>29-33</v>
      </c>
      <c r="C39" s="35">
        <f t="shared" si="5"/>
        <v>71.42857142857143</v>
      </c>
      <c r="D39" s="23">
        <f t="shared" si="6"/>
        <v>28</v>
      </c>
      <c r="E39" s="52">
        <f t="shared" si="7"/>
        <v>20</v>
      </c>
      <c r="F39" s="53">
        <f>'5.1 '!G75</f>
        <v>4</v>
      </c>
      <c r="G39" s="54">
        <f>'5.2 '!G76</f>
        <v>1</v>
      </c>
      <c r="H39" s="55">
        <f>'5.3 '!G76</f>
        <v>2</v>
      </c>
      <c r="I39" s="55">
        <f>'5.4'!G75</f>
        <v>2</v>
      </c>
      <c r="J39" s="55">
        <f>'5.5 '!G75</f>
        <v>2</v>
      </c>
      <c r="K39" s="54">
        <f>'5.6'!G75</f>
        <v>2</v>
      </c>
      <c r="L39" s="54">
        <f>'5.7'!G76</f>
        <v>1</v>
      </c>
      <c r="M39" s="54">
        <f>'5.8'!G75</f>
        <v>2</v>
      </c>
      <c r="N39" s="54">
        <f>'5.9'!G75</f>
        <v>0</v>
      </c>
      <c r="O39" s="54">
        <f>'5.10'!G76</f>
        <v>0</v>
      </c>
      <c r="P39" s="54">
        <f>'5.11'!G75</f>
        <v>2</v>
      </c>
      <c r="Q39" s="54">
        <f>'5.12'!G75</f>
        <v>2</v>
      </c>
      <c r="R39" s="54">
        <f>'5.13'!G75</f>
        <v>0</v>
      </c>
    </row>
    <row r="40" spans="1:18" ht="15" customHeight="1">
      <c r="A40" s="132" t="s">
        <v>69</v>
      </c>
      <c r="B40" s="23" t="str">
        <f t="shared" si="4"/>
        <v>29-33</v>
      </c>
      <c r="C40" s="35">
        <f t="shared" si="5"/>
        <v>71.42857142857143</v>
      </c>
      <c r="D40" s="23">
        <f t="shared" si="6"/>
        <v>28</v>
      </c>
      <c r="E40" s="52">
        <f t="shared" si="7"/>
        <v>20</v>
      </c>
      <c r="F40" s="53">
        <f>'5.1 '!G78</f>
        <v>4</v>
      </c>
      <c r="G40" s="54">
        <f>'5.2 '!G79</f>
        <v>1</v>
      </c>
      <c r="H40" s="55">
        <f>'5.3 '!G79</f>
        <v>2</v>
      </c>
      <c r="I40" s="55">
        <f>'5.4'!G78</f>
        <v>2</v>
      </c>
      <c r="J40" s="55">
        <f>'5.5 '!G78</f>
        <v>2</v>
      </c>
      <c r="K40" s="54">
        <f>'5.6'!G78</f>
        <v>2</v>
      </c>
      <c r="L40" s="54">
        <f>'5.7'!G79</f>
        <v>0</v>
      </c>
      <c r="M40" s="54">
        <f>'5.8'!G78</f>
        <v>2</v>
      </c>
      <c r="N40" s="54">
        <f>'5.9'!G78</f>
        <v>2</v>
      </c>
      <c r="O40" s="54">
        <f>'5.10'!G79</f>
        <v>0</v>
      </c>
      <c r="P40" s="54">
        <f>'5.11'!G78</f>
        <v>1</v>
      </c>
      <c r="Q40" s="54">
        <f>'5.12'!G78</f>
        <v>0</v>
      </c>
      <c r="R40" s="54">
        <f>'5.13'!G78</f>
        <v>2</v>
      </c>
    </row>
    <row r="41" spans="1:18" ht="15" customHeight="1">
      <c r="A41" s="132" t="s">
        <v>121</v>
      </c>
      <c r="B41" s="23" t="str">
        <f t="shared" si="4"/>
        <v>34</v>
      </c>
      <c r="C41" s="35">
        <f t="shared" si="5"/>
        <v>70.83333333333334</v>
      </c>
      <c r="D41" s="23">
        <f>$E$5-2-2</f>
        <v>24</v>
      </c>
      <c r="E41" s="52">
        <f t="shared" si="7"/>
        <v>17</v>
      </c>
      <c r="F41" s="53">
        <f>'5.1 '!G35</f>
        <v>2</v>
      </c>
      <c r="G41" s="54">
        <f>'5.2 '!G36</f>
        <v>1</v>
      </c>
      <c r="H41" s="55">
        <f>'5.3 '!G36</f>
        <v>2</v>
      </c>
      <c r="I41" s="55">
        <f>'5.4'!G35</f>
        <v>2</v>
      </c>
      <c r="J41" s="55">
        <f>'5.5 '!G35</f>
        <v>2</v>
      </c>
      <c r="K41" s="54">
        <f>'5.6'!G35</f>
        <v>2</v>
      </c>
      <c r="L41" s="54">
        <f>'5.7'!G36</f>
        <v>0</v>
      </c>
      <c r="M41" s="54">
        <f>'5.8'!G35</f>
        <v>2</v>
      </c>
      <c r="N41" s="54" t="str">
        <f>'5.9'!G35</f>
        <v>*</v>
      </c>
      <c r="O41" s="54" t="str">
        <f>'5.10'!G36</f>
        <v>*</v>
      </c>
      <c r="P41" s="54">
        <f>'5.11'!G35</f>
        <v>2</v>
      </c>
      <c r="Q41" s="54">
        <f>'5.12'!G35</f>
        <v>2</v>
      </c>
      <c r="R41" s="54">
        <f>'5.13'!G35</f>
        <v>0</v>
      </c>
    </row>
    <row r="42" spans="1:18" s="1" customFormat="1" ht="15" customHeight="1">
      <c r="A42" s="132" t="s">
        <v>42</v>
      </c>
      <c r="B42" s="23" t="str">
        <f t="shared" si="4"/>
        <v>35-38</v>
      </c>
      <c r="C42" s="35">
        <f t="shared" si="5"/>
        <v>67.85714285714286</v>
      </c>
      <c r="D42" s="23">
        <f>$E$5</f>
        <v>28</v>
      </c>
      <c r="E42" s="52">
        <f t="shared" si="7"/>
        <v>19</v>
      </c>
      <c r="F42" s="53">
        <f>'5.1 '!G50</f>
        <v>4</v>
      </c>
      <c r="G42" s="54">
        <f>'5.2 '!G51</f>
        <v>1</v>
      </c>
      <c r="H42" s="55">
        <f>'5.3 '!G51</f>
        <v>2</v>
      </c>
      <c r="I42" s="55">
        <f>'5.4'!G50</f>
        <v>2</v>
      </c>
      <c r="J42" s="55">
        <f>'5.5 '!G50</f>
        <v>2</v>
      </c>
      <c r="K42" s="54">
        <f>'5.6'!G50</f>
        <v>2</v>
      </c>
      <c r="L42" s="54">
        <f>'5.7'!G51</f>
        <v>0</v>
      </c>
      <c r="M42" s="54">
        <f>'5.8'!G50</f>
        <v>2</v>
      </c>
      <c r="N42" s="54">
        <f>'5.9'!G50</f>
        <v>0</v>
      </c>
      <c r="O42" s="54">
        <f>'5.10'!G51</f>
        <v>0</v>
      </c>
      <c r="P42" s="54">
        <f>'5.11'!G50</f>
        <v>2</v>
      </c>
      <c r="Q42" s="54">
        <f>'5.12'!G50</f>
        <v>2</v>
      </c>
      <c r="R42" s="54">
        <f>'5.13'!G50</f>
        <v>0</v>
      </c>
    </row>
    <row r="43" spans="1:18" ht="15" customHeight="1">
      <c r="A43" s="132" t="s">
        <v>59</v>
      </c>
      <c r="B43" s="23" t="str">
        <f t="shared" si="4"/>
        <v>35-38</v>
      </c>
      <c r="C43" s="35">
        <f t="shared" si="5"/>
        <v>67.85714285714286</v>
      </c>
      <c r="D43" s="23">
        <f>$E$5</f>
        <v>28</v>
      </c>
      <c r="E43" s="52">
        <f t="shared" si="7"/>
        <v>19</v>
      </c>
      <c r="F43" s="53">
        <f>'5.1 '!G68</f>
        <v>4</v>
      </c>
      <c r="G43" s="54">
        <f>'5.2 '!G69</f>
        <v>1</v>
      </c>
      <c r="H43" s="55">
        <f>'5.3 '!G69</f>
        <v>2</v>
      </c>
      <c r="I43" s="55">
        <f>'5.4'!G68</f>
        <v>2</v>
      </c>
      <c r="J43" s="55">
        <f>'5.5 '!G68</f>
        <v>2</v>
      </c>
      <c r="K43" s="54">
        <f>'5.6'!G68</f>
        <v>2</v>
      </c>
      <c r="L43" s="54">
        <f>'5.7'!G69</f>
        <v>2</v>
      </c>
      <c r="M43" s="54">
        <f>'5.8'!G68</f>
        <v>0</v>
      </c>
      <c r="N43" s="54">
        <f>'5.9'!G68</f>
        <v>0</v>
      </c>
      <c r="O43" s="54">
        <f>'5.10'!G69</f>
        <v>0</v>
      </c>
      <c r="P43" s="54">
        <f>'5.11'!G68</f>
        <v>2</v>
      </c>
      <c r="Q43" s="54">
        <f>'5.12'!G68</f>
        <v>2</v>
      </c>
      <c r="R43" s="54">
        <f>'5.13'!G68</f>
        <v>0</v>
      </c>
    </row>
    <row r="44" spans="1:18" ht="15" customHeight="1">
      <c r="A44" s="132" t="s">
        <v>73</v>
      </c>
      <c r="B44" s="23" t="str">
        <f t="shared" si="4"/>
        <v>35-38</v>
      </c>
      <c r="C44" s="35">
        <f t="shared" si="5"/>
        <v>67.85714285714286</v>
      </c>
      <c r="D44" s="23">
        <f>$E$5</f>
        <v>28</v>
      </c>
      <c r="E44" s="52">
        <f t="shared" si="7"/>
        <v>19</v>
      </c>
      <c r="F44" s="53">
        <f>'5.1 '!G82</f>
        <v>4</v>
      </c>
      <c r="G44" s="54">
        <f>'5.2 '!G83</f>
        <v>1</v>
      </c>
      <c r="H44" s="55">
        <f>'5.3 '!G83</f>
        <v>2</v>
      </c>
      <c r="I44" s="55">
        <f>'5.4'!G82</f>
        <v>0</v>
      </c>
      <c r="J44" s="55">
        <f>'5.5 '!G82</f>
        <v>2</v>
      </c>
      <c r="K44" s="54">
        <f>'5.6'!G82</f>
        <v>2</v>
      </c>
      <c r="L44" s="54">
        <f>'5.7'!G83</f>
        <v>0</v>
      </c>
      <c r="M44" s="54">
        <f>'5.8'!G82</f>
        <v>2</v>
      </c>
      <c r="N44" s="54">
        <f>'5.9'!G82</f>
        <v>0</v>
      </c>
      <c r="O44" s="54">
        <f>'5.10'!G83</f>
        <v>0</v>
      </c>
      <c r="P44" s="54">
        <f>'5.11'!G82</f>
        <v>2</v>
      </c>
      <c r="Q44" s="54">
        <f>'5.12'!G82</f>
        <v>2</v>
      </c>
      <c r="R44" s="54">
        <f>'5.13'!G82</f>
        <v>2</v>
      </c>
    </row>
    <row r="45" spans="1:18" s="128" customFormat="1" ht="15" customHeight="1">
      <c r="A45" s="132" t="s">
        <v>83</v>
      </c>
      <c r="B45" s="23" t="str">
        <f t="shared" si="4"/>
        <v>35-38</v>
      </c>
      <c r="C45" s="35">
        <f t="shared" si="5"/>
        <v>67.85714285714286</v>
      </c>
      <c r="D45" s="23">
        <f>$E$5</f>
        <v>28</v>
      </c>
      <c r="E45" s="52">
        <f t="shared" si="7"/>
        <v>19</v>
      </c>
      <c r="F45" s="53">
        <f>'5.1 '!G92</f>
        <v>4</v>
      </c>
      <c r="G45" s="54">
        <f>'5.2 '!G93</f>
        <v>1</v>
      </c>
      <c r="H45" s="55">
        <f>'5.3 '!G93</f>
        <v>2</v>
      </c>
      <c r="I45" s="55">
        <f>'5.4'!G92</f>
        <v>2</v>
      </c>
      <c r="J45" s="55">
        <f>'5.5 '!G92</f>
        <v>2</v>
      </c>
      <c r="K45" s="54">
        <f>'5.6'!G92</f>
        <v>2</v>
      </c>
      <c r="L45" s="54">
        <f>'5.7'!G93</f>
        <v>2</v>
      </c>
      <c r="M45" s="54">
        <f>'5.8'!G92</f>
        <v>0</v>
      </c>
      <c r="N45" s="54">
        <f>'5.9'!G92</f>
        <v>0</v>
      </c>
      <c r="O45" s="54">
        <f>'5.10'!G93</f>
        <v>0</v>
      </c>
      <c r="P45" s="54">
        <f>'5.11'!G92</f>
        <v>2</v>
      </c>
      <c r="Q45" s="54">
        <f>'5.12'!G92</f>
        <v>2</v>
      </c>
      <c r="R45" s="54">
        <f>'5.13'!G92</f>
        <v>0</v>
      </c>
    </row>
    <row r="46" spans="1:18" ht="15" customHeight="1">
      <c r="A46" s="132" t="s">
        <v>119</v>
      </c>
      <c r="B46" s="23" t="str">
        <f t="shared" si="4"/>
        <v>39</v>
      </c>
      <c r="C46" s="35">
        <f t="shared" si="5"/>
        <v>65.38461538461539</v>
      </c>
      <c r="D46" s="23">
        <f>$E$5-2</f>
        <v>26</v>
      </c>
      <c r="E46" s="52">
        <f t="shared" si="7"/>
        <v>17</v>
      </c>
      <c r="F46" s="53">
        <f>'5.1 '!G24</f>
        <v>4</v>
      </c>
      <c r="G46" s="54">
        <f>'5.2 '!G25</f>
        <v>1</v>
      </c>
      <c r="H46" s="55">
        <f>'5.3 '!G25</f>
        <v>0</v>
      </c>
      <c r="I46" s="55">
        <f>'5.4'!G24</f>
        <v>2</v>
      </c>
      <c r="J46" s="55">
        <f>'5.5 '!G24</f>
        <v>2</v>
      </c>
      <c r="K46" s="54">
        <f>'5.6'!G24</f>
        <v>2</v>
      </c>
      <c r="L46" s="54">
        <f>'5.7'!G25</f>
        <v>0</v>
      </c>
      <c r="M46" s="54">
        <f>'5.8'!G24</f>
        <v>2</v>
      </c>
      <c r="N46" s="54" t="str">
        <f>'5.9'!G24</f>
        <v>*</v>
      </c>
      <c r="O46" s="54">
        <f>'5.10'!G25</f>
        <v>0</v>
      </c>
      <c r="P46" s="54">
        <f>'5.11'!G24</f>
        <v>2</v>
      </c>
      <c r="Q46" s="54">
        <f>'5.12'!G24</f>
        <v>2</v>
      </c>
      <c r="R46" s="54">
        <f>'5.13'!G24</f>
        <v>0</v>
      </c>
    </row>
    <row r="47" spans="1:18" ht="15" customHeight="1">
      <c r="A47" s="132" t="s">
        <v>22</v>
      </c>
      <c r="B47" s="23" t="str">
        <f t="shared" si="4"/>
        <v>40-41</v>
      </c>
      <c r="C47" s="35">
        <f t="shared" si="5"/>
        <v>64.28571428571429</v>
      </c>
      <c r="D47" s="23">
        <f>$E$5</f>
        <v>28</v>
      </c>
      <c r="E47" s="52">
        <f t="shared" si="7"/>
        <v>18</v>
      </c>
      <c r="F47" s="53">
        <f>'5.1 '!G28</f>
        <v>4</v>
      </c>
      <c r="G47" s="54">
        <f>'5.2 '!G29</f>
        <v>2</v>
      </c>
      <c r="H47" s="55">
        <f>'5.3 '!G29</f>
        <v>0</v>
      </c>
      <c r="I47" s="55">
        <f>'5.4'!G28</f>
        <v>1</v>
      </c>
      <c r="J47" s="55">
        <f>'5.5 '!G28</f>
        <v>2</v>
      </c>
      <c r="K47" s="54">
        <f>'5.6'!G28</f>
        <v>2</v>
      </c>
      <c r="L47" s="54">
        <f>'5.7'!G29</f>
        <v>0</v>
      </c>
      <c r="M47" s="54">
        <f>'5.8'!G28</f>
        <v>1</v>
      </c>
      <c r="N47" s="54">
        <f>'5.9'!G28</f>
        <v>2</v>
      </c>
      <c r="O47" s="54">
        <f>'5.10'!G29</f>
        <v>0</v>
      </c>
      <c r="P47" s="54">
        <f>'5.11'!G28</f>
        <v>2</v>
      </c>
      <c r="Q47" s="54">
        <f>'5.12'!G28</f>
        <v>2</v>
      </c>
      <c r="R47" s="54">
        <f>'5.13'!G28</f>
        <v>0</v>
      </c>
    </row>
    <row r="48" spans="1:18" ht="15" customHeight="1">
      <c r="A48" s="132" t="s">
        <v>68</v>
      </c>
      <c r="B48" s="23" t="str">
        <f t="shared" si="4"/>
        <v>40-41</v>
      </c>
      <c r="C48" s="35">
        <f t="shared" si="5"/>
        <v>64.28571428571429</v>
      </c>
      <c r="D48" s="23">
        <f>$E$5</f>
        <v>28</v>
      </c>
      <c r="E48" s="52">
        <f t="shared" si="7"/>
        <v>18</v>
      </c>
      <c r="F48" s="53">
        <f>'5.1 '!G77</f>
        <v>4</v>
      </c>
      <c r="G48" s="54">
        <f>'5.2 '!G78</f>
        <v>1</v>
      </c>
      <c r="H48" s="55">
        <f>'5.3 '!G78</f>
        <v>0</v>
      </c>
      <c r="I48" s="55">
        <f>'5.4'!G77</f>
        <v>0</v>
      </c>
      <c r="J48" s="55">
        <f>'5.5 '!G77</f>
        <v>0</v>
      </c>
      <c r="K48" s="54">
        <f>'5.6'!G77</f>
        <v>2</v>
      </c>
      <c r="L48" s="54">
        <f>'5.7'!G78</f>
        <v>2</v>
      </c>
      <c r="M48" s="54">
        <f>'5.8'!G77</f>
        <v>2</v>
      </c>
      <c r="N48" s="54">
        <f>'5.9'!G77</f>
        <v>2</v>
      </c>
      <c r="O48" s="54">
        <f>'5.10'!G78</f>
        <v>0</v>
      </c>
      <c r="P48" s="54">
        <f>'5.11'!G77</f>
        <v>1</v>
      </c>
      <c r="Q48" s="54">
        <f>'5.12'!G77</f>
        <v>2</v>
      </c>
      <c r="R48" s="54">
        <f>'5.13'!G77</f>
        <v>2</v>
      </c>
    </row>
    <row r="49" spans="1:18" ht="15" customHeight="1">
      <c r="A49" s="132" t="s">
        <v>24</v>
      </c>
      <c r="B49" s="23" t="str">
        <f t="shared" si="4"/>
        <v>42</v>
      </c>
      <c r="C49" s="35">
        <f t="shared" si="5"/>
        <v>62.5</v>
      </c>
      <c r="D49" s="23">
        <f>$E$5</f>
        <v>28</v>
      </c>
      <c r="E49" s="52">
        <f t="shared" si="7"/>
        <v>17.5</v>
      </c>
      <c r="F49" s="53">
        <f>'5.1 '!G30</f>
        <v>4</v>
      </c>
      <c r="G49" s="54">
        <f>'5.2 '!G31</f>
        <v>0.5</v>
      </c>
      <c r="H49" s="55">
        <f>'5.3 '!G31</f>
        <v>2</v>
      </c>
      <c r="I49" s="55">
        <f>'5.4'!G30</f>
        <v>2</v>
      </c>
      <c r="J49" s="55">
        <f>'5.5 '!G30</f>
        <v>2</v>
      </c>
      <c r="K49" s="54">
        <f>'5.6'!G30</f>
        <v>2</v>
      </c>
      <c r="L49" s="54">
        <f>'5.7'!G31</f>
        <v>1</v>
      </c>
      <c r="M49" s="54">
        <f>'5.8'!G30</f>
        <v>0</v>
      </c>
      <c r="N49" s="54">
        <f>'5.9'!G30</f>
        <v>0</v>
      </c>
      <c r="O49" s="54">
        <f>'5.10'!G31</f>
        <v>0</v>
      </c>
      <c r="P49" s="54">
        <f>'5.11'!G30</f>
        <v>2</v>
      </c>
      <c r="Q49" s="54">
        <f>'5.12'!G30</f>
        <v>2</v>
      </c>
      <c r="R49" s="54">
        <f>'5.13'!G30</f>
        <v>0</v>
      </c>
    </row>
    <row r="50" spans="1:18" ht="15" customHeight="1">
      <c r="A50" s="132" t="s">
        <v>55</v>
      </c>
      <c r="B50" s="23" t="str">
        <f t="shared" si="4"/>
        <v>43-44</v>
      </c>
      <c r="C50" s="35">
        <f t="shared" si="5"/>
        <v>60.71428571428571</v>
      </c>
      <c r="D50" s="23">
        <f>$E$5</f>
        <v>28</v>
      </c>
      <c r="E50" s="52">
        <f t="shared" si="7"/>
        <v>17</v>
      </c>
      <c r="F50" s="53">
        <f>'5.1 '!G64</f>
        <v>4</v>
      </c>
      <c r="G50" s="54">
        <f>'5.2 '!G65</f>
        <v>1</v>
      </c>
      <c r="H50" s="55">
        <f>'5.3 '!G65</f>
        <v>0</v>
      </c>
      <c r="I50" s="55">
        <f>'5.4'!G64</f>
        <v>2</v>
      </c>
      <c r="J50" s="55">
        <f>'5.5 '!G64</f>
        <v>2</v>
      </c>
      <c r="K50" s="54">
        <f>'5.6'!G64</f>
        <v>2</v>
      </c>
      <c r="L50" s="54">
        <f>'5.7'!G65</f>
        <v>2</v>
      </c>
      <c r="M50" s="54">
        <f>'5.8'!G64</f>
        <v>0</v>
      </c>
      <c r="N50" s="54">
        <f>'5.9'!G64</f>
        <v>0</v>
      </c>
      <c r="O50" s="54">
        <f>'5.10'!G65</f>
        <v>0</v>
      </c>
      <c r="P50" s="54">
        <f>'5.11'!G64</f>
        <v>1</v>
      </c>
      <c r="Q50" s="54">
        <f>'5.12'!G64</f>
        <v>2</v>
      </c>
      <c r="R50" s="54">
        <f>'5.13'!G64</f>
        <v>1</v>
      </c>
    </row>
    <row r="51" spans="1:18" ht="15" customHeight="1">
      <c r="A51" s="132" t="s">
        <v>84</v>
      </c>
      <c r="B51" s="23" t="str">
        <f t="shared" si="4"/>
        <v>43-44</v>
      </c>
      <c r="C51" s="35">
        <f t="shared" si="5"/>
        <v>60.71428571428571</v>
      </c>
      <c r="D51" s="23">
        <f>$E$5</f>
        <v>28</v>
      </c>
      <c r="E51" s="52">
        <f t="shared" si="7"/>
        <v>17</v>
      </c>
      <c r="F51" s="53">
        <f>'5.1 '!G93</f>
        <v>4</v>
      </c>
      <c r="G51" s="54">
        <f>'5.2 '!G94</f>
        <v>1</v>
      </c>
      <c r="H51" s="55">
        <f>'5.3 '!G94</f>
        <v>0</v>
      </c>
      <c r="I51" s="55">
        <f>'5.4'!G93</f>
        <v>0</v>
      </c>
      <c r="J51" s="55">
        <f>'5.5 '!G93</f>
        <v>2</v>
      </c>
      <c r="K51" s="54">
        <f>'5.6'!G93</f>
        <v>2</v>
      </c>
      <c r="L51" s="54">
        <f>'5.7'!G94</f>
        <v>0</v>
      </c>
      <c r="M51" s="54">
        <f>'5.8'!G93</f>
        <v>2</v>
      </c>
      <c r="N51" s="54">
        <f>'5.9'!G93</f>
        <v>2</v>
      </c>
      <c r="O51" s="54">
        <f>'5.10'!G94</f>
        <v>0</v>
      </c>
      <c r="P51" s="54">
        <f>'5.11'!G93</f>
        <v>2</v>
      </c>
      <c r="Q51" s="54">
        <f>'5.12'!G93</f>
        <v>2</v>
      </c>
      <c r="R51" s="54">
        <f>'5.13'!G93</f>
        <v>0</v>
      </c>
    </row>
    <row r="52" spans="1:18" ht="15" customHeight="1">
      <c r="A52" s="150" t="s">
        <v>694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2"/>
    </row>
    <row r="53" spans="1:18" s="128" customFormat="1" ht="15" customHeight="1">
      <c r="A53" s="132" t="s">
        <v>56</v>
      </c>
      <c r="B53" s="23" t="str">
        <f aca="true" t="shared" si="8" ref="B53:B69">RANK(C53,$C$7:$C$95)&amp;IF(COUNTIF($C$7:$C$95,C53)&gt;1,"-"&amp;RANK(C53,$C$7:$C$95)+COUNTIF($C$7:$C$95,C53)-1,"")</f>
        <v>45-46</v>
      </c>
      <c r="C53" s="35">
        <f aca="true" t="shared" si="9" ref="C53:C69">E53/D53*100</f>
        <v>58.92857142857143</v>
      </c>
      <c r="D53" s="23">
        <f>$E$5</f>
        <v>28</v>
      </c>
      <c r="E53" s="52">
        <f aca="true" t="shared" si="10" ref="E53:E69">SUM(F53:R53)</f>
        <v>16.5</v>
      </c>
      <c r="F53" s="53">
        <f>'5.1 '!G65</f>
        <v>2</v>
      </c>
      <c r="G53" s="54">
        <f>'5.2 '!G66</f>
        <v>0.5</v>
      </c>
      <c r="H53" s="55">
        <f>'5.3 '!G66</f>
        <v>1</v>
      </c>
      <c r="I53" s="55">
        <f>'5.4'!G65</f>
        <v>2</v>
      </c>
      <c r="J53" s="55">
        <f>'5.5 '!G65</f>
        <v>2</v>
      </c>
      <c r="K53" s="54">
        <f>'5.6'!G65</f>
        <v>2</v>
      </c>
      <c r="L53" s="54">
        <f>'5.7'!G66</f>
        <v>2</v>
      </c>
      <c r="M53" s="54">
        <f>'5.8'!G65</f>
        <v>2</v>
      </c>
      <c r="N53" s="54">
        <f>'5.9'!G65</f>
        <v>0</v>
      </c>
      <c r="O53" s="54">
        <f>'5.10'!G66</f>
        <v>0</v>
      </c>
      <c r="P53" s="54">
        <f>'5.11'!G65</f>
        <v>1</v>
      </c>
      <c r="Q53" s="54">
        <f>'5.12'!G65</f>
        <v>2</v>
      </c>
      <c r="R53" s="54">
        <f>'5.13'!G65</f>
        <v>0</v>
      </c>
    </row>
    <row r="54" spans="1:18" ht="15" customHeight="1">
      <c r="A54" s="132" t="s">
        <v>79</v>
      </c>
      <c r="B54" s="23" t="str">
        <f t="shared" si="8"/>
        <v>45-46</v>
      </c>
      <c r="C54" s="35">
        <f t="shared" si="9"/>
        <v>58.92857142857143</v>
      </c>
      <c r="D54" s="23">
        <f>$E$5</f>
        <v>28</v>
      </c>
      <c r="E54" s="52">
        <f t="shared" si="10"/>
        <v>16.5</v>
      </c>
      <c r="F54" s="53">
        <f>'5.1 '!G88</f>
        <v>2</v>
      </c>
      <c r="G54" s="54">
        <f>'5.2 '!G89</f>
        <v>0.5</v>
      </c>
      <c r="H54" s="55">
        <f>'5.3 '!G89</f>
        <v>2</v>
      </c>
      <c r="I54" s="55">
        <f>'5.4'!G88</f>
        <v>2</v>
      </c>
      <c r="J54" s="55">
        <f>'5.5 '!G88</f>
        <v>2</v>
      </c>
      <c r="K54" s="54">
        <f>'5.6'!G88</f>
        <v>2</v>
      </c>
      <c r="L54" s="54">
        <f>'5.7'!G89</f>
        <v>2</v>
      </c>
      <c r="M54" s="54">
        <f>'5.8'!G88</f>
        <v>2</v>
      </c>
      <c r="N54" s="54">
        <f>'5.9'!G88</f>
        <v>0</v>
      </c>
      <c r="O54" s="54">
        <f>'5.10'!G89</f>
        <v>0</v>
      </c>
      <c r="P54" s="54">
        <f>'5.11'!G88</f>
        <v>2</v>
      </c>
      <c r="Q54" s="54">
        <f>'5.12'!G88</f>
        <v>0</v>
      </c>
      <c r="R54" s="54">
        <f>'5.13'!G88</f>
        <v>0</v>
      </c>
    </row>
    <row r="55" spans="1:18" ht="15" customHeight="1">
      <c r="A55" s="132" t="s">
        <v>124</v>
      </c>
      <c r="B55" s="23" t="str">
        <f t="shared" si="8"/>
        <v>47</v>
      </c>
      <c r="C55" s="35">
        <f t="shared" si="9"/>
        <v>57.692307692307686</v>
      </c>
      <c r="D55" s="23">
        <f>$E$5-2</f>
        <v>26</v>
      </c>
      <c r="E55" s="52">
        <f t="shared" si="10"/>
        <v>15</v>
      </c>
      <c r="F55" s="53">
        <f>'5.1 '!G36</f>
        <v>2</v>
      </c>
      <c r="G55" s="54">
        <f>'5.2 '!G37</f>
        <v>1</v>
      </c>
      <c r="H55" s="55">
        <f>'5.3 '!G37</f>
        <v>0</v>
      </c>
      <c r="I55" s="55">
        <f>'5.4'!G36</f>
        <v>2</v>
      </c>
      <c r="J55" s="55">
        <f>'5.5 '!G36</f>
        <v>2</v>
      </c>
      <c r="K55" s="54">
        <f>'5.6'!G36</f>
        <v>2</v>
      </c>
      <c r="L55" s="54">
        <f>'5.7'!G37</f>
        <v>0</v>
      </c>
      <c r="M55" s="54">
        <f>'5.8'!G36</f>
        <v>2</v>
      </c>
      <c r="N55" s="54" t="str">
        <f>'5.9'!G36</f>
        <v>*</v>
      </c>
      <c r="O55" s="54">
        <f>'5.10'!G37</f>
        <v>0</v>
      </c>
      <c r="P55" s="54">
        <f>'5.11'!G36</f>
        <v>0</v>
      </c>
      <c r="Q55" s="54">
        <f>'5.12'!G36</f>
        <v>2</v>
      </c>
      <c r="R55" s="54">
        <f>'5.13'!G36</f>
        <v>2</v>
      </c>
    </row>
    <row r="56" spans="1:18" ht="15" customHeight="1">
      <c r="A56" s="132" t="s">
        <v>8</v>
      </c>
      <c r="B56" s="23" t="str">
        <f t="shared" si="8"/>
        <v>48-49</v>
      </c>
      <c r="C56" s="35">
        <f t="shared" si="9"/>
        <v>57.14285714285714</v>
      </c>
      <c r="D56" s="23">
        <f aca="true" t="shared" si="11" ref="D56:D66">$E$5</f>
        <v>28</v>
      </c>
      <c r="E56" s="52">
        <f t="shared" si="10"/>
        <v>16</v>
      </c>
      <c r="F56" s="53">
        <f>'5.1 '!G14</f>
        <v>4</v>
      </c>
      <c r="G56" s="54">
        <f>'5.2 '!G15</f>
        <v>2</v>
      </c>
      <c r="H56" s="55">
        <f>'5.3 '!G15</f>
        <v>2</v>
      </c>
      <c r="I56" s="55">
        <f>'5.4'!G14</f>
        <v>2</v>
      </c>
      <c r="J56" s="55">
        <f>'5.5 '!G14</f>
        <v>2</v>
      </c>
      <c r="K56" s="54">
        <f>'5.6'!G14</f>
        <v>2</v>
      </c>
      <c r="L56" s="54">
        <f>'5.7'!G15</f>
        <v>0</v>
      </c>
      <c r="M56" s="54">
        <f>'5.8'!G14</f>
        <v>0</v>
      </c>
      <c r="N56" s="54">
        <f>'5.9'!G14</f>
        <v>0</v>
      </c>
      <c r="O56" s="54">
        <f>'5.10'!G15</f>
        <v>0</v>
      </c>
      <c r="P56" s="54">
        <f>'5.11'!G14</f>
        <v>2</v>
      </c>
      <c r="Q56" s="54">
        <f>'5.12'!G14</f>
        <v>0</v>
      </c>
      <c r="R56" s="54">
        <f>'5.13'!G14</f>
        <v>0</v>
      </c>
    </row>
    <row r="57" spans="1:18" ht="15" customHeight="1">
      <c r="A57" s="132" t="s">
        <v>86</v>
      </c>
      <c r="B57" s="23" t="str">
        <f t="shared" si="8"/>
        <v>48-49</v>
      </c>
      <c r="C57" s="35">
        <f t="shared" si="9"/>
        <v>57.14285714285714</v>
      </c>
      <c r="D57" s="23">
        <f t="shared" si="11"/>
        <v>28</v>
      </c>
      <c r="E57" s="52">
        <f t="shared" si="10"/>
        <v>16</v>
      </c>
      <c r="F57" s="53">
        <f>'5.1 '!G95</f>
        <v>4</v>
      </c>
      <c r="G57" s="54">
        <f>'5.2 '!G96</f>
        <v>1</v>
      </c>
      <c r="H57" s="55">
        <f>'5.3 '!G96</f>
        <v>0</v>
      </c>
      <c r="I57" s="55">
        <f>'5.4'!G95</f>
        <v>2</v>
      </c>
      <c r="J57" s="55">
        <f>'5.5 '!G95</f>
        <v>2</v>
      </c>
      <c r="K57" s="54">
        <f>'5.6'!G95</f>
        <v>2</v>
      </c>
      <c r="L57" s="54">
        <f>'5.7'!G96</f>
        <v>0</v>
      </c>
      <c r="M57" s="54">
        <f>'5.8'!G95</f>
        <v>0</v>
      </c>
      <c r="N57" s="54">
        <f>'5.9'!G95</f>
        <v>2</v>
      </c>
      <c r="O57" s="54">
        <f>'5.10'!G96</f>
        <v>0</v>
      </c>
      <c r="P57" s="54">
        <f>'5.11'!G95</f>
        <v>0</v>
      </c>
      <c r="Q57" s="54">
        <f>'5.12'!G95</f>
        <v>2</v>
      </c>
      <c r="R57" s="54">
        <f>'5.13'!G95</f>
        <v>1</v>
      </c>
    </row>
    <row r="58" spans="1:18" s="1" customFormat="1" ht="15" customHeight="1">
      <c r="A58" s="132" t="s">
        <v>2</v>
      </c>
      <c r="B58" s="23" t="str">
        <f t="shared" si="8"/>
        <v>50-53</v>
      </c>
      <c r="C58" s="35">
        <f t="shared" si="9"/>
        <v>53.57142857142857</v>
      </c>
      <c r="D58" s="23">
        <f t="shared" si="11"/>
        <v>28</v>
      </c>
      <c r="E58" s="52">
        <f t="shared" si="10"/>
        <v>15</v>
      </c>
      <c r="F58" s="53">
        <f>'5.1 '!G8</f>
        <v>4</v>
      </c>
      <c r="G58" s="54">
        <f>'5.2 '!G9</f>
        <v>1</v>
      </c>
      <c r="H58" s="55">
        <f>'5.3 '!G9</f>
        <v>0</v>
      </c>
      <c r="I58" s="55">
        <f>'5.4'!G8</f>
        <v>0</v>
      </c>
      <c r="J58" s="55">
        <f>'5.5 '!G8</f>
        <v>2</v>
      </c>
      <c r="K58" s="54">
        <f>'5.6'!G8</f>
        <v>2</v>
      </c>
      <c r="L58" s="54">
        <f>'5.7'!G9</f>
        <v>2</v>
      </c>
      <c r="M58" s="54">
        <f>'5.8'!G8</f>
        <v>2</v>
      </c>
      <c r="N58" s="54">
        <f>'5.9'!G8</f>
        <v>1</v>
      </c>
      <c r="O58" s="54">
        <f>'5.10'!G9</f>
        <v>0</v>
      </c>
      <c r="P58" s="54">
        <f>'5.11'!G8</f>
        <v>1</v>
      </c>
      <c r="Q58" s="54">
        <f>'5.12'!G8</f>
        <v>0</v>
      </c>
      <c r="R58" s="54">
        <f>'5.13'!G8</f>
        <v>0</v>
      </c>
    </row>
    <row r="59" spans="1:18" ht="15" customHeight="1">
      <c r="A59" s="132" t="s">
        <v>7</v>
      </c>
      <c r="B59" s="23" t="str">
        <f t="shared" si="8"/>
        <v>50-53</v>
      </c>
      <c r="C59" s="35">
        <f t="shared" si="9"/>
        <v>53.57142857142857</v>
      </c>
      <c r="D59" s="23">
        <f t="shared" si="11"/>
        <v>28</v>
      </c>
      <c r="E59" s="52">
        <f t="shared" si="10"/>
        <v>15</v>
      </c>
      <c r="F59" s="53">
        <f>'5.1 '!G13</f>
        <v>2</v>
      </c>
      <c r="G59" s="54">
        <f>'5.2 '!G14</f>
        <v>2</v>
      </c>
      <c r="H59" s="55">
        <f>'5.3 '!G14</f>
        <v>0</v>
      </c>
      <c r="I59" s="55">
        <f>'5.4'!G13</f>
        <v>2</v>
      </c>
      <c r="J59" s="55">
        <f>'5.5 '!G13</f>
        <v>2</v>
      </c>
      <c r="K59" s="54">
        <f>'5.6'!G13</f>
        <v>2</v>
      </c>
      <c r="L59" s="54">
        <f>'5.7'!G14</f>
        <v>0</v>
      </c>
      <c r="M59" s="54">
        <f>'5.8'!G13</f>
        <v>2</v>
      </c>
      <c r="N59" s="54">
        <f>'5.9'!G13</f>
        <v>0</v>
      </c>
      <c r="O59" s="54">
        <f>'5.10'!G14</f>
        <v>0</v>
      </c>
      <c r="P59" s="54">
        <f>'5.11'!G13</f>
        <v>1</v>
      </c>
      <c r="Q59" s="54">
        <f>'5.12'!G13</f>
        <v>2</v>
      </c>
      <c r="R59" s="54">
        <f>'5.13'!G13</f>
        <v>0</v>
      </c>
    </row>
    <row r="60" spans="1:18" ht="15" customHeight="1">
      <c r="A60" s="132" t="s">
        <v>14</v>
      </c>
      <c r="B60" s="23" t="str">
        <f t="shared" si="8"/>
        <v>50-53</v>
      </c>
      <c r="C60" s="35">
        <f t="shared" si="9"/>
        <v>53.57142857142857</v>
      </c>
      <c r="D60" s="23">
        <f t="shared" si="11"/>
        <v>28</v>
      </c>
      <c r="E60" s="52">
        <f t="shared" si="10"/>
        <v>15</v>
      </c>
      <c r="F60" s="53">
        <f>'5.1 '!G20</f>
        <v>4</v>
      </c>
      <c r="G60" s="54">
        <f>'5.2 '!G21</f>
        <v>1</v>
      </c>
      <c r="H60" s="55">
        <f>'5.3 '!G21</f>
        <v>0</v>
      </c>
      <c r="I60" s="55">
        <f>'5.4'!G20</f>
        <v>2</v>
      </c>
      <c r="J60" s="55">
        <f>'5.5 '!G20</f>
        <v>2</v>
      </c>
      <c r="K60" s="54">
        <f>'5.6'!G20</f>
        <v>0</v>
      </c>
      <c r="L60" s="54">
        <f>'5.7'!G21</f>
        <v>0</v>
      </c>
      <c r="M60" s="54">
        <f>'5.8'!G20</f>
        <v>2</v>
      </c>
      <c r="N60" s="54">
        <f>'5.9'!G20</f>
        <v>0</v>
      </c>
      <c r="O60" s="54">
        <f>'5.10'!G21</f>
        <v>0</v>
      </c>
      <c r="P60" s="54">
        <f>'5.11'!G20</f>
        <v>2</v>
      </c>
      <c r="Q60" s="54">
        <f>'5.12'!G20</f>
        <v>2</v>
      </c>
      <c r="R60" s="54">
        <f>'5.13'!G20</f>
        <v>0</v>
      </c>
    </row>
    <row r="61" spans="1:18" ht="15" customHeight="1">
      <c r="A61" s="132" t="s">
        <v>43</v>
      </c>
      <c r="B61" s="23" t="str">
        <f t="shared" si="8"/>
        <v>50-53</v>
      </c>
      <c r="C61" s="35">
        <f t="shared" si="9"/>
        <v>53.57142857142857</v>
      </c>
      <c r="D61" s="23">
        <f t="shared" si="11"/>
        <v>28</v>
      </c>
      <c r="E61" s="52">
        <f t="shared" si="10"/>
        <v>15</v>
      </c>
      <c r="F61" s="53">
        <f>'5.1 '!G52</f>
        <v>4</v>
      </c>
      <c r="G61" s="54">
        <f>'5.2 '!G53</f>
        <v>1</v>
      </c>
      <c r="H61" s="55">
        <f>'5.3 '!G53</f>
        <v>0</v>
      </c>
      <c r="I61" s="55">
        <f>'5.4'!G52</f>
        <v>2</v>
      </c>
      <c r="J61" s="55">
        <f>'5.5 '!G52</f>
        <v>2</v>
      </c>
      <c r="K61" s="54">
        <f>'5.6'!G52</f>
        <v>2</v>
      </c>
      <c r="L61" s="54">
        <f>'5.7'!G53</f>
        <v>0</v>
      </c>
      <c r="M61" s="54">
        <f>'5.8'!G52</f>
        <v>2</v>
      </c>
      <c r="N61" s="54">
        <f>'5.9'!G52</f>
        <v>0</v>
      </c>
      <c r="O61" s="54">
        <f>'5.10'!G53</f>
        <v>0</v>
      </c>
      <c r="P61" s="54">
        <f>'5.11'!G52</f>
        <v>2</v>
      </c>
      <c r="Q61" s="54">
        <f>'5.12'!G52</f>
        <v>0</v>
      </c>
      <c r="R61" s="54">
        <f>'5.13'!G52</f>
        <v>0</v>
      </c>
    </row>
    <row r="62" spans="1:18" ht="15" customHeight="1">
      <c r="A62" s="132" t="s">
        <v>35</v>
      </c>
      <c r="B62" s="23" t="str">
        <f t="shared" si="8"/>
        <v>54-56</v>
      </c>
      <c r="C62" s="35">
        <f t="shared" si="9"/>
        <v>50</v>
      </c>
      <c r="D62" s="23">
        <f t="shared" si="11"/>
        <v>28</v>
      </c>
      <c r="E62" s="52">
        <f t="shared" si="10"/>
        <v>14</v>
      </c>
      <c r="F62" s="53">
        <f>'5.1 '!G42</f>
        <v>4</v>
      </c>
      <c r="G62" s="54">
        <f>'5.2 '!G43</f>
        <v>2</v>
      </c>
      <c r="H62" s="55">
        <f>'5.3 '!G43</f>
        <v>0</v>
      </c>
      <c r="I62" s="55">
        <f>'5.4'!G42</f>
        <v>2</v>
      </c>
      <c r="J62" s="55">
        <f>'5.5 '!G42</f>
        <v>0</v>
      </c>
      <c r="K62" s="54">
        <f>'5.6'!G42</f>
        <v>0</v>
      </c>
      <c r="L62" s="54">
        <f>'5.7'!G43</f>
        <v>0</v>
      </c>
      <c r="M62" s="54">
        <f>'5.8'!G42</f>
        <v>0</v>
      </c>
      <c r="N62" s="54">
        <f>'5.9'!G42</f>
        <v>2</v>
      </c>
      <c r="O62" s="54">
        <f>'5.10'!G43</f>
        <v>0</v>
      </c>
      <c r="P62" s="54">
        <f>'5.11'!G42</f>
        <v>2</v>
      </c>
      <c r="Q62" s="54">
        <f>'5.12'!G42</f>
        <v>0</v>
      </c>
      <c r="R62" s="54">
        <f>'5.13'!G42</f>
        <v>2</v>
      </c>
    </row>
    <row r="63" spans="1:18" ht="15" customHeight="1">
      <c r="A63" s="132" t="s">
        <v>37</v>
      </c>
      <c r="B63" s="123" t="str">
        <f t="shared" si="8"/>
        <v>54-56</v>
      </c>
      <c r="C63" s="124">
        <f t="shared" si="9"/>
        <v>50</v>
      </c>
      <c r="D63" s="123">
        <f t="shared" si="11"/>
        <v>28</v>
      </c>
      <c r="E63" s="125">
        <f t="shared" si="10"/>
        <v>14</v>
      </c>
      <c r="F63" s="126">
        <f>'5.1 '!G44</f>
        <v>4</v>
      </c>
      <c r="G63" s="127">
        <f>'5.2 '!G45</f>
        <v>0</v>
      </c>
      <c r="H63" s="55">
        <f>'5.3 '!G45</f>
        <v>0</v>
      </c>
      <c r="I63" s="55">
        <f>'5.4'!G44</f>
        <v>1</v>
      </c>
      <c r="J63" s="55">
        <f>'5.5 '!G44</f>
        <v>0</v>
      </c>
      <c r="K63" s="127">
        <f>'5.6'!G44</f>
        <v>0</v>
      </c>
      <c r="L63" s="127">
        <f>'5.7'!G45</f>
        <v>0</v>
      </c>
      <c r="M63" s="127">
        <f>'5.8'!G44</f>
        <v>1</v>
      </c>
      <c r="N63" s="127">
        <f>'5.9'!G44</f>
        <v>2</v>
      </c>
      <c r="O63" s="127">
        <f>'5.10'!G45</f>
        <v>0</v>
      </c>
      <c r="P63" s="127">
        <f>'5.11'!G44</f>
        <v>2</v>
      </c>
      <c r="Q63" s="127">
        <f>'5.12'!G44</f>
        <v>2</v>
      </c>
      <c r="R63" s="127">
        <f>'5.13'!G44</f>
        <v>2</v>
      </c>
    </row>
    <row r="64" spans="1:18" ht="15" customHeight="1">
      <c r="A64" s="132" t="s">
        <v>62</v>
      </c>
      <c r="B64" s="23" t="str">
        <f t="shared" si="8"/>
        <v>54-56</v>
      </c>
      <c r="C64" s="35">
        <f t="shared" si="9"/>
        <v>50</v>
      </c>
      <c r="D64" s="23">
        <f t="shared" si="11"/>
        <v>28</v>
      </c>
      <c r="E64" s="52">
        <f t="shared" si="10"/>
        <v>14</v>
      </c>
      <c r="F64" s="53">
        <f>'5.1 '!G71</f>
        <v>4</v>
      </c>
      <c r="G64" s="54">
        <f>'5.2 '!G72</f>
        <v>2</v>
      </c>
      <c r="H64" s="55">
        <f>'5.3 '!G72</f>
        <v>0</v>
      </c>
      <c r="I64" s="55">
        <f>'5.4'!G71</f>
        <v>2</v>
      </c>
      <c r="J64" s="55">
        <f>'5.5 '!G71</f>
        <v>2</v>
      </c>
      <c r="K64" s="54">
        <f>'5.6'!G71</f>
        <v>2</v>
      </c>
      <c r="L64" s="54">
        <f>'5.7'!G72</f>
        <v>0</v>
      </c>
      <c r="M64" s="54">
        <f>'5.8'!G71</f>
        <v>0</v>
      </c>
      <c r="N64" s="54">
        <f>'5.9'!G71</f>
        <v>0</v>
      </c>
      <c r="O64" s="54">
        <f>'5.10'!G72</f>
        <v>0</v>
      </c>
      <c r="P64" s="54">
        <f>'5.11'!G71</f>
        <v>0</v>
      </c>
      <c r="Q64" s="54">
        <f>'5.12'!G71</f>
        <v>2</v>
      </c>
      <c r="R64" s="54">
        <f>'5.13'!G71</f>
        <v>0</v>
      </c>
    </row>
    <row r="65" spans="1:18" ht="15" customHeight="1">
      <c r="A65" s="132" t="s">
        <v>33</v>
      </c>
      <c r="B65" s="23" t="str">
        <f t="shared" si="8"/>
        <v>57-58</v>
      </c>
      <c r="C65" s="35">
        <f t="shared" si="9"/>
        <v>46.42857142857143</v>
      </c>
      <c r="D65" s="23">
        <f t="shared" si="11"/>
        <v>28</v>
      </c>
      <c r="E65" s="52">
        <f t="shared" si="10"/>
        <v>13</v>
      </c>
      <c r="F65" s="53">
        <f>'5.1 '!G39</f>
        <v>2</v>
      </c>
      <c r="G65" s="54">
        <f>'5.2 '!G40</f>
        <v>1</v>
      </c>
      <c r="H65" s="55">
        <f>'5.3 '!G40</f>
        <v>2</v>
      </c>
      <c r="I65" s="55">
        <f>'5.4'!G39</f>
        <v>2</v>
      </c>
      <c r="J65" s="55">
        <f>'5.5 '!G39</f>
        <v>2</v>
      </c>
      <c r="K65" s="54">
        <f>'5.6'!G39</f>
        <v>2</v>
      </c>
      <c r="L65" s="54">
        <f>'5.7'!G40</f>
        <v>0</v>
      </c>
      <c r="M65" s="54">
        <f>'5.8'!G39</f>
        <v>0</v>
      </c>
      <c r="N65" s="54">
        <f>'5.9'!G39</f>
        <v>0</v>
      </c>
      <c r="O65" s="54">
        <f>'5.10'!G40</f>
        <v>0</v>
      </c>
      <c r="P65" s="54">
        <f>'5.11'!G39</f>
        <v>2</v>
      </c>
      <c r="Q65" s="54">
        <f>'5.12'!G39</f>
        <v>0</v>
      </c>
      <c r="R65" s="54">
        <f>'5.13'!G39</f>
        <v>0</v>
      </c>
    </row>
    <row r="66" spans="1:18" ht="15" customHeight="1">
      <c r="A66" s="132" t="s">
        <v>72</v>
      </c>
      <c r="B66" s="23" t="str">
        <f t="shared" si="8"/>
        <v>57-58</v>
      </c>
      <c r="C66" s="35">
        <f t="shared" si="9"/>
        <v>46.42857142857143</v>
      </c>
      <c r="D66" s="23">
        <f t="shared" si="11"/>
        <v>28</v>
      </c>
      <c r="E66" s="52">
        <f t="shared" si="10"/>
        <v>13</v>
      </c>
      <c r="F66" s="53">
        <f>'5.1 '!G81</f>
        <v>2</v>
      </c>
      <c r="G66" s="54">
        <f>'5.2 '!G82</f>
        <v>0</v>
      </c>
      <c r="H66" s="55">
        <f>'5.3 '!G82</f>
        <v>2</v>
      </c>
      <c r="I66" s="55">
        <f>'5.4'!G81</f>
        <v>2</v>
      </c>
      <c r="J66" s="55">
        <f>'5.5 '!G81</f>
        <v>2</v>
      </c>
      <c r="K66" s="54">
        <f>'5.6'!G81</f>
        <v>2</v>
      </c>
      <c r="L66" s="54">
        <f>'5.7'!G82</f>
        <v>0</v>
      </c>
      <c r="M66" s="54">
        <f>'5.8'!G81</f>
        <v>0</v>
      </c>
      <c r="N66" s="54">
        <f>'5.9'!G81</f>
        <v>0</v>
      </c>
      <c r="O66" s="54">
        <f>'5.10'!G82</f>
        <v>0</v>
      </c>
      <c r="P66" s="54">
        <f>'5.11'!G81</f>
        <v>1</v>
      </c>
      <c r="Q66" s="54">
        <f>'5.12'!G81</f>
        <v>2</v>
      </c>
      <c r="R66" s="54">
        <f>'5.13'!G81</f>
        <v>0</v>
      </c>
    </row>
    <row r="67" spans="1:18" ht="15" customHeight="1">
      <c r="A67" s="132" t="s">
        <v>123</v>
      </c>
      <c r="B67" s="23" t="str">
        <f t="shared" si="8"/>
        <v>59</v>
      </c>
      <c r="C67" s="35">
        <f t="shared" si="9"/>
        <v>43.75</v>
      </c>
      <c r="D67" s="23">
        <f>$E$5-2-2</f>
        <v>24</v>
      </c>
      <c r="E67" s="52">
        <f t="shared" si="10"/>
        <v>10.5</v>
      </c>
      <c r="F67" s="53">
        <f>'5.1 '!G45</f>
        <v>4</v>
      </c>
      <c r="G67" s="54">
        <f>'5.2 '!G46</f>
        <v>0.5</v>
      </c>
      <c r="H67" s="55">
        <f>'5.3 '!G46</f>
        <v>2</v>
      </c>
      <c r="I67" s="55">
        <f>'5.4'!G45</f>
        <v>0</v>
      </c>
      <c r="J67" s="55">
        <f>'5.5 '!G45</f>
        <v>0</v>
      </c>
      <c r="K67" s="54">
        <f>'5.6'!G45</f>
        <v>0</v>
      </c>
      <c r="L67" s="54">
        <f>'5.7'!G46</f>
        <v>0</v>
      </c>
      <c r="M67" s="54">
        <f>'5.8'!G45</f>
        <v>2</v>
      </c>
      <c r="N67" s="54" t="str">
        <f>'5.9'!G45</f>
        <v>*</v>
      </c>
      <c r="O67" s="54" t="str">
        <f>'5.10'!G46</f>
        <v>*</v>
      </c>
      <c r="P67" s="54">
        <f>'5.11'!G45</f>
        <v>0</v>
      </c>
      <c r="Q67" s="54">
        <f>'5.12'!G45</f>
        <v>2</v>
      </c>
      <c r="R67" s="54">
        <f>'5.13'!G45</f>
        <v>0</v>
      </c>
    </row>
    <row r="68" spans="1:18" ht="15" customHeight="1">
      <c r="A68" s="132" t="s">
        <v>28</v>
      </c>
      <c r="B68" s="23" t="str">
        <f t="shared" si="8"/>
        <v>60-61</v>
      </c>
      <c r="C68" s="35">
        <f t="shared" si="9"/>
        <v>42.857142857142854</v>
      </c>
      <c r="D68" s="23">
        <f>$E$5</f>
        <v>28</v>
      </c>
      <c r="E68" s="52">
        <f t="shared" si="10"/>
        <v>12</v>
      </c>
      <c r="F68" s="53">
        <f>'5.1 '!G34</f>
        <v>4</v>
      </c>
      <c r="G68" s="54">
        <f>'5.2 '!G35</f>
        <v>0</v>
      </c>
      <c r="H68" s="55">
        <f>'5.3 '!G35</f>
        <v>0</v>
      </c>
      <c r="I68" s="55">
        <f>'5.4'!G34</f>
        <v>0</v>
      </c>
      <c r="J68" s="55">
        <f>'5.5 '!G34</f>
        <v>0</v>
      </c>
      <c r="K68" s="54">
        <f>'5.6'!G34</f>
        <v>0</v>
      </c>
      <c r="L68" s="54">
        <f>'5.7'!G35</f>
        <v>0</v>
      </c>
      <c r="M68" s="54">
        <f>'5.8'!G34</f>
        <v>0</v>
      </c>
      <c r="N68" s="54">
        <f>'5.9'!G34</f>
        <v>2</v>
      </c>
      <c r="O68" s="54">
        <f>'5.10'!G35</f>
        <v>0</v>
      </c>
      <c r="P68" s="54">
        <f>'5.11'!G34</f>
        <v>2</v>
      </c>
      <c r="Q68" s="54">
        <f>'5.12'!G34</f>
        <v>2</v>
      </c>
      <c r="R68" s="54">
        <f>'5.13'!G34</f>
        <v>2</v>
      </c>
    </row>
    <row r="69" spans="1:18" ht="15" customHeight="1">
      <c r="A69" s="132" t="s">
        <v>48</v>
      </c>
      <c r="B69" s="23" t="str">
        <f t="shared" si="8"/>
        <v>60-61</v>
      </c>
      <c r="C69" s="35">
        <f t="shared" si="9"/>
        <v>42.857142857142854</v>
      </c>
      <c r="D69" s="23">
        <f>$E$5</f>
        <v>28</v>
      </c>
      <c r="E69" s="52">
        <f t="shared" si="10"/>
        <v>12</v>
      </c>
      <c r="F69" s="53">
        <f>'5.1 '!G57</f>
        <v>4</v>
      </c>
      <c r="G69" s="54">
        <f>'5.2 '!G58</f>
        <v>0</v>
      </c>
      <c r="H69" s="55">
        <f>'5.3 '!G58</f>
        <v>0</v>
      </c>
      <c r="I69" s="55">
        <f>'5.4'!G57</f>
        <v>2</v>
      </c>
      <c r="J69" s="55">
        <f>'5.5 '!G57</f>
        <v>0</v>
      </c>
      <c r="K69" s="54">
        <f>'5.6'!G57</f>
        <v>2</v>
      </c>
      <c r="L69" s="54">
        <f>'5.7'!G58</f>
        <v>0</v>
      </c>
      <c r="M69" s="54">
        <f>'5.8'!G57</f>
        <v>0</v>
      </c>
      <c r="N69" s="54">
        <f>'5.9'!G57</f>
        <v>2</v>
      </c>
      <c r="O69" s="54">
        <f>'5.10'!G58</f>
        <v>0</v>
      </c>
      <c r="P69" s="54">
        <f>'5.11'!G57</f>
        <v>0</v>
      </c>
      <c r="Q69" s="54">
        <f>'5.12'!G57</f>
        <v>0</v>
      </c>
      <c r="R69" s="54">
        <f>'5.13'!G57</f>
        <v>2</v>
      </c>
    </row>
    <row r="70" spans="1:18" ht="15" customHeight="1">
      <c r="A70" s="150" t="s">
        <v>695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2"/>
    </row>
    <row r="71" spans="1:18" ht="15" customHeight="1">
      <c r="A71" s="132" t="s">
        <v>12</v>
      </c>
      <c r="B71" s="23" t="str">
        <f aca="true" t="shared" si="12" ref="B71:B83">RANK(C71,$C$7:$C$95)&amp;IF(COUNTIF($C$7:$C$95,C71)&gt;1,"-"&amp;RANK(C71,$C$7:$C$95)+COUNTIF($C$7:$C$95,C71)-1,"")</f>
        <v>62</v>
      </c>
      <c r="C71" s="35">
        <f aca="true" t="shared" si="13" ref="C71:C83">E71/D71*100</f>
        <v>39.285714285714285</v>
      </c>
      <c r="D71" s="23">
        <f aca="true" t="shared" si="14" ref="D71:D83">$E$5</f>
        <v>28</v>
      </c>
      <c r="E71" s="52">
        <f aca="true" t="shared" si="15" ref="E71:E83">SUM(F71:R71)</f>
        <v>11</v>
      </c>
      <c r="F71" s="53">
        <f>'5.1 '!G18</f>
        <v>4</v>
      </c>
      <c r="G71" s="54">
        <f>'5.2 '!G19</f>
        <v>1</v>
      </c>
      <c r="H71" s="55">
        <f>'5.3 '!G19</f>
        <v>0</v>
      </c>
      <c r="I71" s="55">
        <f>'5.4'!G18</f>
        <v>0</v>
      </c>
      <c r="J71" s="55">
        <f>'5.5 '!G18</f>
        <v>0</v>
      </c>
      <c r="K71" s="54">
        <f>'5.6'!G18</f>
        <v>0</v>
      </c>
      <c r="L71" s="54">
        <f>'5.7'!G19</f>
        <v>0</v>
      </c>
      <c r="M71" s="54">
        <f>'5.8'!G18</f>
        <v>0</v>
      </c>
      <c r="N71" s="54">
        <f>'5.9'!G18</f>
        <v>2</v>
      </c>
      <c r="O71" s="54">
        <f>'5.10'!G19</f>
        <v>0</v>
      </c>
      <c r="P71" s="54">
        <f>'5.11'!G18</f>
        <v>2</v>
      </c>
      <c r="Q71" s="54">
        <f>'5.12'!G18</f>
        <v>2</v>
      </c>
      <c r="R71" s="54">
        <f>'5.13'!G18</f>
        <v>0</v>
      </c>
    </row>
    <row r="72" spans="1:18" ht="15" customHeight="1">
      <c r="A72" s="132" t="s">
        <v>25</v>
      </c>
      <c r="B72" s="23" t="str">
        <f t="shared" si="12"/>
        <v>63</v>
      </c>
      <c r="C72" s="35">
        <f t="shared" si="13"/>
        <v>37.5</v>
      </c>
      <c r="D72" s="23">
        <f t="shared" si="14"/>
        <v>28</v>
      </c>
      <c r="E72" s="52">
        <f t="shared" si="15"/>
        <v>10.5</v>
      </c>
      <c r="F72" s="53">
        <f>'5.1 '!G31</f>
        <v>4</v>
      </c>
      <c r="G72" s="54">
        <f>'5.2 '!G32</f>
        <v>0.5</v>
      </c>
      <c r="H72" s="55">
        <f>'5.3 '!G32</f>
        <v>0</v>
      </c>
      <c r="I72" s="55">
        <f>'5.4'!G31</f>
        <v>0</v>
      </c>
      <c r="J72" s="55">
        <f>'5.5 '!G31</f>
        <v>2</v>
      </c>
      <c r="K72" s="54">
        <f>'5.6'!G31</f>
        <v>2</v>
      </c>
      <c r="L72" s="54">
        <f>'5.7'!G32</f>
        <v>0</v>
      </c>
      <c r="M72" s="54">
        <f>'5.8'!G31</f>
        <v>0</v>
      </c>
      <c r="N72" s="54">
        <f>'5.9'!G31</f>
        <v>0</v>
      </c>
      <c r="O72" s="54">
        <f>'5.10'!G32</f>
        <v>0</v>
      </c>
      <c r="P72" s="54">
        <f>'5.11'!G31</f>
        <v>0</v>
      </c>
      <c r="Q72" s="54">
        <f>'5.12'!G31</f>
        <v>0</v>
      </c>
      <c r="R72" s="54">
        <f>'5.13'!G31</f>
        <v>2</v>
      </c>
    </row>
    <row r="73" spans="1:18" ht="15" customHeight="1">
      <c r="A73" s="132" t="s">
        <v>52</v>
      </c>
      <c r="B73" s="23" t="str">
        <f t="shared" si="12"/>
        <v>64-66</v>
      </c>
      <c r="C73" s="35">
        <f t="shared" si="13"/>
        <v>32.142857142857146</v>
      </c>
      <c r="D73" s="23">
        <f t="shared" si="14"/>
        <v>28</v>
      </c>
      <c r="E73" s="52">
        <f t="shared" si="15"/>
        <v>9</v>
      </c>
      <c r="F73" s="53">
        <f>'5.1 '!G61</f>
        <v>2</v>
      </c>
      <c r="G73" s="54">
        <f>'5.2 '!G62</f>
        <v>2</v>
      </c>
      <c r="H73" s="55">
        <f>'5.3 '!G62</f>
        <v>0</v>
      </c>
      <c r="I73" s="55">
        <f>'5.4'!G61</f>
        <v>0</v>
      </c>
      <c r="J73" s="55">
        <f>'5.5 '!G61</f>
        <v>0</v>
      </c>
      <c r="K73" s="54">
        <f>'5.6'!G61</f>
        <v>0</v>
      </c>
      <c r="L73" s="54">
        <f>'5.7'!G62</f>
        <v>0</v>
      </c>
      <c r="M73" s="54">
        <f>'5.8'!G61</f>
        <v>0</v>
      </c>
      <c r="N73" s="54">
        <f>'5.9'!G61</f>
        <v>2</v>
      </c>
      <c r="O73" s="54">
        <f>'5.10'!G62</f>
        <v>0</v>
      </c>
      <c r="P73" s="54">
        <f>'5.11'!G61</f>
        <v>1</v>
      </c>
      <c r="Q73" s="54">
        <f>'5.12'!G61</f>
        <v>2</v>
      </c>
      <c r="R73" s="54">
        <f>'5.13'!G61</f>
        <v>0</v>
      </c>
    </row>
    <row r="74" spans="1:18" ht="15" customHeight="1">
      <c r="A74" s="132" t="s">
        <v>53</v>
      </c>
      <c r="B74" s="23" t="str">
        <f t="shared" si="12"/>
        <v>64-66</v>
      </c>
      <c r="C74" s="35">
        <f t="shared" si="13"/>
        <v>32.142857142857146</v>
      </c>
      <c r="D74" s="23">
        <f t="shared" si="14"/>
        <v>28</v>
      </c>
      <c r="E74" s="52">
        <f t="shared" si="15"/>
        <v>9</v>
      </c>
      <c r="F74" s="53">
        <f>'5.1 '!G62</f>
        <v>4</v>
      </c>
      <c r="G74" s="54">
        <f>'5.2 '!G63</f>
        <v>1</v>
      </c>
      <c r="H74" s="55">
        <f>'5.3 '!G63</f>
        <v>0</v>
      </c>
      <c r="I74" s="55">
        <f>'5.4'!G62</f>
        <v>0</v>
      </c>
      <c r="J74" s="55">
        <f>'5.5 '!G62</f>
        <v>0</v>
      </c>
      <c r="K74" s="54">
        <f>'5.6'!G62</f>
        <v>0</v>
      </c>
      <c r="L74" s="54">
        <f>'5.7'!G63</f>
        <v>0</v>
      </c>
      <c r="M74" s="54">
        <f>'5.8'!G62</f>
        <v>0</v>
      </c>
      <c r="N74" s="54">
        <f>'5.9'!G62</f>
        <v>2</v>
      </c>
      <c r="O74" s="54">
        <f>'5.10'!G63</f>
        <v>1</v>
      </c>
      <c r="P74" s="54">
        <f>'5.11'!G62</f>
        <v>1</v>
      </c>
      <c r="Q74" s="54">
        <f>'5.12'!G62</f>
        <v>0</v>
      </c>
      <c r="R74" s="54">
        <f>'5.13'!G62</f>
        <v>0</v>
      </c>
    </row>
    <row r="75" spans="1:18" ht="15" customHeight="1">
      <c r="A75" s="132" t="s">
        <v>71</v>
      </c>
      <c r="B75" s="23" t="str">
        <f t="shared" si="12"/>
        <v>64-66</v>
      </c>
      <c r="C75" s="35">
        <f t="shared" si="13"/>
        <v>32.142857142857146</v>
      </c>
      <c r="D75" s="23">
        <f t="shared" si="14"/>
        <v>28</v>
      </c>
      <c r="E75" s="52">
        <f t="shared" si="15"/>
        <v>9</v>
      </c>
      <c r="F75" s="53">
        <f>'5.1 '!G80</f>
        <v>4</v>
      </c>
      <c r="G75" s="54">
        <f>'5.2 '!G81</f>
        <v>1</v>
      </c>
      <c r="H75" s="55">
        <f>'5.3 '!G81</f>
        <v>2</v>
      </c>
      <c r="I75" s="55">
        <f>'5.4'!G80</f>
        <v>0</v>
      </c>
      <c r="J75" s="55">
        <f>'5.5 '!G80</f>
        <v>0</v>
      </c>
      <c r="K75" s="54">
        <f>'5.6'!G80</f>
        <v>0</v>
      </c>
      <c r="L75" s="54">
        <f>'5.7'!G81</f>
        <v>0</v>
      </c>
      <c r="M75" s="54">
        <f>'5.8'!G80</f>
        <v>0</v>
      </c>
      <c r="N75" s="54">
        <f>'5.9'!G80</f>
        <v>0</v>
      </c>
      <c r="O75" s="54">
        <f>'5.10'!G81</f>
        <v>0</v>
      </c>
      <c r="P75" s="54">
        <f>'5.11'!G80</f>
        <v>2</v>
      </c>
      <c r="Q75" s="54">
        <f>'5.12'!G80</f>
        <v>0</v>
      </c>
      <c r="R75" s="54">
        <f>'5.13'!G80</f>
        <v>0</v>
      </c>
    </row>
    <row r="76" spans="1:18" ht="15" customHeight="1">
      <c r="A76" s="132" t="s">
        <v>101</v>
      </c>
      <c r="B76" s="23" t="str">
        <f t="shared" si="12"/>
        <v>67</v>
      </c>
      <c r="C76" s="35">
        <f t="shared" si="13"/>
        <v>30.357142857142854</v>
      </c>
      <c r="D76" s="23">
        <f t="shared" si="14"/>
        <v>28</v>
      </c>
      <c r="E76" s="52">
        <f t="shared" si="15"/>
        <v>8.5</v>
      </c>
      <c r="F76" s="53">
        <f>'5.1 '!G40</f>
        <v>4</v>
      </c>
      <c r="G76" s="54">
        <f>'5.2 '!G41</f>
        <v>0.5</v>
      </c>
      <c r="H76" s="55">
        <f>'5.3 '!G41</f>
        <v>0</v>
      </c>
      <c r="I76" s="55">
        <f>'5.4'!G40</f>
        <v>0</v>
      </c>
      <c r="J76" s="55">
        <f>'5.5 '!G40</f>
        <v>0</v>
      </c>
      <c r="K76" s="54">
        <f>'5.6'!G40</f>
        <v>0</v>
      </c>
      <c r="L76" s="54">
        <f>'5.7'!G41</f>
        <v>0</v>
      </c>
      <c r="M76" s="54">
        <f>'5.8'!G40</f>
        <v>0</v>
      </c>
      <c r="N76" s="54">
        <f>'5.9'!G40</f>
        <v>0</v>
      </c>
      <c r="O76" s="54">
        <f>'5.10'!G41</f>
        <v>0</v>
      </c>
      <c r="P76" s="54">
        <f>'5.11'!G40</f>
        <v>1</v>
      </c>
      <c r="Q76" s="54">
        <f>'5.12'!G40</f>
        <v>2</v>
      </c>
      <c r="R76" s="54">
        <f>'5.13'!G40</f>
        <v>1</v>
      </c>
    </row>
    <row r="77" spans="1:18" ht="15" customHeight="1">
      <c r="A77" s="132" t="s">
        <v>20</v>
      </c>
      <c r="B77" s="23" t="str">
        <f t="shared" si="12"/>
        <v>68-69</v>
      </c>
      <c r="C77" s="35">
        <f t="shared" si="13"/>
        <v>28.57142857142857</v>
      </c>
      <c r="D77" s="23">
        <f t="shared" si="14"/>
        <v>28</v>
      </c>
      <c r="E77" s="52">
        <f t="shared" si="15"/>
        <v>8</v>
      </c>
      <c r="F77" s="53">
        <f>'5.1 '!G26</f>
        <v>2</v>
      </c>
      <c r="G77" s="54">
        <f>'5.2 '!G27</f>
        <v>2</v>
      </c>
      <c r="H77" s="55">
        <f>'5.3 '!G27</f>
        <v>0</v>
      </c>
      <c r="I77" s="55">
        <f>'5.4'!G26</f>
        <v>0</v>
      </c>
      <c r="J77" s="55">
        <f>'5.5 '!G26</f>
        <v>0</v>
      </c>
      <c r="K77" s="54">
        <f>'5.6'!G26</f>
        <v>0</v>
      </c>
      <c r="L77" s="54">
        <f>'5.7'!G27</f>
        <v>0</v>
      </c>
      <c r="M77" s="54">
        <f>'5.8'!G26</f>
        <v>0</v>
      </c>
      <c r="N77" s="54">
        <f>'5.9'!G26</f>
        <v>2</v>
      </c>
      <c r="O77" s="54">
        <f>'5.10'!G27</f>
        <v>0</v>
      </c>
      <c r="P77" s="54">
        <f>'5.11'!G26</f>
        <v>2</v>
      </c>
      <c r="Q77" s="54">
        <f>'5.12'!G26</f>
        <v>0</v>
      </c>
      <c r="R77" s="54">
        <f>'5.13'!G26</f>
        <v>0</v>
      </c>
    </row>
    <row r="78" spans="1:18" ht="15" customHeight="1">
      <c r="A78" s="132" t="s">
        <v>81</v>
      </c>
      <c r="B78" s="23" t="str">
        <f t="shared" si="12"/>
        <v>68-69</v>
      </c>
      <c r="C78" s="35">
        <f t="shared" si="13"/>
        <v>28.57142857142857</v>
      </c>
      <c r="D78" s="23">
        <f t="shared" si="14"/>
        <v>28</v>
      </c>
      <c r="E78" s="52">
        <f t="shared" si="15"/>
        <v>8</v>
      </c>
      <c r="F78" s="53">
        <f>'5.1 '!G90</f>
        <v>4</v>
      </c>
      <c r="G78" s="54">
        <f>'5.2 '!G91</f>
        <v>2</v>
      </c>
      <c r="H78" s="55">
        <f>'5.3 '!G91</f>
        <v>0</v>
      </c>
      <c r="I78" s="55">
        <f>'5.4'!G90</f>
        <v>0</v>
      </c>
      <c r="J78" s="55">
        <f>'5.5 '!G90</f>
        <v>0</v>
      </c>
      <c r="K78" s="54">
        <f>'5.6'!G90</f>
        <v>0</v>
      </c>
      <c r="L78" s="54">
        <f>'5.7'!G91</f>
        <v>0</v>
      </c>
      <c r="M78" s="54">
        <f>'5.8'!G90</f>
        <v>0</v>
      </c>
      <c r="N78" s="54">
        <f>'5.9'!G90</f>
        <v>0</v>
      </c>
      <c r="O78" s="54">
        <f>'5.10'!G91</f>
        <v>0</v>
      </c>
      <c r="P78" s="54">
        <f>'5.11'!G90</f>
        <v>2</v>
      </c>
      <c r="Q78" s="54">
        <f>'5.12'!G90</f>
        <v>0</v>
      </c>
      <c r="R78" s="54">
        <f>'5.13'!G90</f>
        <v>0</v>
      </c>
    </row>
    <row r="79" spans="1:18" ht="15" customHeight="1">
      <c r="A79" s="132" t="s">
        <v>21</v>
      </c>
      <c r="B79" s="23" t="str">
        <f t="shared" si="12"/>
        <v>70</v>
      </c>
      <c r="C79" s="35">
        <f t="shared" si="13"/>
        <v>26.785714285714285</v>
      </c>
      <c r="D79" s="23">
        <f t="shared" si="14"/>
        <v>28</v>
      </c>
      <c r="E79" s="52">
        <f t="shared" si="15"/>
        <v>7.5</v>
      </c>
      <c r="F79" s="53">
        <f>'5.1 '!G27</f>
        <v>4</v>
      </c>
      <c r="G79" s="54">
        <f>'5.2 '!G28</f>
        <v>0.5</v>
      </c>
      <c r="H79" s="55">
        <f>'5.3 '!G28</f>
        <v>0</v>
      </c>
      <c r="I79" s="55">
        <f>'5.4'!G27</f>
        <v>0</v>
      </c>
      <c r="J79" s="55">
        <f>'5.5 '!G27</f>
        <v>0</v>
      </c>
      <c r="K79" s="54">
        <f>'5.6'!G27</f>
        <v>0</v>
      </c>
      <c r="L79" s="54">
        <f>'5.7'!G28</f>
        <v>0</v>
      </c>
      <c r="M79" s="54">
        <f>'5.8'!G27</f>
        <v>0</v>
      </c>
      <c r="N79" s="54">
        <f>'5.9'!G27</f>
        <v>2</v>
      </c>
      <c r="O79" s="54">
        <f>'5.10'!G28</f>
        <v>0</v>
      </c>
      <c r="P79" s="54">
        <f>'5.11'!G27</f>
        <v>1</v>
      </c>
      <c r="Q79" s="54">
        <f>'5.12'!G27</f>
        <v>0</v>
      </c>
      <c r="R79" s="54">
        <f>'5.13'!G27</f>
        <v>0</v>
      </c>
    </row>
    <row r="80" spans="1:18" ht="15" customHeight="1">
      <c r="A80" s="132" t="s">
        <v>13</v>
      </c>
      <c r="B80" s="23" t="str">
        <f t="shared" si="12"/>
        <v>71-74</v>
      </c>
      <c r="C80" s="35">
        <f t="shared" si="13"/>
        <v>21.428571428571427</v>
      </c>
      <c r="D80" s="23">
        <f t="shared" si="14"/>
        <v>28</v>
      </c>
      <c r="E80" s="52">
        <f t="shared" si="15"/>
        <v>6</v>
      </c>
      <c r="F80" s="53">
        <f>'5.1 '!G19</f>
        <v>2</v>
      </c>
      <c r="G80" s="54">
        <f>'5.2 '!G20</f>
        <v>1</v>
      </c>
      <c r="H80" s="55">
        <f>'5.3 '!G20</f>
        <v>0</v>
      </c>
      <c r="I80" s="55">
        <f>'5.4'!G19</f>
        <v>0</v>
      </c>
      <c r="J80" s="55">
        <f>'5.5 '!G19</f>
        <v>0</v>
      </c>
      <c r="K80" s="54">
        <f>'5.6'!G19</f>
        <v>0</v>
      </c>
      <c r="L80" s="54">
        <f>'5.7'!G20</f>
        <v>0</v>
      </c>
      <c r="M80" s="54">
        <f>'5.8'!G19</f>
        <v>0</v>
      </c>
      <c r="N80" s="54">
        <f>'5.9'!G19</f>
        <v>2</v>
      </c>
      <c r="O80" s="54">
        <f>'5.10'!G20</f>
        <v>0</v>
      </c>
      <c r="P80" s="54">
        <f>'5.11'!G19</f>
        <v>0</v>
      </c>
      <c r="Q80" s="54">
        <f>'5.12'!G19</f>
        <v>1</v>
      </c>
      <c r="R80" s="54">
        <f>'5.13'!G19</f>
        <v>0</v>
      </c>
    </row>
    <row r="81" spans="1:18" ht="15" customHeight="1">
      <c r="A81" s="132" t="s">
        <v>39</v>
      </c>
      <c r="B81" s="23" t="str">
        <f t="shared" si="12"/>
        <v>71-74</v>
      </c>
      <c r="C81" s="35">
        <f t="shared" si="13"/>
        <v>21.428571428571427</v>
      </c>
      <c r="D81" s="23">
        <f t="shared" si="14"/>
        <v>28</v>
      </c>
      <c r="E81" s="52">
        <f t="shared" si="15"/>
        <v>6</v>
      </c>
      <c r="F81" s="53">
        <f>'5.1 '!G47</f>
        <v>4</v>
      </c>
      <c r="G81" s="54">
        <f>'5.2 '!G48</f>
        <v>0</v>
      </c>
      <c r="H81" s="55">
        <f>'5.3 '!G48</f>
        <v>0</v>
      </c>
      <c r="I81" s="55">
        <f>'5.4'!G47</f>
        <v>0</v>
      </c>
      <c r="J81" s="55">
        <f>'5.5 '!G47</f>
        <v>0</v>
      </c>
      <c r="K81" s="54">
        <f>'5.6'!G47</f>
        <v>0</v>
      </c>
      <c r="L81" s="54">
        <f>'5.7'!G48</f>
        <v>0</v>
      </c>
      <c r="M81" s="54">
        <f>'5.8'!G47</f>
        <v>0</v>
      </c>
      <c r="N81" s="54">
        <f>'5.9'!G47</f>
        <v>0</v>
      </c>
      <c r="O81" s="54">
        <f>'5.10'!G48</f>
        <v>0</v>
      </c>
      <c r="P81" s="54">
        <f>'5.11'!G47</f>
        <v>0</v>
      </c>
      <c r="Q81" s="54">
        <f>'5.12'!G47</f>
        <v>2</v>
      </c>
      <c r="R81" s="54">
        <f>'5.13'!G47</f>
        <v>0</v>
      </c>
    </row>
    <row r="82" spans="1:18" ht="15" customHeight="1">
      <c r="A82" s="132" t="s">
        <v>57</v>
      </c>
      <c r="B82" s="23" t="str">
        <f t="shared" si="12"/>
        <v>71-74</v>
      </c>
      <c r="C82" s="35">
        <f t="shared" si="13"/>
        <v>21.428571428571427</v>
      </c>
      <c r="D82" s="23">
        <f t="shared" si="14"/>
        <v>28</v>
      </c>
      <c r="E82" s="52">
        <f t="shared" si="15"/>
        <v>6</v>
      </c>
      <c r="F82" s="53">
        <f>'5.1 '!G66</f>
        <v>2</v>
      </c>
      <c r="G82" s="54">
        <f>'5.2 '!G67</f>
        <v>0</v>
      </c>
      <c r="H82" s="55">
        <f>'5.3 '!G67</f>
        <v>0</v>
      </c>
      <c r="I82" s="55">
        <f>'5.4'!G66</f>
        <v>0</v>
      </c>
      <c r="J82" s="55">
        <f>'5.5 '!G66</f>
        <v>0</v>
      </c>
      <c r="K82" s="54">
        <f>'5.6'!G66</f>
        <v>0</v>
      </c>
      <c r="L82" s="54">
        <f>'5.7'!G67</f>
        <v>0</v>
      </c>
      <c r="M82" s="54">
        <f>'5.8'!G66</f>
        <v>0</v>
      </c>
      <c r="N82" s="54">
        <f>'5.9'!G66</f>
        <v>0</v>
      </c>
      <c r="O82" s="54">
        <f>'5.10'!G67</f>
        <v>0</v>
      </c>
      <c r="P82" s="54">
        <f>'5.11'!G66</f>
        <v>2</v>
      </c>
      <c r="Q82" s="54">
        <f>'5.12'!G66</f>
        <v>2</v>
      </c>
      <c r="R82" s="54">
        <f>'5.13'!G66</f>
        <v>0</v>
      </c>
    </row>
    <row r="83" spans="1:18" ht="15" customHeight="1">
      <c r="A83" s="132" t="s">
        <v>82</v>
      </c>
      <c r="B83" s="23" t="str">
        <f t="shared" si="12"/>
        <v>71-74</v>
      </c>
      <c r="C83" s="35">
        <f t="shared" si="13"/>
        <v>21.428571428571427</v>
      </c>
      <c r="D83" s="23">
        <f t="shared" si="14"/>
        <v>28</v>
      </c>
      <c r="E83" s="52">
        <f t="shared" si="15"/>
        <v>6</v>
      </c>
      <c r="F83" s="53">
        <f>'5.1 '!G91</f>
        <v>4</v>
      </c>
      <c r="G83" s="54">
        <f>'5.2 '!G92</f>
        <v>0</v>
      </c>
      <c r="H83" s="55">
        <f>'5.3 '!G92</f>
        <v>0</v>
      </c>
      <c r="I83" s="55">
        <f>'5.4'!G91</f>
        <v>0</v>
      </c>
      <c r="J83" s="55">
        <f>'5.5 '!G91</f>
        <v>0</v>
      </c>
      <c r="K83" s="54">
        <f>'5.6'!G91</f>
        <v>0</v>
      </c>
      <c r="L83" s="54">
        <f>'5.7'!G92</f>
        <v>0</v>
      </c>
      <c r="M83" s="54">
        <f>'5.8'!G91</f>
        <v>0</v>
      </c>
      <c r="N83" s="54">
        <f>'5.9'!G91</f>
        <v>0</v>
      </c>
      <c r="O83" s="54">
        <f>'5.10'!G92</f>
        <v>0</v>
      </c>
      <c r="P83" s="54">
        <f>'5.11'!G91</f>
        <v>2</v>
      </c>
      <c r="Q83" s="54">
        <f>'5.12'!G91</f>
        <v>0</v>
      </c>
      <c r="R83" s="54">
        <f>'5.13'!G91</f>
        <v>0</v>
      </c>
    </row>
    <row r="84" spans="1:18" ht="15" customHeight="1">
      <c r="A84" s="150" t="s">
        <v>696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2"/>
    </row>
    <row r="85" spans="1:18" ht="15" customHeight="1">
      <c r="A85" s="132" t="s">
        <v>9</v>
      </c>
      <c r="B85" s="23" t="str">
        <f aca="true" t="shared" si="16" ref="B85:B95">RANK(C85,$C$7:$C$95)&amp;IF(COUNTIF($C$7:$C$95,C85)&gt;1,"-"&amp;RANK(C85,$C$7:$C$95)+COUNTIF($C$7:$C$95,C85)-1,"")</f>
        <v>75-76</v>
      </c>
      <c r="C85" s="35">
        <f aca="true" t="shared" si="17" ref="C85:C95">E85/D85*100</f>
        <v>17.857142857142858</v>
      </c>
      <c r="D85" s="23">
        <f aca="true" t="shared" si="18" ref="D85:D95">$E$5</f>
        <v>28</v>
      </c>
      <c r="E85" s="52">
        <f aca="true" t="shared" si="19" ref="E85:E95">SUM(F85:R85)</f>
        <v>5</v>
      </c>
      <c r="F85" s="53">
        <f>'5.1 '!G15</f>
        <v>4</v>
      </c>
      <c r="G85" s="54">
        <f>'5.2 '!G16</f>
        <v>0</v>
      </c>
      <c r="H85" s="55">
        <f>'5.3 '!G16</f>
        <v>0</v>
      </c>
      <c r="I85" s="55">
        <f>'5.4'!G15</f>
        <v>0</v>
      </c>
      <c r="J85" s="55">
        <f>'5.5 '!G15</f>
        <v>0</v>
      </c>
      <c r="K85" s="54">
        <f>'5.6'!G15</f>
        <v>0</v>
      </c>
      <c r="L85" s="54">
        <f>'5.7'!G16</f>
        <v>0</v>
      </c>
      <c r="M85" s="54">
        <f>'5.8'!G15</f>
        <v>0</v>
      </c>
      <c r="N85" s="54">
        <f>'5.9'!G15</f>
        <v>0</v>
      </c>
      <c r="O85" s="54">
        <f>'5.10'!G16</f>
        <v>0</v>
      </c>
      <c r="P85" s="54">
        <f>'5.11'!G15</f>
        <v>1</v>
      </c>
      <c r="Q85" s="54">
        <f>'5.12'!G15</f>
        <v>0</v>
      </c>
      <c r="R85" s="54">
        <f>'5.13'!G15</f>
        <v>0</v>
      </c>
    </row>
    <row r="86" spans="1:18" ht="15" customHeight="1">
      <c r="A86" s="132" t="s">
        <v>11</v>
      </c>
      <c r="B86" s="23" t="str">
        <f t="shared" si="16"/>
        <v>75-76</v>
      </c>
      <c r="C86" s="35">
        <f t="shared" si="17"/>
        <v>17.857142857142858</v>
      </c>
      <c r="D86" s="23">
        <f t="shared" si="18"/>
        <v>28</v>
      </c>
      <c r="E86" s="52">
        <f t="shared" si="19"/>
        <v>5</v>
      </c>
      <c r="F86" s="53">
        <f>'5.1 '!G17</f>
        <v>2</v>
      </c>
      <c r="G86" s="54">
        <f>'5.2 '!G18</f>
        <v>0</v>
      </c>
      <c r="H86" s="55">
        <f>'5.3 '!G18</f>
        <v>0</v>
      </c>
      <c r="I86" s="55">
        <f>'5.4'!G17</f>
        <v>0</v>
      </c>
      <c r="J86" s="55">
        <f>'5.5 '!G17</f>
        <v>0</v>
      </c>
      <c r="K86" s="54">
        <f>'5.6'!G17</f>
        <v>0</v>
      </c>
      <c r="L86" s="54">
        <f>'5.7'!G18</f>
        <v>0</v>
      </c>
      <c r="M86" s="54">
        <f>'5.8'!G17</f>
        <v>0</v>
      </c>
      <c r="N86" s="54">
        <f>'5.9'!G17</f>
        <v>0</v>
      </c>
      <c r="O86" s="54">
        <f>'5.10'!G18</f>
        <v>0</v>
      </c>
      <c r="P86" s="54">
        <f>'5.11'!G17</f>
        <v>1</v>
      </c>
      <c r="Q86" s="54">
        <f>'5.12'!G17</f>
        <v>2</v>
      </c>
      <c r="R86" s="54">
        <f>'5.13'!G17</f>
        <v>0</v>
      </c>
    </row>
    <row r="87" spans="1:18" ht="15" customHeight="1">
      <c r="A87" s="132" t="s">
        <v>40</v>
      </c>
      <c r="B87" s="23" t="str">
        <f t="shared" si="16"/>
        <v>77-81</v>
      </c>
      <c r="C87" s="35">
        <f t="shared" si="17"/>
        <v>14.285714285714285</v>
      </c>
      <c r="D87" s="23">
        <f t="shared" si="18"/>
        <v>28</v>
      </c>
      <c r="E87" s="52">
        <f t="shared" si="19"/>
        <v>4</v>
      </c>
      <c r="F87" s="53">
        <f>'5.1 '!G48</f>
        <v>2</v>
      </c>
      <c r="G87" s="54">
        <f>'5.2 '!G49</f>
        <v>0</v>
      </c>
      <c r="H87" s="55">
        <f>'5.3 '!G49</f>
        <v>0</v>
      </c>
      <c r="I87" s="55">
        <f>'5.4'!G48</f>
        <v>0</v>
      </c>
      <c r="J87" s="55">
        <f>'5.5 '!G48</f>
        <v>0</v>
      </c>
      <c r="K87" s="54">
        <f>'5.6'!G48</f>
        <v>0</v>
      </c>
      <c r="L87" s="54">
        <f>'5.7'!G49</f>
        <v>0</v>
      </c>
      <c r="M87" s="54">
        <f>'5.8'!G48</f>
        <v>0</v>
      </c>
      <c r="N87" s="54">
        <f>'5.9'!G48</f>
        <v>0</v>
      </c>
      <c r="O87" s="54">
        <f>'5.10'!G49</f>
        <v>0</v>
      </c>
      <c r="P87" s="54">
        <f>'5.11'!G48</f>
        <v>0</v>
      </c>
      <c r="Q87" s="54">
        <f>'5.12'!G48</f>
        <v>2</v>
      </c>
      <c r="R87" s="54">
        <f>'5.13'!G48</f>
        <v>0</v>
      </c>
    </row>
    <row r="88" spans="1:18" ht="15" customHeight="1">
      <c r="A88" s="132" t="s">
        <v>92</v>
      </c>
      <c r="B88" s="123" t="str">
        <f t="shared" si="16"/>
        <v>77-81</v>
      </c>
      <c r="C88" s="124">
        <f t="shared" si="17"/>
        <v>14.285714285714285</v>
      </c>
      <c r="D88" s="123">
        <f t="shared" si="18"/>
        <v>28</v>
      </c>
      <c r="E88" s="125">
        <f t="shared" si="19"/>
        <v>4</v>
      </c>
      <c r="F88" s="126">
        <f>'5.1 '!G51</f>
        <v>4</v>
      </c>
      <c r="G88" s="127">
        <f>'5.2 '!G52</f>
        <v>0</v>
      </c>
      <c r="H88" s="55">
        <f>'5.3 '!G52</f>
        <v>0</v>
      </c>
      <c r="I88" s="55">
        <f>'5.4'!G51</f>
        <v>0</v>
      </c>
      <c r="J88" s="55">
        <f>'5.5 '!G51</f>
        <v>0</v>
      </c>
      <c r="K88" s="127">
        <f>'5.6'!G51</f>
        <v>0</v>
      </c>
      <c r="L88" s="127">
        <f>'5.7'!G52</f>
        <v>0</v>
      </c>
      <c r="M88" s="127">
        <f>'5.8'!G51</f>
        <v>0</v>
      </c>
      <c r="N88" s="127">
        <f>'5.9'!G51</f>
        <v>0</v>
      </c>
      <c r="O88" s="127">
        <f>'5.10'!G52</f>
        <v>0</v>
      </c>
      <c r="P88" s="127">
        <f>'5.11'!G51</f>
        <v>0</v>
      </c>
      <c r="Q88" s="127">
        <f>'5.12'!G51</f>
        <v>0</v>
      </c>
      <c r="R88" s="127">
        <f>'5.13'!G51</f>
        <v>0</v>
      </c>
    </row>
    <row r="89" spans="1:18" ht="15" customHeight="1">
      <c r="A89" s="132" t="s">
        <v>47</v>
      </c>
      <c r="B89" s="23" t="str">
        <f t="shared" si="16"/>
        <v>77-81</v>
      </c>
      <c r="C89" s="35">
        <f t="shared" si="17"/>
        <v>14.285714285714285</v>
      </c>
      <c r="D89" s="23">
        <f t="shared" si="18"/>
        <v>28</v>
      </c>
      <c r="E89" s="52">
        <f t="shared" si="19"/>
        <v>4</v>
      </c>
      <c r="F89" s="53">
        <f>'5.1 '!G56</f>
        <v>4</v>
      </c>
      <c r="G89" s="54">
        <f>'5.2 '!G57</f>
        <v>0</v>
      </c>
      <c r="H89" s="55">
        <f>'5.3 '!G57</f>
        <v>0</v>
      </c>
      <c r="I89" s="55">
        <f>'5.4'!G56</f>
        <v>0</v>
      </c>
      <c r="J89" s="55">
        <f>'5.5 '!G56</f>
        <v>0</v>
      </c>
      <c r="K89" s="54">
        <f>'5.6'!G56</f>
        <v>0</v>
      </c>
      <c r="L89" s="54">
        <f>'5.7'!G57</f>
        <v>0</v>
      </c>
      <c r="M89" s="54">
        <f>'5.8'!G56</f>
        <v>0</v>
      </c>
      <c r="N89" s="54">
        <f>'5.9'!G56</f>
        <v>0</v>
      </c>
      <c r="O89" s="54">
        <f>'5.10'!G57</f>
        <v>0</v>
      </c>
      <c r="P89" s="54">
        <f>'5.11'!G56</f>
        <v>0</v>
      </c>
      <c r="Q89" s="54">
        <f>'5.12'!G56</f>
        <v>0</v>
      </c>
      <c r="R89" s="54">
        <f>'5.13'!G56</f>
        <v>0</v>
      </c>
    </row>
    <row r="90" spans="1:18" ht="15" customHeight="1">
      <c r="A90" s="132" t="s">
        <v>49</v>
      </c>
      <c r="B90" s="23" t="str">
        <f t="shared" si="16"/>
        <v>77-81</v>
      </c>
      <c r="C90" s="35">
        <f t="shared" si="17"/>
        <v>14.285714285714285</v>
      </c>
      <c r="D90" s="23">
        <f t="shared" si="18"/>
        <v>28</v>
      </c>
      <c r="E90" s="52">
        <f t="shared" si="19"/>
        <v>4</v>
      </c>
      <c r="F90" s="53">
        <f>'5.1 '!G58</f>
        <v>2</v>
      </c>
      <c r="G90" s="54">
        <f>'5.2 '!G59</f>
        <v>0</v>
      </c>
      <c r="H90" s="55">
        <f>'5.3 '!G59</f>
        <v>0</v>
      </c>
      <c r="I90" s="55">
        <f>'5.4'!G58</f>
        <v>2</v>
      </c>
      <c r="J90" s="55">
        <f>'5.5 '!G58</f>
        <v>0</v>
      </c>
      <c r="K90" s="54">
        <f>'5.6'!G58</f>
        <v>0</v>
      </c>
      <c r="L90" s="54">
        <f>'5.7'!G59</f>
        <v>0</v>
      </c>
      <c r="M90" s="54">
        <f>'5.8'!G58</f>
        <v>0</v>
      </c>
      <c r="N90" s="54">
        <f>'5.9'!G58</f>
        <v>0</v>
      </c>
      <c r="O90" s="54">
        <f>'5.10'!G59</f>
        <v>0</v>
      </c>
      <c r="P90" s="54">
        <f>'5.11'!G58</f>
        <v>0</v>
      </c>
      <c r="Q90" s="54">
        <f>'5.12'!G58</f>
        <v>0</v>
      </c>
      <c r="R90" s="54">
        <f>'5.13'!G58</f>
        <v>0</v>
      </c>
    </row>
    <row r="91" spans="1:18" ht="15" customHeight="1">
      <c r="A91" s="132" t="s">
        <v>76</v>
      </c>
      <c r="B91" s="23" t="str">
        <f t="shared" si="16"/>
        <v>77-81</v>
      </c>
      <c r="C91" s="35">
        <f t="shared" si="17"/>
        <v>14.285714285714285</v>
      </c>
      <c r="D91" s="23">
        <f t="shared" si="18"/>
        <v>28</v>
      </c>
      <c r="E91" s="52">
        <f t="shared" si="19"/>
        <v>4</v>
      </c>
      <c r="F91" s="53">
        <f>'5.1 '!G85</f>
        <v>4</v>
      </c>
      <c r="G91" s="54">
        <f>'5.2 '!G86</f>
        <v>0</v>
      </c>
      <c r="H91" s="55">
        <f>'5.3 '!G86</f>
        <v>0</v>
      </c>
      <c r="I91" s="55">
        <f>'5.4'!G85</f>
        <v>0</v>
      </c>
      <c r="J91" s="55">
        <f>'5.5 '!G85</f>
        <v>0</v>
      </c>
      <c r="K91" s="54">
        <f>'5.6'!G85</f>
        <v>0</v>
      </c>
      <c r="L91" s="54">
        <f>'5.7'!G86</f>
        <v>0</v>
      </c>
      <c r="M91" s="54">
        <f>'5.8'!G85</f>
        <v>0</v>
      </c>
      <c r="N91" s="54">
        <f>'5.9'!G85</f>
        <v>0</v>
      </c>
      <c r="O91" s="54">
        <f>'5.10'!G86</f>
        <v>0</v>
      </c>
      <c r="P91" s="54">
        <f>'5.11'!G85</f>
        <v>0</v>
      </c>
      <c r="Q91" s="54">
        <f>'5.12'!G85</f>
        <v>0</v>
      </c>
      <c r="R91" s="54">
        <f>'5.13'!G85</f>
        <v>0</v>
      </c>
    </row>
    <row r="92" spans="1:18" ht="15" customHeight="1">
      <c r="A92" s="132" t="s">
        <v>88</v>
      </c>
      <c r="B92" s="23" t="str">
        <f t="shared" si="16"/>
        <v>82</v>
      </c>
      <c r="C92" s="35">
        <f t="shared" si="17"/>
        <v>10.714285714285714</v>
      </c>
      <c r="D92" s="23">
        <f t="shared" si="18"/>
        <v>28</v>
      </c>
      <c r="E92" s="52">
        <f t="shared" si="19"/>
        <v>3</v>
      </c>
      <c r="F92" s="53">
        <f>'5.1 '!G97</f>
        <v>2</v>
      </c>
      <c r="G92" s="54">
        <f>'5.2 '!G98</f>
        <v>0</v>
      </c>
      <c r="H92" s="55">
        <f>'5.3 '!G98</f>
        <v>0</v>
      </c>
      <c r="I92" s="55">
        <f>'5.4'!G97</f>
        <v>0</v>
      </c>
      <c r="J92" s="55">
        <f>'5.5 '!G97</f>
        <v>0</v>
      </c>
      <c r="K92" s="54">
        <f>'5.6'!G97</f>
        <v>0</v>
      </c>
      <c r="L92" s="54">
        <f>'5.7'!G98</f>
        <v>0</v>
      </c>
      <c r="M92" s="54">
        <f>'5.8'!G97</f>
        <v>0</v>
      </c>
      <c r="N92" s="54">
        <f>'5.9'!G97</f>
        <v>0</v>
      </c>
      <c r="O92" s="54">
        <f>'5.10'!G98</f>
        <v>0</v>
      </c>
      <c r="P92" s="54">
        <f>'5.11'!G97</f>
        <v>1</v>
      </c>
      <c r="Q92" s="54">
        <f>'5.12'!G97</f>
        <v>0</v>
      </c>
      <c r="R92" s="54">
        <f>'5.13'!G97</f>
        <v>0</v>
      </c>
    </row>
    <row r="93" spans="1:18" ht="15" customHeight="1">
      <c r="A93" s="132" t="s">
        <v>61</v>
      </c>
      <c r="B93" s="23" t="str">
        <f t="shared" si="16"/>
        <v>83-84</v>
      </c>
      <c r="C93" s="35">
        <f t="shared" si="17"/>
        <v>7.142857142857142</v>
      </c>
      <c r="D93" s="23">
        <f t="shared" si="18"/>
        <v>28</v>
      </c>
      <c r="E93" s="52">
        <f t="shared" si="19"/>
        <v>2</v>
      </c>
      <c r="F93" s="53">
        <f>'5.1 '!G70</f>
        <v>2</v>
      </c>
      <c r="G93" s="54">
        <f>'5.2 '!G71</f>
        <v>0</v>
      </c>
      <c r="H93" s="55">
        <f>'5.3 '!G71</f>
        <v>0</v>
      </c>
      <c r="I93" s="55">
        <f>'5.4'!G70</f>
        <v>0</v>
      </c>
      <c r="J93" s="55">
        <f>'5.5 '!G70</f>
        <v>0</v>
      </c>
      <c r="K93" s="54">
        <f>'5.6'!G70</f>
        <v>0</v>
      </c>
      <c r="L93" s="54">
        <f>'5.7'!G71</f>
        <v>0</v>
      </c>
      <c r="M93" s="54">
        <f>'5.8'!G70</f>
        <v>0</v>
      </c>
      <c r="N93" s="54">
        <f>'5.9'!G70</f>
        <v>0</v>
      </c>
      <c r="O93" s="54">
        <f>'5.10'!G71</f>
        <v>0</v>
      </c>
      <c r="P93" s="54">
        <f>'5.11'!G70</f>
        <v>0</v>
      </c>
      <c r="Q93" s="54">
        <f>'5.12'!G70</f>
        <v>0</v>
      </c>
      <c r="R93" s="54">
        <f>'5.13'!G70</f>
        <v>0</v>
      </c>
    </row>
    <row r="94" spans="1:18" ht="15" customHeight="1">
      <c r="A94" s="132" t="s">
        <v>70</v>
      </c>
      <c r="B94" s="23" t="str">
        <f t="shared" si="16"/>
        <v>83-84</v>
      </c>
      <c r="C94" s="35">
        <f t="shared" si="17"/>
        <v>7.142857142857142</v>
      </c>
      <c r="D94" s="23">
        <f t="shared" si="18"/>
        <v>28</v>
      </c>
      <c r="E94" s="52">
        <f t="shared" si="19"/>
        <v>2</v>
      </c>
      <c r="F94" s="53">
        <f>'5.1 '!G79</f>
        <v>2</v>
      </c>
      <c r="G94" s="54">
        <f>'5.2 '!G80</f>
        <v>0</v>
      </c>
      <c r="H94" s="55">
        <f>'5.3 '!G80</f>
        <v>0</v>
      </c>
      <c r="I94" s="55">
        <f>'5.4'!G79</f>
        <v>0</v>
      </c>
      <c r="J94" s="55">
        <f>'5.5 '!G79</f>
        <v>0</v>
      </c>
      <c r="K94" s="54">
        <f>'5.6'!G79</f>
        <v>0</v>
      </c>
      <c r="L94" s="54">
        <f>'5.7'!G80</f>
        <v>0</v>
      </c>
      <c r="M94" s="54">
        <f>'5.8'!G79</f>
        <v>0</v>
      </c>
      <c r="N94" s="54">
        <f>'5.9'!G79</f>
        <v>0</v>
      </c>
      <c r="O94" s="54">
        <f>'5.10'!G80</f>
        <v>0</v>
      </c>
      <c r="P94" s="54">
        <f>'5.11'!G79</f>
        <v>0</v>
      </c>
      <c r="Q94" s="54">
        <f>'5.12'!G79</f>
        <v>0</v>
      </c>
      <c r="R94" s="54">
        <f>'5.13'!G79</f>
        <v>0</v>
      </c>
    </row>
    <row r="95" spans="1:18" ht="15" customHeight="1">
      <c r="A95" s="132" t="s">
        <v>89</v>
      </c>
      <c r="B95" s="23" t="str">
        <f t="shared" si="16"/>
        <v>85</v>
      </c>
      <c r="C95" s="35">
        <f t="shared" si="17"/>
        <v>5.357142857142857</v>
      </c>
      <c r="D95" s="23">
        <f t="shared" si="18"/>
        <v>28</v>
      </c>
      <c r="E95" s="52">
        <f t="shared" si="19"/>
        <v>1.5</v>
      </c>
      <c r="F95" s="53">
        <f>'5.1 '!G98</f>
        <v>1</v>
      </c>
      <c r="G95" s="54">
        <f>'5.2 '!G99</f>
        <v>0</v>
      </c>
      <c r="H95" s="55">
        <f>'5.3 '!G99</f>
        <v>0</v>
      </c>
      <c r="I95" s="55">
        <f>'5.4'!G98</f>
        <v>0</v>
      </c>
      <c r="J95" s="55">
        <f>'5.5 '!G98</f>
        <v>0</v>
      </c>
      <c r="K95" s="54">
        <f>'5.6'!G98</f>
        <v>0</v>
      </c>
      <c r="L95" s="54">
        <f>'5.7'!G99</f>
        <v>0</v>
      </c>
      <c r="M95" s="54">
        <f>'5.8'!G98</f>
        <v>0</v>
      </c>
      <c r="N95" s="54">
        <f>'5.9'!G98</f>
        <v>0</v>
      </c>
      <c r="O95" s="54">
        <f>'5.10'!G99</f>
        <v>0</v>
      </c>
      <c r="P95" s="54">
        <f>'5.11'!G98</f>
        <v>0.5</v>
      </c>
      <c r="Q95" s="54">
        <f>'5.12'!G98</f>
        <v>0</v>
      </c>
      <c r="R95" s="54">
        <f>'5.13'!G98</f>
        <v>0</v>
      </c>
    </row>
    <row r="96" spans="1:8" ht="15">
      <c r="A96" s="33" t="s">
        <v>697</v>
      </c>
      <c r="B96" s="34"/>
      <c r="C96" s="34"/>
      <c r="D96" s="34"/>
      <c r="E96" s="34"/>
      <c r="F96" s="34"/>
      <c r="G96" s="34"/>
      <c r="H96" s="34"/>
    </row>
    <row r="97" ht="15">
      <c r="E97" s="3"/>
    </row>
  </sheetData>
  <sheetProtection/>
  <mergeCells count="6">
    <mergeCell ref="A1:P1"/>
    <mergeCell ref="A6:R6"/>
    <mergeCell ref="A20:R20"/>
    <mergeCell ref="A52:R52"/>
    <mergeCell ref="A70:R70"/>
    <mergeCell ref="A84:R84"/>
  </mergeCells>
  <printOptions/>
  <pageMargins left="0.7086614173228347" right="0.7086614173228347" top="0.7874015748031497" bottom="0.7874015748031497" header="0.4330708661417323" footer="0.4330708661417323"/>
  <pageSetup fitToHeight="3" horizontalDpi="600" verticalDpi="600" orientation="landscape" paperSize="9" scale="60" r:id="rId1"/>
  <headerFooter scaleWithDoc="0">
    <oddFooter>&amp;C&amp;"Times New Roman,обычный"&amp;8&amp;A&amp;R&amp;9&amp;P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zoomScalePageLayoutView="0" workbookViewId="0" topLeftCell="A1">
      <selection activeCell="B106" sqref="B106"/>
    </sheetView>
  </sheetViews>
  <sheetFormatPr defaultColWidth="9.140625" defaultRowHeight="15"/>
  <cols>
    <col min="1" max="1" width="33.00390625" style="27" customWidth="1"/>
    <col min="2" max="2" width="53.7109375" style="27" customWidth="1"/>
    <col min="3" max="7" width="6.7109375" style="27" customWidth="1"/>
    <col min="8" max="8" width="15.8515625" style="30" customWidth="1"/>
    <col min="9" max="9" width="21.421875" style="30" customWidth="1"/>
    <col min="10" max="16384" width="9.140625" style="27" customWidth="1"/>
  </cols>
  <sheetData>
    <row r="1" spans="1:9" ht="44.25" customHeight="1">
      <c r="A1" s="176" t="s">
        <v>157</v>
      </c>
      <c r="B1" s="176"/>
      <c r="C1" s="176"/>
      <c r="D1" s="176"/>
      <c r="E1" s="176"/>
      <c r="F1" s="176"/>
      <c r="G1" s="176"/>
      <c r="H1" s="176"/>
      <c r="I1" s="176"/>
    </row>
    <row r="2" spans="1:9" ht="15.75" customHeight="1">
      <c r="A2" s="193" t="s">
        <v>683</v>
      </c>
      <c r="B2" s="194"/>
      <c r="C2" s="194"/>
      <c r="D2" s="194"/>
      <c r="E2" s="194"/>
      <c r="F2" s="194"/>
      <c r="G2" s="194"/>
      <c r="H2" s="194"/>
      <c r="I2" s="194"/>
    </row>
    <row r="3" spans="1:9" ht="87.75" customHeight="1">
      <c r="A3" s="171" t="s">
        <v>103</v>
      </c>
      <c r="B3" s="112" t="s">
        <v>156</v>
      </c>
      <c r="C3" s="171" t="s">
        <v>158</v>
      </c>
      <c r="D3" s="171"/>
      <c r="E3" s="172"/>
      <c r="F3" s="172"/>
      <c r="G3" s="172"/>
      <c r="H3" s="185" t="s">
        <v>117</v>
      </c>
      <c r="I3" s="185" t="s">
        <v>95</v>
      </c>
    </row>
    <row r="4" spans="1:9" ht="39.75" customHeight="1">
      <c r="A4" s="172"/>
      <c r="B4" s="77" t="s">
        <v>159</v>
      </c>
      <c r="C4" s="172" t="s">
        <v>105</v>
      </c>
      <c r="D4" s="173" t="s">
        <v>388</v>
      </c>
      <c r="E4" s="173" t="s">
        <v>389</v>
      </c>
      <c r="F4" s="173" t="s">
        <v>385</v>
      </c>
      <c r="G4" s="192" t="s">
        <v>104</v>
      </c>
      <c r="H4" s="186"/>
      <c r="I4" s="186"/>
    </row>
    <row r="5" spans="1:9" ht="27.75" customHeight="1">
      <c r="A5" s="172"/>
      <c r="B5" s="77" t="s">
        <v>160</v>
      </c>
      <c r="C5" s="172"/>
      <c r="D5" s="174"/>
      <c r="E5" s="174"/>
      <c r="F5" s="174"/>
      <c r="G5" s="192"/>
      <c r="H5" s="186"/>
      <c r="I5" s="186"/>
    </row>
    <row r="6" spans="1:9" ht="27.75" customHeight="1">
      <c r="A6" s="172"/>
      <c r="B6" s="77" t="s">
        <v>161</v>
      </c>
      <c r="C6" s="172"/>
      <c r="D6" s="175"/>
      <c r="E6" s="175"/>
      <c r="F6" s="175"/>
      <c r="G6" s="192"/>
      <c r="H6" s="187"/>
      <c r="I6" s="187"/>
    </row>
    <row r="7" spans="1:9" s="29" customFormat="1" ht="15" customHeight="1">
      <c r="A7" s="78" t="s">
        <v>0</v>
      </c>
      <c r="B7" s="82"/>
      <c r="C7" s="78"/>
      <c r="D7" s="78"/>
      <c r="E7" s="78"/>
      <c r="F7" s="78"/>
      <c r="G7" s="79"/>
      <c r="H7" s="82"/>
      <c r="I7" s="82"/>
    </row>
    <row r="8" spans="1:9" ht="15" customHeight="1">
      <c r="A8" s="76" t="s">
        <v>1</v>
      </c>
      <c r="B8" s="72" t="s">
        <v>159</v>
      </c>
      <c r="C8" s="85">
        <f>IF(B8=$B$4,2,IF(B8=$B$5,1,0))</f>
        <v>2</v>
      </c>
      <c r="D8" s="85"/>
      <c r="E8" s="85"/>
      <c r="F8" s="85"/>
      <c r="G8" s="41">
        <f>C8*(1-D8)*(1-E8)*(1-F8)</f>
        <v>2</v>
      </c>
      <c r="H8" s="72"/>
      <c r="I8" s="72" t="s">
        <v>271</v>
      </c>
    </row>
    <row r="9" spans="1:9" ht="15" customHeight="1">
      <c r="A9" s="76" t="s">
        <v>2</v>
      </c>
      <c r="B9" s="72" t="s">
        <v>159</v>
      </c>
      <c r="C9" s="85">
        <f aca="true" t="shared" si="0" ref="C9:C25">IF(B9=$B$4,2,IF(B9=$B$5,1,0))</f>
        <v>2</v>
      </c>
      <c r="D9" s="85"/>
      <c r="E9" s="85"/>
      <c r="F9" s="85"/>
      <c r="G9" s="41">
        <f aca="true" t="shared" si="1" ref="G9:G25">C9*(1-D9)*(1-E9)*(1-F9)</f>
        <v>2</v>
      </c>
      <c r="H9" s="72"/>
      <c r="I9" s="91" t="s">
        <v>387</v>
      </c>
    </row>
    <row r="10" spans="1:9" ht="15" customHeight="1">
      <c r="A10" s="76" t="s">
        <v>3</v>
      </c>
      <c r="B10" s="72" t="s">
        <v>161</v>
      </c>
      <c r="C10" s="85">
        <f t="shared" si="0"/>
        <v>0</v>
      </c>
      <c r="D10" s="85"/>
      <c r="E10" s="85"/>
      <c r="F10" s="85"/>
      <c r="G10" s="41">
        <f t="shared" si="1"/>
        <v>0</v>
      </c>
      <c r="H10" s="72" t="s">
        <v>428</v>
      </c>
      <c r="I10" s="72" t="s">
        <v>307</v>
      </c>
    </row>
    <row r="11" spans="1:9" ht="15" customHeight="1">
      <c r="A11" s="76" t="s">
        <v>4</v>
      </c>
      <c r="B11" s="72" t="s">
        <v>159</v>
      </c>
      <c r="C11" s="85">
        <f t="shared" si="0"/>
        <v>2</v>
      </c>
      <c r="D11" s="85"/>
      <c r="E11" s="85"/>
      <c r="F11" s="85"/>
      <c r="G11" s="41">
        <f t="shared" si="1"/>
        <v>2</v>
      </c>
      <c r="H11" s="72"/>
      <c r="I11" s="72" t="s">
        <v>308</v>
      </c>
    </row>
    <row r="12" spans="1:9" ht="15" customHeight="1">
      <c r="A12" s="76" t="s">
        <v>5</v>
      </c>
      <c r="B12" s="72" t="s">
        <v>159</v>
      </c>
      <c r="C12" s="85">
        <f t="shared" si="0"/>
        <v>2</v>
      </c>
      <c r="D12" s="85"/>
      <c r="E12" s="85"/>
      <c r="F12" s="85"/>
      <c r="G12" s="41">
        <f t="shared" si="1"/>
        <v>2</v>
      </c>
      <c r="H12" s="72"/>
      <c r="I12" s="72" t="s">
        <v>337</v>
      </c>
    </row>
    <row r="13" spans="1:9" ht="15" customHeight="1">
      <c r="A13" s="76" t="s">
        <v>6</v>
      </c>
      <c r="B13" s="72" t="s">
        <v>161</v>
      </c>
      <c r="C13" s="85">
        <f t="shared" si="0"/>
        <v>0</v>
      </c>
      <c r="D13" s="85"/>
      <c r="E13" s="85"/>
      <c r="F13" s="85"/>
      <c r="G13" s="41">
        <f t="shared" si="1"/>
        <v>0</v>
      </c>
      <c r="H13" s="72" t="s">
        <v>436</v>
      </c>
      <c r="I13" s="72" t="s">
        <v>309</v>
      </c>
    </row>
    <row r="14" spans="1:9" ht="15" customHeight="1">
      <c r="A14" s="76" t="s">
        <v>7</v>
      </c>
      <c r="B14" s="72" t="s">
        <v>161</v>
      </c>
      <c r="C14" s="85">
        <f t="shared" si="0"/>
        <v>0</v>
      </c>
      <c r="D14" s="85"/>
      <c r="E14" s="85"/>
      <c r="F14" s="85"/>
      <c r="G14" s="41">
        <f t="shared" si="1"/>
        <v>0</v>
      </c>
      <c r="H14" s="72"/>
      <c r="I14" s="72" t="s">
        <v>310</v>
      </c>
    </row>
    <row r="15" spans="1:9" ht="15" customHeight="1">
      <c r="A15" s="76" t="s">
        <v>8</v>
      </c>
      <c r="B15" s="72" t="s">
        <v>161</v>
      </c>
      <c r="C15" s="85">
        <f t="shared" si="0"/>
        <v>0</v>
      </c>
      <c r="D15" s="85"/>
      <c r="E15" s="85"/>
      <c r="F15" s="85"/>
      <c r="G15" s="41">
        <f t="shared" si="1"/>
        <v>0</v>
      </c>
      <c r="H15" s="72"/>
      <c r="I15" s="91" t="s">
        <v>311</v>
      </c>
    </row>
    <row r="16" spans="1:9" ht="15" customHeight="1">
      <c r="A16" s="76" t="s">
        <v>9</v>
      </c>
      <c r="B16" s="72" t="s">
        <v>161</v>
      </c>
      <c r="C16" s="85">
        <f t="shared" si="0"/>
        <v>0</v>
      </c>
      <c r="D16" s="85"/>
      <c r="E16" s="85"/>
      <c r="F16" s="85"/>
      <c r="G16" s="41">
        <f t="shared" si="1"/>
        <v>0</v>
      </c>
      <c r="H16" s="72"/>
      <c r="I16" s="72" t="s">
        <v>450</v>
      </c>
    </row>
    <row r="17" spans="1:9" ht="15" customHeight="1">
      <c r="A17" s="76" t="s">
        <v>10</v>
      </c>
      <c r="B17" s="72" t="s">
        <v>159</v>
      </c>
      <c r="C17" s="85">
        <f t="shared" si="0"/>
        <v>2</v>
      </c>
      <c r="D17" s="85"/>
      <c r="E17" s="85"/>
      <c r="F17" s="85"/>
      <c r="G17" s="41">
        <f t="shared" si="1"/>
        <v>2</v>
      </c>
      <c r="H17" s="72"/>
      <c r="I17" s="72" t="s">
        <v>314</v>
      </c>
    </row>
    <row r="18" spans="1:9" ht="15" customHeight="1">
      <c r="A18" s="76" t="s">
        <v>11</v>
      </c>
      <c r="B18" s="72" t="s">
        <v>161</v>
      </c>
      <c r="C18" s="85">
        <f t="shared" si="0"/>
        <v>0</v>
      </c>
      <c r="D18" s="85"/>
      <c r="E18" s="85"/>
      <c r="F18" s="85"/>
      <c r="G18" s="41">
        <f t="shared" si="1"/>
        <v>0</v>
      </c>
      <c r="H18" s="72"/>
      <c r="I18" s="72" t="s">
        <v>347</v>
      </c>
    </row>
    <row r="19" spans="1:9" ht="15" customHeight="1">
      <c r="A19" s="76" t="s">
        <v>12</v>
      </c>
      <c r="B19" s="72" t="s">
        <v>161</v>
      </c>
      <c r="C19" s="85">
        <f t="shared" si="0"/>
        <v>0</v>
      </c>
      <c r="D19" s="85"/>
      <c r="E19" s="85"/>
      <c r="F19" s="85"/>
      <c r="G19" s="41">
        <f t="shared" si="1"/>
        <v>0</v>
      </c>
      <c r="H19" s="72"/>
      <c r="I19" s="72" t="s">
        <v>315</v>
      </c>
    </row>
    <row r="20" spans="1:9" ht="15" customHeight="1">
      <c r="A20" s="76" t="s">
        <v>13</v>
      </c>
      <c r="B20" s="72" t="s">
        <v>161</v>
      </c>
      <c r="C20" s="85">
        <f t="shared" si="0"/>
        <v>0</v>
      </c>
      <c r="D20" s="85"/>
      <c r="E20" s="85"/>
      <c r="F20" s="85"/>
      <c r="G20" s="41">
        <f t="shared" si="1"/>
        <v>0</v>
      </c>
      <c r="H20" s="72"/>
      <c r="I20" s="72" t="s">
        <v>316</v>
      </c>
    </row>
    <row r="21" spans="1:9" ht="15" customHeight="1">
      <c r="A21" s="76" t="s">
        <v>14</v>
      </c>
      <c r="B21" s="72" t="s">
        <v>161</v>
      </c>
      <c r="C21" s="85">
        <f t="shared" si="0"/>
        <v>0</v>
      </c>
      <c r="D21" s="85"/>
      <c r="E21" s="85"/>
      <c r="F21" s="85"/>
      <c r="G21" s="41">
        <f t="shared" si="1"/>
        <v>0</v>
      </c>
      <c r="H21" s="72" t="s">
        <v>453</v>
      </c>
      <c r="I21" s="72" t="s">
        <v>317</v>
      </c>
    </row>
    <row r="22" spans="1:9" ht="15" customHeight="1">
      <c r="A22" s="76" t="s">
        <v>15</v>
      </c>
      <c r="B22" s="72" t="s">
        <v>161</v>
      </c>
      <c r="C22" s="85">
        <f t="shared" si="0"/>
        <v>0</v>
      </c>
      <c r="D22" s="85"/>
      <c r="E22" s="85"/>
      <c r="F22" s="85"/>
      <c r="G22" s="41">
        <f t="shared" si="1"/>
        <v>0</v>
      </c>
      <c r="H22" s="72"/>
      <c r="I22" s="72" t="s">
        <v>422</v>
      </c>
    </row>
    <row r="23" spans="1:9" ht="15" customHeight="1">
      <c r="A23" s="76" t="s">
        <v>16</v>
      </c>
      <c r="B23" s="72" t="s">
        <v>161</v>
      </c>
      <c r="C23" s="85">
        <f t="shared" si="0"/>
        <v>0</v>
      </c>
      <c r="D23" s="85"/>
      <c r="E23" s="85"/>
      <c r="F23" s="85"/>
      <c r="G23" s="41">
        <f t="shared" si="1"/>
        <v>0</v>
      </c>
      <c r="H23" s="72" t="s">
        <v>453</v>
      </c>
      <c r="I23" s="72" t="s">
        <v>319</v>
      </c>
    </row>
    <row r="24" spans="1:9" ht="15" customHeight="1">
      <c r="A24" s="76" t="s">
        <v>17</v>
      </c>
      <c r="B24" s="72" t="s">
        <v>161</v>
      </c>
      <c r="C24" s="85">
        <f t="shared" si="0"/>
        <v>0</v>
      </c>
      <c r="D24" s="85"/>
      <c r="E24" s="85"/>
      <c r="F24" s="85"/>
      <c r="G24" s="41">
        <f t="shared" si="1"/>
        <v>0</v>
      </c>
      <c r="H24" s="72"/>
      <c r="I24" s="80" t="s">
        <v>320</v>
      </c>
    </row>
    <row r="25" spans="1:9" ht="15" customHeight="1">
      <c r="A25" s="76" t="s">
        <v>18</v>
      </c>
      <c r="B25" s="72" t="s">
        <v>161</v>
      </c>
      <c r="C25" s="85">
        <f t="shared" si="0"/>
        <v>0</v>
      </c>
      <c r="D25" s="85"/>
      <c r="E25" s="85"/>
      <c r="F25" s="85"/>
      <c r="G25" s="41">
        <f t="shared" si="1"/>
        <v>0</v>
      </c>
      <c r="H25" s="72"/>
      <c r="I25" s="72" t="s">
        <v>321</v>
      </c>
    </row>
    <row r="26" spans="1:9" s="29" customFormat="1" ht="15" customHeight="1">
      <c r="A26" s="17" t="s">
        <v>19</v>
      </c>
      <c r="B26" s="75"/>
      <c r="C26" s="75"/>
      <c r="D26" s="75"/>
      <c r="E26" s="86"/>
      <c r="F26" s="86"/>
      <c r="G26" s="87"/>
      <c r="H26" s="75"/>
      <c r="I26" s="75"/>
    </row>
    <row r="27" spans="1:9" ht="15" customHeight="1">
      <c r="A27" s="76" t="s">
        <v>20</v>
      </c>
      <c r="B27" s="72" t="s">
        <v>161</v>
      </c>
      <c r="C27" s="85">
        <f aca="true" t="shared" si="2" ref="C27:C69">IF(B27=$B$4,2,IF(B27=$B$5,1,0))</f>
        <v>0</v>
      </c>
      <c r="D27" s="85"/>
      <c r="E27" s="85"/>
      <c r="F27" s="85"/>
      <c r="G27" s="41">
        <f aca="true" t="shared" si="3" ref="G27:G69">C27*(1-D27)*(1-E27)*(1-F27)</f>
        <v>0</v>
      </c>
      <c r="H27" s="72" t="s">
        <v>454</v>
      </c>
      <c r="I27" s="72" t="s">
        <v>268</v>
      </c>
    </row>
    <row r="28" spans="1:9" ht="15" customHeight="1">
      <c r="A28" s="76" t="s">
        <v>21</v>
      </c>
      <c r="B28" s="72" t="s">
        <v>161</v>
      </c>
      <c r="C28" s="85">
        <f t="shared" si="2"/>
        <v>0</v>
      </c>
      <c r="D28" s="85"/>
      <c r="E28" s="85"/>
      <c r="F28" s="85"/>
      <c r="G28" s="41">
        <f t="shared" si="3"/>
        <v>0</v>
      </c>
      <c r="H28" s="49"/>
      <c r="I28" s="49" t="s">
        <v>261</v>
      </c>
    </row>
    <row r="29" spans="1:9" ht="15" customHeight="1">
      <c r="A29" s="76" t="s">
        <v>22</v>
      </c>
      <c r="B29" s="72" t="s">
        <v>161</v>
      </c>
      <c r="C29" s="85">
        <f t="shared" si="2"/>
        <v>0</v>
      </c>
      <c r="D29" s="85"/>
      <c r="E29" s="85"/>
      <c r="F29" s="85"/>
      <c r="G29" s="41">
        <f t="shared" si="3"/>
        <v>0</v>
      </c>
      <c r="H29" s="72" t="s">
        <v>453</v>
      </c>
      <c r="I29" s="72" t="s">
        <v>459</v>
      </c>
    </row>
    <row r="30" spans="1:9" ht="15" customHeight="1">
      <c r="A30" s="76" t="s">
        <v>23</v>
      </c>
      <c r="B30" s="72" t="s">
        <v>159</v>
      </c>
      <c r="C30" s="85">
        <f t="shared" si="2"/>
        <v>2</v>
      </c>
      <c r="D30" s="85"/>
      <c r="E30" s="85"/>
      <c r="F30" s="85"/>
      <c r="G30" s="41">
        <f t="shared" si="3"/>
        <v>2</v>
      </c>
      <c r="H30" s="49"/>
      <c r="I30" s="49" t="s">
        <v>272</v>
      </c>
    </row>
    <row r="31" spans="1:9" ht="15" customHeight="1">
      <c r="A31" s="76" t="s">
        <v>24</v>
      </c>
      <c r="B31" s="72" t="s">
        <v>159</v>
      </c>
      <c r="C31" s="85">
        <f t="shared" si="2"/>
        <v>2</v>
      </c>
      <c r="D31" s="85"/>
      <c r="E31" s="85">
        <v>0.5</v>
      </c>
      <c r="F31" s="85"/>
      <c r="G31" s="41">
        <f t="shared" si="3"/>
        <v>1</v>
      </c>
      <c r="H31" s="72" t="s">
        <v>407</v>
      </c>
      <c r="I31" s="72" t="s">
        <v>264</v>
      </c>
    </row>
    <row r="32" spans="1:9" ht="15" customHeight="1">
      <c r="A32" s="76" t="s">
        <v>25</v>
      </c>
      <c r="B32" s="72" t="s">
        <v>161</v>
      </c>
      <c r="C32" s="85">
        <f t="shared" si="2"/>
        <v>0</v>
      </c>
      <c r="D32" s="85"/>
      <c r="E32" s="85"/>
      <c r="F32" s="85"/>
      <c r="G32" s="41">
        <f t="shared" si="3"/>
        <v>0</v>
      </c>
      <c r="H32" s="49"/>
      <c r="I32" s="49" t="s">
        <v>404</v>
      </c>
    </row>
    <row r="33" spans="1:9" ht="15" customHeight="1">
      <c r="A33" s="76" t="s">
        <v>26</v>
      </c>
      <c r="B33" s="72" t="s">
        <v>161</v>
      </c>
      <c r="C33" s="85">
        <f t="shared" si="2"/>
        <v>0</v>
      </c>
      <c r="D33" s="85"/>
      <c r="E33" s="85"/>
      <c r="F33" s="85"/>
      <c r="G33" s="41">
        <f t="shared" si="3"/>
        <v>0</v>
      </c>
      <c r="H33" s="72" t="s">
        <v>479</v>
      </c>
      <c r="I33" s="72" t="s">
        <v>259</v>
      </c>
    </row>
    <row r="34" spans="1:9" ht="15" customHeight="1">
      <c r="A34" s="76" t="s">
        <v>27</v>
      </c>
      <c r="B34" s="72" t="s">
        <v>159</v>
      </c>
      <c r="C34" s="85">
        <f t="shared" si="2"/>
        <v>2</v>
      </c>
      <c r="D34" s="85"/>
      <c r="E34" s="85"/>
      <c r="F34" s="85"/>
      <c r="G34" s="41">
        <f t="shared" si="3"/>
        <v>2</v>
      </c>
      <c r="H34" s="72"/>
      <c r="I34" s="72" t="s">
        <v>274</v>
      </c>
    </row>
    <row r="35" spans="1:9" ht="15" customHeight="1">
      <c r="A35" s="76" t="s">
        <v>28</v>
      </c>
      <c r="B35" s="72" t="s">
        <v>161</v>
      </c>
      <c r="C35" s="85">
        <f t="shared" si="2"/>
        <v>0</v>
      </c>
      <c r="D35" s="85"/>
      <c r="E35" s="85"/>
      <c r="F35" s="85"/>
      <c r="G35" s="41">
        <f t="shared" si="3"/>
        <v>0</v>
      </c>
      <c r="H35" s="49"/>
      <c r="I35" s="49" t="s">
        <v>487</v>
      </c>
    </row>
    <row r="36" spans="1:9" ht="15" customHeight="1">
      <c r="A36" s="76" t="s">
        <v>29</v>
      </c>
      <c r="B36" s="72" t="s">
        <v>161</v>
      </c>
      <c r="C36" s="85">
        <f t="shared" si="2"/>
        <v>0</v>
      </c>
      <c r="D36" s="85"/>
      <c r="E36" s="85"/>
      <c r="F36" s="85"/>
      <c r="G36" s="41">
        <f t="shared" si="3"/>
        <v>0</v>
      </c>
      <c r="H36" s="72" t="s">
        <v>493</v>
      </c>
      <c r="I36" s="72" t="s">
        <v>267</v>
      </c>
    </row>
    <row r="37" spans="1:9" ht="15" customHeight="1">
      <c r="A37" s="76" t="s">
        <v>30</v>
      </c>
      <c r="B37" s="72" t="s">
        <v>161</v>
      </c>
      <c r="C37" s="85">
        <f t="shared" si="2"/>
        <v>0</v>
      </c>
      <c r="D37" s="85"/>
      <c r="E37" s="85"/>
      <c r="F37" s="85"/>
      <c r="G37" s="41">
        <f t="shared" si="3"/>
        <v>0</v>
      </c>
      <c r="H37" s="49"/>
      <c r="I37" s="49" t="s">
        <v>266</v>
      </c>
    </row>
    <row r="38" spans="1:9" s="29" customFormat="1" ht="15" customHeight="1">
      <c r="A38" s="17" t="s">
        <v>31</v>
      </c>
      <c r="B38" s="75"/>
      <c r="C38" s="75"/>
      <c r="D38" s="87"/>
      <c r="E38" s="86"/>
      <c r="F38" s="86"/>
      <c r="G38" s="87"/>
      <c r="H38" s="75"/>
      <c r="I38" s="75"/>
    </row>
    <row r="39" spans="1:9" ht="15" customHeight="1">
      <c r="A39" s="76" t="s">
        <v>32</v>
      </c>
      <c r="B39" s="72" t="s">
        <v>159</v>
      </c>
      <c r="C39" s="85">
        <f t="shared" si="2"/>
        <v>2</v>
      </c>
      <c r="D39" s="85"/>
      <c r="E39" s="85"/>
      <c r="F39" s="85"/>
      <c r="G39" s="41">
        <f t="shared" si="3"/>
        <v>2</v>
      </c>
      <c r="H39" s="72"/>
      <c r="I39" s="72" t="s">
        <v>502</v>
      </c>
    </row>
    <row r="40" spans="1:9" ht="15" customHeight="1">
      <c r="A40" s="76" t="s">
        <v>33</v>
      </c>
      <c r="B40" s="72" t="s">
        <v>161</v>
      </c>
      <c r="C40" s="85">
        <f t="shared" si="2"/>
        <v>0</v>
      </c>
      <c r="D40" s="85"/>
      <c r="E40" s="85"/>
      <c r="F40" s="85"/>
      <c r="G40" s="41">
        <f t="shared" si="3"/>
        <v>0</v>
      </c>
      <c r="H40" s="49"/>
      <c r="I40" s="49" t="s">
        <v>276</v>
      </c>
    </row>
    <row r="41" spans="1:9" ht="15" customHeight="1">
      <c r="A41" s="76" t="s">
        <v>101</v>
      </c>
      <c r="B41" s="72" t="s">
        <v>161</v>
      </c>
      <c r="C41" s="85">
        <f t="shared" si="2"/>
        <v>0</v>
      </c>
      <c r="D41" s="85"/>
      <c r="E41" s="85"/>
      <c r="F41" s="85"/>
      <c r="G41" s="41">
        <f t="shared" si="3"/>
        <v>0</v>
      </c>
      <c r="H41" s="49"/>
      <c r="I41" s="49" t="s">
        <v>289</v>
      </c>
    </row>
    <row r="42" spans="1:9" ht="15" customHeight="1">
      <c r="A42" s="76" t="s">
        <v>34</v>
      </c>
      <c r="B42" s="72" t="s">
        <v>159</v>
      </c>
      <c r="C42" s="85">
        <f t="shared" si="2"/>
        <v>2</v>
      </c>
      <c r="D42" s="85"/>
      <c r="E42" s="85"/>
      <c r="F42" s="85"/>
      <c r="G42" s="41">
        <f t="shared" si="3"/>
        <v>2</v>
      </c>
      <c r="H42" s="72"/>
      <c r="I42" s="72" t="s">
        <v>291</v>
      </c>
    </row>
    <row r="43" spans="1:9" ht="15" customHeight="1">
      <c r="A43" s="76" t="s">
        <v>35</v>
      </c>
      <c r="B43" s="72" t="s">
        <v>161</v>
      </c>
      <c r="C43" s="85">
        <f t="shared" si="2"/>
        <v>0</v>
      </c>
      <c r="D43" s="85"/>
      <c r="E43" s="85"/>
      <c r="F43" s="85"/>
      <c r="G43" s="41">
        <f t="shared" si="3"/>
        <v>0</v>
      </c>
      <c r="H43" s="49"/>
      <c r="I43" s="49" t="s">
        <v>277</v>
      </c>
    </row>
    <row r="44" spans="1:9" ht="15" customHeight="1">
      <c r="A44" s="76" t="s">
        <v>36</v>
      </c>
      <c r="B44" s="72" t="s">
        <v>161</v>
      </c>
      <c r="C44" s="85">
        <f t="shared" si="2"/>
        <v>0</v>
      </c>
      <c r="D44" s="85"/>
      <c r="E44" s="85"/>
      <c r="F44" s="85"/>
      <c r="G44" s="41">
        <f t="shared" si="3"/>
        <v>0</v>
      </c>
      <c r="H44" s="49" t="s">
        <v>512</v>
      </c>
      <c r="I44" s="49" t="s">
        <v>292</v>
      </c>
    </row>
    <row r="45" spans="1:9" ht="15" customHeight="1">
      <c r="A45" s="76" t="s">
        <v>37</v>
      </c>
      <c r="B45" s="72" t="s">
        <v>161</v>
      </c>
      <c r="C45" s="85">
        <f t="shared" si="2"/>
        <v>0</v>
      </c>
      <c r="D45" s="85"/>
      <c r="E45" s="85"/>
      <c r="F45" s="85">
        <v>0.5</v>
      </c>
      <c r="G45" s="41">
        <f t="shared" si="3"/>
        <v>0</v>
      </c>
      <c r="H45" s="72" t="s">
        <v>516</v>
      </c>
      <c r="I45" s="72" t="s">
        <v>278</v>
      </c>
    </row>
    <row r="46" spans="1:9" ht="15" customHeight="1">
      <c r="A46" s="76" t="s">
        <v>102</v>
      </c>
      <c r="B46" s="72" t="s">
        <v>161</v>
      </c>
      <c r="C46" s="85">
        <f t="shared" si="2"/>
        <v>0</v>
      </c>
      <c r="D46" s="85"/>
      <c r="E46" s="85"/>
      <c r="F46" s="85"/>
      <c r="G46" s="41">
        <f t="shared" si="3"/>
        <v>0</v>
      </c>
      <c r="H46" s="49" t="s">
        <v>520</v>
      </c>
      <c r="I46" s="49" t="s">
        <v>304</v>
      </c>
    </row>
    <row r="47" spans="1:9" s="29" customFormat="1" ht="15" customHeight="1">
      <c r="A47" s="17" t="s">
        <v>38</v>
      </c>
      <c r="B47" s="75"/>
      <c r="C47" s="75"/>
      <c r="D47" s="87"/>
      <c r="E47" s="86"/>
      <c r="F47" s="86"/>
      <c r="G47" s="87"/>
      <c r="H47" s="75"/>
      <c r="I47" s="75"/>
    </row>
    <row r="48" spans="1:9" ht="15" customHeight="1">
      <c r="A48" s="76" t="s">
        <v>39</v>
      </c>
      <c r="B48" s="72" t="s">
        <v>161</v>
      </c>
      <c r="C48" s="85">
        <f aca="true" t="shared" si="4" ref="C48:C61">IF(B48=$B$4,2,IF(B48=$B$5,1,0))</f>
        <v>0</v>
      </c>
      <c r="D48" s="85"/>
      <c r="E48" s="85"/>
      <c r="F48" s="85"/>
      <c r="G48" s="41">
        <f aca="true" t="shared" si="5" ref="G48:G61">C48*(1-D48)*(1-E48)*(1-F48)</f>
        <v>0</v>
      </c>
      <c r="H48" s="72"/>
      <c r="I48" s="72" t="s">
        <v>322</v>
      </c>
    </row>
    <row r="49" spans="1:9" ht="15" customHeight="1">
      <c r="A49" s="76" t="s">
        <v>40</v>
      </c>
      <c r="B49" s="72" t="s">
        <v>161</v>
      </c>
      <c r="C49" s="85">
        <f t="shared" si="4"/>
        <v>0</v>
      </c>
      <c r="D49" s="85"/>
      <c r="E49" s="85"/>
      <c r="F49" s="85"/>
      <c r="G49" s="41">
        <f t="shared" si="5"/>
        <v>0</v>
      </c>
      <c r="H49" s="72"/>
      <c r="I49" s="72" t="s">
        <v>323</v>
      </c>
    </row>
    <row r="50" spans="1:9" ht="15" customHeight="1">
      <c r="A50" s="76" t="s">
        <v>41</v>
      </c>
      <c r="B50" s="72" t="s">
        <v>159</v>
      </c>
      <c r="C50" s="85">
        <f t="shared" si="4"/>
        <v>2</v>
      </c>
      <c r="D50" s="85"/>
      <c r="E50" s="85"/>
      <c r="F50" s="85"/>
      <c r="G50" s="41">
        <f t="shared" si="5"/>
        <v>2</v>
      </c>
      <c r="H50" s="72"/>
      <c r="I50" s="72" t="s">
        <v>324</v>
      </c>
    </row>
    <row r="51" spans="1:9" ht="15" customHeight="1">
      <c r="A51" s="76" t="s">
        <v>42</v>
      </c>
      <c r="B51" s="72" t="s">
        <v>161</v>
      </c>
      <c r="C51" s="85">
        <f t="shared" si="4"/>
        <v>0</v>
      </c>
      <c r="D51" s="85"/>
      <c r="E51" s="85"/>
      <c r="F51" s="85"/>
      <c r="G51" s="41">
        <f t="shared" si="5"/>
        <v>0</v>
      </c>
      <c r="H51" s="72" t="s">
        <v>529</v>
      </c>
      <c r="I51" s="72" t="s">
        <v>273</v>
      </c>
    </row>
    <row r="52" spans="1:9" ht="15" customHeight="1">
      <c r="A52" s="76" t="s">
        <v>92</v>
      </c>
      <c r="B52" s="72" t="s">
        <v>161</v>
      </c>
      <c r="C52" s="85">
        <f t="shared" si="4"/>
        <v>0</v>
      </c>
      <c r="D52" s="85"/>
      <c r="E52" s="85"/>
      <c r="F52" s="85"/>
      <c r="G52" s="41">
        <f t="shared" si="5"/>
        <v>0</v>
      </c>
      <c r="H52" s="72"/>
      <c r="I52" s="72" t="s">
        <v>531</v>
      </c>
    </row>
    <row r="53" spans="1:9" ht="15" customHeight="1">
      <c r="A53" s="76" t="s">
        <v>43</v>
      </c>
      <c r="B53" s="72" t="s">
        <v>161</v>
      </c>
      <c r="C53" s="85">
        <f t="shared" si="4"/>
        <v>0</v>
      </c>
      <c r="D53" s="85"/>
      <c r="E53" s="85"/>
      <c r="F53" s="85"/>
      <c r="G53" s="41">
        <f t="shared" si="5"/>
        <v>0</v>
      </c>
      <c r="H53" s="72" t="s">
        <v>534</v>
      </c>
      <c r="I53" s="72" t="s">
        <v>325</v>
      </c>
    </row>
    <row r="54" spans="1:9" ht="15" customHeight="1">
      <c r="A54" s="76" t="s">
        <v>44</v>
      </c>
      <c r="B54" s="72" t="s">
        <v>161</v>
      </c>
      <c r="C54" s="85">
        <f t="shared" si="4"/>
        <v>0</v>
      </c>
      <c r="D54" s="85"/>
      <c r="E54" s="85"/>
      <c r="F54" s="85"/>
      <c r="G54" s="41">
        <f t="shared" si="5"/>
        <v>0</v>
      </c>
      <c r="H54" s="72" t="s">
        <v>535</v>
      </c>
      <c r="I54" s="72" t="s">
        <v>326</v>
      </c>
    </row>
    <row r="55" spans="1:9" s="29" customFormat="1" ht="15" customHeight="1">
      <c r="A55" s="17" t="s">
        <v>45</v>
      </c>
      <c r="B55" s="75"/>
      <c r="C55" s="75"/>
      <c r="D55" s="87"/>
      <c r="E55" s="86"/>
      <c r="F55" s="86"/>
      <c r="G55" s="87"/>
      <c r="H55" s="75"/>
      <c r="I55" s="75"/>
    </row>
    <row r="56" spans="1:9" ht="15" customHeight="1">
      <c r="A56" s="76" t="s">
        <v>46</v>
      </c>
      <c r="B56" s="72" t="s">
        <v>159</v>
      </c>
      <c r="C56" s="85">
        <f t="shared" si="4"/>
        <v>2</v>
      </c>
      <c r="D56" s="85"/>
      <c r="E56" s="85"/>
      <c r="F56" s="85"/>
      <c r="G56" s="41">
        <f t="shared" si="5"/>
        <v>2</v>
      </c>
      <c r="H56" s="72"/>
      <c r="I56" s="72" t="s">
        <v>345</v>
      </c>
    </row>
    <row r="57" spans="1:9" ht="15" customHeight="1">
      <c r="A57" s="76" t="s">
        <v>47</v>
      </c>
      <c r="B57" s="72" t="s">
        <v>161</v>
      </c>
      <c r="C57" s="85">
        <f t="shared" si="4"/>
        <v>0</v>
      </c>
      <c r="D57" s="85"/>
      <c r="E57" s="85"/>
      <c r="F57" s="85"/>
      <c r="G57" s="41">
        <f t="shared" si="5"/>
        <v>0</v>
      </c>
      <c r="H57" s="72"/>
      <c r="I57" s="72" t="s">
        <v>543</v>
      </c>
    </row>
    <row r="58" spans="1:9" ht="15" customHeight="1">
      <c r="A58" s="76" t="s">
        <v>48</v>
      </c>
      <c r="B58" s="72" t="s">
        <v>161</v>
      </c>
      <c r="C58" s="85">
        <f t="shared" si="4"/>
        <v>0</v>
      </c>
      <c r="D58" s="85"/>
      <c r="E58" s="85"/>
      <c r="F58" s="85"/>
      <c r="G58" s="41">
        <f t="shared" si="5"/>
        <v>0</v>
      </c>
      <c r="H58" s="72"/>
      <c r="I58" s="72" t="s">
        <v>341</v>
      </c>
    </row>
    <row r="59" spans="1:9" ht="15" customHeight="1">
      <c r="A59" s="76" t="s">
        <v>49</v>
      </c>
      <c r="B59" s="72" t="s">
        <v>161</v>
      </c>
      <c r="C59" s="85">
        <f t="shared" si="4"/>
        <v>0</v>
      </c>
      <c r="D59" s="85"/>
      <c r="E59" s="85"/>
      <c r="F59" s="85"/>
      <c r="G59" s="41">
        <f t="shared" si="5"/>
        <v>0</v>
      </c>
      <c r="H59" s="72"/>
      <c r="I59" s="72" t="s">
        <v>549</v>
      </c>
    </row>
    <row r="60" spans="1:9" ht="15" customHeight="1">
      <c r="A60" s="76" t="s">
        <v>50</v>
      </c>
      <c r="B60" s="72" t="s">
        <v>159</v>
      </c>
      <c r="C60" s="85">
        <f t="shared" si="4"/>
        <v>2</v>
      </c>
      <c r="D60" s="85"/>
      <c r="E60" s="85"/>
      <c r="F60" s="85"/>
      <c r="G60" s="41">
        <f t="shared" si="5"/>
        <v>2</v>
      </c>
      <c r="H60" s="72"/>
      <c r="I60" s="72" t="s">
        <v>339</v>
      </c>
    </row>
    <row r="61" spans="1:9" ht="15" customHeight="1">
      <c r="A61" s="76" t="s">
        <v>51</v>
      </c>
      <c r="B61" s="72" t="s">
        <v>159</v>
      </c>
      <c r="C61" s="85">
        <f t="shared" si="4"/>
        <v>2</v>
      </c>
      <c r="D61" s="85"/>
      <c r="E61" s="85"/>
      <c r="F61" s="85"/>
      <c r="G61" s="41">
        <f t="shared" si="5"/>
        <v>2</v>
      </c>
      <c r="H61" s="72"/>
      <c r="I61" s="72" t="s">
        <v>340</v>
      </c>
    </row>
    <row r="62" spans="1:9" ht="15" customHeight="1">
      <c r="A62" s="76" t="s">
        <v>52</v>
      </c>
      <c r="B62" s="72" t="s">
        <v>161</v>
      </c>
      <c r="C62" s="85">
        <f t="shared" si="2"/>
        <v>0</v>
      </c>
      <c r="D62" s="85"/>
      <c r="E62" s="85"/>
      <c r="F62" s="85"/>
      <c r="G62" s="41">
        <f t="shared" si="3"/>
        <v>0</v>
      </c>
      <c r="H62" s="72"/>
      <c r="I62" s="72" t="s">
        <v>302</v>
      </c>
    </row>
    <row r="63" spans="1:9" ht="15" customHeight="1">
      <c r="A63" s="76" t="s">
        <v>53</v>
      </c>
      <c r="B63" s="72" t="s">
        <v>161</v>
      </c>
      <c r="C63" s="85">
        <f t="shared" si="2"/>
        <v>0</v>
      </c>
      <c r="D63" s="85"/>
      <c r="E63" s="85"/>
      <c r="F63" s="85"/>
      <c r="G63" s="41">
        <f t="shared" si="3"/>
        <v>0</v>
      </c>
      <c r="H63" s="49"/>
      <c r="I63" s="49" t="s">
        <v>295</v>
      </c>
    </row>
    <row r="64" spans="1:9" ht="15" customHeight="1">
      <c r="A64" s="76" t="s">
        <v>54</v>
      </c>
      <c r="B64" s="72" t="s">
        <v>159</v>
      </c>
      <c r="C64" s="85">
        <f t="shared" si="2"/>
        <v>2</v>
      </c>
      <c r="D64" s="85"/>
      <c r="E64" s="85"/>
      <c r="F64" s="85"/>
      <c r="G64" s="41">
        <f t="shared" si="3"/>
        <v>2</v>
      </c>
      <c r="H64" s="72"/>
      <c r="I64" s="72" t="s">
        <v>567</v>
      </c>
    </row>
    <row r="65" spans="1:9" ht="15" customHeight="1">
      <c r="A65" s="76" t="s">
        <v>55</v>
      </c>
      <c r="B65" s="72" t="s">
        <v>159</v>
      </c>
      <c r="C65" s="85">
        <f t="shared" si="2"/>
        <v>2</v>
      </c>
      <c r="D65" s="85"/>
      <c r="E65" s="85"/>
      <c r="F65" s="85"/>
      <c r="G65" s="41">
        <f t="shared" si="3"/>
        <v>2</v>
      </c>
      <c r="H65" s="5"/>
      <c r="I65" s="5" t="s">
        <v>284</v>
      </c>
    </row>
    <row r="66" spans="1:9" ht="15" customHeight="1">
      <c r="A66" s="76" t="s">
        <v>56</v>
      </c>
      <c r="B66" s="72" t="s">
        <v>159</v>
      </c>
      <c r="C66" s="85">
        <f t="shared" si="2"/>
        <v>2</v>
      </c>
      <c r="D66" s="85"/>
      <c r="E66" s="85"/>
      <c r="F66" s="85"/>
      <c r="G66" s="41">
        <f t="shared" si="3"/>
        <v>2</v>
      </c>
      <c r="H66" s="72"/>
      <c r="I66" s="72" t="s">
        <v>298</v>
      </c>
    </row>
    <row r="67" spans="1:9" ht="15" customHeight="1">
      <c r="A67" s="76" t="s">
        <v>57</v>
      </c>
      <c r="B67" s="72" t="s">
        <v>161</v>
      </c>
      <c r="C67" s="85">
        <f t="shared" si="2"/>
        <v>0</v>
      </c>
      <c r="D67" s="85"/>
      <c r="E67" s="85"/>
      <c r="F67" s="85"/>
      <c r="G67" s="41">
        <f t="shared" si="3"/>
        <v>0</v>
      </c>
      <c r="H67" s="49"/>
      <c r="I67" s="49" t="s">
        <v>580</v>
      </c>
    </row>
    <row r="68" spans="1:9" ht="15" customHeight="1">
      <c r="A68" s="76" t="s">
        <v>58</v>
      </c>
      <c r="B68" s="72" t="s">
        <v>161</v>
      </c>
      <c r="C68" s="85">
        <f t="shared" si="2"/>
        <v>0</v>
      </c>
      <c r="D68" s="85"/>
      <c r="E68" s="85"/>
      <c r="F68" s="85"/>
      <c r="G68" s="41">
        <f t="shared" si="3"/>
        <v>0</v>
      </c>
      <c r="H68" s="72" t="s">
        <v>585</v>
      </c>
      <c r="I68" s="72" t="s">
        <v>395</v>
      </c>
    </row>
    <row r="69" spans="1:9" ht="15" customHeight="1">
      <c r="A69" s="76" t="s">
        <v>59</v>
      </c>
      <c r="B69" s="72" t="s">
        <v>159</v>
      </c>
      <c r="C69" s="85">
        <f t="shared" si="2"/>
        <v>2</v>
      </c>
      <c r="D69" s="85"/>
      <c r="E69" s="85"/>
      <c r="F69" s="85"/>
      <c r="G69" s="41">
        <f t="shared" si="3"/>
        <v>2</v>
      </c>
      <c r="H69" s="72"/>
      <c r="I69" s="72" t="s">
        <v>285</v>
      </c>
    </row>
    <row r="70" spans="1:9" s="29" customFormat="1" ht="15" customHeight="1">
      <c r="A70" s="17" t="s">
        <v>60</v>
      </c>
      <c r="B70" s="75"/>
      <c r="C70" s="75"/>
      <c r="D70" s="75"/>
      <c r="E70" s="75"/>
      <c r="F70" s="86"/>
      <c r="G70" s="87"/>
      <c r="H70" s="75"/>
      <c r="I70" s="75"/>
    </row>
    <row r="71" spans="1:9" ht="15" customHeight="1">
      <c r="A71" s="76" t="s">
        <v>61</v>
      </c>
      <c r="B71" s="72" t="s">
        <v>161</v>
      </c>
      <c r="C71" s="85">
        <f aca="true" t="shared" si="6" ref="C71:C76">IF(B71=$B$4,2,IF(B71=$B$5,1,0))</f>
        <v>0</v>
      </c>
      <c r="D71" s="85"/>
      <c r="E71" s="85"/>
      <c r="F71" s="85"/>
      <c r="G71" s="41">
        <f aca="true" t="shared" si="7" ref="G71:G76">C71*(1-D71)*(1-E71)*(1-F71)</f>
        <v>0</v>
      </c>
      <c r="H71" s="72"/>
      <c r="I71" s="72" t="s">
        <v>595</v>
      </c>
    </row>
    <row r="72" spans="1:9" ht="15" customHeight="1">
      <c r="A72" s="76" t="s">
        <v>62</v>
      </c>
      <c r="B72" s="72" t="s">
        <v>161</v>
      </c>
      <c r="C72" s="85">
        <f t="shared" si="6"/>
        <v>0</v>
      </c>
      <c r="D72" s="85"/>
      <c r="E72" s="85"/>
      <c r="F72" s="85"/>
      <c r="G72" s="41">
        <f t="shared" si="7"/>
        <v>0</v>
      </c>
      <c r="H72" s="72"/>
      <c r="I72" s="72" t="s">
        <v>333</v>
      </c>
    </row>
    <row r="73" spans="1:9" ht="15" customHeight="1">
      <c r="A73" s="76" t="s">
        <v>63</v>
      </c>
      <c r="B73" s="72" t="s">
        <v>159</v>
      </c>
      <c r="C73" s="85">
        <f t="shared" si="6"/>
        <v>2</v>
      </c>
      <c r="D73" s="85"/>
      <c r="E73" s="85"/>
      <c r="F73" s="85"/>
      <c r="G73" s="41">
        <f t="shared" si="7"/>
        <v>2</v>
      </c>
      <c r="H73" s="72"/>
      <c r="I73" s="72" t="s">
        <v>329</v>
      </c>
    </row>
    <row r="74" spans="1:9" ht="15" customHeight="1">
      <c r="A74" s="76" t="s">
        <v>64</v>
      </c>
      <c r="B74" s="72" t="s">
        <v>161</v>
      </c>
      <c r="C74" s="85">
        <f t="shared" si="6"/>
        <v>0</v>
      </c>
      <c r="D74" s="85"/>
      <c r="E74" s="85"/>
      <c r="F74" s="85"/>
      <c r="G74" s="41">
        <f t="shared" si="7"/>
        <v>0</v>
      </c>
      <c r="H74" s="72" t="s">
        <v>585</v>
      </c>
      <c r="I74" s="72" t="s">
        <v>338</v>
      </c>
    </row>
    <row r="75" spans="1:9" ht="15" customHeight="1">
      <c r="A75" s="76" t="s">
        <v>65</v>
      </c>
      <c r="B75" s="72" t="s">
        <v>161</v>
      </c>
      <c r="C75" s="85">
        <f t="shared" si="6"/>
        <v>0</v>
      </c>
      <c r="D75" s="85"/>
      <c r="E75" s="85"/>
      <c r="F75" s="85"/>
      <c r="G75" s="41">
        <f t="shared" si="7"/>
        <v>0</v>
      </c>
      <c r="H75" s="72" t="s">
        <v>607</v>
      </c>
      <c r="I75" s="72" t="s">
        <v>606</v>
      </c>
    </row>
    <row r="76" spans="1:9" ht="15" customHeight="1">
      <c r="A76" s="76" t="s">
        <v>66</v>
      </c>
      <c r="B76" s="72" t="s">
        <v>160</v>
      </c>
      <c r="C76" s="85">
        <f t="shared" si="6"/>
        <v>1</v>
      </c>
      <c r="D76" s="85"/>
      <c r="E76" s="85"/>
      <c r="F76" s="85"/>
      <c r="G76" s="41">
        <f t="shared" si="7"/>
        <v>1</v>
      </c>
      <c r="H76" s="72" t="s">
        <v>686</v>
      </c>
      <c r="I76" s="72" t="s">
        <v>336</v>
      </c>
    </row>
    <row r="77" spans="1:9" s="29" customFormat="1" ht="15" customHeight="1">
      <c r="A77" s="17" t="s">
        <v>67</v>
      </c>
      <c r="B77" s="75"/>
      <c r="C77" s="75"/>
      <c r="D77" s="75"/>
      <c r="E77" s="75"/>
      <c r="F77" s="86"/>
      <c r="G77" s="87"/>
      <c r="H77" s="75"/>
      <c r="I77" s="75"/>
    </row>
    <row r="78" spans="1:9" ht="15" customHeight="1">
      <c r="A78" s="76" t="s">
        <v>68</v>
      </c>
      <c r="B78" s="72" t="s">
        <v>159</v>
      </c>
      <c r="C78" s="85">
        <f aca="true" t="shared" si="8" ref="C78:C99">IF(B78=$B$4,2,IF(B78=$B$5,1,0))</f>
        <v>2</v>
      </c>
      <c r="D78" s="85"/>
      <c r="E78" s="85"/>
      <c r="F78" s="85"/>
      <c r="G78" s="41">
        <f aca="true" t="shared" si="9" ref="G78:G99">C78*(1-D78)*(1-E78)*(1-F78)</f>
        <v>2</v>
      </c>
      <c r="H78" s="72"/>
      <c r="I78" s="72" t="s">
        <v>613</v>
      </c>
    </row>
    <row r="79" spans="1:9" ht="15" customHeight="1">
      <c r="A79" s="76" t="s">
        <v>69</v>
      </c>
      <c r="B79" s="72" t="s">
        <v>161</v>
      </c>
      <c r="C79" s="85">
        <f t="shared" si="8"/>
        <v>0</v>
      </c>
      <c r="D79" s="85"/>
      <c r="E79" s="85"/>
      <c r="F79" s="85"/>
      <c r="G79" s="41">
        <f t="shared" si="9"/>
        <v>0</v>
      </c>
      <c r="H79" s="72" t="s">
        <v>616</v>
      </c>
      <c r="I79" s="72" t="s">
        <v>352</v>
      </c>
    </row>
    <row r="80" spans="1:9" ht="15" customHeight="1">
      <c r="A80" s="76" t="s">
        <v>70</v>
      </c>
      <c r="B80" s="72" t="s">
        <v>161</v>
      </c>
      <c r="C80" s="85">
        <f t="shared" si="8"/>
        <v>0</v>
      </c>
      <c r="D80" s="85"/>
      <c r="E80" s="85"/>
      <c r="F80" s="85"/>
      <c r="G80" s="41">
        <f t="shared" si="9"/>
        <v>0</v>
      </c>
      <c r="H80" s="72"/>
      <c r="I80" s="72" t="s">
        <v>371</v>
      </c>
    </row>
    <row r="81" spans="1:9" ht="15" customHeight="1">
      <c r="A81" s="76" t="s">
        <v>71</v>
      </c>
      <c r="B81" s="72" t="s">
        <v>161</v>
      </c>
      <c r="C81" s="85">
        <f t="shared" si="8"/>
        <v>0</v>
      </c>
      <c r="D81" s="85"/>
      <c r="E81" s="85"/>
      <c r="F81" s="85"/>
      <c r="G81" s="41">
        <f t="shared" si="9"/>
        <v>0</v>
      </c>
      <c r="H81" s="72"/>
      <c r="I81" s="72" t="s">
        <v>621</v>
      </c>
    </row>
    <row r="82" spans="1:9" ht="15" customHeight="1">
      <c r="A82" s="76" t="s">
        <v>72</v>
      </c>
      <c r="B82" s="72" t="s">
        <v>161</v>
      </c>
      <c r="C82" s="85">
        <f t="shared" si="8"/>
        <v>0</v>
      </c>
      <c r="D82" s="85"/>
      <c r="E82" s="85"/>
      <c r="F82" s="85"/>
      <c r="G82" s="41">
        <f t="shared" si="9"/>
        <v>0</v>
      </c>
      <c r="H82" s="72"/>
      <c r="I82" s="72" t="s">
        <v>355</v>
      </c>
    </row>
    <row r="83" spans="1:9" ht="15" customHeight="1">
      <c r="A83" s="76" t="s">
        <v>73</v>
      </c>
      <c r="B83" s="72" t="s">
        <v>161</v>
      </c>
      <c r="C83" s="85">
        <f t="shared" si="8"/>
        <v>0</v>
      </c>
      <c r="D83" s="85"/>
      <c r="E83" s="85"/>
      <c r="F83" s="85"/>
      <c r="G83" s="41">
        <f t="shared" si="9"/>
        <v>0</v>
      </c>
      <c r="H83" s="72" t="s">
        <v>630</v>
      </c>
      <c r="I83" s="72" t="s">
        <v>629</v>
      </c>
    </row>
    <row r="84" spans="1:9" ht="15" customHeight="1">
      <c r="A84" s="76" t="s">
        <v>74</v>
      </c>
      <c r="B84" s="72" t="s">
        <v>159</v>
      </c>
      <c r="C84" s="85">
        <f t="shared" si="8"/>
        <v>2</v>
      </c>
      <c r="D84" s="85"/>
      <c r="E84" s="85"/>
      <c r="F84" s="85"/>
      <c r="G84" s="41">
        <f t="shared" si="9"/>
        <v>2</v>
      </c>
      <c r="H84" s="72"/>
      <c r="I84" s="72" t="s">
        <v>634</v>
      </c>
    </row>
    <row r="85" spans="1:9" ht="15" customHeight="1">
      <c r="A85" s="76" t="s">
        <v>75</v>
      </c>
      <c r="B85" s="72" t="s">
        <v>161</v>
      </c>
      <c r="C85" s="85">
        <f t="shared" si="8"/>
        <v>0</v>
      </c>
      <c r="D85" s="85"/>
      <c r="E85" s="85"/>
      <c r="F85" s="85"/>
      <c r="G85" s="41">
        <f t="shared" si="9"/>
        <v>0</v>
      </c>
      <c r="H85" s="72" t="s">
        <v>453</v>
      </c>
      <c r="I85" s="80" t="s">
        <v>358</v>
      </c>
    </row>
    <row r="86" spans="1:9" ht="15" customHeight="1">
      <c r="A86" s="76" t="s">
        <v>76</v>
      </c>
      <c r="B86" s="72" t="s">
        <v>161</v>
      </c>
      <c r="C86" s="85">
        <f t="shared" si="8"/>
        <v>0</v>
      </c>
      <c r="D86" s="85"/>
      <c r="E86" s="85"/>
      <c r="F86" s="85"/>
      <c r="G86" s="41">
        <f t="shared" si="9"/>
        <v>0</v>
      </c>
      <c r="H86" s="72"/>
      <c r="I86" s="72" t="s">
        <v>636</v>
      </c>
    </row>
    <row r="87" spans="1:9" ht="15" customHeight="1">
      <c r="A87" s="76" t="s">
        <v>77</v>
      </c>
      <c r="B87" s="72" t="s">
        <v>159</v>
      </c>
      <c r="C87" s="85">
        <f t="shared" si="8"/>
        <v>2</v>
      </c>
      <c r="D87" s="85"/>
      <c r="E87" s="85"/>
      <c r="F87" s="85"/>
      <c r="G87" s="41">
        <f t="shared" si="9"/>
        <v>2</v>
      </c>
      <c r="H87" s="72"/>
      <c r="I87" s="72" t="s">
        <v>360</v>
      </c>
    </row>
    <row r="88" spans="1:9" ht="15" customHeight="1">
      <c r="A88" s="76" t="s">
        <v>78</v>
      </c>
      <c r="B88" s="72" t="s">
        <v>159</v>
      </c>
      <c r="C88" s="85">
        <f t="shared" si="8"/>
        <v>2</v>
      </c>
      <c r="D88" s="85"/>
      <c r="E88" s="85"/>
      <c r="F88" s="85"/>
      <c r="G88" s="41">
        <f t="shared" si="9"/>
        <v>2</v>
      </c>
      <c r="H88" s="72"/>
      <c r="I88" s="72" t="s">
        <v>646</v>
      </c>
    </row>
    <row r="89" spans="1:9" ht="15" customHeight="1">
      <c r="A89" s="76" t="s">
        <v>79</v>
      </c>
      <c r="B89" s="72" t="s">
        <v>159</v>
      </c>
      <c r="C89" s="85">
        <f t="shared" si="8"/>
        <v>2</v>
      </c>
      <c r="D89" s="85"/>
      <c r="E89" s="85"/>
      <c r="F89" s="85"/>
      <c r="G89" s="41">
        <f t="shared" si="9"/>
        <v>2</v>
      </c>
      <c r="H89" s="72"/>
      <c r="I89" s="72" t="s">
        <v>362</v>
      </c>
    </row>
    <row r="90" spans="1:9" s="29" customFormat="1" ht="15" customHeight="1">
      <c r="A90" s="17" t="s">
        <v>80</v>
      </c>
      <c r="B90" s="75"/>
      <c r="C90" s="75"/>
      <c r="D90" s="75"/>
      <c r="E90" s="75"/>
      <c r="F90" s="86"/>
      <c r="G90" s="87"/>
      <c r="H90" s="75"/>
      <c r="I90" s="75"/>
    </row>
    <row r="91" spans="1:9" ht="15" customHeight="1">
      <c r="A91" s="76" t="s">
        <v>81</v>
      </c>
      <c r="B91" s="72" t="s">
        <v>161</v>
      </c>
      <c r="C91" s="85">
        <f t="shared" si="8"/>
        <v>0</v>
      </c>
      <c r="D91" s="85"/>
      <c r="E91" s="85"/>
      <c r="F91" s="85"/>
      <c r="G91" s="41">
        <f t="shared" si="9"/>
        <v>0</v>
      </c>
      <c r="H91" s="72"/>
      <c r="I91" s="72" t="s">
        <v>655</v>
      </c>
    </row>
    <row r="92" spans="1:9" ht="15" customHeight="1">
      <c r="A92" s="76" t="s">
        <v>82</v>
      </c>
      <c r="B92" s="72" t="s">
        <v>161</v>
      </c>
      <c r="C92" s="85">
        <f t="shared" si="8"/>
        <v>0</v>
      </c>
      <c r="D92" s="85"/>
      <c r="E92" s="85"/>
      <c r="F92" s="85"/>
      <c r="G92" s="41">
        <f t="shared" si="9"/>
        <v>0</v>
      </c>
      <c r="H92" s="72"/>
      <c r="I92" s="72" t="s">
        <v>364</v>
      </c>
    </row>
    <row r="93" spans="1:9" ht="15" customHeight="1">
      <c r="A93" s="76" t="s">
        <v>83</v>
      </c>
      <c r="B93" s="72" t="s">
        <v>159</v>
      </c>
      <c r="C93" s="85">
        <f t="shared" si="8"/>
        <v>2</v>
      </c>
      <c r="D93" s="85"/>
      <c r="E93" s="85"/>
      <c r="F93" s="85"/>
      <c r="G93" s="41">
        <f t="shared" si="9"/>
        <v>2</v>
      </c>
      <c r="H93" s="72"/>
      <c r="I93" s="72" t="s">
        <v>367</v>
      </c>
    </row>
    <row r="94" spans="1:9" ht="15" customHeight="1">
      <c r="A94" s="76" t="s">
        <v>84</v>
      </c>
      <c r="B94" s="72" t="s">
        <v>161</v>
      </c>
      <c r="C94" s="85">
        <f t="shared" si="8"/>
        <v>0</v>
      </c>
      <c r="D94" s="85"/>
      <c r="E94" s="85"/>
      <c r="F94" s="85"/>
      <c r="G94" s="41">
        <f t="shared" si="9"/>
        <v>0</v>
      </c>
      <c r="H94" s="72"/>
      <c r="I94" s="72" t="s">
        <v>664</v>
      </c>
    </row>
    <row r="95" spans="1:9" ht="15" customHeight="1">
      <c r="A95" s="76" t="s">
        <v>85</v>
      </c>
      <c r="B95" s="72" t="s">
        <v>159</v>
      </c>
      <c r="C95" s="85">
        <f t="shared" si="8"/>
        <v>2</v>
      </c>
      <c r="D95" s="85"/>
      <c r="E95" s="85"/>
      <c r="F95" s="85"/>
      <c r="G95" s="41">
        <f t="shared" si="9"/>
        <v>2</v>
      </c>
      <c r="H95" s="72"/>
      <c r="I95" s="72" t="s">
        <v>369</v>
      </c>
    </row>
    <row r="96" spans="1:9" ht="15" customHeight="1">
      <c r="A96" s="76" t="s">
        <v>86</v>
      </c>
      <c r="B96" s="72" t="s">
        <v>161</v>
      </c>
      <c r="C96" s="85">
        <f t="shared" si="8"/>
        <v>0</v>
      </c>
      <c r="D96" s="85"/>
      <c r="E96" s="85"/>
      <c r="F96" s="85"/>
      <c r="G96" s="41">
        <f t="shared" si="9"/>
        <v>0</v>
      </c>
      <c r="H96" s="72" t="s">
        <v>668</v>
      </c>
      <c r="I96" s="115" t="s">
        <v>370</v>
      </c>
    </row>
    <row r="97" spans="1:9" ht="15" customHeight="1">
      <c r="A97" s="76" t="s">
        <v>87</v>
      </c>
      <c r="B97" s="72" t="s">
        <v>159</v>
      </c>
      <c r="C97" s="85">
        <f t="shared" si="8"/>
        <v>2</v>
      </c>
      <c r="D97" s="85"/>
      <c r="E97" s="85"/>
      <c r="F97" s="85"/>
      <c r="G97" s="41">
        <f t="shared" si="9"/>
        <v>2</v>
      </c>
      <c r="H97" s="72"/>
      <c r="I97" s="115" t="s">
        <v>399</v>
      </c>
    </row>
    <row r="98" spans="1:9" ht="15" customHeight="1">
      <c r="A98" s="76" t="s">
        <v>88</v>
      </c>
      <c r="B98" s="72" t="s">
        <v>161</v>
      </c>
      <c r="C98" s="85">
        <f t="shared" si="8"/>
        <v>0</v>
      </c>
      <c r="D98" s="85"/>
      <c r="E98" s="85"/>
      <c r="F98" s="85"/>
      <c r="G98" s="41">
        <f t="shared" si="9"/>
        <v>0</v>
      </c>
      <c r="H98" s="72"/>
      <c r="I98" s="72" t="s">
        <v>674</v>
      </c>
    </row>
    <row r="99" spans="1:9" ht="15" customHeight="1">
      <c r="A99" s="76" t="s">
        <v>89</v>
      </c>
      <c r="B99" s="72" t="s">
        <v>161</v>
      </c>
      <c r="C99" s="85">
        <f t="shared" si="8"/>
        <v>0</v>
      </c>
      <c r="D99" s="85"/>
      <c r="E99" s="85"/>
      <c r="F99" s="85"/>
      <c r="G99" s="41">
        <f t="shared" si="9"/>
        <v>0</v>
      </c>
      <c r="H99" s="72"/>
      <c r="I99" s="72" t="s">
        <v>680</v>
      </c>
    </row>
    <row r="106" spans="1:9" ht="12">
      <c r="A106" s="94"/>
      <c r="B106" s="94"/>
      <c r="C106" s="94"/>
      <c r="D106" s="94"/>
      <c r="E106" s="94"/>
      <c r="F106" s="94"/>
      <c r="G106" s="94"/>
      <c r="H106" s="109"/>
      <c r="I106" s="109"/>
    </row>
    <row r="110" spans="1:9" ht="12">
      <c r="A110" s="94"/>
      <c r="B110" s="94"/>
      <c r="C110" s="94"/>
      <c r="D110" s="94"/>
      <c r="E110" s="94"/>
      <c r="F110" s="94"/>
      <c r="G110" s="94"/>
      <c r="H110" s="109"/>
      <c r="I110" s="109"/>
    </row>
    <row r="113" spans="1:9" ht="12">
      <c r="A113" s="94"/>
      <c r="B113" s="94"/>
      <c r="C113" s="94"/>
      <c r="D113" s="94"/>
      <c r="E113" s="94"/>
      <c r="F113" s="94"/>
      <c r="G113" s="94"/>
      <c r="H113" s="109"/>
      <c r="I113" s="109"/>
    </row>
    <row r="117" spans="1:9" ht="12">
      <c r="A117" s="94"/>
      <c r="B117" s="94"/>
      <c r="C117" s="94"/>
      <c r="D117" s="94"/>
      <c r="E117" s="94"/>
      <c r="F117" s="94"/>
      <c r="G117" s="94"/>
      <c r="H117" s="109"/>
      <c r="I117" s="109"/>
    </row>
    <row r="120" spans="1:9" ht="12">
      <c r="A120" s="94"/>
      <c r="B120" s="94"/>
      <c r="C120" s="94"/>
      <c r="D120" s="94"/>
      <c r="E120" s="94"/>
      <c r="F120" s="94"/>
      <c r="G120" s="94"/>
      <c r="H120" s="109"/>
      <c r="I120" s="109"/>
    </row>
    <row r="124" spans="1:9" ht="12">
      <c r="A124" s="94"/>
      <c r="B124" s="94"/>
      <c r="C124" s="94"/>
      <c r="D124" s="94"/>
      <c r="E124" s="94"/>
      <c r="F124" s="94"/>
      <c r="G124" s="94"/>
      <c r="H124" s="109"/>
      <c r="I124" s="109"/>
    </row>
  </sheetData>
  <sheetProtection/>
  <autoFilter ref="A7:I99"/>
  <mergeCells count="11">
    <mergeCell ref="D4:D6"/>
    <mergeCell ref="E4:E6"/>
    <mergeCell ref="G4:G6"/>
    <mergeCell ref="F4:F6"/>
    <mergeCell ref="I3:I6"/>
    <mergeCell ref="A1:I1"/>
    <mergeCell ref="A2:I2"/>
    <mergeCell ref="A3:A6"/>
    <mergeCell ref="H3:H6"/>
    <mergeCell ref="C3:G3"/>
    <mergeCell ref="C4:C6"/>
  </mergeCells>
  <dataValidations count="2">
    <dataValidation type="list" allowBlank="1" showInputMessage="1" showErrorMessage="1" sqref="E7:F7">
      <formula1>"0,5"</formula1>
    </dataValidation>
    <dataValidation type="list" allowBlank="1" showInputMessage="1" showErrorMessage="1" sqref="B7:B99 C47 C77:E77 C70:E70 C26:D26 C38 C55 C90:E90">
      <formula1>$B$4:$B$6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4" r:id="rId1"/>
  <headerFooter>
    <oddFooter>&amp;C&amp;"Times New Roman,обычный"&amp;8&amp;P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34.140625" style="27" customWidth="1"/>
    <col min="2" max="2" width="43.57421875" style="27" customWidth="1"/>
    <col min="3" max="7" width="6.7109375" style="27" customWidth="1"/>
    <col min="8" max="8" width="14.28125" style="27" customWidth="1"/>
    <col min="9" max="9" width="23.28125" style="30" customWidth="1"/>
    <col min="10" max="16384" width="9.140625" style="27" customWidth="1"/>
  </cols>
  <sheetData>
    <row r="1" spans="1:9" ht="29.25" customHeight="1">
      <c r="A1" s="176" t="s">
        <v>164</v>
      </c>
      <c r="B1" s="176"/>
      <c r="C1" s="176"/>
      <c r="D1" s="176"/>
      <c r="E1" s="176"/>
      <c r="F1" s="176"/>
      <c r="G1" s="176"/>
      <c r="H1" s="176"/>
      <c r="I1" s="176"/>
    </row>
    <row r="2" spans="1:9" ht="15.75" customHeight="1">
      <c r="A2" s="193" t="s">
        <v>683</v>
      </c>
      <c r="B2" s="194"/>
      <c r="C2" s="194"/>
      <c r="D2" s="194"/>
      <c r="E2" s="194"/>
      <c r="F2" s="194"/>
      <c r="G2" s="194"/>
      <c r="H2" s="194"/>
      <c r="I2" s="194"/>
    </row>
    <row r="3" spans="1:9" ht="66.75" customHeight="1">
      <c r="A3" s="171" t="s">
        <v>103</v>
      </c>
      <c r="B3" s="129" t="s">
        <v>162</v>
      </c>
      <c r="C3" s="171" t="s">
        <v>163</v>
      </c>
      <c r="D3" s="171"/>
      <c r="E3" s="172"/>
      <c r="F3" s="172"/>
      <c r="G3" s="172"/>
      <c r="H3" s="171" t="s">
        <v>117</v>
      </c>
      <c r="I3" s="185" t="s">
        <v>412</v>
      </c>
    </row>
    <row r="4" spans="1:9" ht="30.75" customHeight="1">
      <c r="A4" s="172"/>
      <c r="B4" s="77" t="s">
        <v>142</v>
      </c>
      <c r="C4" s="172" t="s">
        <v>105</v>
      </c>
      <c r="D4" s="172" t="s">
        <v>388</v>
      </c>
      <c r="E4" s="172" t="s">
        <v>389</v>
      </c>
      <c r="F4" s="172" t="s">
        <v>385</v>
      </c>
      <c r="G4" s="192" t="s">
        <v>104</v>
      </c>
      <c r="H4" s="171"/>
      <c r="I4" s="186"/>
    </row>
    <row r="5" spans="1:9" ht="30.75" customHeight="1">
      <c r="A5" s="172"/>
      <c r="B5" s="77" t="s">
        <v>161</v>
      </c>
      <c r="C5" s="172"/>
      <c r="D5" s="191"/>
      <c r="E5" s="191"/>
      <c r="F5" s="172"/>
      <c r="G5" s="192"/>
      <c r="H5" s="171"/>
      <c r="I5" s="187"/>
    </row>
    <row r="6" spans="1:9" s="29" customFormat="1" ht="15" customHeight="1">
      <c r="A6" s="78" t="s">
        <v>0</v>
      </c>
      <c r="B6" s="82"/>
      <c r="C6" s="78"/>
      <c r="D6" s="78"/>
      <c r="E6" s="78"/>
      <c r="F6" s="78"/>
      <c r="G6" s="79"/>
      <c r="H6" s="78"/>
      <c r="I6" s="82"/>
    </row>
    <row r="7" spans="1:9" ht="15" customHeight="1">
      <c r="A7" s="76" t="s">
        <v>1</v>
      </c>
      <c r="B7" s="72" t="s">
        <v>142</v>
      </c>
      <c r="C7" s="85">
        <f>IF(B7=$B$4,2,0)</f>
        <v>2</v>
      </c>
      <c r="D7" s="85"/>
      <c r="E7" s="85"/>
      <c r="F7" s="85"/>
      <c r="G7" s="41">
        <f>C7*(1-D7)*(1-E7)*(1-F7)</f>
        <v>2</v>
      </c>
      <c r="H7" s="72"/>
      <c r="I7" s="72" t="s">
        <v>271</v>
      </c>
    </row>
    <row r="8" spans="1:9" ht="15" customHeight="1">
      <c r="A8" s="76" t="s">
        <v>2</v>
      </c>
      <c r="B8" s="72" t="s">
        <v>142</v>
      </c>
      <c r="C8" s="85">
        <f aca="true" t="shared" si="0" ref="C8:C24">IF(B8=$B$4,2,0)</f>
        <v>2</v>
      </c>
      <c r="D8" s="85"/>
      <c r="E8" s="85"/>
      <c r="F8" s="85"/>
      <c r="G8" s="41">
        <f aca="true" t="shared" si="1" ref="G8:G24">C8*(1-D8)*(1-E8)*(1-F8)</f>
        <v>2</v>
      </c>
      <c r="H8" s="72"/>
      <c r="I8" s="91" t="s">
        <v>387</v>
      </c>
    </row>
    <row r="9" spans="1:9" ht="15" customHeight="1">
      <c r="A9" s="76" t="s">
        <v>3</v>
      </c>
      <c r="B9" s="72" t="s">
        <v>142</v>
      </c>
      <c r="C9" s="85">
        <f t="shared" si="0"/>
        <v>2</v>
      </c>
      <c r="D9" s="85"/>
      <c r="E9" s="85"/>
      <c r="F9" s="85"/>
      <c r="G9" s="41">
        <f t="shared" si="1"/>
        <v>2</v>
      </c>
      <c r="H9" s="72"/>
      <c r="I9" s="72" t="s">
        <v>307</v>
      </c>
    </row>
    <row r="10" spans="1:9" ht="15" customHeight="1">
      <c r="A10" s="76" t="s">
        <v>4</v>
      </c>
      <c r="B10" s="72" t="s">
        <v>142</v>
      </c>
      <c r="C10" s="85">
        <f t="shared" si="0"/>
        <v>2</v>
      </c>
      <c r="D10" s="85"/>
      <c r="E10" s="85"/>
      <c r="F10" s="85"/>
      <c r="G10" s="41">
        <f t="shared" si="1"/>
        <v>2</v>
      </c>
      <c r="H10" s="14"/>
      <c r="I10" s="72" t="s">
        <v>308</v>
      </c>
    </row>
    <row r="11" spans="1:9" ht="15" customHeight="1">
      <c r="A11" s="76" t="s">
        <v>5</v>
      </c>
      <c r="B11" s="72" t="s">
        <v>142</v>
      </c>
      <c r="C11" s="85">
        <f t="shared" si="0"/>
        <v>2</v>
      </c>
      <c r="D11" s="85"/>
      <c r="E11" s="85"/>
      <c r="F11" s="85"/>
      <c r="G11" s="41">
        <f t="shared" si="1"/>
        <v>2</v>
      </c>
      <c r="H11" s="72"/>
      <c r="I11" s="72" t="s">
        <v>337</v>
      </c>
    </row>
    <row r="12" spans="1:9" ht="15" customHeight="1">
      <c r="A12" s="76" t="s">
        <v>6</v>
      </c>
      <c r="B12" s="72" t="s">
        <v>142</v>
      </c>
      <c r="C12" s="85">
        <f t="shared" si="0"/>
        <v>2</v>
      </c>
      <c r="D12" s="85"/>
      <c r="E12" s="85"/>
      <c r="F12" s="85"/>
      <c r="G12" s="41">
        <f t="shared" si="1"/>
        <v>2</v>
      </c>
      <c r="H12" s="72"/>
      <c r="I12" s="72" t="s">
        <v>309</v>
      </c>
    </row>
    <row r="13" spans="1:9" ht="15" customHeight="1">
      <c r="A13" s="76" t="s">
        <v>7</v>
      </c>
      <c r="B13" s="72" t="s">
        <v>142</v>
      </c>
      <c r="C13" s="85">
        <f t="shared" si="0"/>
        <v>2</v>
      </c>
      <c r="D13" s="85"/>
      <c r="E13" s="85"/>
      <c r="F13" s="85"/>
      <c r="G13" s="41">
        <f t="shared" si="1"/>
        <v>2</v>
      </c>
      <c r="H13" s="72"/>
      <c r="I13" s="72" t="s">
        <v>310</v>
      </c>
    </row>
    <row r="14" spans="1:9" ht="15" customHeight="1">
      <c r="A14" s="76" t="s">
        <v>8</v>
      </c>
      <c r="B14" s="72" t="s">
        <v>161</v>
      </c>
      <c r="C14" s="85">
        <f t="shared" si="0"/>
        <v>0</v>
      </c>
      <c r="D14" s="85"/>
      <c r="E14" s="85"/>
      <c r="F14" s="85"/>
      <c r="G14" s="41">
        <f t="shared" si="1"/>
        <v>0</v>
      </c>
      <c r="H14" s="72"/>
      <c r="I14" s="91" t="s">
        <v>311</v>
      </c>
    </row>
    <row r="15" spans="1:9" ht="15" customHeight="1">
      <c r="A15" s="76" t="s">
        <v>9</v>
      </c>
      <c r="B15" s="72" t="s">
        <v>161</v>
      </c>
      <c r="C15" s="85">
        <f t="shared" si="0"/>
        <v>0</v>
      </c>
      <c r="D15" s="85"/>
      <c r="E15" s="85"/>
      <c r="F15" s="85"/>
      <c r="G15" s="41">
        <f t="shared" si="1"/>
        <v>0</v>
      </c>
      <c r="H15" s="72"/>
      <c r="I15" s="72" t="s">
        <v>450</v>
      </c>
    </row>
    <row r="16" spans="1:9" ht="15" customHeight="1">
      <c r="A16" s="76" t="s">
        <v>10</v>
      </c>
      <c r="B16" s="72" t="s">
        <v>142</v>
      </c>
      <c r="C16" s="85">
        <f t="shared" si="0"/>
        <v>2</v>
      </c>
      <c r="D16" s="85"/>
      <c r="E16" s="85"/>
      <c r="F16" s="85"/>
      <c r="G16" s="41">
        <f t="shared" si="1"/>
        <v>2</v>
      </c>
      <c r="H16" s="14"/>
      <c r="I16" s="72" t="s">
        <v>314</v>
      </c>
    </row>
    <row r="17" spans="1:9" ht="15" customHeight="1">
      <c r="A17" s="76" t="s">
        <v>11</v>
      </c>
      <c r="B17" s="72" t="s">
        <v>161</v>
      </c>
      <c r="C17" s="85">
        <f t="shared" si="0"/>
        <v>0</v>
      </c>
      <c r="D17" s="85"/>
      <c r="E17" s="85"/>
      <c r="F17" s="85"/>
      <c r="G17" s="41">
        <f t="shared" si="1"/>
        <v>0</v>
      </c>
      <c r="H17" s="72"/>
      <c r="I17" s="72" t="s">
        <v>347</v>
      </c>
    </row>
    <row r="18" spans="1:9" ht="15" customHeight="1">
      <c r="A18" s="76" t="s">
        <v>12</v>
      </c>
      <c r="B18" s="72" t="s">
        <v>161</v>
      </c>
      <c r="C18" s="85">
        <f t="shared" si="0"/>
        <v>0</v>
      </c>
      <c r="D18" s="85"/>
      <c r="E18" s="85"/>
      <c r="F18" s="85"/>
      <c r="G18" s="41">
        <f t="shared" si="1"/>
        <v>0</v>
      </c>
      <c r="H18" s="72" t="s">
        <v>409</v>
      </c>
      <c r="I18" s="72" t="s">
        <v>315</v>
      </c>
    </row>
    <row r="19" spans="1:9" ht="15" customHeight="1">
      <c r="A19" s="76" t="s">
        <v>13</v>
      </c>
      <c r="B19" s="72" t="s">
        <v>161</v>
      </c>
      <c r="C19" s="85">
        <f t="shared" si="0"/>
        <v>0</v>
      </c>
      <c r="D19" s="85"/>
      <c r="E19" s="85"/>
      <c r="F19" s="85"/>
      <c r="G19" s="41">
        <f t="shared" si="1"/>
        <v>0</v>
      </c>
      <c r="H19" s="72"/>
      <c r="I19" s="72" t="s">
        <v>316</v>
      </c>
    </row>
    <row r="20" spans="1:9" ht="15" customHeight="1">
      <c r="A20" s="76" t="s">
        <v>14</v>
      </c>
      <c r="B20" s="72" t="s">
        <v>142</v>
      </c>
      <c r="C20" s="85">
        <f t="shared" si="0"/>
        <v>2</v>
      </c>
      <c r="D20" s="85"/>
      <c r="E20" s="85"/>
      <c r="F20" s="85"/>
      <c r="G20" s="41">
        <f t="shared" si="1"/>
        <v>2</v>
      </c>
      <c r="H20" s="72"/>
      <c r="I20" s="72" t="s">
        <v>317</v>
      </c>
    </row>
    <row r="21" spans="1:9" ht="15" customHeight="1">
      <c r="A21" s="76" t="s">
        <v>15</v>
      </c>
      <c r="B21" s="72" t="s">
        <v>142</v>
      </c>
      <c r="C21" s="85">
        <f t="shared" si="0"/>
        <v>2</v>
      </c>
      <c r="D21" s="85"/>
      <c r="E21" s="85"/>
      <c r="F21" s="85"/>
      <c r="G21" s="41">
        <f t="shared" si="1"/>
        <v>2</v>
      </c>
      <c r="H21" s="72"/>
      <c r="I21" s="72" t="s">
        <v>343</v>
      </c>
    </row>
    <row r="22" spans="1:9" ht="15" customHeight="1">
      <c r="A22" s="76" t="s">
        <v>16</v>
      </c>
      <c r="B22" s="72" t="s">
        <v>142</v>
      </c>
      <c r="C22" s="85">
        <f t="shared" si="0"/>
        <v>2</v>
      </c>
      <c r="D22" s="85"/>
      <c r="E22" s="85"/>
      <c r="F22" s="85"/>
      <c r="G22" s="41">
        <f t="shared" si="1"/>
        <v>2</v>
      </c>
      <c r="H22" s="14"/>
      <c r="I22" s="72" t="s">
        <v>319</v>
      </c>
    </row>
    <row r="23" spans="1:9" ht="15" customHeight="1">
      <c r="A23" s="76" t="s">
        <v>17</v>
      </c>
      <c r="B23" s="72" t="s">
        <v>142</v>
      </c>
      <c r="C23" s="85">
        <f t="shared" si="0"/>
        <v>2</v>
      </c>
      <c r="D23" s="85"/>
      <c r="E23" s="85"/>
      <c r="F23" s="85"/>
      <c r="G23" s="41">
        <f t="shared" si="1"/>
        <v>2</v>
      </c>
      <c r="H23" s="72"/>
      <c r="I23" s="72" t="s">
        <v>320</v>
      </c>
    </row>
    <row r="24" spans="1:9" ht="15" customHeight="1">
      <c r="A24" s="76" t="s">
        <v>18</v>
      </c>
      <c r="B24" s="72" t="s">
        <v>142</v>
      </c>
      <c r="C24" s="85">
        <f t="shared" si="0"/>
        <v>2</v>
      </c>
      <c r="D24" s="85"/>
      <c r="E24" s="85"/>
      <c r="F24" s="85"/>
      <c r="G24" s="41">
        <f t="shared" si="1"/>
        <v>2</v>
      </c>
      <c r="H24" s="72"/>
      <c r="I24" s="72" t="s">
        <v>321</v>
      </c>
    </row>
    <row r="25" spans="1:9" s="29" customFormat="1" ht="15" customHeight="1">
      <c r="A25" s="17" t="s">
        <v>19</v>
      </c>
      <c r="B25" s="75"/>
      <c r="C25" s="75"/>
      <c r="D25" s="86"/>
      <c r="E25" s="86"/>
      <c r="F25" s="86"/>
      <c r="G25" s="87"/>
      <c r="H25" s="15"/>
      <c r="I25" s="75"/>
    </row>
    <row r="26" spans="1:9" ht="15" customHeight="1">
      <c r="A26" s="76" t="s">
        <v>20</v>
      </c>
      <c r="B26" s="80" t="s">
        <v>161</v>
      </c>
      <c r="C26" s="85">
        <f aca="true" t="shared" si="2" ref="C26:C68">IF(B26=$B$4,2,0)</f>
        <v>0</v>
      </c>
      <c r="D26" s="84"/>
      <c r="E26" s="84"/>
      <c r="F26" s="84"/>
      <c r="G26" s="90">
        <f aca="true" t="shared" si="3" ref="G26:G68">C26*(1-D26)*(1-E26)*(1-F26)</f>
        <v>0</v>
      </c>
      <c r="H26" s="72"/>
      <c r="I26" s="72" t="s">
        <v>268</v>
      </c>
    </row>
    <row r="27" spans="1:9" ht="15" customHeight="1">
      <c r="A27" s="76" t="s">
        <v>21</v>
      </c>
      <c r="B27" s="80" t="s">
        <v>161</v>
      </c>
      <c r="C27" s="85">
        <f t="shared" si="2"/>
        <v>0</v>
      </c>
      <c r="D27" s="84"/>
      <c r="E27" s="84"/>
      <c r="F27" s="84"/>
      <c r="G27" s="90">
        <f t="shared" si="3"/>
        <v>0</v>
      </c>
      <c r="H27" s="39"/>
      <c r="I27" s="49" t="s">
        <v>261</v>
      </c>
    </row>
    <row r="28" spans="1:9" ht="15" customHeight="1">
      <c r="A28" s="76" t="s">
        <v>22</v>
      </c>
      <c r="B28" s="80" t="s">
        <v>142</v>
      </c>
      <c r="C28" s="85">
        <f t="shared" si="2"/>
        <v>2</v>
      </c>
      <c r="D28" s="84"/>
      <c r="E28" s="84">
        <v>0.5</v>
      </c>
      <c r="F28" s="84"/>
      <c r="G28" s="90">
        <f t="shared" si="3"/>
        <v>1</v>
      </c>
      <c r="H28" s="80" t="s">
        <v>392</v>
      </c>
      <c r="I28" s="80" t="s">
        <v>459</v>
      </c>
    </row>
    <row r="29" spans="1:9" ht="15" customHeight="1">
      <c r="A29" s="76" t="s">
        <v>23</v>
      </c>
      <c r="B29" s="80" t="s">
        <v>142</v>
      </c>
      <c r="C29" s="85">
        <f t="shared" si="2"/>
        <v>2</v>
      </c>
      <c r="D29" s="84"/>
      <c r="E29" s="84"/>
      <c r="F29" s="84"/>
      <c r="G29" s="90">
        <f t="shared" si="3"/>
        <v>2</v>
      </c>
      <c r="H29" s="81"/>
      <c r="I29" s="80" t="s">
        <v>272</v>
      </c>
    </row>
    <row r="30" spans="1:9" ht="15" customHeight="1">
      <c r="A30" s="76" t="s">
        <v>24</v>
      </c>
      <c r="B30" s="80" t="s">
        <v>161</v>
      </c>
      <c r="C30" s="85">
        <f t="shared" si="2"/>
        <v>0</v>
      </c>
      <c r="D30" s="84"/>
      <c r="E30" s="84"/>
      <c r="F30" s="84"/>
      <c r="G30" s="90">
        <f t="shared" si="3"/>
        <v>0</v>
      </c>
      <c r="H30" s="72" t="s">
        <v>474</v>
      </c>
      <c r="I30" s="80" t="s">
        <v>264</v>
      </c>
    </row>
    <row r="31" spans="1:9" ht="15" customHeight="1">
      <c r="A31" s="76" t="s">
        <v>25</v>
      </c>
      <c r="B31" s="80" t="s">
        <v>161</v>
      </c>
      <c r="C31" s="85">
        <f t="shared" si="2"/>
        <v>0</v>
      </c>
      <c r="D31" s="84"/>
      <c r="E31" s="84"/>
      <c r="F31" s="84"/>
      <c r="G31" s="90">
        <f t="shared" si="3"/>
        <v>0</v>
      </c>
      <c r="H31" s="80" t="s">
        <v>475</v>
      </c>
      <c r="I31" s="80" t="s">
        <v>404</v>
      </c>
    </row>
    <row r="32" spans="1:9" ht="15" customHeight="1">
      <c r="A32" s="76" t="s">
        <v>26</v>
      </c>
      <c r="B32" s="80" t="s">
        <v>142</v>
      </c>
      <c r="C32" s="85">
        <f t="shared" si="2"/>
        <v>2</v>
      </c>
      <c r="D32" s="84"/>
      <c r="E32" s="84"/>
      <c r="F32" s="84"/>
      <c r="G32" s="90">
        <f t="shared" si="3"/>
        <v>2</v>
      </c>
      <c r="H32" s="81"/>
      <c r="I32" s="80" t="s">
        <v>259</v>
      </c>
    </row>
    <row r="33" spans="1:9" ht="15" customHeight="1">
      <c r="A33" s="76" t="s">
        <v>27</v>
      </c>
      <c r="B33" s="80" t="s">
        <v>142</v>
      </c>
      <c r="C33" s="85">
        <f t="shared" si="2"/>
        <v>2</v>
      </c>
      <c r="D33" s="84"/>
      <c r="E33" s="85"/>
      <c r="F33" s="84"/>
      <c r="G33" s="90">
        <f t="shared" si="3"/>
        <v>2</v>
      </c>
      <c r="H33" s="72"/>
      <c r="I33" s="115" t="s">
        <v>274</v>
      </c>
    </row>
    <row r="34" spans="1:9" ht="15" customHeight="1">
      <c r="A34" s="76" t="s">
        <v>28</v>
      </c>
      <c r="B34" s="80" t="s">
        <v>161</v>
      </c>
      <c r="C34" s="85">
        <f t="shared" si="2"/>
        <v>0</v>
      </c>
      <c r="D34" s="84"/>
      <c r="E34" s="84"/>
      <c r="F34" s="84"/>
      <c r="G34" s="90">
        <f t="shared" si="3"/>
        <v>0</v>
      </c>
      <c r="H34" s="80" t="s">
        <v>409</v>
      </c>
      <c r="I34" s="80" t="s">
        <v>487</v>
      </c>
    </row>
    <row r="35" spans="1:9" ht="15" customHeight="1">
      <c r="A35" s="76" t="s">
        <v>29</v>
      </c>
      <c r="B35" s="80" t="s">
        <v>142</v>
      </c>
      <c r="C35" s="85">
        <f t="shared" si="2"/>
        <v>2</v>
      </c>
      <c r="D35" s="84"/>
      <c r="E35" s="85"/>
      <c r="F35" s="84"/>
      <c r="G35" s="90">
        <f t="shared" si="3"/>
        <v>2</v>
      </c>
      <c r="H35" s="72"/>
      <c r="I35" s="72" t="s">
        <v>267</v>
      </c>
    </row>
    <row r="36" spans="1:9" ht="15" customHeight="1">
      <c r="A36" s="76" t="s">
        <v>30</v>
      </c>
      <c r="B36" s="80" t="s">
        <v>142</v>
      </c>
      <c r="C36" s="85">
        <f t="shared" si="2"/>
        <v>2</v>
      </c>
      <c r="D36" s="84"/>
      <c r="E36" s="84"/>
      <c r="F36" s="84"/>
      <c r="G36" s="90">
        <f t="shared" si="3"/>
        <v>2</v>
      </c>
      <c r="H36" s="81"/>
      <c r="I36" s="80" t="s">
        <v>266</v>
      </c>
    </row>
    <row r="37" spans="1:9" s="29" customFormat="1" ht="15" customHeight="1">
      <c r="A37" s="17" t="s">
        <v>31</v>
      </c>
      <c r="B37" s="75"/>
      <c r="C37" s="75"/>
      <c r="D37" s="86"/>
      <c r="E37" s="86"/>
      <c r="F37" s="86"/>
      <c r="G37" s="87"/>
      <c r="H37" s="15"/>
      <c r="I37" s="75"/>
    </row>
    <row r="38" spans="1:9" ht="15" customHeight="1">
      <c r="A38" s="76" t="s">
        <v>32</v>
      </c>
      <c r="B38" s="80" t="s">
        <v>142</v>
      </c>
      <c r="C38" s="85">
        <f t="shared" si="2"/>
        <v>2</v>
      </c>
      <c r="D38" s="84"/>
      <c r="E38" s="84"/>
      <c r="F38" s="84"/>
      <c r="G38" s="90">
        <f t="shared" si="3"/>
        <v>2</v>
      </c>
      <c r="H38" s="80"/>
      <c r="I38" s="80" t="s">
        <v>502</v>
      </c>
    </row>
    <row r="39" spans="1:9" ht="15" customHeight="1">
      <c r="A39" s="76" t="s">
        <v>33</v>
      </c>
      <c r="B39" s="80" t="s">
        <v>161</v>
      </c>
      <c r="C39" s="85">
        <f t="shared" si="2"/>
        <v>0</v>
      </c>
      <c r="D39" s="84"/>
      <c r="E39" s="84"/>
      <c r="F39" s="84"/>
      <c r="G39" s="90">
        <f t="shared" si="3"/>
        <v>0</v>
      </c>
      <c r="H39" s="39" t="s">
        <v>505</v>
      </c>
      <c r="I39" s="49" t="s">
        <v>276</v>
      </c>
    </row>
    <row r="40" spans="1:9" ht="15" customHeight="1">
      <c r="A40" s="76" t="s">
        <v>101</v>
      </c>
      <c r="B40" s="80" t="s">
        <v>161</v>
      </c>
      <c r="C40" s="85">
        <f t="shared" si="2"/>
        <v>0</v>
      </c>
      <c r="D40" s="84"/>
      <c r="E40" s="84"/>
      <c r="F40" s="84"/>
      <c r="G40" s="90">
        <f t="shared" si="3"/>
        <v>0</v>
      </c>
      <c r="H40" s="39"/>
      <c r="I40" s="49" t="s">
        <v>289</v>
      </c>
    </row>
    <row r="41" spans="1:9" ht="15" customHeight="1">
      <c r="A41" s="76" t="s">
        <v>34</v>
      </c>
      <c r="B41" s="80" t="s">
        <v>142</v>
      </c>
      <c r="C41" s="85">
        <f t="shared" si="2"/>
        <v>2</v>
      </c>
      <c r="D41" s="84"/>
      <c r="E41" s="84"/>
      <c r="F41" s="84"/>
      <c r="G41" s="90">
        <f t="shared" si="3"/>
        <v>2</v>
      </c>
      <c r="H41" s="72"/>
      <c r="I41" s="72" t="s">
        <v>291</v>
      </c>
    </row>
    <row r="42" spans="1:9" ht="15" customHeight="1">
      <c r="A42" s="76" t="s">
        <v>35</v>
      </c>
      <c r="B42" s="80" t="s">
        <v>161</v>
      </c>
      <c r="C42" s="85">
        <f t="shared" si="2"/>
        <v>0</v>
      </c>
      <c r="D42" s="84"/>
      <c r="E42" s="84"/>
      <c r="F42" s="84"/>
      <c r="G42" s="90">
        <f t="shared" si="3"/>
        <v>0</v>
      </c>
      <c r="H42" s="80" t="s">
        <v>464</v>
      </c>
      <c r="I42" s="80" t="s">
        <v>277</v>
      </c>
    </row>
    <row r="43" spans="1:9" ht="15" customHeight="1">
      <c r="A43" s="76" t="s">
        <v>36</v>
      </c>
      <c r="B43" s="80" t="s">
        <v>142</v>
      </c>
      <c r="C43" s="85">
        <f t="shared" si="2"/>
        <v>2</v>
      </c>
      <c r="D43" s="84"/>
      <c r="E43" s="84"/>
      <c r="F43" s="84"/>
      <c r="G43" s="90">
        <f t="shared" si="3"/>
        <v>2</v>
      </c>
      <c r="H43" s="80"/>
      <c r="I43" s="80" t="s">
        <v>292</v>
      </c>
    </row>
    <row r="44" spans="1:9" ht="15" customHeight="1">
      <c r="A44" s="76" t="s">
        <v>37</v>
      </c>
      <c r="B44" s="80" t="s">
        <v>142</v>
      </c>
      <c r="C44" s="85">
        <f t="shared" si="2"/>
        <v>2</v>
      </c>
      <c r="D44" s="84">
        <v>0.5</v>
      </c>
      <c r="E44" s="84"/>
      <c r="F44" s="84"/>
      <c r="G44" s="90">
        <f t="shared" si="3"/>
        <v>1</v>
      </c>
      <c r="H44" s="80" t="s">
        <v>515</v>
      </c>
      <c r="I44" s="80" t="s">
        <v>293</v>
      </c>
    </row>
    <row r="45" spans="1:9" ht="15" customHeight="1">
      <c r="A45" s="76" t="s">
        <v>102</v>
      </c>
      <c r="B45" s="80" t="s">
        <v>142</v>
      </c>
      <c r="C45" s="85">
        <f t="shared" si="2"/>
        <v>2</v>
      </c>
      <c r="D45" s="84"/>
      <c r="E45" s="84"/>
      <c r="F45" s="84"/>
      <c r="G45" s="90">
        <f t="shared" si="3"/>
        <v>2</v>
      </c>
      <c r="H45" s="39"/>
      <c r="I45" s="49" t="s">
        <v>304</v>
      </c>
    </row>
    <row r="46" spans="1:9" s="29" customFormat="1" ht="15" customHeight="1">
      <c r="A46" s="17" t="s">
        <v>38</v>
      </c>
      <c r="B46" s="75"/>
      <c r="C46" s="75"/>
      <c r="D46" s="87"/>
      <c r="E46" s="87"/>
      <c r="F46" s="87"/>
      <c r="G46" s="87"/>
      <c r="H46" s="15"/>
      <c r="I46" s="75"/>
    </row>
    <row r="47" spans="1:9" ht="15" customHeight="1">
      <c r="A47" s="76" t="s">
        <v>39</v>
      </c>
      <c r="B47" s="80" t="s">
        <v>161</v>
      </c>
      <c r="C47" s="85">
        <f aca="true" t="shared" si="4" ref="C47:C60">IF(B47=$B$4,2,0)</f>
        <v>0</v>
      </c>
      <c r="D47" s="84"/>
      <c r="E47" s="84"/>
      <c r="F47" s="84"/>
      <c r="G47" s="90">
        <f aca="true" t="shared" si="5" ref="G47:G60">C47*(1-D47)*(1-E47)*(1-F47)</f>
        <v>0</v>
      </c>
      <c r="H47" s="81"/>
      <c r="I47" s="80" t="s">
        <v>322</v>
      </c>
    </row>
    <row r="48" spans="1:9" ht="15" customHeight="1">
      <c r="A48" s="76" t="s">
        <v>40</v>
      </c>
      <c r="B48" s="80" t="s">
        <v>161</v>
      </c>
      <c r="C48" s="85">
        <f t="shared" si="4"/>
        <v>0</v>
      </c>
      <c r="D48" s="84"/>
      <c r="E48" s="84"/>
      <c r="F48" s="84"/>
      <c r="G48" s="90">
        <f t="shared" si="5"/>
        <v>0</v>
      </c>
      <c r="H48" s="80" t="s">
        <v>524</v>
      </c>
      <c r="I48" s="80" t="s">
        <v>323</v>
      </c>
    </row>
    <row r="49" spans="1:9" ht="15" customHeight="1">
      <c r="A49" s="76" t="s">
        <v>41</v>
      </c>
      <c r="B49" s="80" t="s">
        <v>142</v>
      </c>
      <c r="C49" s="85">
        <f t="shared" si="4"/>
        <v>2</v>
      </c>
      <c r="D49" s="84"/>
      <c r="E49" s="84"/>
      <c r="F49" s="84"/>
      <c r="G49" s="90">
        <f t="shared" si="5"/>
        <v>2</v>
      </c>
      <c r="H49" s="80"/>
      <c r="I49" s="80" t="s">
        <v>324</v>
      </c>
    </row>
    <row r="50" spans="1:9" ht="15" customHeight="1">
      <c r="A50" s="76" t="s">
        <v>42</v>
      </c>
      <c r="B50" s="80" t="s">
        <v>142</v>
      </c>
      <c r="C50" s="85">
        <f t="shared" si="4"/>
        <v>2</v>
      </c>
      <c r="D50" s="84"/>
      <c r="E50" s="84"/>
      <c r="F50" s="84"/>
      <c r="G50" s="90">
        <f t="shared" si="5"/>
        <v>2</v>
      </c>
      <c r="H50" s="81"/>
      <c r="I50" s="114" t="s">
        <v>273</v>
      </c>
    </row>
    <row r="51" spans="1:9" ht="15" customHeight="1">
      <c r="A51" s="76" t="s">
        <v>92</v>
      </c>
      <c r="B51" s="80" t="s">
        <v>161</v>
      </c>
      <c r="C51" s="85">
        <f t="shared" si="4"/>
        <v>0</v>
      </c>
      <c r="D51" s="84"/>
      <c r="E51" s="84"/>
      <c r="F51" s="84"/>
      <c r="G51" s="90">
        <f t="shared" si="5"/>
        <v>0</v>
      </c>
      <c r="H51" s="131"/>
      <c r="I51" s="80" t="s">
        <v>531</v>
      </c>
    </row>
    <row r="52" spans="1:9" ht="15" customHeight="1">
      <c r="A52" s="76" t="s">
        <v>43</v>
      </c>
      <c r="B52" s="80" t="s">
        <v>142</v>
      </c>
      <c r="C52" s="85">
        <f t="shared" si="4"/>
        <v>2</v>
      </c>
      <c r="D52" s="84"/>
      <c r="E52" s="84"/>
      <c r="F52" s="84"/>
      <c r="G52" s="90">
        <f t="shared" si="5"/>
        <v>2</v>
      </c>
      <c r="H52" s="81"/>
      <c r="I52" s="80" t="s">
        <v>325</v>
      </c>
    </row>
    <row r="53" spans="1:9" ht="15" customHeight="1">
      <c r="A53" s="76" t="s">
        <v>44</v>
      </c>
      <c r="B53" s="80" t="s">
        <v>142</v>
      </c>
      <c r="C53" s="85">
        <f t="shared" si="4"/>
        <v>2</v>
      </c>
      <c r="D53" s="84"/>
      <c r="E53" s="84"/>
      <c r="F53" s="84"/>
      <c r="G53" s="90">
        <f t="shared" si="5"/>
        <v>2</v>
      </c>
      <c r="H53" s="81"/>
      <c r="I53" s="80" t="s">
        <v>326</v>
      </c>
    </row>
    <row r="54" spans="1:9" s="29" customFormat="1" ht="15" customHeight="1">
      <c r="A54" s="17" t="s">
        <v>45</v>
      </c>
      <c r="B54" s="75"/>
      <c r="C54" s="75"/>
      <c r="D54" s="87"/>
      <c r="E54" s="86"/>
      <c r="F54" s="86"/>
      <c r="G54" s="87"/>
      <c r="H54" s="15"/>
      <c r="I54" s="75"/>
    </row>
    <row r="55" spans="1:9" ht="15" customHeight="1">
      <c r="A55" s="76" t="s">
        <v>46</v>
      </c>
      <c r="B55" s="80" t="s">
        <v>142</v>
      </c>
      <c r="C55" s="85">
        <f t="shared" si="4"/>
        <v>2</v>
      </c>
      <c r="D55" s="84"/>
      <c r="E55" s="84"/>
      <c r="F55" s="84"/>
      <c r="G55" s="90">
        <f t="shared" si="5"/>
        <v>2</v>
      </c>
      <c r="H55" s="81"/>
      <c r="I55" s="80" t="s">
        <v>345</v>
      </c>
    </row>
    <row r="56" spans="1:9" ht="15" customHeight="1">
      <c r="A56" s="76" t="s">
        <v>47</v>
      </c>
      <c r="B56" s="80" t="s">
        <v>161</v>
      </c>
      <c r="C56" s="85">
        <f t="shared" si="4"/>
        <v>0</v>
      </c>
      <c r="D56" s="84"/>
      <c r="E56" s="84"/>
      <c r="F56" s="84"/>
      <c r="G56" s="90">
        <f t="shared" si="5"/>
        <v>0</v>
      </c>
      <c r="H56" s="81"/>
      <c r="I56" s="80" t="s">
        <v>543</v>
      </c>
    </row>
    <row r="57" spans="1:9" ht="15" customHeight="1">
      <c r="A57" s="76" t="s">
        <v>48</v>
      </c>
      <c r="B57" s="80" t="s">
        <v>161</v>
      </c>
      <c r="C57" s="85">
        <f t="shared" si="4"/>
        <v>0</v>
      </c>
      <c r="D57" s="84"/>
      <c r="E57" s="84"/>
      <c r="F57" s="84"/>
      <c r="G57" s="90">
        <f t="shared" si="5"/>
        <v>0</v>
      </c>
      <c r="H57" s="81"/>
      <c r="I57" s="80" t="s">
        <v>341</v>
      </c>
    </row>
    <row r="58" spans="1:9" ht="15" customHeight="1">
      <c r="A58" s="76" t="s">
        <v>49</v>
      </c>
      <c r="B58" s="80" t="s">
        <v>161</v>
      </c>
      <c r="C58" s="85">
        <f t="shared" si="4"/>
        <v>0</v>
      </c>
      <c r="D58" s="84"/>
      <c r="E58" s="84"/>
      <c r="F58" s="84"/>
      <c r="G58" s="90">
        <f t="shared" si="5"/>
        <v>0</v>
      </c>
      <c r="H58" s="81"/>
      <c r="I58" s="80" t="s">
        <v>549</v>
      </c>
    </row>
    <row r="59" spans="1:9" ht="15" customHeight="1">
      <c r="A59" s="76" t="s">
        <v>50</v>
      </c>
      <c r="B59" s="80" t="s">
        <v>142</v>
      </c>
      <c r="C59" s="85">
        <f t="shared" si="4"/>
        <v>2</v>
      </c>
      <c r="D59" s="84"/>
      <c r="E59" s="84"/>
      <c r="F59" s="84"/>
      <c r="G59" s="90">
        <f t="shared" si="5"/>
        <v>2</v>
      </c>
      <c r="H59" s="81"/>
      <c r="I59" s="80" t="s">
        <v>339</v>
      </c>
    </row>
    <row r="60" spans="1:9" ht="15" customHeight="1">
      <c r="A60" s="76" t="s">
        <v>51</v>
      </c>
      <c r="B60" s="80" t="s">
        <v>142</v>
      </c>
      <c r="C60" s="85">
        <f t="shared" si="4"/>
        <v>2</v>
      </c>
      <c r="D60" s="84"/>
      <c r="E60" s="84"/>
      <c r="F60" s="84"/>
      <c r="G60" s="90">
        <f t="shared" si="5"/>
        <v>2</v>
      </c>
      <c r="H60" s="80"/>
      <c r="I60" s="80" t="s">
        <v>340</v>
      </c>
    </row>
    <row r="61" spans="1:9" ht="15" customHeight="1">
      <c r="A61" s="76" t="s">
        <v>52</v>
      </c>
      <c r="B61" s="80" t="s">
        <v>161</v>
      </c>
      <c r="C61" s="85">
        <f t="shared" si="2"/>
        <v>0</v>
      </c>
      <c r="D61" s="84"/>
      <c r="E61" s="84"/>
      <c r="F61" s="84"/>
      <c r="G61" s="90">
        <f t="shared" si="3"/>
        <v>0</v>
      </c>
      <c r="H61" s="81"/>
      <c r="I61" s="80" t="s">
        <v>302</v>
      </c>
    </row>
    <row r="62" spans="1:9" ht="15" customHeight="1">
      <c r="A62" s="76" t="s">
        <v>53</v>
      </c>
      <c r="B62" s="80" t="s">
        <v>161</v>
      </c>
      <c r="C62" s="85">
        <f t="shared" si="2"/>
        <v>0</v>
      </c>
      <c r="D62" s="84"/>
      <c r="E62" s="84"/>
      <c r="F62" s="84"/>
      <c r="G62" s="90">
        <f t="shared" si="3"/>
        <v>0</v>
      </c>
      <c r="H62" s="39"/>
      <c r="I62" s="49" t="s">
        <v>295</v>
      </c>
    </row>
    <row r="63" spans="1:9" ht="15" customHeight="1">
      <c r="A63" s="76" t="s">
        <v>54</v>
      </c>
      <c r="B63" s="72" t="s">
        <v>142</v>
      </c>
      <c r="C63" s="85">
        <f t="shared" si="2"/>
        <v>2</v>
      </c>
      <c r="D63" s="84"/>
      <c r="E63" s="84"/>
      <c r="F63" s="84"/>
      <c r="G63" s="90">
        <f t="shared" si="3"/>
        <v>2</v>
      </c>
      <c r="H63" s="72"/>
      <c r="I63" s="72" t="s">
        <v>567</v>
      </c>
    </row>
    <row r="64" spans="1:9" ht="15" customHeight="1">
      <c r="A64" s="76" t="s">
        <v>55</v>
      </c>
      <c r="B64" s="80" t="s">
        <v>161</v>
      </c>
      <c r="C64" s="85">
        <f t="shared" si="2"/>
        <v>0</v>
      </c>
      <c r="D64" s="84"/>
      <c r="E64" s="84"/>
      <c r="F64" s="84"/>
      <c r="G64" s="90">
        <f t="shared" si="3"/>
        <v>0</v>
      </c>
      <c r="H64" s="80" t="s">
        <v>571</v>
      </c>
      <c r="I64" s="80" t="s">
        <v>284</v>
      </c>
    </row>
    <row r="65" spans="1:9" ht="15" customHeight="1">
      <c r="A65" s="76" t="s">
        <v>56</v>
      </c>
      <c r="B65" s="80" t="s">
        <v>142</v>
      </c>
      <c r="C65" s="85">
        <f t="shared" si="2"/>
        <v>2</v>
      </c>
      <c r="D65" s="84"/>
      <c r="E65" s="84"/>
      <c r="F65" s="84"/>
      <c r="G65" s="90">
        <f t="shared" si="3"/>
        <v>2</v>
      </c>
      <c r="H65" s="81"/>
      <c r="I65" s="80" t="s">
        <v>298</v>
      </c>
    </row>
    <row r="66" spans="1:9" ht="15" customHeight="1">
      <c r="A66" s="76" t="s">
        <v>57</v>
      </c>
      <c r="B66" s="80" t="s">
        <v>161</v>
      </c>
      <c r="C66" s="85">
        <f t="shared" si="2"/>
        <v>0</v>
      </c>
      <c r="D66" s="84"/>
      <c r="E66" s="84"/>
      <c r="F66" s="84"/>
      <c r="G66" s="90">
        <f t="shared" si="3"/>
        <v>0</v>
      </c>
      <c r="H66" s="39"/>
      <c r="I66" s="49" t="s">
        <v>580</v>
      </c>
    </row>
    <row r="67" spans="1:9" ht="15" customHeight="1">
      <c r="A67" s="76" t="s">
        <v>58</v>
      </c>
      <c r="B67" s="80" t="s">
        <v>142</v>
      </c>
      <c r="C67" s="85">
        <f t="shared" si="2"/>
        <v>2</v>
      </c>
      <c r="D67" s="84"/>
      <c r="E67" s="84"/>
      <c r="F67" s="84"/>
      <c r="G67" s="90">
        <f t="shared" si="3"/>
        <v>2</v>
      </c>
      <c r="H67" s="81"/>
      <c r="I67" s="80" t="s">
        <v>395</v>
      </c>
    </row>
    <row r="68" spans="1:9" ht="15" customHeight="1">
      <c r="A68" s="76" t="s">
        <v>59</v>
      </c>
      <c r="B68" s="80" t="s">
        <v>161</v>
      </c>
      <c r="C68" s="85">
        <f t="shared" si="2"/>
        <v>0</v>
      </c>
      <c r="D68" s="84"/>
      <c r="E68" s="84"/>
      <c r="F68" s="84"/>
      <c r="G68" s="90">
        <f t="shared" si="3"/>
        <v>0</v>
      </c>
      <c r="H68" s="80" t="s">
        <v>590</v>
      </c>
      <c r="I68" s="80" t="s">
        <v>285</v>
      </c>
    </row>
    <row r="69" spans="1:9" s="29" customFormat="1" ht="15" customHeight="1">
      <c r="A69" s="17" t="s">
        <v>60</v>
      </c>
      <c r="B69" s="75"/>
      <c r="C69" s="75"/>
      <c r="D69" s="87"/>
      <c r="E69" s="86"/>
      <c r="F69" s="86"/>
      <c r="G69" s="87"/>
      <c r="H69" s="15"/>
      <c r="I69" s="75"/>
    </row>
    <row r="70" spans="1:9" ht="15" customHeight="1">
      <c r="A70" s="76" t="s">
        <v>61</v>
      </c>
      <c r="B70" s="80" t="s">
        <v>161</v>
      </c>
      <c r="C70" s="85">
        <f aca="true" t="shared" si="6" ref="C70:C75">IF(B70=$B$4,2,0)</f>
        <v>0</v>
      </c>
      <c r="D70" s="84"/>
      <c r="E70" s="84"/>
      <c r="F70" s="84"/>
      <c r="G70" s="90">
        <f aca="true" t="shared" si="7" ref="G70:G75">C70*(1-D70)*(1-E70)*(1-F70)</f>
        <v>0</v>
      </c>
      <c r="H70" s="80"/>
      <c r="I70" s="80" t="s">
        <v>595</v>
      </c>
    </row>
    <row r="71" spans="1:9" ht="15" customHeight="1">
      <c r="A71" s="76" t="s">
        <v>62</v>
      </c>
      <c r="B71" s="80" t="s">
        <v>161</v>
      </c>
      <c r="C71" s="85">
        <f t="shared" si="6"/>
        <v>0</v>
      </c>
      <c r="D71" s="84"/>
      <c r="E71" s="84"/>
      <c r="F71" s="84"/>
      <c r="G71" s="90">
        <f t="shared" si="7"/>
        <v>0</v>
      </c>
      <c r="H71" s="80"/>
      <c r="I71" s="80" t="s">
        <v>333</v>
      </c>
    </row>
    <row r="72" spans="1:9" ht="15" customHeight="1">
      <c r="A72" s="76" t="s">
        <v>63</v>
      </c>
      <c r="B72" s="80" t="s">
        <v>161</v>
      </c>
      <c r="C72" s="85">
        <f t="shared" si="6"/>
        <v>0</v>
      </c>
      <c r="D72" s="85"/>
      <c r="E72" s="84"/>
      <c r="F72" s="84"/>
      <c r="G72" s="90">
        <f t="shared" si="7"/>
        <v>0</v>
      </c>
      <c r="H72" s="80" t="s">
        <v>603</v>
      </c>
      <c r="I72" s="80" t="s">
        <v>329</v>
      </c>
    </row>
    <row r="73" spans="1:9" ht="15" customHeight="1">
      <c r="A73" s="76" t="s">
        <v>64</v>
      </c>
      <c r="B73" s="80" t="s">
        <v>142</v>
      </c>
      <c r="C73" s="85">
        <f t="shared" si="6"/>
        <v>2</v>
      </c>
      <c r="D73" s="84"/>
      <c r="E73" s="84"/>
      <c r="F73" s="84"/>
      <c r="G73" s="90">
        <f t="shared" si="7"/>
        <v>2</v>
      </c>
      <c r="H73" s="80"/>
      <c r="I73" s="80" t="s">
        <v>338</v>
      </c>
    </row>
    <row r="74" spans="1:9" ht="15" customHeight="1">
      <c r="A74" s="76" t="s">
        <v>65</v>
      </c>
      <c r="B74" s="72" t="s">
        <v>142</v>
      </c>
      <c r="C74" s="85">
        <f t="shared" si="6"/>
        <v>2</v>
      </c>
      <c r="D74" s="84"/>
      <c r="E74" s="84"/>
      <c r="F74" s="84"/>
      <c r="G74" s="90">
        <f t="shared" si="7"/>
        <v>2</v>
      </c>
      <c r="H74" s="72"/>
      <c r="I74" s="72" t="s">
        <v>608</v>
      </c>
    </row>
    <row r="75" spans="1:9" ht="15" customHeight="1">
      <c r="A75" s="83" t="s">
        <v>66</v>
      </c>
      <c r="B75" s="80" t="s">
        <v>142</v>
      </c>
      <c r="C75" s="85">
        <f t="shared" si="6"/>
        <v>2</v>
      </c>
      <c r="D75" s="84"/>
      <c r="E75" s="84"/>
      <c r="F75" s="84"/>
      <c r="G75" s="90">
        <f t="shared" si="7"/>
        <v>2</v>
      </c>
      <c r="H75" s="80"/>
      <c r="I75" s="72" t="s">
        <v>336</v>
      </c>
    </row>
    <row r="76" spans="1:9" s="29" customFormat="1" ht="15" customHeight="1">
      <c r="A76" s="17" t="s">
        <v>67</v>
      </c>
      <c r="B76" s="75"/>
      <c r="C76" s="75"/>
      <c r="D76" s="86"/>
      <c r="E76" s="86"/>
      <c r="F76" s="86"/>
      <c r="G76" s="87"/>
      <c r="H76" s="15"/>
      <c r="I76" s="75"/>
    </row>
    <row r="77" spans="1:9" ht="15" customHeight="1">
      <c r="A77" s="76" t="s">
        <v>68</v>
      </c>
      <c r="B77" s="80" t="s">
        <v>142</v>
      </c>
      <c r="C77" s="85">
        <f aca="true" t="shared" si="8" ref="C77:C98">IF(B77=$B$4,2,0)</f>
        <v>2</v>
      </c>
      <c r="D77" s="84"/>
      <c r="E77" s="84"/>
      <c r="F77" s="84"/>
      <c r="G77" s="90">
        <f aca="true" t="shared" si="9" ref="G77:G98">C77*(1-D77)*(1-E77)*(1-F77)</f>
        <v>2</v>
      </c>
      <c r="H77" s="80"/>
      <c r="I77" s="80" t="s">
        <v>613</v>
      </c>
    </row>
    <row r="78" spans="1:9" ht="15" customHeight="1">
      <c r="A78" s="76" t="s">
        <v>69</v>
      </c>
      <c r="B78" s="80" t="s">
        <v>142</v>
      </c>
      <c r="C78" s="85">
        <f t="shared" si="8"/>
        <v>2</v>
      </c>
      <c r="D78" s="84"/>
      <c r="E78" s="84"/>
      <c r="F78" s="84"/>
      <c r="G78" s="90">
        <f t="shared" si="9"/>
        <v>2</v>
      </c>
      <c r="H78" s="81"/>
      <c r="I78" s="80" t="s">
        <v>352</v>
      </c>
    </row>
    <row r="79" spans="1:9" ht="15" customHeight="1">
      <c r="A79" s="76" t="s">
        <v>70</v>
      </c>
      <c r="B79" s="80" t="s">
        <v>161</v>
      </c>
      <c r="C79" s="85">
        <f t="shared" si="8"/>
        <v>0</v>
      </c>
      <c r="D79" s="84"/>
      <c r="E79" s="84"/>
      <c r="F79" s="84"/>
      <c r="G79" s="90">
        <f t="shared" si="9"/>
        <v>0</v>
      </c>
      <c r="H79" s="81"/>
      <c r="I79" s="80" t="s">
        <v>371</v>
      </c>
    </row>
    <row r="80" spans="1:9" ht="15" customHeight="1">
      <c r="A80" s="76" t="s">
        <v>71</v>
      </c>
      <c r="B80" s="80" t="s">
        <v>161</v>
      </c>
      <c r="C80" s="85">
        <f t="shared" si="8"/>
        <v>0</v>
      </c>
      <c r="D80" s="84"/>
      <c r="E80" s="84"/>
      <c r="F80" s="84"/>
      <c r="G80" s="90">
        <f t="shared" si="9"/>
        <v>0</v>
      </c>
      <c r="H80" s="80"/>
      <c r="I80" s="80" t="s">
        <v>621</v>
      </c>
    </row>
    <row r="81" spans="1:9" ht="15" customHeight="1">
      <c r="A81" s="76" t="s">
        <v>72</v>
      </c>
      <c r="B81" s="80" t="s">
        <v>161</v>
      </c>
      <c r="C81" s="85">
        <f t="shared" si="8"/>
        <v>0</v>
      </c>
      <c r="D81" s="84"/>
      <c r="E81" s="84"/>
      <c r="F81" s="84"/>
      <c r="G81" s="90">
        <f t="shared" si="9"/>
        <v>0</v>
      </c>
      <c r="H81" s="16"/>
      <c r="I81" s="32" t="s">
        <v>355</v>
      </c>
    </row>
    <row r="82" spans="1:9" ht="15" customHeight="1">
      <c r="A82" s="76" t="s">
        <v>73</v>
      </c>
      <c r="B82" s="80" t="s">
        <v>142</v>
      </c>
      <c r="C82" s="85">
        <f t="shared" si="8"/>
        <v>2</v>
      </c>
      <c r="D82" s="84"/>
      <c r="E82" s="84"/>
      <c r="F82" s="84"/>
      <c r="G82" s="90">
        <f t="shared" si="9"/>
        <v>2</v>
      </c>
      <c r="H82" s="16"/>
      <c r="I82" s="74" t="s">
        <v>357</v>
      </c>
    </row>
    <row r="83" spans="1:9" ht="15" customHeight="1">
      <c r="A83" s="76" t="s">
        <v>74</v>
      </c>
      <c r="B83" s="80" t="s">
        <v>142</v>
      </c>
      <c r="C83" s="85">
        <f t="shared" si="8"/>
        <v>2</v>
      </c>
      <c r="D83" s="84"/>
      <c r="E83" s="84"/>
      <c r="F83" s="84"/>
      <c r="G83" s="90">
        <f t="shared" si="9"/>
        <v>2</v>
      </c>
      <c r="H83" s="80"/>
      <c r="I83" s="73" t="s">
        <v>634</v>
      </c>
    </row>
    <row r="84" spans="1:9" ht="15" customHeight="1">
      <c r="A84" s="76" t="s">
        <v>75</v>
      </c>
      <c r="B84" s="80" t="s">
        <v>142</v>
      </c>
      <c r="C84" s="85">
        <f t="shared" si="8"/>
        <v>2</v>
      </c>
      <c r="D84" s="84"/>
      <c r="E84" s="84"/>
      <c r="F84" s="84"/>
      <c r="G84" s="90">
        <f t="shared" si="9"/>
        <v>2</v>
      </c>
      <c r="H84" s="81"/>
      <c r="I84" s="80" t="s">
        <v>358</v>
      </c>
    </row>
    <row r="85" spans="1:9" ht="15" customHeight="1">
      <c r="A85" s="76" t="s">
        <v>76</v>
      </c>
      <c r="B85" s="80" t="s">
        <v>161</v>
      </c>
      <c r="C85" s="85">
        <f t="shared" si="8"/>
        <v>0</v>
      </c>
      <c r="D85" s="84"/>
      <c r="E85" s="84"/>
      <c r="F85" s="84"/>
      <c r="G85" s="90">
        <f t="shared" si="9"/>
        <v>0</v>
      </c>
      <c r="H85" s="80"/>
      <c r="I85" s="80" t="s">
        <v>636</v>
      </c>
    </row>
    <row r="86" spans="1:9" ht="15" customHeight="1">
      <c r="A86" s="76" t="s">
        <v>77</v>
      </c>
      <c r="B86" s="80" t="s">
        <v>142</v>
      </c>
      <c r="C86" s="85">
        <f t="shared" si="8"/>
        <v>2</v>
      </c>
      <c r="D86" s="84"/>
      <c r="E86" s="84"/>
      <c r="F86" s="84"/>
      <c r="G86" s="90">
        <f t="shared" si="9"/>
        <v>2</v>
      </c>
      <c r="H86" s="81"/>
      <c r="I86" s="80" t="s">
        <v>360</v>
      </c>
    </row>
    <row r="87" spans="1:9" ht="15" customHeight="1">
      <c r="A87" s="76" t="s">
        <v>78</v>
      </c>
      <c r="B87" s="80" t="s">
        <v>142</v>
      </c>
      <c r="C87" s="85">
        <f t="shared" si="8"/>
        <v>2</v>
      </c>
      <c r="D87" s="84"/>
      <c r="E87" s="84"/>
      <c r="F87" s="84"/>
      <c r="G87" s="90">
        <f t="shared" si="9"/>
        <v>2</v>
      </c>
      <c r="H87" s="81"/>
      <c r="I87" s="80" t="s">
        <v>646</v>
      </c>
    </row>
    <row r="88" spans="1:9" ht="15" customHeight="1">
      <c r="A88" s="76" t="s">
        <v>79</v>
      </c>
      <c r="B88" s="80" t="s">
        <v>142</v>
      </c>
      <c r="C88" s="85">
        <f t="shared" si="8"/>
        <v>2</v>
      </c>
      <c r="D88" s="84"/>
      <c r="E88" s="84"/>
      <c r="F88" s="84"/>
      <c r="G88" s="90">
        <f t="shared" si="9"/>
        <v>2</v>
      </c>
      <c r="H88" s="81"/>
      <c r="I88" s="80" t="s">
        <v>362</v>
      </c>
    </row>
    <row r="89" spans="1:9" s="29" customFormat="1" ht="15" customHeight="1">
      <c r="A89" s="17" t="s">
        <v>80</v>
      </c>
      <c r="B89" s="75"/>
      <c r="C89" s="75"/>
      <c r="D89" s="86"/>
      <c r="E89" s="86"/>
      <c r="F89" s="86"/>
      <c r="G89" s="87"/>
      <c r="H89" s="15"/>
      <c r="I89" s="75"/>
    </row>
    <row r="90" spans="1:9" ht="15" customHeight="1">
      <c r="A90" s="76" t="s">
        <v>81</v>
      </c>
      <c r="B90" s="80" t="s">
        <v>161</v>
      </c>
      <c r="C90" s="85">
        <f t="shared" si="8"/>
        <v>0</v>
      </c>
      <c r="D90" s="84"/>
      <c r="E90" s="84"/>
      <c r="F90" s="84"/>
      <c r="G90" s="90">
        <f t="shared" si="9"/>
        <v>0</v>
      </c>
      <c r="H90" s="80"/>
      <c r="I90" s="72" t="s">
        <v>655</v>
      </c>
    </row>
    <row r="91" spans="1:9" ht="15" customHeight="1">
      <c r="A91" s="76" t="s">
        <v>82</v>
      </c>
      <c r="B91" s="80" t="s">
        <v>161</v>
      </c>
      <c r="C91" s="85">
        <f t="shared" si="8"/>
        <v>0</v>
      </c>
      <c r="D91" s="84"/>
      <c r="E91" s="84"/>
      <c r="F91" s="84"/>
      <c r="G91" s="90">
        <f t="shared" si="9"/>
        <v>0</v>
      </c>
      <c r="H91" s="80"/>
      <c r="I91" s="80" t="s">
        <v>364</v>
      </c>
    </row>
    <row r="92" spans="1:9" ht="15" customHeight="1">
      <c r="A92" s="76" t="s">
        <v>83</v>
      </c>
      <c r="B92" s="80" t="s">
        <v>161</v>
      </c>
      <c r="C92" s="85">
        <f t="shared" si="8"/>
        <v>0</v>
      </c>
      <c r="D92" s="84"/>
      <c r="E92" s="84"/>
      <c r="F92" s="84"/>
      <c r="G92" s="90">
        <f t="shared" si="9"/>
        <v>0</v>
      </c>
      <c r="H92" s="80"/>
      <c r="I92" s="72" t="s">
        <v>367</v>
      </c>
    </row>
    <row r="93" spans="1:9" ht="15" customHeight="1">
      <c r="A93" s="76" t="s">
        <v>84</v>
      </c>
      <c r="B93" s="80" t="s">
        <v>142</v>
      </c>
      <c r="C93" s="85">
        <f t="shared" si="8"/>
        <v>2</v>
      </c>
      <c r="D93" s="84"/>
      <c r="E93" s="84"/>
      <c r="F93" s="84"/>
      <c r="G93" s="90">
        <f t="shared" si="9"/>
        <v>2</v>
      </c>
      <c r="H93" s="80"/>
      <c r="I93" s="80" t="s">
        <v>380</v>
      </c>
    </row>
    <row r="94" spans="1:9" ht="15" customHeight="1">
      <c r="A94" s="76" t="s">
        <v>85</v>
      </c>
      <c r="B94" s="80" t="s">
        <v>142</v>
      </c>
      <c r="C94" s="85">
        <f t="shared" si="8"/>
        <v>2</v>
      </c>
      <c r="D94" s="84"/>
      <c r="E94" s="84"/>
      <c r="F94" s="84"/>
      <c r="G94" s="90">
        <f t="shared" si="9"/>
        <v>2</v>
      </c>
      <c r="H94" s="80"/>
      <c r="I94" s="80" t="s">
        <v>369</v>
      </c>
    </row>
    <row r="95" spans="1:9" ht="15" customHeight="1">
      <c r="A95" s="76" t="s">
        <v>86</v>
      </c>
      <c r="B95" s="80" t="s">
        <v>161</v>
      </c>
      <c r="C95" s="85">
        <f t="shared" si="8"/>
        <v>0</v>
      </c>
      <c r="D95" s="84"/>
      <c r="E95" s="84"/>
      <c r="F95" s="84"/>
      <c r="G95" s="90">
        <f t="shared" si="9"/>
        <v>0</v>
      </c>
      <c r="H95" s="81"/>
      <c r="I95" s="80" t="s">
        <v>370</v>
      </c>
    </row>
    <row r="96" spans="1:9" ht="15" customHeight="1">
      <c r="A96" s="76" t="s">
        <v>87</v>
      </c>
      <c r="B96" s="80" t="s">
        <v>142</v>
      </c>
      <c r="C96" s="85">
        <f t="shared" si="8"/>
        <v>2</v>
      </c>
      <c r="D96" s="84"/>
      <c r="E96" s="84"/>
      <c r="F96" s="84"/>
      <c r="G96" s="90">
        <f t="shared" si="9"/>
        <v>2</v>
      </c>
      <c r="H96" s="80"/>
      <c r="I96" s="80" t="s">
        <v>399</v>
      </c>
    </row>
    <row r="97" spans="1:9" ht="15" customHeight="1">
      <c r="A97" s="76" t="s">
        <v>88</v>
      </c>
      <c r="B97" s="80" t="s">
        <v>161</v>
      </c>
      <c r="C97" s="85">
        <f t="shared" si="8"/>
        <v>0</v>
      </c>
      <c r="D97" s="84"/>
      <c r="E97" s="84"/>
      <c r="F97" s="84"/>
      <c r="G97" s="90">
        <f t="shared" si="9"/>
        <v>0</v>
      </c>
      <c r="H97" s="80"/>
      <c r="I97" s="80" t="s">
        <v>674</v>
      </c>
    </row>
    <row r="98" spans="1:9" ht="15" customHeight="1">
      <c r="A98" s="83" t="s">
        <v>89</v>
      </c>
      <c r="B98" s="80" t="s">
        <v>161</v>
      </c>
      <c r="C98" s="85">
        <f t="shared" si="8"/>
        <v>0</v>
      </c>
      <c r="D98" s="84"/>
      <c r="E98" s="84"/>
      <c r="F98" s="84"/>
      <c r="G98" s="90">
        <f t="shared" si="9"/>
        <v>0</v>
      </c>
      <c r="H98" s="72"/>
      <c r="I98" s="72" t="s">
        <v>680</v>
      </c>
    </row>
    <row r="99" ht="12">
      <c r="B99" s="27" t="s">
        <v>96</v>
      </c>
    </row>
    <row r="100" spans="1:9" ht="12">
      <c r="A100" s="94"/>
      <c r="B100" s="94"/>
      <c r="C100" s="94"/>
      <c r="D100" s="94"/>
      <c r="E100" s="94"/>
      <c r="F100" s="94"/>
      <c r="G100" s="94"/>
      <c r="H100" s="94"/>
      <c r="I100" s="109"/>
    </row>
    <row r="107" spans="1:9" ht="12">
      <c r="A107" s="94"/>
      <c r="B107" s="94"/>
      <c r="C107" s="94"/>
      <c r="D107" s="94"/>
      <c r="E107" s="94"/>
      <c r="F107" s="94"/>
      <c r="G107" s="94"/>
      <c r="H107" s="94"/>
      <c r="I107" s="109"/>
    </row>
    <row r="111" spans="1:9" ht="12">
      <c r="A111" s="94"/>
      <c r="B111" s="94"/>
      <c r="C111" s="94"/>
      <c r="D111" s="94"/>
      <c r="E111" s="94"/>
      <c r="F111" s="94"/>
      <c r="G111" s="94"/>
      <c r="H111" s="94"/>
      <c r="I111" s="109"/>
    </row>
    <row r="114" spans="1:9" ht="12">
      <c r="A114" s="94"/>
      <c r="B114" s="94"/>
      <c r="C114" s="94"/>
      <c r="D114" s="94"/>
      <c r="E114" s="94"/>
      <c r="F114" s="94"/>
      <c r="G114" s="94"/>
      <c r="H114" s="94"/>
      <c r="I114" s="109"/>
    </row>
    <row r="118" spans="1:9" ht="12">
      <c r="A118" s="94"/>
      <c r="B118" s="94"/>
      <c r="C118" s="94"/>
      <c r="D118" s="94"/>
      <c r="E118" s="94"/>
      <c r="F118" s="94"/>
      <c r="G118" s="94"/>
      <c r="H118" s="94"/>
      <c r="I118" s="109"/>
    </row>
  </sheetData>
  <sheetProtection/>
  <autoFilter ref="A6:I99"/>
  <mergeCells count="11">
    <mergeCell ref="F4:F5"/>
    <mergeCell ref="E4:E5"/>
    <mergeCell ref="I3:I5"/>
    <mergeCell ref="A1:I1"/>
    <mergeCell ref="A2:I2"/>
    <mergeCell ref="A3:A5"/>
    <mergeCell ref="H3:H5"/>
    <mergeCell ref="C3:G3"/>
    <mergeCell ref="C4:C5"/>
    <mergeCell ref="G4:G5"/>
    <mergeCell ref="D4:D5"/>
  </mergeCells>
  <dataValidations count="2">
    <dataValidation type="list" allowBlank="1" showInputMessage="1" showErrorMessage="1" sqref="C25 B6:B98 C76 C69 C46 C37 C54 C89">
      <formula1>$B$4:$B$5</formula1>
    </dataValidation>
    <dataValidation type="list" allowBlank="1" showInputMessage="1" showErrorMessage="1" sqref="E6:F6">
      <formula1>"0,5"</formula1>
    </dataValidation>
  </dataValidations>
  <hyperlinks>
    <hyperlink ref="I82" r:id="rId1" display="http://xn--h1aakfb4b.xn--80aaaac8algcbgbck3fl0q.xn--p1ai/budget/edge/proj_zzk/proekt_zakona2018.html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2" r:id="rId2"/>
  <headerFooter>
    <oddFooter>&amp;C&amp;"Times New Roman,обычный"&amp;8&amp;P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zoomScalePageLayoutView="0" workbookViewId="0" topLeftCell="A79">
      <selection activeCell="A99" sqref="A99"/>
    </sheetView>
  </sheetViews>
  <sheetFormatPr defaultColWidth="9.140625" defaultRowHeight="15"/>
  <cols>
    <col min="1" max="1" width="32.28125" style="27" customWidth="1"/>
    <col min="2" max="2" width="49.00390625" style="27" customWidth="1"/>
    <col min="3" max="7" width="6.7109375" style="27" customWidth="1"/>
    <col min="8" max="8" width="14.8515625" style="30" customWidth="1"/>
    <col min="9" max="9" width="20.00390625" style="30" customWidth="1"/>
    <col min="10" max="16384" width="9.140625" style="27" customWidth="1"/>
  </cols>
  <sheetData>
    <row r="1" spans="1:9" ht="29.25" customHeight="1">
      <c r="A1" s="176" t="s">
        <v>166</v>
      </c>
      <c r="B1" s="176"/>
      <c r="C1" s="176"/>
      <c r="D1" s="176"/>
      <c r="E1" s="176"/>
      <c r="F1" s="176"/>
      <c r="G1" s="176"/>
      <c r="H1" s="176"/>
      <c r="I1" s="176"/>
    </row>
    <row r="2" spans="1:9" ht="15.75" customHeight="1">
      <c r="A2" s="193" t="s">
        <v>683</v>
      </c>
      <c r="B2" s="194"/>
      <c r="C2" s="194"/>
      <c r="D2" s="194"/>
      <c r="E2" s="194"/>
      <c r="F2" s="194"/>
      <c r="G2" s="194"/>
      <c r="H2" s="194"/>
      <c r="I2" s="194"/>
    </row>
    <row r="3" spans="1:9" ht="54" customHeight="1">
      <c r="A3" s="171" t="s">
        <v>103</v>
      </c>
      <c r="B3" s="129" t="s">
        <v>167</v>
      </c>
      <c r="C3" s="171" t="s">
        <v>165</v>
      </c>
      <c r="D3" s="171"/>
      <c r="E3" s="172"/>
      <c r="F3" s="172"/>
      <c r="G3" s="172"/>
      <c r="H3" s="171" t="s">
        <v>117</v>
      </c>
      <c r="I3" s="185" t="s">
        <v>95</v>
      </c>
    </row>
    <row r="4" spans="1:9" ht="30.75" customHeight="1">
      <c r="A4" s="172"/>
      <c r="B4" s="77" t="s">
        <v>142</v>
      </c>
      <c r="C4" s="172" t="s">
        <v>105</v>
      </c>
      <c r="D4" s="172" t="s">
        <v>388</v>
      </c>
      <c r="E4" s="172" t="s">
        <v>389</v>
      </c>
      <c r="F4" s="172" t="s">
        <v>385</v>
      </c>
      <c r="G4" s="192" t="s">
        <v>109</v>
      </c>
      <c r="H4" s="171"/>
      <c r="I4" s="186"/>
    </row>
    <row r="5" spans="1:9" ht="30.75" customHeight="1">
      <c r="A5" s="172"/>
      <c r="B5" s="77" t="s">
        <v>168</v>
      </c>
      <c r="C5" s="172"/>
      <c r="D5" s="191"/>
      <c r="E5" s="191"/>
      <c r="F5" s="172"/>
      <c r="G5" s="192"/>
      <c r="H5" s="171"/>
      <c r="I5" s="187"/>
    </row>
    <row r="6" spans="1:9" s="29" customFormat="1" ht="15" customHeight="1">
      <c r="A6" s="78" t="s">
        <v>0</v>
      </c>
      <c r="B6" s="82"/>
      <c r="C6" s="78"/>
      <c r="D6" s="78"/>
      <c r="E6" s="78"/>
      <c r="F6" s="78"/>
      <c r="G6" s="79"/>
      <c r="H6" s="82"/>
      <c r="I6" s="82"/>
    </row>
    <row r="7" spans="1:9" ht="15" customHeight="1">
      <c r="A7" s="72" t="s">
        <v>1</v>
      </c>
      <c r="B7" s="80" t="s">
        <v>142</v>
      </c>
      <c r="C7" s="84">
        <f>IF(B7=$B$4,2,0)</f>
        <v>2</v>
      </c>
      <c r="D7" s="84"/>
      <c r="E7" s="84"/>
      <c r="F7" s="84"/>
      <c r="G7" s="90">
        <f>C7*(1-D7)*(1-E7)*(1-F7)</f>
        <v>2</v>
      </c>
      <c r="H7" s="80"/>
      <c r="I7" s="80" t="s">
        <v>271</v>
      </c>
    </row>
    <row r="8" spans="1:9" ht="15" customHeight="1">
      <c r="A8" s="72" t="s">
        <v>2</v>
      </c>
      <c r="B8" s="80" t="s">
        <v>142</v>
      </c>
      <c r="C8" s="84">
        <f aca="true" t="shared" si="0" ref="C8:C23">IF(B8=$B$4,2,0)</f>
        <v>2</v>
      </c>
      <c r="D8" s="84"/>
      <c r="E8" s="84">
        <v>0.5</v>
      </c>
      <c r="F8" s="84"/>
      <c r="G8" s="90">
        <f aca="true" t="shared" si="1" ref="G8:G23">C8*(1-D8)*(1-E8)*(1-F8)</f>
        <v>1</v>
      </c>
      <c r="H8" s="80" t="s">
        <v>392</v>
      </c>
      <c r="I8" s="91" t="s">
        <v>387</v>
      </c>
    </row>
    <row r="9" spans="1:9" ht="15" customHeight="1">
      <c r="A9" s="72" t="s">
        <v>3</v>
      </c>
      <c r="B9" s="80" t="s">
        <v>142</v>
      </c>
      <c r="C9" s="84">
        <f t="shared" si="0"/>
        <v>2</v>
      </c>
      <c r="D9" s="84"/>
      <c r="E9" s="84"/>
      <c r="F9" s="84"/>
      <c r="G9" s="90">
        <f t="shared" si="1"/>
        <v>2</v>
      </c>
      <c r="H9" s="80"/>
      <c r="I9" s="80" t="s">
        <v>307</v>
      </c>
    </row>
    <row r="10" spans="1:9" ht="15" customHeight="1">
      <c r="A10" s="72" t="s">
        <v>4</v>
      </c>
      <c r="B10" s="80" t="s">
        <v>142</v>
      </c>
      <c r="C10" s="84">
        <f t="shared" si="0"/>
        <v>2</v>
      </c>
      <c r="D10" s="84"/>
      <c r="E10" s="84"/>
      <c r="F10" s="84"/>
      <c r="G10" s="90">
        <f t="shared" si="1"/>
        <v>2</v>
      </c>
      <c r="H10" s="80"/>
      <c r="I10" s="80" t="s">
        <v>308</v>
      </c>
    </row>
    <row r="11" spans="1:9" ht="15" customHeight="1">
      <c r="A11" s="72" t="s">
        <v>5</v>
      </c>
      <c r="B11" s="80" t="s">
        <v>142</v>
      </c>
      <c r="C11" s="84">
        <f t="shared" si="0"/>
        <v>2</v>
      </c>
      <c r="D11" s="84"/>
      <c r="E11" s="84"/>
      <c r="F11" s="84"/>
      <c r="G11" s="90">
        <f t="shared" si="1"/>
        <v>2</v>
      </c>
      <c r="H11" s="80"/>
      <c r="I11" s="80" t="s">
        <v>337</v>
      </c>
    </row>
    <row r="12" spans="1:9" ht="15" customHeight="1">
      <c r="A12" s="72" t="s">
        <v>6</v>
      </c>
      <c r="B12" s="80" t="s">
        <v>142</v>
      </c>
      <c r="C12" s="84">
        <f t="shared" si="0"/>
        <v>2</v>
      </c>
      <c r="D12" s="84"/>
      <c r="E12" s="84"/>
      <c r="F12" s="84"/>
      <c r="G12" s="90">
        <f t="shared" si="1"/>
        <v>2</v>
      </c>
      <c r="H12" s="80"/>
      <c r="I12" s="80" t="s">
        <v>309</v>
      </c>
    </row>
    <row r="13" spans="1:9" ht="15" customHeight="1">
      <c r="A13" s="72" t="s">
        <v>7</v>
      </c>
      <c r="B13" s="80" t="s">
        <v>168</v>
      </c>
      <c r="C13" s="84">
        <f t="shared" si="0"/>
        <v>0</v>
      </c>
      <c r="D13" s="84"/>
      <c r="E13" s="84">
        <v>0.5</v>
      </c>
      <c r="F13" s="84"/>
      <c r="G13" s="90">
        <f t="shared" si="1"/>
        <v>0</v>
      </c>
      <c r="H13" s="80" t="s">
        <v>441</v>
      </c>
      <c r="I13" s="80" t="s">
        <v>440</v>
      </c>
    </row>
    <row r="14" spans="1:9" ht="15" customHeight="1">
      <c r="A14" s="72" t="s">
        <v>8</v>
      </c>
      <c r="B14" s="80" t="s">
        <v>168</v>
      </c>
      <c r="C14" s="84">
        <f t="shared" si="0"/>
        <v>0</v>
      </c>
      <c r="D14" s="84"/>
      <c r="E14" s="84"/>
      <c r="F14" s="84"/>
      <c r="G14" s="90">
        <f t="shared" si="1"/>
        <v>0</v>
      </c>
      <c r="H14" s="80" t="s">
        <v>444</v>
      </c>
      <c r="I14" s="80" t="s">
        <v>311</v>
      </c>
    </row>
    <row r="15" spans="1:9" ht="15" customHeight="1">
      <c r="A15" s="72" t="s">
        <v>9</v>
      </c>
      <c r="B15" s="80" t="s">
        <v>168</v>
      </c>
      <c r="C15" s="84">
        <f t="shared" si="0"/>
        <v>0</v>
      </c>
      <c r="D15" s="84"/>
      <c r="E15" s="84"/>
      <c r="F15" s="84"/>
      <c r="G15" s="90">
        <f t="shared" si="1"/>
        <v>0</v>
      </c>
      <c r="H15" s="80"/>
      <c r="I15" s="72" t="s">
        <v>450</v>
      </c>
    </row>
    <row r="16" spans="1:9" ht="15" customHeight="1">
      <c r="A16" s="72" t="s">
        <v>10</v>
      </c>
      <c r="B16" s="80" t="s">
        <v>142</v>
      </c>
      <c r="C16" s="84">
        <f t="shared" si="0"/>
        <v>2</v>
      </c>
      <c r="D16" s="84"/>
      <c r="E16" s="84"/>
      <c r="F16" s="84"/>
      <c r="G16" s="90">
        <f t="shared" si="1"/>
        <v>2</v>
      </c>
      <c r="H16" s="80"/>
      <c r="I16" s="80" t="s">
        <v>314</v>
      </c>
    </row>
    <row r="17" spans="1:9" ht="15" customHeight="1">
      <c r="A17" s="72" t="s">
        <v>11</v>
      </c>
      <c r="B17" s="80" t="s">
        <v>168</v>
      </c>
      <c r="C17" s="84">
        <f t="shared" si="0"/>
        <v>0</v>
      </c>
      <c r="D17" s="84"/>
      <c r="E17" s="84"/>
      <c r="F17" s="84"/>
      <c r="G17" s="90">
        <f t="shared" si="1"/>
        <v>0</v>
      </c>
      <c r="H17" s="80"/>
      <c r="I17" s="80" t="s">
        <v>347</v>
      </c>
    </row>
    <row r="18" spans="1:9" ht="15" customHeight="1">
      <c r="A18" s="72" t="s">
        <v>12</v>
      </c>
      <c r="B18" s="80" t="s">
        <v>142</v>
      </c>
      <c r="C18" s="84">
        <f t="shared" si="0"/>
        <v>2</v>
      </c>
      <c r="D18" s="84"/>
      <c r="E18" s="84"/>
      <c r="F18" s="84"/>
      <c r="G18" s="90">
        <f t="shared" si="1"/>
        <v>2</v>
      </c>
      <c r="H18" s="80"/>
      <c r="I18" s="80" t="s">
        <v>315</v>
      </c>
    </row>
    <row r="19" spans="1:9" ht="15" customHeight="1">
      <c r="A19" s="72" t="s">
        <v>13</v>
      </c>
      <c r="B19" s="80" t="s">
        <v>142</v>
      </c>
      <c r="C19" s="84">
        <f t="shared" si="0"/>
        <v>2</v>
      </c>
      <c r="D19" s="84"/>
      <c r="E19" s="84"/>
      <c r="F19" s="84"/>
      <c r="G19" s="90">
        <f t="shared" si="1"/>
        <v>2</v>
      </c>
      <c r="H19" s="80"/>
      <c r="I19" s="80" t="s">
        <v>316</v>
      </c>
    </row>
    <row r="20" spans="1:9" ht="15" customHeight="1">
      <c r="A20" s="72" t="s">
        <v>14</v>
      </c>
      <c r="B20" s="80" t="s">
        <v>168</v>
      </c>
      <c r="C20" s="84">
        <f t="shared" si="0"/>
        <v>0</v>
      </c>
      <c r="D20" s="84"/>
      <c r="E20" s="84"/>
      <c r="F20" s="84"/>
      <c r="G20" s="90">
        <f t="shared" si="1"/>
        <v>0</v>
      </c>
      <c r="H20" s="80"/>
      <c r="I20" s="80" t="s">
        <v>317</v>
      </c>
    </row>
    <row r="21" spans="1:9" ht="15" customHeight="1">
      <c r="A21" s="72" t="s">
        <v>15</v>
      </c>
      <c r="B21" s="80" t="s">
        <v>142</v>
      </c>
      <c r="C21" s="84">
        <f t="shared" si="0"/>
        <v>2</v>
      </c>
      <c r="D21" s="84"/>
      <c r="E21" s="84"/>
      <c r="F21" s="84"/>
      <c r="G21" s="90">
        <f t="shared" si="1"/>
        <v>2</v>
      </c>
      <c r="H21" s="80"/>
      <c r="I21" s="80" t="s">
        <v>343</v>
      </c>
    </row>
    <row r="22" spans="1:9" ht="15" customHeight="1">
      <c r="A22" s="72" t="s">
        <v>16</v>
      </c>
      <c r="B22" s="80" t="s">
        <v>142</v>
      </c>
      <c r="C22" s="84">
        <f t="shared" si="0"/>
        <v>2</v>
      </c>
      <c r="D22" s="84"/>
      <c r="E22" s="84"/>
      <c r="F22" s="84"/>
      <c r="G22" s="90">
        <f t="shared" si="1"/>
        <v>2</v>
      </c>
      <c r="H22" s="80"/>
      <c r="I22" s="80" t="s">
        <v>319</v>
      </c>
    </row>
    <row r="23" spans="1:9" ht="15" customHeight="1">
      <c r="A23" s="72" t="s">
        <v>17</v>
      </c>
      <c r="B23" s="80" t="s">
        <v>142</v>
      </c>
      <c r="C23" s="84">
        <f t="shared" si="0"/>
        <v>2</v>
      </c>
      <c r="D23" s="84"/>
      <c r="E23" s="84"/>
      <c r="F23" s="84"/>
      <c r="G23" s="90">
        <f t="shared" si="1"/>
        <v>2</v>
      </c>
      <c r="H23" s="80"/>
      <c r="I23" s="80" t="s">
        <v>320</v>
      </c>
    </row>
    <row r="24" spans="1:9" ht="15" customHeight="1">
      <c r="A24" s="72" t="s">
        <v>119</v>
      </c>
      <c r="B24" s="80" t="s">
        <v>275</v>
      </c>
      <c r="C24" s="84" t="s">
        <v>120</v>
      </c>
      <c r="D24" s="84"/>
      <c r="E24" s="84"/>
      <c r="F24" s="84"/>
      <c r="G24" s="90" t="s">
        <v>120</v>
      </c>
      <c r="H24" s="80"/>
      <c r="I24" s="80" t="s">
        <v>321</v>
      </c>
    </row>
    <row r="25" spans="1:9" s="29" customFormat="1" ht="15" customHeight="1">
      <c r="A25" s="75" t="s">
        <v>19</v>
      </c>
      <c r="B25" s="75"/>
      <c r="C25" s="75"/>
      <c r="D25" s="87"/>
      <c r="E25" s="86"/>
      <c r="F25" s="86"/>
      <c r="G25" s="87"/>
      <c r="H25" s="75"/>
      <c r="I25" s="75"/>
    </row>
    <row r="26" spans="1:9" ht="15" customHeight="1">
      <c r="A26" s="72" t="s">
        <v>20</v>
      </c>
      <c r="B26" s="80" t="s">
        <v>142</v>
      </c>
      <c r="C26" s="84">
        <f aca="true" t="shared" si="2" ref="C26:C68">IF(B26=$B$4,2,0)</f>
        <v>2</v>
      </c>
      <c r="D26" s="84"/>
      <c r="E26" s="84"/>
      <c r="F26" s="84"/>
      <c r="G26" s="90">
        <f aca="true" t="shared" si="3" ref="G26:G68">C26*(1-D26)*(1-E26)*(1-F26)</f>
        <v>2</v>
      </c>
      <c r="H26" s="80"/>
      <c r="I26" s="80" t="s">
        <v>268</v>
      </c>
    </row>
    <row r="27" spans="1:9" ht="15" customHeight="1">
      <c r="A27" s="72" t="s">
        <v>21</v>
      </c>
      <c r="B27" s="80" t="s">
        <v>142</v>
      </c>
      <c r="C27" s="84">
        <f t="shared" si="2"/>
        <v>2</v>
      </c>
      <c r="D27" s="84"/>
      <c r="E27" s="84"/>
      <c r="F27" s="84"/>
      <c r="G27" s="90">
        <f t="shared" si="3"/>
        <v>2</v>
      </c>
      <c r="H27" s="80"/>
      <c r="I27" s="80" t="s">
        <v>261</v>
      </c>
    </row>
    <row r="28" spans="1:9" ht="15" customHeight="1">
      <c r="A28" s="72" t="s">
        <v>22</v>
      </c>
      <c r="B28" s="80" t="s">
        <v>142</v>
      </c>
      <c r="C28" s="84">
        <f t="shared" si="2"/>
        <v>2</v>
      </c>
      <c r="D28" s="84"/>
      <c r="E28" s="84"/>
      <c r="F28" s="84"/>
      <c r="G28" s="90">
        <f t="shared" si="3"/>
        <v>2</v>
      </c>
      <c r="I28" s="30" t="s">
        <v>459</v>
      </c>
    </row>
    <row r="29" spans="1:9" ht="15" customHeight="1">
      <c r="A29" s="72" t="s">
        <v>23</v>
      </c>
      <c r="B29" s="80" t="s">
        <v>168</v>
      </c>
      <c r="C29" s="84">
        <f t="shared" si="2"/>
        <v>0</v>
      </c>
      <c r="D29" s="84"/>
      <c r="E29" s="84"/>
      <c r="F29" s="84"/>
      <c r="G29" s="90">
        <f t="shared" si="3"/>
        <v>0</v>
      </c>
      <c r="H29" s="80" t="s">
        <v>462</v>
      </c>
      <c r="I29" s="80" t="s">
        <v>272</v>
      </c>
    </row>
    <row r="30" spans="1:9" ht="15" customHeight="1">
      <c r="A30" s="72" t="s">
        <v>24</v>
      </c>
      <c r="B30" s="80" t="s">
        <v>168</v>
      </c>
      <c r="C30" s="84">
        <f t="shared" si="2"/>
        <v>0</v>
      </c>
      <c r="D30" s="84"/>
      <c r="E30" s="84"/>
      <c r="F30" s="84"/>
      <c r="G30" s="90">
        <f t="shared" si="3"/>
        <v>0</v>
      </c>
      <c r="H30" s="80" t="s">
        <v>469</v>
      </c>
      <c r="I30" s="80" t="s">
        <v>264</v>
      </c>
    </row>
    <row r="31" spans="1:9" ht="15" customHeight="1">
      <c r="A31" s="72" t="s">
        <v>25</v>
      </c>
      <c r="B31" s="80" t="s">
        <v>168</v>
      </c>
      <c r="C31" s="84">
        <f t="shared" si="2"/>
        <v>0</v>
      </c>
      <c r="D31" s="84"/>
      <c r="E31" s="84"/>
      <c r="F31" s="84"/>
      <c r="G31" s="90">
        <f t="shared" si="3"/>
        <v>0</v>
      </c>
      <c r="H31" s="80"/>
      <c r="I31" s="80" t="s">
        <v>404</v>
      </c>
    </row>
    <row r="32" spans="1:9" ht="15" customHeight="1">
      <c r="A32" s="72" t="s">
        <v>26</v>
      </c>
      <c r="B32" s="80" t="s">
        <v>168</v>
      </c>
      <c r="C32" s="84">
        <f t="shared" si="2"/>
        <v>0</v>
      </c>
      <c r="D32" s="84"/>
      <c r="E32" s="84"/>
      <c r="F32" s="84"/>
      <c r="G32" s="90">
        <f t="shared" si="3"/>
        <v>0</v>
      </c>
      <c r="H32" s="80" t="s">
        <v>480</v>
      </c>
      <c r="I32" s="80" t="s">
        <v>259</v>
      </c>
    </row>
    <row r="33" spans="1:9" ht="15" customHeight="1">
      <c r="A33" s="72" t="s">
        <v>27</v>
      </c>
      <c r="B33" s="80" t="s">
        <v>168</v>
      </c>
      <c r="C33" s="84">
        <f t="shared" si="2"/>
        <v>0</v>
      </c>
      <c r="D33" s="84"/>
      <c r="E33" s="84"/>
      <c r="F33" s="84"/>
      <c r="G33" s="90">
        <f t="shared" si="3"/>
        <v>0</v>
      </c>
      <c r="H33" s="80"/>
      <c r="I33" s="80" t="s">
        <v>274</v>
      </c>
    </row>
    <row r="34" spans="1:9" ht="15" customHeight="1">
      <c r="A34" s="72" t="s">
        <v>28</v>
      </c>
      <c r="B34" s="80" t="s">
        <v>142</v>
      </c>
      <c r="C34" s="84">
        <f t="shared" si="2"/>
        <v>2</v>
      </c>
      <c r="D34" s="84"/>
      <c r="E34" s="84"/>
      <c r="F34" s="84"/>
      <c r="G34" s="90">
        <f t="shared" si="3"/>
        <v>2</v>
      </c>
      <c r="H34" s="80"/>
      <c r="I34" s="80" t="s">
        <v>487</v>
      </c>
    </row>
    <row r="35" spans="1:9" ht="15" customHeight="1">
      <c r="A35" s="72" t="s">
        <v>121</v>
      </c>
      <c r="B35" s="80" t="s">
        <v>275</v>
      </c>
      <c r="C35" s="84" t="s">
        <v>120</v>
      </c>
      <c r="D35" s="84"/>
      <c r="E35" s="84"/>
      <c r="F35" s="84"/>
      <c r="G35" s="90" t="s">
        <v>120</v>
      </c>
      <c r="H35" s="80"/>
      <c r="I35" s="80" t="s">
        <v>267</v>
      </c>
    </row>
    <row r="36" spans="1:9" ht="15" customHeight="1">
      <c r="A36" s="72" t="s">
        <v>124</v>
      </c>
      <c r="B36" s="80" t="s">
        <v>275</v>
      </c>
      <c r="C36" s="84" t="s">
        <v>120</v>
      </c>
      <c r="D36" s="84"/>
      <c r="E36" s="84"/>
      <c r="F36" s="84"/>
      <c r="G36" s="90" t="s">
        <v>120</v>
      </c>
      <c r="H36" s="80"/>
      <c r="I36" s="80" t="s">
        <v>266</v>
      </c>
    </row>
    <row r="37" spans="1:9" s="29" customFormat="1" ht="15" customHeight="1">
      <c r="A37" s="75" t="s">
        <v>31</v>
      </c>
      <c r="B37" s="75"/>
      <c r="C37" s="75"/>
      <c r="D37" s="75"/>
      <c r="E37" s="86"/>
      <c r="F37" s="86"/>
      <c r="G37" s="87"/>
      <c r="H37" s="75"/>
      <c r="I37" s="75"/>
    </row>
    <row r="38" spans="1:9" ht="15" customHeight="1">
      <c r="A38" s="72" t="s">
        <v>32</v>
      </c>
      <c r="B38" s="80" t="s">
        <v>142</v>
      </c>
      <c r="C38" s="84">
        <f t="shared" si="2"/>
        <v>2</v>
      </c>
      <c r="D38" s="84"/>
      <c r="E38" s="84"/>
      <c r="F38" s="84"/>
      <c r="G38" s="90">
        <f t="shared" si="3"/>
        <v>2</v>
      </c>
      <c r="H38" s="80"/>
      <c r="I38" s="80" t="s">
        <v>502</v>
      </c>
    </row>
    <row r="39" spans="1:9" ht="15" customHeight="1">
      <c r="A39" s="72" t="s">
        <v>33</v>
      </c>
      <c r="B39" s="80" t="s">
        <v>168</v>
      </c>
      <c r="C39" s="84">
        <f t="shared" si="2"/>
        <v>0</v>
      </c>
      <c r="D39" s="84"/>
      <c r="E39" s="84"/>
      <c r="F39" s="84"/>
      <c r="G39" s="90">
        <f t="shared" si="3"/>
        <v>0</v>
      </c>
      <c r="H39" s="80"/>
      <c r="I39" s="80" t="s">
        <v>276</v>
      </c>
    </row>
    <row r="40" spans="1:9" ht="15" customHeight="1">
      <c r="A40" s="72" t="s">
        <v>101</v>
      </c>
      <c r="B40" s="80" t="s">
        <v>168</v>
      </c>
      <c r="C40" s="84">
        <f t="shared" si="2"/>
        <v>0</v>
      </c>
      <c r="D40" s="84"/>
      <c r="E40" s="84"/>
      <c r="F40" s="84"/>
      <c r="G40" s="90">
        <f t="shared" si="3"/>
        <v>0</v>
      </c>
      <c r="H40" s="80"/>
      <c r="I40" s="80" t="s">
        <v>289</v>
      </c>
    </row>
    <row r="41" spans="1:9" ht="15" customHeight="1">
      <c r="A41" s="72" t="s">
        <v>34</v>
      </c>
      <c r="B41" s="80" t="s">
        <v>168</v>
      </c>
      <c r="C41" s="84">
        <f t="shared" si="2"/>
        <v>0</v>
      </c>
      <c r="D41" s="84"/>
      <c r="E41" s="84"/>
      <c r="F41" s="84"/>
      <c r="G41" s="90">
        <f t="shared" si="3"/>
        <v>0</v>
      </c>
      <c r="H41" s="80" t="s">
        <v>688</v>
      </c>
      <c r="I41" s="80" t="s">
        <v>291</v>
      </c>
    </row>
    <row r="42" spans="1:9" ht="15" customHeight="1">
      <c r="A42" s="72" t="s">
        <v>35</v>
      </c>
      <c r="B42" s="80" t="s">
        <v>142</v>
      </c>
      <c r="C42" s="84">
        <f t="shared" si="2"/>
        <v>2</v>
      </c>
      <c r="D42" s="84"/>
      <c r="E42" s="84"/>
      <c r="F42" s="84"/>
      <c r="G42" s="90">
        <f t="shared" si="3"/>
        <v>2</v>
      </c>
      <c r="H42" s="80"/>
      <c r="I42" s="80" t="s">
        <v>277</v>
      </c>
    </row>
    <row r="43" spans="1:9" ht="15" customHeight="1">
      <c r="A43" s="72" t="s">
        <v>36</v>
      </c>
      <c r="B43" s="80" t="s">
        <v>142</v>
      </c>
      <c r="C43" s="84">
        <f t="shared" si="2"/>
        <v>2</v>
      </c>
      <c r="D43" s="84"/>
      <c r="E43" s="84"/>
      <c r="F43" s="84"/>
      <c r="G43" s="90">
        <f t="shared" si="3"/>
        <v>2</v>
      </c>
      <c r="H43" s="80"/>
      <c r="I43" s="80" t="s">
        <v>292</v>
      </c>
    </row>
    <row r="44" spans="1:9" ht="15" customHeight="1">
      <c r="A44" s="72" t="s">
        <v>37</v>
      </c>
      <c r="B44" s="80" t="s">
        <v>142</v>
      </c>
      <c r="C44" s="84">
        <f t="shared" si="2"/>
        <v>2</v>
      </c>
      <c r="D44" s="84"/>
      <c r="E44" s="84"/>
      <c r="F44" s="84"/>
      <c r="G44" s="90">
        <f t="shared" si="3"/>
        <v>2</v>
      </c>
      <c r="H44" s="32"/>
      <c r="I44" s="32" t="s">
        <v>293</v>
      </c>
    </row>
    <row r="45" spans="1:9" ht="15" customHeight="1">
      <c r="A45" s="72" t="s">
        <v>123</v>
      </c>
      <c r="B45" s="80" t="s">
        <v>275</v>
      </c>
      <c r="C45" s="84" t="s">
        <v>120</v>
      </c>
      <c r="D45" s="84"/>
      <c r="E45" s="84"/>
      <c r="F45" s="84"/>
      <c r="G45" s="90" t="s">
        <v>120</v>
      </c>
      <c r="H45" s="80"/>
      <c r="I45" s="32" t="s">
        <v>304</v>
      </c>
    </row>
    <row r="46" spans="1:9" s="29" customFormat="1" ht="15" customHeight="1">
      <c r="A46" s="75" t="s">
        <v>38</v>
      </c>
      <c r="B46" s="75"/>
      <c r="C46" s="75"/>
      <c r="D46" s="86"/>
      <c r="E46" s="86"/>
      <c r="F46" s="86"/>
      <c r="G46" s="87"/>
      <c r="H46" s="75"/>
      <c r="I46" s="75"/>
    </row>
    <row r="47" spans="1:9" ht="15" customHeight="1">
      <c r="A47" s="72" t="s">
        <v>39</v>
      </c>
      <c r="B47" s="80" t="s">
        <v>168</v>
      </c>
      <c r="C47" s="84">
        <f aca="true" t="shared" si="4" ref="C47:C60">IF(B47=$B$4,2,0)</f>
        <v>0</v>
      </c>
      <c r="D47" s="84"/>
      <c r="E47" s="84"/>
      <c r="F47" s="84"/>
      <c r="G47" s="90">
        <f aca="true" t="shared" si="5" ref="G47:G60">C47*(1-D47)*(1-E47)*(1-F47)</f>
        <v>0</v>
      </c>
      <c r="H47" s="80"/>
      <c r="I47" s="80" t="s">
        <v>322</v>
      </c>
    </row>
    <row r="48" spans="1:9" ht="15" customHeight="1">
      <c r="A48" s="72" t="s">
        <v>40</v>
      </c>
      <c r="B48" s="80" t="s">
        <v>168</v>
      </c>
      <c r="C48" s="84">
        <f t="shared" si="4"/>
        <v>0</v>
      </c>
      <c r="D48" s="84"/>
      <c r="E48" s="84"/>
      <c r="F48" s="84"/>
      <c r="G48" s="90">
        <f t="shared" si="5"/>
        <v>0</v>
      </c>
      <c r="H48" s="80"/>
      <c r="I48" s="80" t="s">
        <v>323</v>
      </c>
    </row>
    <row r="49" spans="1:9" ht="15" customHeight="1">
      <c r="A49" s="72" t="s">
        <v>41</v>
      </c>
      <c r="B49" s="80" t="s">
        <v>168</v>
      </c>
      <c r="C49" s="84">
        <f t="shared" si="4"/>
        <v>0</v>
      </c>
      <c r="D49" s="84"/>
      <c r="E49" s="84"/>
      <c r="F49" s="84"/>
      <c r="G49" s="90">
        <f t="shared" si="5"/>
        <v>0</v>
      </c>
      <c r="H49" s="80"/>
      <c r="I49" s="141" t="s">
        <v>324</v>
      </c>
    </row>
    <row r="50" spans="1:9" ht="15" customHeight="1">
      <c r="A50" s="72" t="s">
        <v>42</v>
      </c>
      <c r="B50" s="80" t="s">
        <v>168</v>
      </c>
      <c r="C50" s="84">
        <f t="shared" si="4"/>
        <v>0</v>
      </c>
      <c r="D50" s="84"/>
      <c r="E50" s="84"/>
      <c r="F50" s="84"/>
      <c r="G50" s="90">
        <f t="shared" si="5"/>
        <v>0</v>
      </c>
      <c r="H50" s="80" t="s">
        <v>528</v>
      </c>
      <c r="I50" s="143" t="s">
        <v>273</v>
      </c>
    </row>
    <row r="51" spans="1:9" ht="15" customHeight="1">
      <c r="A51" s="72" t="s">
        <v>92</v>
      </c>
      <c r="B51" s="80" t="s">
        <v>168</v>
      </c>
      <c r="C51" s="84">
        <f t="shared" si="4"/>
        <v>0</v>
      </c>
      <c r="D51" s="84"/>
      <c r="E51" s="84"/>
      <c r="F51" s="84"/>
      <c r="G51" s="90">
        <f t="shared" si="5"/>
        <v>0</v>
      </c>
      <c r="H51" s="80"/>
      <c r="I51" s="80" t="s">
        <v>531</v>
      </c>
    </row>
    <row r="52" spans="1:9" ht="15" customHeight="1">
      <c r="A52" s="72" t="s">
        <v>43</v>
      </c>
      <c r="B52" s="80" t="s">
        <v>168</v>
      </c>
      <c r="C52" s="84">
        <f t="shared" si="4"/>
        <v>0</v>
      </c>
      <c r="D52" s="84"/>
      <c r="E52" s="84"/>
      <c r="F52" s="84"/>
      <c r="G52" s="90">
        <f t="shared" si="5"/>
        <v>0</v>
      </c>
      <c r="H52" s="80"/>
      <c r="I52" s="80" t="s">
        <v>325</v>
      </c>
    </row>
    <row r="53" spans="1:9" ht="15" customHeight="1">
      <c r="A53" s="72" t="s">
        <v>44</v>
      </c>
      <c r="B53" s="80" t="s">
        <v>142</v>
      </c>
      <c r="C53" s="84">
        <f t="shared" si="4"/>
        <v>2</v>
      </c>
      <c r="D53" s="84"/>
      <c r="E53" s="84"/>
      <c r="F53" s="84"/>
      <c r="G53" s="90">
        <f t="shared" si="5"/>
        <v>2</v>
      </c>
      <c r="H53" s="80"/>
      <c r="I53" s="80" t="s">
        <v>326</v>
      </c>
    </row>
    <row r="54" spans="1:9" s="29" customFormat="1" ht="15" customHeight="1">
      <c r="A54" s="75" t="s">
        <v>45</v>
      </c>
      <c r="B54" s="75"/>
      <c r="C54" s="75"/>
      <c r="D54" s="75"/>
      <c r="E54" s="86"/>
      <c r="F54" s="86"/>
      <c r="G54" s="87"/>
      <c r="H54" s="75"/>
      <c r="I54" s="75"/>
    </row>
    <row r="55" spans="1:9" ht="15" customHeight="1">
      <c r="A55" s="72" t="s">
        <v>46</v>
      </c>
      <c r="B55" s="80" t="s">
        <v>142</v>
      </c>
      <c r="C55" s="84">
        <f t="shared" si="4"/>
        <v>2</v>
      </c>
      <c r="D55" s="84"/>
      <c r="E55" s="84"/>
      <c r="F55" s="84"/>
      <c r="G55" s="90">
        <f t="shared" si="5"/>
        <v>2</v>
      </c>
      <c r="H55" s="80"/>
      <c r="I55" s="80" t="s">
        <v>345</v>
      </c>
    </row>
    <row r="56" spans="1:9" ht="15" customHeight="1">
      <c r="A56" s="72" t="s">
        <v>47</v>
      </c>
      <c r="B56" s="80" t="s">
        <v>168</v>
      </c>
      <c r="C56" s="84">
        <f t="shared" si="4"/>
        <v>0</v>
      </c>
      <c r="D56" s="84"/>
      <c r="E56" s="84"/>
      <c r="F56" s="84"/>
      <c r="G56" s="90">
        <f t="shared" si="5"/>
        <v>0</v>
      </c>
      <c r="H56" s="80"/>
      <c r="I56" s="80" t="s">
        <v>543</v>
      </c>
    </row>
    <row r="57" spans="1:9" ht="15" customHeight="1">
      <c r="A57" s="72" t="s">
        <v>48</v>
      </c>
      <c r="B57" s="80" t="s">
        <v>142</v>
      </c>
      <c r="C57" s="84">
        <f t="shared" si="4"/>
        <v>2</v>
      </c>
      <c r="D57" s="84"/>
      <c r="E57" s="84"/>
      <c r="F57" s="84"/>
      <c r="G57" s="90">
        <f t="shared" si="5"/>
        <v>2</v>
      </c>
      <c r="H57" s="80"/>
      <c r="I57" s="80" t="s">
        <v>341</v>
      </c>
    </row>
    <row r="58" spans="1:9" ht="15" customHeight="1">
      <c r="A58" s="72" t="s">
        <v>49</v>
      </c>
      <c r="B58" s="80" t="s">
        <v>168</v>
      </c>
      <c r="C58" s="84">
        <f t="shared" si="4"/>
        <v>0</v>
      </c>
      <c r="D58" s="84"/>
      <c r="E58" s="84"/>
      <c r="F58" s="84"/>
      <c r="G58" s="90">
        <f t="shared" si="5"/>
        <v>0</v>
      </c>
      <c r="H58" s="80"/>
      <c r="I58" s="80" t="s">
        <v>549</v>
      </c>
    </row>
    <row r="59" spans="1:9" ht="15" customHeight="1">
      <c r="A59" s="72" t="s">
        <v>50</v>
      </c>
      <c r="B59" s="80" t="s">
        <v>168</v>
      </c>
      <c r="C59" s="84">
        <f t="shared" si="4"/>
        <v>0</v>
      </c>
      <c r="D59" s="84"/>
      <c r="E59" s="84"/>
      <c r="F59" s="84"/>
      <c r="G59" s="90">
        <f t="shared" si="5"/>
        <v>0</v>
      </c>
      <c r="H59" s="80" t="s">
        <v>553</v>
      </c>
      <c r="I59" s="80" t="s">
        <v>339</v>
      </c>
    </row>
    <row r="60" spans="1:9" ht="15" customHeight="1">
      <c r="A60" s="72" t="s">
        <v>51</v>
      </c>
      <c r="B60" s="80" t="s">
        <v>168</v>
      </c>
      <c r="C60" s="84">
        <f t="shared" si="4"/>
        <v>0</v>
      </c>
      <c r="D60" s="84"/>
      <c r="E60" s="84"/>
      <c r="F60" s="84"/>
      <c r="G60" s="90">
        <f t="shared" si="5"/>
        <v>0</v>
      </c>
      <c r="H60" s="80" t="s">
        <v>555</v>
      </c>
      <c r="I60" s="80" t="s">
        <v>340</v>
      </c>
    </row>
    <row r="61" spans="1:9" ht="15" customHeight="1">
      <c r="A61" s="72" t="s">
        <v>52</v>
      </c>
      <c r="B61" s="80" t="s">
        <v>142</v>
      </c>
      <c r="C61" s="84">
        <f t="shared" si="2"/>
        <v>2</v>
      </c>
      <c r="D61" s="84"/>
      <c r="E61" s="84"/>
      <c r="F61" s="84"/>
      <c r="G61" s="90">
        <f t="shared" si="3"/>
        <v>2</v>
      </c>
      <c r="H61" s="80"/>
      <c r="I61" s="80" t="s">
        <v>302</v>
      </c>
    </row>
    <row r="62" spans="1:9" ht="15" customHeight="1">
      <c r="A62" s="72" t="s">
        <v>53</v>
      </c>
      <c r="B62" s="80" t="s">
        <v>142</v>
      </c>
      <c r="C62" s="84">
        <f t="shared" si="2"/>
        <v>2</v>
      </c>
      <c r="D62" s="84"/>
      <c r="E62" s="84"/>
      <c r="F62" s="84"/>
      <c r="G62" s="90">
        <f t="shared" si="3"/>
        <v>2</v>
      </c>
      <c r="H62" s="80"/>
      <c r="I62" s="80" t="s">
        <v>295</v>
      </c>
    </row>
    <row r="63" spans="1:9" ht="15" customHeight="1">
      <c r="A63" s="72" t="s">
        <v>54</v>
      </c>
      <c r="B63" s="80" t="s">
        <v>142</v>
      </c>
      <c r="C63" s="84">
        <f t="shared" si="2"/>
        <v>2</v>
      </c>
      <c r="D63" s="84"/>
      <c r="E63" s="84"/>
      <c r="F63" s="84"/>
      <c r="G63" s="90">
        <f t="shared" si="3"/>
        <v>2</v>
      </c>
      <c r="H63" s="80"/>
      <c r="I63" s="80" t="s">
        <v>567</v>
      </c>
    </row>
    <row r="64" spans="1:9" ht="15" customHeight="1">
      <c r="A64" s="72" t="s">
        <v>55</v>
      </c>
      <c r="B64" s="80" t="s">
        <v>168</v>
      </c>
      <c r="C64" s="84">
        <f t="shared" si="2"/>
        <v>0</v>
      </c>
      <c r="D64" s="84"/>
      <c r="E64" s="84"/>
      <c r="F64" s="84"/>
      <c r="G64" s="90">
        <f t="shared" si="3"/>
        <v>0</v>
      </c>
      <c r="H64" s="80" t="s">
        <v>555</v>
      </c>
      <c r="I64" s="80" t="s">
        <v>284</v>
      </c>
    </row>
    <row r="65" spans="1:9" ht="15" customHeight="1">
      <c r="A65" s="72" t="s">
        <v>56</v>
      </c>
      <c r="B65" s="80" t="s">
        <v>168</v>
      </c>
      <c r="C65" s="84">
        <f t="shared" si="2"/>
        <v>0</v>
      </c>
      <c r="D65" s="84"/>
      <c r="E65" s="84">
        <v>0.5</v>
      </c>
      <c r="F65" s="84"/>
      <c r="G65" s="90">
        <f t="shared" si="3"/>
        <v>0</v>
      </c>
      <c r="H65" s="80" t="s">
        <v>577</v>
      </c>
      <c r="I65" s="80" t="s">
        <v>298</v>
      </c>
    </row>
    <row r="66" spans="1:9" ht="15" customHeight="1">
      <c r="A66" s="72" t="s">
        <v>57</v>
      </c>
      <c r="B66" s="80" t="s">
        <v>168</v>
      </c>
      <c r="C66" s="84">
        <f t="shared" si="2"/>
        <v>0</v>
      </c>
      <c r="D66" s="84"/>
      <c r="E66" s="84"/>
      <c r="F66" s="84"/>
      <c r="G66" s="90">
        <f t="shared" si="3"/>
        <v>0</v>
      </c>
      <c r="H66" s="80"/>
      <c r="I66" s="80" t="s">
        <v>580</v>
      </c>
    </row>
    <row r="67" spans="1:9" ht="15" customHeight="1">
      <c r="A67" s="72" t="s">
        <v>58</v>
      </c>
      <c r="B67" s="80" t="s">
        <v>142</v>
      </c>
      <c r="C67" s="84">
        <f t="shared" si="2"/>
        <v>2</v>
      </c>
      <c r="D67" s="84"/>
      <c r="E67" s="84"/>
      <c r="F67" s="84"/>
      <c r="G67" s="90">
        <f t="shared" si="3"/>
        <v>2</v>
      </c>
      <c r="H67" s="80"/>
      <c r="I67" s="80" t="s">
        <v>395</v>
      </c>
    </row>
    <row r="68" spans="1:9" ht="15" customHeight="1">
      <c r="A68" s="72" t="s">
        <v>59</v>
      </c>
      <c r="B68" s="72" t="s">
        <v>168</v>
      </c>
      <c r="C68" s="84">
        <f t="shared" si="2"/>
        <v>0</v>
      </c>
      <c r="D68" s="84"/>
      <c r="E68" s="84"/>
      <c r="F68" s="84"/>
      <c r="G68" s="90">
        <f t="shared" si="3"/>
        <v>0</v>
      </c>
      <c r="H68" s="80" t="s">
        <v>593</v>
      </c>
      <c r="I68" s="72" t="s">
        <v>285</v>
      </c>
    </row>
    <row r="69" spans="1:9" s="29" customFormat="1" ht="15" customHeight="1">
      <c r="A69" s="75" t="s">
        <v>60</v>
      </c>
      <c r="B69" s="75"/>
      <c r="C69" s="75"/>
      <c r="D69" s="75"/>
      <c r="E69" s="86"/>
      <c r="F69" s="86"/>
      <c r="G69" s="87"/>
      <c r="H69" s="75"/>
      <c r="I69" s="75"/>
    </row>
    <row r="70" spans="1:9" ht="15" customHeight="1">
      <c r="A70" s="72" t="s">
        <v>61</v>
      </c>
      <c r="B70" s="80" t="s">
        <v>168</v>
      </c>
      <c r="C70" s="84">
        <f aca="true" t="shared" si="6" ref="C70:C75">IF(B70=$B$4,2,0)</f>
        <v>0</v>
      </c>
      <c r="D70" s="84"/>
      <c r="E70" s="84"/>
      <c r="F70" s="84"/>
      <c r="G70" s="90">
        <f aca="true" t="shared" si="7" ref="G70:G75">C70*(1-D70)*(1-E70)*(1-F70)</f>
        <v>0</v>
      </c>
      <c r="H70" s="80"/>
      <c r="I70" s="80" t="s">
        <v>595</v>
      </c>
    </row>
    <row r="71" spans="1:9" ht="15" customHeight="1">
      <c r="A71" s="72" t="s">
        <v>62</v>
      </c>
      <c r="B71" s="80" t="s">
        <v>168</v>
      </c>
      <c r="C71" s="84">
        <f t="shared" si="6"/>
        <v>0</v>
      </c>
      <c r="D71" s="84"/>
      <c r="E71" s="84"/>
      <c r="F71" s="84"/>
      <c r="G71" s="90">
        <f t="shared" si="7"/>
        <v>0</v>
      </c>
      <c r="H71" s="80"/>
      <c r="I71" s="80" t="s">
        <v>601</v>
      </c>
    </row>
    <row r="72" spans="1:9" ht="15" customHeight="1">
      <c r="A72" s="72" t="s">
        <v>63</v>
      </c>
      <c r="B72" s="80" t="s">
        <v>142</v>
      </c>
      <c r="C72" s="84">
        <f t="shared" si="6"/>
        <v>2</v>
      </c>
      <c r="D72" s="84"/>
      <c r="E72" s="84"/>
      <c r="F72" s="84"/>
      <c r="G72" s="90">
        <f t="shared" si="7"/>
        <v>2</v>
      </c>
      <c r="H72" s="80"/>
      <c r="I72" s="80" t="s">
        <v>329</v>
      </c>
    </row>
    <row r="73" spans="1:9" ht="15" customHeight="1">
      <c r="A73" s="72" t="s">
        <v>64</v>
      </c>
      <c r="B73" s="80" t="s">
        <v>142</v>
      </c>
      <c r="C73" s="84">
        <f t="shared" si="6"/>
        <v>2</v>
      </c>
      <c r="D73" s="84"/>
      <c r="E73" s="84"/>
      <c r="F73" s="84"/>
      <c r="G73" s="90">
        <f t="shared" si="7"/>
        <v>2</v>
      </c>
      <c r="H73" s="80"/>
      <c r="I73" s="80" t="s">
        <v>338</v>
      </c>
    </row>
    <row r="74" spans="1:9" ht="15" customHeight="1">
      <c r="A74" s="72" t="s">
        <v>65</v>
      </c>
      <c r="B74" s="72" t="s">
        <v>142</v>
      </c>
      <c r="C74" s="84">
        <f t="shared" si="6"/>
        <v>2</v>
      </c>
      <c r="D74" s="84"/>
      <c r="E74" s="84"/>
      <c r="F74" s="84"/>
      <c r="G74" s="90">
        <f t="shared" si="7"/>
        <v>2</v>
      </c>
      <c r="H74" s="80"/>
      <c r="I74" s="80" t="s">
        <v>606</v>
      </c>
    </row>
    <row r="75" spans="1:9" ht="15" customHeight="1">
      <c r="A75" s="72" t="s">
        <v>66</v>
      </c>
      <c r="B75" s="80" t="s">
        <v>168</v>
      </c>
      <c r="C75" s="84">
        <f t="shared" si="6"/>
        <v>0</v>
      </c>
      <c r="D75" s="84"/>
      <c r="E75" s="84"/>
      <c r="F75" s="84"/>
      <c r="G75" s="90">
        <f t="shared" si="7"/>
        <v>0</v>
      </c>
      <c r="H75" s="80" t="s">
        <v>593</v>
      </c>
      <c r="I75" s="80" t="s">
        <v>336</v>
      </c>
    </row>
    <row r="76" spans="1:9" s="29" customFormat="1" ht="15" customHeight="1">
      <c r="A76" s="75" t="s">
        <v>67</v>
      </c>
      <c r="B76" s="75"/>
      <c r="C76" s="75"/>
      <c r="D76" s="75"/>
      <c r="E76" s="86"/>
      <c r="F76" s="86"/>
      <c r="G76" s="87"/>
      <c r="H76" s="75"/>
      <c r="I76" s="75"/>
    </row>
    <row r="77" spans="1:9" ht="15" customHeight="1">
      <c r="A77" s="72" t="s">
        <v>68</v>
      </c>
      <c r="B77" s="80" t="s">
        <v>142</v>
      </c>
      <c r="C77" s="84">
        <f aca="true" t="shared" si="8" ref="C77:C98">IF(B77=$B$4,2,0)</f>
        <v>2</v>
      </c>
      <c r="D77" s="84"/>
      <c r="E77" s="84"/>
      <c r="F77" s="84"/>
      <c r="G77" s="90">
        <f aca="true" t="shared" si="9" ref="G77:G98">C77*(1-D77)*(1-E77)*(1-F77)</f>
        <v>2</v>
      </c>
      <c r="H77" s="80"/>
      <c r="I77" s="80" t="s">
        <v>613</v>
      </c>
    </row>
    <row r="78" spans="1:9" ht="15" customHeight="1">
      <c r="A78" s="72" t="s">
        <v>69</v>
      </c>
      <c r="B78" s="80" t="s">
        <v>142</v>
      </c>
      <c r="C78" s="84">
        <f t="shared" si="8"/>
        <v>2</v>
      </c>
      <c r="D78" s="84"/>
      <c r="E78" s="84"/>
      <c r="F78" s="84"/>
      <c r="G78" s="90">
        <f t="shared" si="9"/>
        <v>2</v>
      </c>
      <c r="H78" s="32"/>
      <c r="I78" s="88" t="s">
        <v>352</v>
      </c>
    </row>
    <row r="79" spans="1:9" ht="15" customHeight="1">
      <c r="A79" s="72" t="s">
        <v>70</v>
      </c>
      <c r="B79" s="80" t="s">
        <v>168</v>
      </c>
      <c r="C79" s="84">
        <f t="shared" si="8"/>
        <v>0</v>
      </c>
      <c r="D79" s="84"/>
      <c r="E79" s="84"/>
      <c r="F79" s="84"/>
      <c r="G79" s="90">
        <f t="shared" si="9"/>
        <v>0</v>
      </c>
      <c r="H79" s="80"/>
      <c r="I79" s="80" t="s">
        <v>371</v>
      </c>
    </row>
    <row r="80" spans="1:9" ht="15" customHeight="1">
      <c r="A80" s="72" t="s">
        <v>71</v>
      </c>
      <c r="B80" s="80" t="s">
        <v>168</v>
      </c>
      <c r="C80" s="84">
        <f t="shared" si="8"/>
        <v>0</v>
      </c>
      <c r="D80" s="84"/>
      <c r="E80" s="84"/>
      <c r="F80" s="84"/>
      <c r="G80" s="90">
        <f t="shared" si="9"/>
        <v>0</v>
      </c>
      <c r="H80" s="80" t="s">
        <v>632</v>
      </c>
      <c r="I80" s="80" t="s">
        <v>621</v>
      </c>
    </row>
    <row r="81" spans="1:9" ht="15" customHeight="1">
      <c r="A81" s="72" t="s">
        <v>72</v>
      </c>
      <c r="B81" s="80" t="s">
        <v>168</v>
      </c>
      <c r="C81" s="84">
        <f t="shared" si="8"/>
        <v>0</v>
      </c>
      <c r="D81" s="84"/>
      <c r="E81" s="84"/>
      <c r="F81" s="84"/>
      <c r="G81" s="90">
        <f t="shared" si="9"/>
        <v>0</v>
      </c>
      <c r="H81" s="32"/>
      <c r="I81" s="32" t="s">
        <v>355</v>
      </c>
    </row>
    <row r="82" spans="1:9" ht="15" customHeight="1">
      <c r="A82" s="72" t="s">
        <v>73</v>
      </c>
      <c r="B82" s="80" t="s">
        <v>168</v>
      </c>
      <c r="C82" s="84">
        <f t="shared" si="8"/>
        <v>0</v>
      </c>
      <c r="D82" s="84"/>
      <c r="E82" s="84">
        <v>0.5</v>
      </c>
      <c r="F82" s="84"/>
      <c r="G82" s="90">
        <f t="shared" si="9"/>
        <v>0</v>
      </c>
      <c r="H82" s="80" t="s">
        <v>633</v>
      </c>
      <c r="I82" s="104" t="s">
        <v>356</v>
      </c>
    </row>
    <row r="83" spans="1:9" ht="15" customHeight="1">
      <c r="A83" s="72" t="s">
        <v>74</v>
      </c>
      <c r="B83" s="80" t="s">
        <v>142</v>
      </c>
      <c r="C83" s="84">
        <f t="shared" si="8"/>
        <v>2</v>
      </c>
      <c r="D83" s="84"/>
      <c r="E83" s="84"/>
      <c r="F83" s="84"/>
      <c r="G83" s="90">
        <f t="shared" si="9"/>
        <v>2</v>
      </c>
      <c r="H83" s="80"/>
      <c r="I83" s="80" t="s">
        <v>634</v>
      </c>
    </row>
    <row r="84" spans="1:9" ht="15" customHeight="1">
      <c r="A84" s="72" t="s">
        <v>75</v>
      </c>
      <c r="B84" s="80" t="s">
        <v>168</v>
      </c>
      <c r="C84" s="84">
        <f t="shared" si="8"/>
        <v>0</v>
      </c>
      <c r="D84" s="84"/>
      <c r="E84" s="84"/>
      <c r="F84" s="84"/>
      <c r="G84" s="90">
        <f t="shared" si="9"/>
        <v>0</v>
      </c>
      <c r="H84" s="80" t="s">
        <v>638</v>
      </c>
      <c r="I84" s="80" t="s">
        <v>358</v>
      </c>
    </row>
    <row r="85" spans="1:9" ht="15" customHeight="1">
      <c r="A85" s="72" t="s">
        <v>76</v>
      </c>
      <c r="B85" s="80" t="s">
        <v>168</v>
      </c>
      <c r="C85" s="84">
        <f t="shared" si="8"/>
        <v>0</v>
      </c>
      <c r="D85" s="84"/>
      <c r="E85" s="84"/>
      <c r="F85" s="84"/>
      <c r="G85" s="90">
        <f t="shared" si="9"/>
        <v>0</v>
      </c>
      <c r="H85" s="80"/>
      <c r="I85" s="80" t="s">
        <v>636</v>
      </c>
    </row>
    <row r="86" spans="1:9" ht="15" customHeight="1">
      <c r="A86" s="72" t="s">
        <v>77</v>
      </c>
      <c r="B86" s="80" t="s">
        <v>142</v>
      </c>
      <c r="C86" s="84">
        <f t="shared" si="8"/>
        <v>2</v>
      </c>
      <c r="D86" s="84"/>
      <c r="E86" s="84"/>
      <c r="F86" s="84"/>
      <c r="G86" s="90">
        <f t="shared" si="9"/>
        <v>2</v>
      </c>
      <c r="H86" s="32"/>
      <c r="I86" s="88" t="s">
        <v>360</v>
      </c>
    </row>
    <row r="87" spans="1:9" ht="15" customHeight="1">
      <c r="A87" s="72" t="s">
        <v>78</v>
      </c>
      <c r="B87" s="80" t="s">
        <v>168</v>
      </c>
      <c r="C87" s="84">
        <f t="shared" si="8"/>
        <v>0</v>
      </c>
      <c r="D87" s="84"/>
      <c r="E87" s="84"/>
      <c r="F87" s="84"/>
      <c r="G87" s="90">
        <f t="shared" si="9"/>
        <v>0</v>
      </c>
      <c r="H87" s="80" t="s">
        <v>648</v>
      </c>
      <c r="I87" s="80" t="s">
        <v>647</v>
      </c>
    </row>
    <row r="88" spans="1:9" ht="15" customHeight="1">
      <c r="A88" s="72" t="s">
        <v>79</v>
      </c>
      <c r="B88" s="80" t="s">
        <v>168</v>
      </c>
      <c r="C88" s="84">
        <f t="shared" si="8"/>
        <v>0</v>
      </c>
      <c r="D88" s="84"/>
      <c r="E88" s="84"/>
      <c r="F88" s="84"/>
      <c r="G88" s="90">
        <f t="shared" si="9"/>
        <v>0</v>
      </c>
      <c r="H88" s="80" t="s">
        <v>638</v>
      </c>
      <c r="I88" s="80" t="s">
        <v>362</v>
      </c>
    </row>
    <row r="89" spans="1:9" s="29" customFormat="1" ht="15" customHeight="1">
      <c r="A89" s="75" t="s">
        <v>80</v>
      </c>
      <c r="B89" s="75"/>
      <c r="C89" s="75"/>
      <c r="D89" s="75"/>
      <c r="E89" s="86"/>
      <c r="F89" s="86"/>
      <c r="G89" s="87"/>
      <c r="H89" s="75"/>
      <c r="I89" s="75"/>
    </row>
    <row r="90" spans="1:9" ht="15" customHeight="1">
      <c r="A90" s="72" t="s">
        <v>81</v>
      </c>
      <c r="B90" s="80" t="s">
        <v>168</v>
      </c>
      <c r="C90" s="84">
        <f t="shared" si="8"/>
        <v>0</v>
      </c>
      <c r="D90" s="84"/>
      <c r="E90" s="84"/>
      <c r="F90" s="84"/>
      <c r="G90" s="90">
        <f t="shared" si="9"/>
        <v>0</v>
      </c>
      <c r="H90" s="80"/>
      <c r="I90" s="72" t="s">
        <v>655</v>
      </c>
    </row>
    <row r="91" spans="1:9" ht="15" customHeight="1">
      <c r="A91" s="72" t="s">
        <v>82</v>
      </c>
      <c r="B91" s="80" t="s">
        <v>168</v>
      </c>
      <c r="C91" s="84">
        <f t="shared" si="8"/>
        <v>0</v>
      </c>
      <c r="D91" s="84"/>
      <c r="E91" s="84"/>
      <c r="F91" s="84"/>
      <c r="G91" s="90">
        <f t="shared" si="9"/>
        <v>0</v>
      </c>
      <c r="H91" s="80"/>
      <c r="I91" s="80" t="s">
        <v>364</v>
      </c>
    </row>
    <row r="92" spans="1:9" ht="15" customHeight="1">
      <c r="A92" s="72" t="s">
        <v>83</v>
      </c>
      <c r="B92" s="80" t="s">
        <v>168</v>
      </c>
      <c r="C92" s="84">
        <f t="shared" si="8"/>
        <v>0</v>
      </c>
      <c r="D92" s="84"/>
      <c r="E92" s="84"/>
      <c r="F92" s="84"/>
      <c r="G92" s="90">
        <f t="shared" si="9"/>
        <v>0</v>
      </c>
      <c r="H92" s="80" t="s">
        <v>638</v>
      </c>
      <c r="I92" s="80" t="s">
        <v>367</v>
      </c>
    </row>
    <row r="93" spans="1:9" ht="15" customHeight="1">
      <c r="A93" s="72" t="s">
        <v>84</v>
      </c>
      <c r="B93" s="80" t="s">
        <v>142</v>
      </c>
      <c r="C93" s="84">
        <f t="shared" si="8"/>
        <v>2</v>
      </c>
      <c r="D93" s="84"/>
      <c r="E93" s="84"/>
      <c r="F93" s="84"/>
      <c r="G93" s="90">
        <f t="shared" si="9"/>
        <v>2</v>
      </c>
      <c r="H93" s="80"/>
      <c r="I93" s="80" t="s">
        <v>663</v>
      </c>
    </row>
    <row r="94" spans="1:9" ht="15" customHeight="1">
      <c r="A94" s="72" t="s">
        <v>85</v>
      </c>
      <c r="B94" s="80" t="s">
        <v>142</v>
      </c>
      <c r="C94" s="84">
        <f t="shared" si="8"/>
        <v>2</v>
      </c>
      <c r="D94" s="84"/>
      <c r="E94" s="84"/>
      <c r="F94" s="84"/>
      <c r="G94" s="90">
        <f t="shared" si="9"/>
        <v>2</v>
      </c>
      <c r="H94" s="80"/>
      <c r="I94" s="80" t="s">
        <v>369</v>
      </c>
    </row>
    <row r="95" spans="1:9" ht="15" customHeight="1">
      <c r="A95" s="72" t="s">
        <v>86</v>
      </c>
      <c r="B95" s="80" t="s">
        <v>142</v>
      </c>
      <c r="C95" s="84">
        <f t="shared" si="8"/>
        <v>2</v>
      </c>
      <c r="D95" s="84"/>
      <c r="E95" s="84"/>
      <c r="F95" s="84"/>
      <c r="G95" s="90">
        <f t="shared" si="9"/>
        <v>2</v>
      </c>
      <c r="H95" s="80"/>
      <c r="I95" s="80" t="s">
        <v>370</v>
      </c>
    </row>
    <row r="96" spans="1:9" ht="15" customHeight="1">
      <c r="A96" s="72" t="s">
        <v>87</v>
      </c>
      <c r="B96" s="80" t="s">
        <v>142</v>
      </c>
      <c r="C96" s="84">
        <f t="shared" si="8"/>
        <v>2</v>
      </c>
      <c r="D96" s="84"/>
      <c r="E96" s="84"/>
      <c r="F96" s="84"/>
      <c r="G96" s="90">
        <f t="shared" si="9"/>
        <v>2</v>
      </c>
      <c r="H96" s="80"/>
      <c r="I96" s="80" t="s">
        <v>399</v>
      </c>
    </row>
    <row r="97" spans="1:9" ht="15" customHeight="1">
      <c r="A97" s="72" t="s">
        <v>88</v>
      </c>
      <c r="B97" s="80" t="s">
        <v>168</v>
      </c>
      <c r="C97" s="84">
        <f t="shared" si="8"/>
        <v>0</v>
      </c>
      <c r="D97" s="84"/>
      <c r="E97" s="84"/>
      <c r="F97" s="84"/>
      <c r="G97" s="90">
        <f t="shared" si="9"/>
        <v>0</v>
      </c>
      <c r="H97" s="80"/>
      <c r="I97" s="80" t="s">
        <v>674</v>
      </c>
    </row>
    <row r="98" spans="1:9" ht="15" customHeight="1">
      <c r="A98" s="72" t="s">
        <v>89</v>
      </c>
      <c r="B98" s="80" t="s">
        <v>168</v>
      </c>
      <c r="C98" s="84">
        <f t="shared" si="8"/>
        <v>0</v>
      </c>
      <c r="D98" s="84"/>
      <c r="E98" s="84"/>
      <c r="F98" s="84"/>
      <c r="G98" s="90">
        <f t="shared" si="9"/>
        <v>0</v>
      </c>
      <c r="H98" s="72"/>
      <c r="I98" s="72" t="s">
        <v>680</v>
      </c>
    </row>
    <row r="99" spans="1:9" ht="16.5" customHeight="1">
      <c r="A99" s="100" t="s">
        <v>494</v>
      </c>
      <c r="B99" s="100"/>
      <c r="C99" s="100"/>
      <c r="D99" s="100"/>
      <c r="E99" s="100"/>
      <c r="F99" s="100"/>
      <c r="G99" s="100"/>
      <c r="H99" s="116"/>
      <c r="I99" s="116"/>
    </row>
    <row r="100" spans="1:9" ht="12">
      <c r="A100" s="94"/>
      <c r="B100" s="94"/>
      <c r="C100" s="94"/>
      <c r="D100" s="94"/>
      <c r="E100" s="94"/>
      <c r="F100" s="94"/>
      <c r="G100" s="94"/>
      <c r="H100" s="109"/>
      <c r="I100" s="109"/>
    </row>
    <row r="107" spans="1:9" ht="12">
      <c r="A107" s="94"/>
      <c r="B107" s="94"/>
      <c r="C107" s="94"/>
      <c r="D107" s="94"/>
      <c r="E107" s="94"/>
      <c r="F107" s="94"/>
      <c r="G107" s="94"/>
      <c r="H107" s="109"/>
      <c r="I107" s="109"/>
    </row>
    <row r="111" spans="1:9" ht="12">
      <c r="A111" s="94"/>
      <c r="B111" s="94"/>
      <c r="C111" s="94"/>
      <c r="D111" s="94"/>
      <c r="E111" s="94"/>
      <c r="F111" s="94"/>
      <c r="G111" s="94"/>
      <c r="H111" s="109"/>
      <c r="I111" s="109"/>
    </row>
    <row r="114" spans="1:9" ht="12">
      <c r="A114" s="94"/>
      <c r="B114" s="94"/>
      <c r="C114" s="94"/>
      <c r="D114" s="94"/>
      <c r="E114" s="94"/>
      <c r="F114" s="94"/>
      <c r="G114" s="94"/>
      <c r="H114" s="109"/>
      <c r="I114" s="109"/>
    </row>
    <row r="118" spans="1:9" ht="12">
      <c r="A118" s="94"/>
      <c r="B118" s="94"/>
      <c r="C118" s="94"/>
      <c r="D118" s="94"/>
      <c r="E118" s="94"/>
      <c r="F118" s="94"/>
      <c r="G118" s="94"/>
      <c r="H118" s="109"/>
      <c r="I118" s="109"/>
    </row>
    <row r="121" spans="1:9" ht="12">
      <c r="A121" s="94"/>
      <c r="B121" s="94"/>
      <c r="C121" s="94"/>
      <c r="D121" s="94"/>
      <c r="E121" s="94"/>
      <c r="F121" s="94"/>
      <c r="G121" s="94"/>
      <c r="H121" s="109"/>
      <c r="I121" s="109"/>
    </row>
    <row r="125" spans="1:9" ht="12">
      <c r="A125" s="94"/>
      <c r="B125" s="94"/>
      <c r="C125" s="94"/>
      <c r="D125" s="94"/>
      <c r="E125" s="94"/>
      <c r="F125" s="94"/>
      <c r="G125" s="94"/>
      <c r="H125" s="109"/>
      <c r="I125" s="109"/>
    </row>
  </sheetData>
  <sheetProtection/>
  <autoFilter ref="A6:I99"/>
  <mergeCells count="11">
    <mergeCell ref="E4:E5"/>
    <mergeCell ref="G4:G5"/>
    <mergeCell ref="C3:G3"/>
    <mergeCell ref="D4:D5"/>
    <mergeCell ref="F4:F5"/>
    <mergeCell ref="I3:I5"/>
    <mergeCell ref="A1:I1"/>
    <mergeCell ref="A2:I2"/>
    <mergeCell ref="A3:A5"/>
    <mergeCell ref="H3:H5"/>
    <mergeCell ref="C4:C5"/>
  </mergeCells>
  <dataValidations count="2">
    <dataValidation type="list" allowBlank="1" showInputMessage="1" showErrorMessage="1" sqref="E6:F6">
      <formula1>"0,5"</formula1>
    </dataValidation>
    <dataValidation type="list" allowBlank="1" showInputMessage="1" showErrorMessage="1" sqref="C46 B25:B34 C76:D76 B37:B44 C25 C37:D37 B6:B23 B46:B98 C69:D69 C54:D54 C89:D89">
      <formula1>$B$4:$B$5</formula1>
    </dataValidation>
  </dataValidations>
  <hyperlinks>
    <hyperlink ref="I50" r:id="rId1" display="http://minfin09.ru/2017/10/%D0%BF%D1%80%D0%BE%D0%B5%D0%BA%D1%82-%D0%B7%D0%B0%D0%BA%D0%BE%D0%BD%D0%B0-%D0%BE-%D1%80%D0%B5%D1%81%D0%BF%D1%83%D0%B1%D0%BB%D0%B8%D0%BA%D0%B0%D0%BD%D1%81%D0%BA%D0%BE%D0%BC-%D0%B1%D1%8E%D0%B4%D0%B6-5/"/>
    <hyperlink ref="I49" r:id="rId2" display="http://pravitelstvo.kbr.ru/oigv/minfin/npi/proekty_normativnyh_i_pravovyh_aktov.php?postid=17418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8" r:id="rId3"/>
  <headerFooter>
    <oddFooter>&amp;C&amp;"Times New Roman,обычный"&amp;8&amp;P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00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30.8515625" style="27" customWidth="1"/>
    <col min="2" max="2" width="55.28125" style="27" customWidth="1"/>
    <col min="3" max="7" width="6.7109375" style="27" customWidth="1"/>
    <col min="8" max="8" width="15.7109375" style="30" customWidth="1"/>
    <col min="9" max="9" width="24.28125" style="30" customWidth="1"/>
    <col min="10" max="16384" width="9.140625" style="27" customWidth="1"/>
  </cols>
  <sheetData>
    <row r="1" spans="1:9" ht="29.25" customHeight="1">
      <c r="A1" s="176" t="s">
        <v>169</v>
      </c>
      <c r="B1" s="176"/>
      <c r="C1" s="176"/>
      <c r="D1" s="176"/>
      <c r="E1" s="176"/>
      <c r="F1" s="176"/>
      <c r="G1" s="176"/>
      <c r="H1" s="176"/>
      <c r="I1" s="176"/>
    </row>
    <row r="2" spans="1:9" ht="15.75" customHeight="1">
      <c r="A2" s="193" t="s">
        <v>683</v>
      </c>
      <c r="B2" s="194"/>
      <c r="C2" s="194"/>
      <c r="D2" s="194"/>
      <c r="E2" s="194"/>
      <c r="F2" s="194"/>
      <c r="G2" s="194"/>
      <c r="H2" s="194"/>
      <c r="I2" s="194"/>
    </row>
    <row r="3" spans="1:9" ht="42.75" customHeight="1">
      <c r="A3" s="171" t="s">
        <v>103</v>
      </c>
      <c r="B3" s="129" t="s">
        <v>170</v>
      </c>
      <c r="C3" s="171" t="s">
        <v>174</v>
      </c>
      <c r="D3" s="171"/>
      <c r="E3" s="172"/>
      <c r="F3" s="172"/>
      <c r="G3" s="172"/>
      <c r="H3" s="171" t="s">
        <v>117</v>
      </c>
      <c r="I3" s="185" t="s">
        <v>95</v>
      </c>
    </row>
    <row r="4" spans="1:9" ht="24.75" customHeight="1">
      <c r="A4" s="172"/>
      <c r="B4" s="77" t="s">
        <v>171</v>
      </c>
      <c r="C4" s="172" t="s">
        <v>105</v>
      </c>
      <c r="D4" s="173" t="s">
        <v>388</v>
      </c>
      <c r="E4" s="173" t="s">
        <v>389</v>
      </c>
      <c r="F4" s="173" t="s">
        <v>385</v>
      </c>
      <c r="G4" s="180" t="s">
        <v>104</v>
      </c>
      <c r="H4" s="171"/>
      <c r="I4" s="186"/>
    </row>
    <row r="5" spans="1:9" ht="24.75" customHeight="1">
      <c r="A5" s="172"/>
      <c r="B5" s="77" t="s">
        <v>172</v>
      </c>
      <c r="C5" s="172"/>
      <c r="D5" s="174"/>
      <c r="E5" s="174"/>
      <c r="F5" s="174"/>
      <c r="G5" s="180"/>
      <c r="H5" s="171"/>
      <c r="I5" s="186"/>
    </row>
    <row r="6" spans="1:9" ht="52.5" customHeight="1">
      <c r="A6" s="172"/>
      <c r="B6" s="77" t="s">
        <v>173</v>
      </c>
      <c r="C6" s="172"/>
      <c r="D6" s="175"/>
      <c r="E6" s="175"/>
      <c r="F6" s="175"/>
      <c r="G6" s="180"/>
      <c r="H6" s="171"/>
      <c r="I6" s="187"/>
    </row>
    <row r="7" spans="1:9" s="29" customFormat="1" ht="15" customHeight="1">
      <c r="A7" s="17" t="s">
        <v>0</v>
      </c>
      <c r="B7" s="82"/>
      <c r="C7" s="78"/>
      <c r="D7" s="78"/>
      <c r="E7" s="78"/>
      <c r="F7" s="78"/>
      <c r="G7" s="79"/>
      <c r="H7" s="82"/>
      <c r="I7" s="82"/>
    </row>
    <row r="8" spans="1:9" ht="15" customHeight="1">
      <c r="A8" s="76" t="s">
        <v>1</v>
      </c>
      <c r="B8" s="80" t="s">
        <v>173</v>
      </c>
      <c r="C8" s="84">
        <f>IF(B8="Да, содержатся для 75% и более от общего объема субсидий местным бюджетам, предусмотренных проектом бюджета на 2018 год",2,IF(B8="Да, содержатся для 50% и более от общего объема субсидий местным бюджетам, предусмотренных проектом бюджета на 2018 год",1,0))</f>
        <v>0</v>
      </c>
      <c r="D8" s="84"/>
      <c r="E8" s="84"/>
      <c r="F8" s="84"/>
      <c r="G8" s="90">
        <f>C8*(1-D8)*(1-E8)*(1-F8)</f>
        <v>0</v>
      </c>
      <c r="H8" s="80" t="s">
        <v>433</v>
      </c>
      <c r="I8" s="141" t="s">
        <v>271</v>
      </c>
    </row>
    <row r="9" spans="1:9" ht="15" customHeight="1">
      <c r="A9" s="76" t="s">
        <v>2</v>
      </c>
      <c r="B9" s="80" t="s">
        <v>173</v>
      </c>
      <c r="C9" s="84">
        <f aca="true" t="shared" si="0" ref="C9:C25">IF(B9="Да, содержатся для 75% и более от общего объема субсидий местным бюджетам, предусмотренных проектом бюджета на 2018 год",2,IF(B9="Да, содержатся для 50% и более от общего объема субсидий местным бюджетам, предусмотренных проектом бюджета на 2018 год",1,0))</f>
        <v>0</v>
      </c>
      <c r="D9" s="84"/>
      <c r="E9" s="84"/>
      <c r="F9" s="84"/>
      <c r="G9" s="90">
        <f aca="true" t="shared" si="1" ref="G9:G25">C9*(1-D9)*(1-E9)*(1-F9)</f>
        <v>0</v>
      </c>
      <c r="H9" s="80"/>
      <c r="I9" s="91" t="s">
        <v>387</v>
      </c>
    </row>
    <row r="10" spans="1:9" ht="15" customHeight="1">
      <c r="A10" s="76" t="s">
        <v>3</v>
      </c>
      <c r="B10" s="80" t="s">
        <v>173</v>
      </c>
      <c r="C10" s="84">
        <f t="shared" si="0"/>
        <v>0</v>
      </c>
      <c r="D10" s="84"/>
      <c r="E10" s="84">
        <v>0.5</v>
      </c>
      <c r="F10" s="84"/>
      <c r="G10" s="90">
        <f t="shared" si="1"/>
        <v>0</v>
      </c>
      <c r="H10" s="80" t="s">
        <v>430</v>
      </c>
      <c r="I10" s="141" t="s">
        <v>307</v>
      </c>
    </row>
    <row r="11" spans="1:9" ht="15" customHeight="1">
      <c r="A11" s="76" t="s">
        <v>4</v>
      </c>
      <c r="B11" s="80" t="s">
        <v>173</v>
      </c>
      <c r="C11" s="84">
        <f t="shared" si="0"/>
        <v>0</v>
      </c>
      <c r="D11" s="84">
        <v>0.5</v>
      </c>
      <c r="E11" s="84"/>
      <c r="F11" s="84"/>
      <c r="G11" s="90">
        <f t="shared" si="1"/>
        <v>0</v>
      </c>
      <c r="H11" s="80" t="s">
        <v>432</v>
      </c>
      <c r="I11" s="141" t="s">
        <v>308</v>
      </c>
    </row>
    <row r="12" spans="1:9" ht="15" customHeight="1">
      <c r="A12" s="76" t="s">
        <v>5</v>
      </c>
      <c r="B12" s="80" t="s">
        <v>173</v>
      </c>
      <c r="C12" s="84">
        <f t="shared" si="0"/>
        <v>0</v>
      </c>
      <c r="D12" s="84"/>
      <c r="E12" s="85">
        <v>0.5</v>
      </c>
      <c r="F12" s="84"/>
      <c r="G12" s="90">
        <f t="shared" si="1"/>
        <v>0</v>
      </c>
      <c r="H12" s="72" t="s">
        <v>435</v>
      </c>
      <c r="I12" s="80" t="s">
        <v>337</v>
      </c>
    </row>
    <row r="13" spans="1:9" ht="15" customHeight="1">
      <c r="A13" s="76" t="s">
        <v>6</v>
      </c>
      <c r="B13" s="80" t="s">
        <v>173</v>
      </c>
      <c r="C13" s="84">
        <f t="shared" si="0"/>
        <v>0</v>
      </c>
      <c r="D13" s="84"/>
      <c r="E13" s="84"/>
      <c r="F13" s="84"/>
      <c r="G13" s="90">
        <f t="shared" si="1"/>
        <v>0</v>
      </c>
      <c r="H13" s="80"/>
      <c r="I13" s="80" t="s">
        <v>309</v>
      </c>
    </row>
    <row r="14" spans="1:9" ht="15" customHeight="1">
      <c r="A14" s="76" t="s">
        <v>7</v>
      </c>
      <c r="B14" s="80" t="s">
        <v>173</v>
      </c>
      <c r="C14" s="84">
        <f t="shared" si="0"/>
        <v>0</v>
      </c>
      <c r="D14" s="84"/>
      <c r="E14" s="84">
        <v>0.5</v>
      </c>
      <c r="F14" s="84"/>
      <c r="G14" s="90">
        <f t="shared" si="1"/>
        <v>0</v>
      </c>
      <c r="H14" s="80" t="s">
        <v>438</v>
      </c>
      <c r="I14" s="80" t="s">
        <v>440</v>
      </c>
    </row>
    <row r="15" spans="1:9" ht="15" customHeight="1">
      <c r="A15" s="76" t="s">
        <v>8</v>
      </c>
      <c r="B15" s="80" t="s">
        <v>173</v>
      </c>
      <c r="C15" s="84">
        <f t="shared" si="0"/>
        <v>0</v>
      </c>
      <c r="D15" s="84"/>
      <c r="E15" s="84"/>
      <c r="F15" s="84"/>
      <c r="G15" s="90">
        <f t="shared" si="1"/>
        <v>0</v>
      </c>
      <c r="H15" s="80"/>
      <c r="I15" s="80" t="s">
        <v>311</v>
      </c>
    </row>
    <row r="16" spans="1:9" ht="15" customHeight="1">
      <c r="A16" s="76" t="s">
        <v>9</v>
      </c>
      <c r="B16" s="80" t="s">
        <v>173</v>
      </c>
      <c r="C16" s="84">
        <f t="shared" si="0"/>
        <v>0</v>
      </c>
      <c r="D16" s="84"/>
      <c r="E16" s="84"/>
      <c r="F16" s="84"/>
      <c r="G16" s="90">
        <f t="shared" si="1"/>
        <v>0</v>
      </c>
      <c r="H16" s="80"/>
      <c r="I16" s="72" t="s">
        <v>450</v>
      </c>
    </row>
    <row r="17" spans="1:9" ht="15" customHeight="1">
      <c r="A17" s="76" t="s">
        <v>10</v>
      </c>
      <c r="B17" s="72" t="s">
        <v>173</v>
      </c>
      <c r="C17" s="84">
        <f t="shared" si="0"/>
        <v>0</v>
      </c>
      <c r="D17" s="84"/>
      <c r="E17" s="84"/>
      <c r="F17" s="84"/>
      <c r="G17" s="90">
        <f t="shared" si="1"/>
        <v>0</v>
      </c>
      <c r="H17" s="80"/>
      <c r="I17" s="80"/>
    </row>
    <row r="18" spans="1:9" ht="15" customHeight="1">
      <c r="A18" s="76" t="s">
        <v>11</v>
      </c>
      <c r="B18" s="80" t="s">
        <v>173</v>
      </c>
      <c r="C18" s="84">
        <f t="shared" si="0"/>
        <v>0</v>
      </c>
      <c r="D18" s="84"/>
      <c r="E18" s="84"/>
      <c r="F18" s="84"/>
      <c r="G18" s="90">
        <f t="shared" si="1"/>
        <v>0</v>
      </c>
      <c r="H18" s="80"/>
      <c r="I18" s="80" t="s">
        <v>347</v>
      </c>
    </row>
    <row r="19" spans="1:9" ht="15" customHeight="1">
      <c r="A19" s="76" t="s">
        <v>12</v>
      </c>
      <c r="B19" s="80" t="s">
        <v>173</v>
      </c>
      <c r="C19" s="84">
        <f t="shared" si="0"/>
        <v>0</v>
      </c>
      <c r="D19" s="84"/>
      <c r="E19" s="84"/>
      <c r="F19" s="84"/>
      <c r="G19" s="90">
        <f t="shared" si="1"/>
        <v>0</v>
      </c>
      <c r="H19" s="80"/>
      <c r="I19" s="80" t="s">
        <v>315</v>
      </c>
    </row>
    <row r="20" spans="1:9" ht="15" customHeight="1">
      <c r="A20" s="76" t="s">
        <v>13</v>
      </c>
      <c r="B20" s="80" t="s">
        <v>173</v>
      </c>
      <c r="C20" s="84">
        <f t="shared" si="0"/>
        <v>0</v>
      </c>
      <c r="D20" s="84"/>
      <c r="E20" s="84"/>
      <c r="F20" s="84"/>
      <c r="G20" s="90">
        <f t="shared" si="1"/>
        <v>0</v>
      </c>
      <c r="H20" s="80" t="s">
        <v>431</v>
      </c>
      <c r="I20" s="80" t="s">
        <v>316</v>
      </c>
    </row>
    <row r="21" spans="1:9" ht="15" customHeight="1">
      <c r="A21" s="76" t="s">
        <v>14</v>
      </c>
      <c r="B21" s="80" t="s">
        <v>173</v>
      </c>
      <c r="C21" s="84">
        <f t="shared" si="0"/>
        <v>0</v>
      </c>
      <c r="D21" s="84"/>
      <c r="E21" s="84"/>
      <c r="F21" s="84"/>
      <c r="G21" s="90">
        <f t="shared" si="1"/>
        <v>0</v>
      </c>
      <c r="H21" s="80"/>
      <c r="I21" s="80" t="s">
        <v>317</v>
      </c>
    </row>
    <row r="22" spans="1:9" ht="15" customHeight="1">
      <c r="A22" s="76" t="s">
        <v>15</v>
      </c>
      <c r="B22" s="80" t="s">
        <v>173</v>
      </c>
      <c r="C22" s="84">
        <f t="shared" si="0"/>
        <v>0</v>
      </c>
      <c r="D22" s="84"/>
      <c r="E22" s="84"/>
      <c r="F22" s="84"/>
      <c r="G22" s="90">
        <f t="shared" si="1"/>
        <v>0</v>
      </c>
      <c r="H22" s="80"/>
      <c r="I22" s="80" t="s">
        <v>422</v>
      </c>
    </row>
    <row r="23" spans="1:9" ht="15" customHeight="1">
      <c r="A23" s="76" t="s">
        <v>16</v>
      </c>
      <c r="B23" s="80" t="s">
        <v>173</v>
      </c>
      <c r="C23" s="84">
        <f t="shared" si="0"/>
        <v>0</v>
      </c>
      <c r="D23" s="84"/>
      <c r="E23" s="84"/>
      <c r="F23" s="84"/>
      <c r="G23" s="90">
        <f t="shared" si="1"/>
        <v>0</v>
      </c>
      <c r="H23" s="80"/>
      <c r="I23" s="80" t="s">
        <v>319</v>
      </c>
    </row>
    <row r="24" spans="1:9" ht="15" customHeight="1">
      <c r="A24" s="76" t="s">
        <v>17</v>
      </c>
      <c r="B24" s="80" t="s">
        <v>173</v>
      </c>
      <c r="C24" s="84">
        <f t="shared" si="0"/>
        <v>0</v>
      </c>
      <c r="D24" s="84"/>
      <c r="E24" s="84"/>
      <c r="F24" s="84"/>
      <c r="G24" s="90">
        <f t="shared" si="1"/>
        <v>0</v>
      </c>
      <c r="H24" s="80"/>
      <c r="I24" s="80" t="s">
        <v>320</v>
      </c>
    </row>
    <row r="25" spans="1:9" ht="15" customHeight="1">
      <c r="A25" s="76" t="s">
        <v>18</v>
      </c>
      <c r="B25" s="80" t="s">
        <v>173</v>
      </c>
      <c r="C25" s="84">
        <f t="shared" si="0"/>
        <v>0</v>
      </c>
      <c r="D25" s="84"/>
      <c r="E25" s="84"/>
      <c r="F25" s="84"/>
      <c r="G25" s="90">
        <f t="shared" si="1"/>
        <v>0</v>
      </c>
      <c r="H25" s="80" t="s">
        <v>434</v>
      </c>
      <c r="I25" s="80" t="s">
        <v>321</v>
      </c>
    </row>
    <row r="26" spans="1:9" s="29" customFormat="1" ht="15" customHeight="1">
      <c r="A26" s="17" t="s">
        <v>19</v>
      </c>
      <c r="B26" s="75"/>
      <c r="C26" s="86"/>
      <c r="D26" s="86"/>
      <c r="E26" s="86"/>
      <c r="F26" s="86"/>
      <c r="G26" s="87"/>
      <c r="H26" s="75"/>
      <c r="I26" s="75"/>
    </row>
    <row r="27" spans="1:9" ht="15" customHeight="1">
      <c r="A27" s="76" t="s">
        <v>20</v>
      </c>
      <c r="B27" s="80" t="s">
        <v>173</v>
      </c>
      <c r="C27" s="84">
        <f aca="true" t="shared" si="2" ref="C27:C37">IF(B27="Да, содержатся для 75% и более от общего объема субсидий местным бюджетам, предусмотренных проектом бюджета на 2018 год",2,IF(B27="Да, содержатся для 50% и более от общего объема субсидий местным бюджетам, предусмотренных проектом бюджета на 2018 год",1,0))</f>
        <v>0</v>
      </c>
      <c r="D27" s="84"/>
      <c r="E27" s="84"/>
      <c r="F27" s="84"/>
      <c r="G27" s="90">
        <f aca="true" t="shared" si="3" ref="G27:G69">C27*(1-D27)*(1-E27)*(1-F27)</f>
        <v>0</v>
      </c>
      <c r="H27" s="80"/>
      <c r="I27" s="80" t="s">
        <v>268</v>
      </c>
    </row>
    <row r="28" spans="1:73" s="98" customFormat="1" ht="15" customHeight="1">
      <c r="A28" s="76" t="s">
        <v>21</v>
      </c>
      <c r="B28" s="80" t="s">
        <v>173</v>
      </c>
      <c r="C28" s="84">
        <f t="shared" si="2"/>
        <v>0</v>
      </c>
      <c r="D28" s="84"/>
      <c r="E28" s="84"/>
      <c r="F28" s="84"/>
      <c r="G28" s="90">
        <f t="shared" si="3"/>
        <v>0</v>
      </c>
      <c r="H28" s="80"/>
      <c r="I28" s="114" t="s">
        <v>261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</row>
    <row r="29" spans="1:9" ht="15" customHeight="1">
      <c r="A29" s="76" t="s">
        <v>22</v>
      </c>
      <c r="B29" s="80" t="s">
        <v>173</v>
      </c>
      <c r="C29" s="84">
        <f t="shared" si="2"/>
        <v>0</v>
      </c>
      <c r="D29" s="84"/>
      <c r="E29" s="84"/>
      <c r="F29" s="84"/>
      <c r="G29" s="90">
        <f t="shared" si="3"/>
        <v>0</v>
      </c>
      <c r="H29" s="80" t="s">
        <v>464</v>
      </c>
      <c r="I29" s="80" t="s">
        <v>269</v>
      </c>
    </row>
    <row r="30" spans="1:9" ht="15" customHeight="1">
      <c r="A30" s="76" t="s">
        <v>23</v>
      </c>
      <c r="B30" s="80" t="s">
        <v>173</v>
      </c>
      <c r="C30" s="84">
        <f t="shared" si="2"/>
        <v>0</v>
      </c>
      <c r="D30" s="84"/>
      <c r="E30" s="84"/>
      <c r="F30" s="84"/>
      <c r="G30" s="90">
        <f t="shared" si="3"/>
        <v>0</v>
      </c>
      <c r="H30" s="80" t="s">
        <v>463</v>
      </c>
      <c r="I30" s="80" t="s">
        <v>272</v>
      </c>
    </row>
    <row r="31" spans="1:9" ht="15" customHeight="1">
      <c r="A31" s="76" t="s">
        <v>24</v>
      </c>
      <c r="B31" s="80" t="s">
        <v>173</v>
      </c>
      <c r="C31" s="84">
        <f t="shared" si="2"/>
        <v>0</v>
      </c>
      <c r="D31" s="84"/>
      <c r="E31" s="84"/>
      <c r="F31" s="84"/>
      <c r="G31" s="90">
        <f t="shared" si="3"/>
        <v>0</v>
      </c>
      <c r="H31" s="122" t="s">
        <v>468</v>
      </c>
      <c r="I31" s="122" t="s">
        <v>264</v>
      </c>
    </row>
    <row r="32" spans="1:9" ht="15" customHeight="1">
      <c r="A32" s="76" t="s">
        <v>25</v>
      </c>
      <c r="B32" s="80" t="s">
        <v>173</v>
      </c>
      <c r="C32" s="84">
        <f t="shared" si="2"/>
        <v>0</v>
      </c>
      <c r="D32" s="84"/>
      <c r="E32" s="84"/>
      <c r="F32" s="84"/>
      <c r="G32" s="90">
        <f t="shared" si="3"/>
        <v>0</v>
      </c>
      <c r="H32" s="80" t="s">
        <v>463</v>
      </c>
      <c r="I32" s="80" t="s">
        <v>404</v>
      </c>
    </row>
    <row r="33" spans="1:9" ht="15" customHeight="1">
      <c r="A33" s="76" t="s">
        <v>26</v>
      </c>
      <c r="B33" s="80" t="s">
        <v>173</v>
      </c>
      <c r="C33" s="84">
        <f t="shared" si="2"/>
        <v>0</v>
      </c>
      <c r="D33" s="84"/>
      <c r="E33" s="84">
        <v>0.5</v>
      </c>
      <c r="F33" s="84"/>
      <c r="G33" s="90">
        <f t="shared" si="3"/>
        <v>0</v>
      </c>
      <c r="H33" s="80" t="s">
        <v>481</v>
      </c>
      <c r="I33" s="80" t="s">
        <v>259</v>
      </c>
    </row>
    <row r="34" spans="1:9" ht="15" customHeight="1">
      <c r="A34" s="76" t="s">
        <v>27</v>
      </c>
      <c r="B34" s="80" t="s">
        <v>173</v>
      </c>
      <c r="C34" s="84">
        <f t="shared" si="2"/>
        <v>0</v>
      </c>
      <c r="D34" s="84"/>
      <c r="E34" s="85"/>
      <c r="F34" s="84"/>
      <c r="G34" s="90">
        <f t="shared" si="3"/>
        <v>0</v>
      </c>
      <c r="H34" s="80" t="s">
        <v>483</v>
      </c>
      <c r="I34" s="80" t="s">
        <v>274</v>
      </c>
    </row>
    <row r="35" spans="1:9" ht="15" customHeight="1">
      <c r="A35" s="76" t="s">
        <v>28</v>
      </c>
      <c r="B35" s="80" t="s">
        <v>173</v>
      </c>
      <c r="C35" s="84">
        <f t="shared" si="2"/>
        <v>0</v>
      </c>
      <c r="D35" s="84"/>
      <c r="E35" s="84"/>
      <c r="F35" s="84"/>
      <c r="G35" s="90">
        <f t="shared" si="3"/>
        <v>0</v>
      </c>
      <c r="H35" s="80" t="s">
        <v>490</v>
      </c>
      <c r="I35" s="80" t="s">
        <v>487</v>
      </c>
    </row>
    <row r="36" spans="1:9" ht="15" customHeight="1">
      <c r="A36" s="76" t="s">
        <v>121</v>
      </c>
      <c r="B36" s="80" t="s">
        <v>275</v>
      </c>
      <c r="C36" s="84" t="s">
        <v>120</v>
      </c>
      <c r="D36" s="84"/>
      <c r="E36" s="84"/>
      <c r="F36" s="84"/>
      <c r="G36" s="90" t="s">
        <v>120</v>
      </c>
      <c r="H36" s="80"/>
      <c r="I36" s="114" t="s">
        <v>405</v>
      </c>
    </row>
    <row r="37" spans="1:9" ht="15" customHeight="1">
      <c r="A37" s="76" t="s">
        <v>30</v>
      </c>
      <c r="B37" s="72" t="s">
        <v>173</v>
      </c>
      <c r="C37" s="84">
        <f t="shared" si="2"/>
        <v>0</v>
      </c>
      <c r="D37" s="84"/>
      <c r="E37" s="84">
        <v>0.5</v>
      </c>
      <c r="F37" s="84"/>
      <c r="G37" s="90">
        <f t="shared" si="3"/>
        <v>0</v>
      </c>
      <c r="H37" s="80" t="s">
        <v>499</v>
      </c>
      <c r="I37" s="80" t="s">
        <v>266</v>
      </c>
    </row>
    <row r="38" spans="1:9" s="29" customFormat="1" ht="15" customHeight="1">
      <c r="A38" s="17" t="s">
        <v>31</v>
      </c>
      <c r="B38" s="75"/>
      <c r="C38" s="86"/>
      <c r="D38" s="86"/>
      <c r="E38" s="86"/>
      <c r="F38" s="86"/>
      <c r="G38" s="87"/>
      <c r="H38" s="75"/>
      <c r="I38" s="75"/>
    </row>
    <row r="39" spans="1:9" ht="15" customHeight="1">
      <c r="A39" s="76" t="s">
        <v>32</v>
      </c>
      <c r="B39" s="80" t="s">
        <v>173</v>
      </c>
      <c r="C39" s="84">
        <f aca="true" t="shared" si="4" ref="C39:C45">IF(B39="Да, содержатся для 75% и более от общего объема субсидий местным бюджетам, предусмотренных проектом бюджета на 2018 год",2,IF(B39="Да, содержатся для 50% и более от общего объема субсидий местным бюджетам, предусмотренных проектом бюджета на 2018 год",1,0))</f>
        <v>0</v>
      </c>
      <c r="D39" s="84"/>
      <c r="E39" s="84"/>
      <c r="F39" s="84"/>
      <c r="G39" s="90">
        <f t="shared" si="3"/>
        <v>0</v>
      </c>
      <c r="H39" s="80" t="s">
        <v>434</v>
      </c>
      <c r="I39" s="80" t="s">
        <v>502</v>
      </c>
    </row>
    <row r="40" spans="1:9" ht="15" customHeight="1">
      <c r="A40" s="76" t="s">
        <v>33</v>
      </c>
      <c r="B40" s="80" t="s">
        <v>173</v>
      </c>
      <c r="C40" s="84">
        <f t="shared" si="4"/>
        <v>0</v>
      </c>
      <c r="D40" s="84"/>
      <c r="E40" s="84"/>
      <c r="F40" s="84"/>
      <c r="G40" s="90">
        <f t="shared" si="3"/>
        <v>0</v>
      </c>
      <c r="H40" s="80"/>
      <c r="I40" s="80" t="s">
        <v>276</v>
      </c>
    </row>
    <row r="41" spans="1:9" ht="15" customHeight="1">
      <c r="A41" s="76" t="s">
        <v>101</v>
      </c>
      <c r="B41" s="80" t="s">
        <v>173</v>
      </c>
      <c r="C41" s="84">
        <f t="shared" si="4"/>
        <v>0</v>
      </c>
      <c r="D41" s="84"/>
      <c r="E41" s="84"/>
      <c r="F41" s="84"/>
      <c r="G41" s="90">
        <f t="shared" si="3"/>
        <v>0</v>
      </c>
      <c r="H41" s="80"/>
      <c r="I41" s="80" t="s">
        <v>289</v>
      </c>
    </row>
    <row r="42" spans="1:9" ht="15" customHeight="1">
      <c r="A42" s="76" t="s">
        <v>34</v>
      </c>
      <c r="B42" s="80" t="s">
        <v>173</v>
      </c>
      <c r="C42" s="84">
        <f t="shared" si="4"/>
        <v>0</v>
      </c>
      <c r="D42" s="84"/>
      <c r="E42" s="84">
        <v>0.5</v>
      </c>
      <c r="F42" s="84"/>
      <c r="G42" s="90">
        <f t="shared" si="3"/>
        <v>0</v>
      </c>
      <c r="H42" s="80" t="s">
        <v>510</v>
      </c>
      <c r="I42" s="80" t="s">
        <v>291</v>
      </c>
    </row>
    <row r="43" spans="1:9" ht="15" customHeight="1">
      <c r="A43" s="76" t="s">
        <v>35</v>
      </c>
      <c r="B43" s="80" t="s">
        <v>173</v>
      </c>
      <c r="C43" s="84">
        <f t="shared" si="4"/>
        <v>0</v>
      </c>
      <c r="D43" s="84"/>
      <c r="E43" s="84"/>
      <c r="F43" s="84"/>
      <c r="G43" s="90">
        <f t="shared" si="3"/>
        <v>0</v>
      </c>
      <c r="H43" s="80" t="s">
        <v>513</v>
      </c>
      <c r="I43" s="80" t="s">
        <v>277</v>
      </c>
    </row>
    <row r="44" spans="1:9" ht="15" customHeight="1">
      <c r="A44" s="76" t="s">
        <v>36</v>
      </c>
      <c r="B44" s="80" t="s">
        <v>173</v>
      </c>
      <c r="C44" s="84">
        <f t="shared" si="4"/>
        <v>0</v>
      </c>
      <c r="D44" s="84"/>
      <c r="E44" s="84">
        <v>0.5</v>
      </c>
      <c r="F44" s="84"/>
      <c r="G44" s="90">
        <f t="shared" si="3"/>
        <v>0</v>
      </c>
      <c r="H44" s="80" t="s">
        <v>514</v>
      </c>
      <c r="I44" s="80"/>
    </row>
    <row r="45" spans="1:9" ht="15" customHeight="1">
      <c r="A45" s="76" t="s">
        <v>37</v>
      </c>
      <c r="B45" s="80" t="s">
        <v>173</v>
      </c>
      <c r="C45" s="84">
        <f t="shared" si="4"/>
        <v>0</v>
      </c>
      <c r="D45" s="84"/>
      <c r="E45" s="84"/>
      <c r="F45" s="84"/>
      <c r="G45" s="90">
        <f t="shared" si="3"/>
        <v>0</v>
      </c>
      <c r="H45" s="80" t="s">
        <v>499</v>
      </c>
      <c r="I45" s="80" t="s">
        <v>293</v>
      </c>
    </row>
    <row r="46" spans="1:9" ht="15" customHeight="1">
      <c r="A46" s="76" t="s">
        <v>123</v>
      </c>
      <c r="B46" s="80" t="s">
        <v>275</v>
      </c>
      <c r="C46" s="84" t="s">
        <v>120</v>
      </c>
      <c r="D46" s="84"/>
      <c r="E46" s="84"/>
      <c r="F46" s="84"/>
      <c r="G46" s="90" t="s">
        <v>120</v>
      </c>
      <c r="H46" s="32"/>
      <c r="I46" s="32" t="s">
        <v>304</v>
      </c>
    </row>
    <row r="47" spans="1:9" s="29" customFormat="1" ht="15" customHeight="1">
      <c r="A47" s="17" t="s">
        <v>38</v>
      </c>
      <c r="B47" s="75"/>
      <c r="C47" s="86"/>
      <c r="D47" s="86"/>
      <c r="E47" s="86"/>
      <c r="F47" s="86"/>
      <c r="G47" s="87"/>
      <c r="H47" s="75"/>
      <c r="I47" s="75"/>
    </row>
    <row r="48" spans="1:9" ht="15" customHeight="1">
      <c r="A48" s="76" t="s">
        <v>39</v>
      </c>
      <c r="B48" s="80" t="s">
        <v>173</v>
      </c>
      <c r="C48" s="84">
        <f>IF(B48="Да, содержатся для 75% и более от общего объема субсидий местным бюджетам, предусмотренных проектом бюджета на 2018 год",2,IF(B48="Да, содержатся для 50% и более от общего объема субсидий местным бюджетам, предусмотренных проектом бюджета на 2018 год",1,0))</f>
        <v>0</v>
      </c>
      <c r="D48" s="84"/>
      <c r="E48" s="84"/>
      <c r="F48" s="84"/>
      <c r="G48" s="90">
        <f>C48*(1-D48)*(1-E48)*(1-F48)</f>
        <v>0</v>
      </c>
      <c r="H48" s="80"/>
      <c r="I48" s="80" t="s">
        <v>322</v>
      </c>
    </row>
    <row r="49" spans="1:9" ht="15" customHeight="1">
      <c r="A49" s="76" t="s">
        <v>40</v>
      </c>
      <c r="B49" s="80" t="s">
        <v>173</v>
      </c>
      <c r="C49" s="84">
        <f>IF(B49="Да, содержатся для 75% и более от общего объема субсидий местным бюджетам, предусмотренных проектом бюджета на 2018 год",2,IF(B49="Да, содержатся для 50% и более от общего объема субсидий местным бюджетам, предусмотренных проектом бюджета на 2018 год",1,0))</f>
        <v>0</v>
      </c>
      <c r="D49" s="84"/>
      <c r="E49" s="84"/>
      <c r="F49" s="84"/>
      <c r="G49" s="90">
        <f>C49*(1-D49)*(1-E49)*(1-F49)</f>
        <v>0</v>
      </c>
      <c r="H49" s="80"/>
      <c r="I49" s="80" t="s">
        <v>323</v>
      </c>
    </row>
    <row r="50" spans="1:9" ht="15" customHeight="1">
      <c r="A50" s="76" t="s">
        <v>41</v>
      </c>
      <c r="B50" s="80" t="s">
        <v>173</v>
      </c>
      <c r="C50" s="84">
        <f>IF(B50="Да, содержатся для 75% и более от общего объема субсидий местным бюджетам, предусмотренных проектом бюджета на 2018 год",2,IF(B50="Да, содержатся для 50% и более от общего объема субсидий местным бюджетам, предусмотренных проектом бюджета на 2018 год",1,0))</f>
        <v>0</v>
      </c>
      <c r="D50" s="84"/>
      <c r="E50" s="84"/>
      <c r="F50" s="84"/>
      <c r="G50" s="90">
        <f>C50*(1-D50)*(1-E50)*(1-F50)</f>
        <v>0</v>
      </c>
      <c r="H50" s="80" t="s">
        <v>527</v>
      </c>
      <c r="I50" s="80" t="s">
        <v>324</v>
      </c>
    </row>
    <row r="51" spans="1:9" ht="15" customHeight="1">
      <c r="A51" s="76" t="s">
        <v>42</v>
      </c>
      <c r="B51" s="80" t="s">
        <v>173</v>
      </c>
      <c r="C51" s="84">
        <f aca="true" t="shared" si="5" ref="C51:C61">IF(B51="Да, содержатся для 75% и более от общего объема субсидий местным бюджетам, предусмотренных проектом бюджета на 2018 год",2,IF(B51="Да, содержатся для 50% и более от общего объема субсидий местным бюджетам, предусмотренных проектом бюджета на 2018 год",1,0))</f>
        <v>0</v>
      </c>
      <c r="D51" s="84"/>
      <c r="E51" s="84"/>
      <c r="F51" s="84"/>
      <c r="G51" s="90">
        <f t="shared" si="3"/>
        <v>0</v>
      </c>
      <c r="H51" s="80"/>
      <c r="I51" s="80" t="s">
        <v>273</v>
      </c>
    </row>
    <row r="52" spans="1:9" ht="15" customHeight="1">
      <c r="A52" s="76" t="s">
        <v>92</v>
      </c>
      <c r="B52" s="80" t="s">
        <v>173</v>
      </c>
      <c r="C52" s="84">
        <f t="shared" si="5"/>
        <v>0</v>
      </c>
      <c r="D52" s="84"/>
      <c r="E52" s="84"/>
      <c r="F52" s="84"/>
      <c r="G52" s="90">
        <f t="shared" si="3"/>
        <v>0</v>
      </c>
      <c r="H52" s="80"/>
      <c r="I52" s="80" t="s">
        <v>531</v>
      </c>
    </row>
    <row r="53" spans="1:9" ht="15" customHeight="1">
      <c r="A53" s="76" t="s">
        <v>43</v>
      </c>
      <c r="B53" s="80" t="s">
        <v>173</v>
      </c>
      <c r="C53" s="84">
        <f t="shared" si="5"/>
        <v>0</v>
      </c>
      <c r="D53" s="84"/>
      <c r="E53" s="84"/>
      <c r="F53" s="84"/>
      <c r="G53" s="90">
        <f t="shared" si="3"/>
        <v>0</v>
      </c>
      <c r="H53" s="80" t="s">
        <v>533</v>
      </c>
      <c r="I53" s="80" t="s">
        <v>325</v>
      </c>
    </row>
    <row r="54" spans="1:9" ht="15" customHeight="1">
      <c r="A54" s="76" t="s">
        <v>44</v>
      </c>
      <c r="B54" s="80" t="s">
        <v>173</v>
      </c>
      <c r="C54" s="84">
        <f t="shared" si="5"/>
        <v>0</v>
      </c>
      <c r="D54" s="84"/>
      <c r="E54" s="84"/>
      <c r="F54" s="84"/>
      <c r="G54" s="90">
        <f t="shared" si="3"/>
        <v>0</v>
      </c>
      <c r="H54" s="80" t="s">
        <v>539</v>
      </c>
      <c r="I54" s="80" t="s">
        <v>326</v>
      </c>
    </row>
    <row r="55" spans="1:9" s="29" customFormat="1" ht="15" customHeight="1">
      <c r="A55" s="17" t="s">
        <v>45</v>
      </c>
      <c r="B55" s="75"/>
      <c r="C55" s="86"/>
      <c r="D55" s="86"/>
      <c r="E55" s="86"/>
      <c r="F55" s="86"/>
      <c r="G55" s="87"/>
      <c r="H55" s="75"/>
      <c r="I55" s="75"/>
    </row>
    <row r="56" spans="1:9" ht="15" customHeight="1">
      <c r="A56" s="76" t="s">
        <v>46</v>
      </c>
      <c r="B56" s="80" t="s">
        <v>173</v>
      </c>
      <c r="C56" s="84">
        <f t="shared" si="5"/>
        <v>0</v>
      </c>
      <c r="D56" s="84"/>
      <c r="E56" s="84"/>
      <c r="F56" s="84"/>
      <c r="G56" s="90">
        <f t="shared" si="3"/>
        <v>0</v>
      </c>
      <c r="H56" s="80" t="s">
        <v>540</v>
      </c>
      <c r="I56" s="80" t="s">
        <v>541</v>
      </c>
    </row>
    <row r="57" spans="1:9" ht="15" customHeight="1">
      <c r="A57" s="76" t="s">
        <v>47</v>
      </c>
      <c r="B57" s="80" t="s">
        <v>173</v>
      </c>
      <c r="C57" s="84">
        <f t="shared" si="5"/>
        <v>0</v>
      </c>
      <c r="D57" s="84"/>
      <c r="E57" s="84"/>
      <c r="F57" s="84"/>
      <c r="G57" s="90">
        <f t="shared" si="3"/>
        <v>0</v>
      </c>
      <c r="H57" s="80"/>
      <c r="I57" s="80" t="s">
        <v>543</v>
      </c>
    </row>
    <row r="58" spans="1:9" ht="15" customHeight="1">
      <c r="A58" s="76" t="s">
        <v>48</v>
      </c>
      <c r="B58" s="80" t="s">
        <v>173</v>
      </c>
      <c r="C58" s="84">
        <f t="shared" si="5"/>
        <v>0</v>
      </c>
      <c r="D58" s="84"/>
      <c r="E58" s="84"/>
      <c r="F58" s="84"/>
      <c r="G58" s="90">
        <f t="shared" si="3"/>
        <v>0</v>
      </c>
      <c r="H58" s="80" t="s">
        <v>550</v>
      </c>
      <c r="I58" s="80" t="s">
        <v>341</v>
      </c>
    </row>
    <row r="59" spans="1:9" ht="15" customHeight="1">
      <c r="A59" s="76" t="s">
        <v>49</v>
      </c>
      <c r="B59" s="80" t="s">
        <v>173</v>
      </c>
      <c r="C59" s="84">
        <f t="shared" si="5"/>
        <v>0</v>
      </c>
      <c r="D59" s="84"/>
      <c r="E59" s="84"/>
      <c r="F59" s="84"/>
      <c r="G59" s="90">
        <f t="shared" si="3"/>
        <v>0</v>
      </c>
      <c r="H59" s="80"/>
      <c r="I59" s="80" t="s">
        <v>549</v>
      </c>
    </row>
    <row r="60" spans="1:9" ht="15" customHeight="1">
      <c r="A60" s="76" t="s">
        <v>50</v>
      </c>
      <c r="B60" s="80" t="s">
        <v>173</v>
      </c>
      <c r="C60" s="84">
        <f t="shared" si="5"/>
        <v>0</v>
      </c>
      <c r="D60" s="84"/>
      <c r="E60" s="84"/>
      <c r="F60" s="84"/>
      <c r="G60" s="90">
        <f t="shared" si="3"/>
        <v>0</v>
      </c>
      <c r="H60" s="80"/>
      <c r="I60" s="80" t="s">
        <v>328</v>
      </c>
    </row>
    <row r="61" spans="1:9" ht="15" customHeight="1">
      <c r="A61" s="76" t="s">
        <v>51</v>
      </c>
      <c r="B61" s="80" t="s">
        <v>173</v>
      </c>
      <c r="C61" s="84">
        <f t="shared" si="5"/>
        <v>0</v>
      </c>
      <c r="D61" s="84"/>
      <c r="E61" s="84"/>
      <c r="F61" s="84"/>
      <c r="G61" s="90">
        <f t="shared" si="3"/>
        <v>0</v>
      </c>
      <c r="H61" s="80" t="s">
        <v>545</v>
      </c>
      <c r="I61" s="80" t="s">
        <v>340</v>
      </c>
    </row>
    <row r="62" spans="1:9" ht="15" customHeight="1">
      <c r="A62" s="76" t="s">
        <v>52</v>
      </c>
      <c r="B62" s="80" t="s">
        <v>173</v>
      </c>
      <c r="C62" s="84">
        <f aca="true" t="shared" si="6" ref="C62:C69">IF(B62="Да, содержатся для 75% и более от общего объема субсидий местным бюджетам, предусмотренных проектом бюджета на 2018 год",2,IF(B62="Да, содержатся для 50% и более от общего объема субсидий местным бюджетам, предусмотренных проектом бюджета на 2018 год",1,0))</f>
        <v>0</v>
      </c>
      <c r="D62" s="84"/>
      <c r="E62" s="84">
        <v>0.5</v>
      </c>
      <c r="F62" s="84"/>
      <c r="G62" s="90">
        <f t="shared" si="3"/>
        <v>0</v>
      </c>
      <c r="H62" s="80" t="s">
        <v>561</v>
      </c>
      <c r="I62" s="80" t="s">
        <v>302</v>
      </c>
    </row>
    <row r="63" spans="1:9" ht="15" customHeight="1">
      <c r="A63" s="76" t="s">
        <v>53</v>
      </c>
      <c r="B63" s="80" t="s">
        <v>172</v>
      </c>
      <c r="C63" s="84">
        <f t="shared" si="6"/>
        <v>1</v>
      </c>
      <c r="D63" s="84"/>
      <c r="E63" s="84"/>
      <c r="F63" s="84"/>
      <c r="G63" s="90">
        <f t="shared" si="3"/>
        <v>1</v>
      </c>
      <c r="H63" s="80" t="s">
        <v>564</v>
      </c>
      <c r="I63" s="80" t="s">
        <v>295</v>
      </c>
    </row>
    <row r="64" spans="1:9" ht="15" customHeight="1">
      <c r="A64" s="76" t="s">
        <v>54</v>
      </c>
      <c r="B64" s="80" t="s">
        <v>173</v>
      </c>
      <c r="C64" s="84">
        <f t="shared" si="6"/>
        <v>0</v>
      </c>
      <c r="D64" s="84"/>
      <c r="E64" s="84"/>
      <c r="F64" s="84"/>
      <c r="G64" s="90">
        <f t="shared" si="3"/>
        <v>0</v>
      </c>
      <c r="H64" s="80" t="s">
        <v>568</v>
      </c>
      <c r="I64" s="80" t="s">
        <v>567</v>
      </c>
    </row>
    <row r="65" spans="1:9" ht="15" customHeight="1">
      <c r="A65" s="76" t="s">
        <v>55</v>
      </c>
      <c r="B65" s="80" t="s">
        <v>173</v>
      </c>
      <c r="C65" s="84">
        <f t="shared" si="6"/>
        <v>0</v>
      </c>
      <c r="D65" s="84"/>
      <c r="E65" s="84"/>
      <c r="F65" s="84"/>
      <c r="G65" s="90">
        <f t="shared" si="3"/>
        <v>0</v>
      </c>
      <c r="H65" s="80" t="s">
        <v>572</v>
      </c>
      <c r="I65" s="80" t="s">
        <v>284</v>
      </c>
    </row>
    <row r="66" spans="1:9" ht="15" customHeight="1">
      <c r="A66" s="76" t="s">
        <v>56</v>
      </c>
      <c r="B66" s="80" t="s">
        <v>173</v>
      </c>
      <c r="C66" s="84">
        <f t="shared" si="6"/>
        <v>0</v>
      </c>
      <c r="D66" s="84"/>
      <c r="E66" s="84"/>
      <c r="F66" s="84"/>
      <c r="G66" s="90">
        <f t="shared" si="3"/>
        <v>0</v>
      </c>
      <c r="H66" s="80"/>
      <c r="I66" s="80" t="s">
        <v>298</v>
      </c>
    </row>
    <row r="67" spans="1:9" ht="15" customHeight="1">
      <c r="A67" s="76" t="s">
        <v>57</v>
      </c>
      <c r="B67" s="80" t="s">
        <v>173</v>
      </c>
      <c r="C67" s="84">
        <f t="shared" si="6"/>
        <v>0</v>
      </c>
      <c r="D67" s="84"/>
      <c r="E67" s="84"/>
      <c r="F67" s="84"/>
      <c r="G67" s="90">
        <f t="shared" si="3"/>
        <v>0</v>
      </c>
      <c r="H67" s="80"/>
      <c r="I67" s="80" t="s">
        <v>580</v>
      </c>
    </row>
    <row r="68" spans="1:9" ht="15" customHeight="1">
      <c r="A68" s="76" t="s">
        <v>58</v>
      </c>
      <c r="B68" s="80" t="s">
        <v>171</v>
      </c>
      <c r="C68" s="84">
        <f t="shared" si="6"/>
        <v>2</v>
      </c>
      <c r="D68" s="84"/>
      <c r="E68" s="84"/>
      <c r="F68" s="84"/>
      <c r="G68" s="90">
        <f t="shared" si="3"/>
        <v>2</v>
      </c>
      <c r="H68" s="72"/>
      <c r="I68" s="72" t="s">
        <v>395</v>
      </c>
    </row>
    <row r="69" spans="1:9" ht="15" customHeight="1">
      <c r="A69" s="76" t="s">
        <v>59</v>
      </c>
      <c r="B69" s="80" t="s">
        <v>173</v>
      </c>
      <c r="C69" s="84">
        <f t="shared" si="6"/>
        <v>0</v>
      </c>
      <c r="D69" s="84"/>
      <c r="E69" s="84"/>
      <c r="F69" s="84"/>
      <c r="G69" s="90">
        <f t="shared" si="3"/>
        <v>0</v>
      </c>
      <c r="H69" s="80" t="s">
        <v>594</v>
      </c>
      <c r="I69" s="80" t="s">
        <v>285</v>
      </c>
    </row>
    <row r="70" spans="1:9" s="29" customFormat="1" ht="15" customHeight="1">
      <c r="A70" s="17" t="s">
        <v>60</v>
      </c>
      <c r="B70" s="75"/>
      <c r="C70" s="86"/>
      <c r="D70" s="86"/>
      <c r="E70" s="86"/>
      <c r="F70" s="86"/>
      <c r="G70" s="87"/>
      <c r="H70" s="75"/>
      <c r="I70" s="75"/>
    </row>
    <row r="71" spans="1:9" ht="15" customHeight="1">
      <c r="A71" s="76" t="s">
        <v>61</v>
      </c>
      <c r="B71" s="80" t="s">
        <v>173</v>
      </c>
      <c r="C71" s="84">
        <f aca="true" t="shared" si="7" ref="C71:C76">IF(B71="Да, содержатся для 75% и более от общего объема субсидий местным бюджетам, предусмотренных проектом бюджета на 2018 год",2,IF(B71="Да, содержатся для 50% и более от общего объема субсидий местным бюджетам, предусмотренных проектом бюджета на 2018 год",1,0))</f>
        <v>0</v>
      </c>
      <c r="D71" s="84"/>
      <c r="E71" s="84"/>
      <c r="F71" s="84"/>
      <c r="G71" s="90">
        <f aca="true" t="shared" si="8" ref="G71:G76">C71*(1-D71)*(1-E71)*(1-F71)</f>
        <v>0</v>
      </c>
      <c r="H71" s="80"/>
      <c r="I71" s="80" t="s">
        <v>595</v>
      </c>
    </row>
    <row r="72" spans="1:9" ht="15" customHeight="1">
      <c r="A72" s="76" t="s">
        <v>62</v>
      </c>
      <c r="B72" s="80" t="s">
        <v>173</v>
      </c>
      <c r="C72" s="84">
        <f t="shared" si="7"/>
        <v>0</v>
      </c>
      <c r="D72" s="84"/>
      <c r="E72" s="84"/>
      <c r="F72" s="84"/>
      <c r="G72" s="90">
        <f t="shared" si="8"/>
        <v>0</v>
      </c>
      <c r="H72" s="80"/>
      <c r="I72" s="80" t="s">
        <v>601</v>
      </c>
    </row>
    <row r="73" spans="1:9" ht="15" customHeight="1">
      <c r="A73" s="76" t="s">
        <v>63</v>
      </c>
      <c r="B73" s="80" t="s">
        <v>173</v>
      </c>
      <c r="C73" s="84">
        <f t="shared" si="7"/>
        <v>0</v>
      </c>
      <c r="D73" s="84"/>
      <c r="E73" s="84"/>
      <c r="F73" s="84"/>
      <c r="G73" s="90">
        <f t="shared" si="8"/>
        <v>0</v>
      </c>
      <c r="H73" s="80"/>
      <c r="I73" s="80" t="s">
        <v>329</v>
      </c>
    </row>
    <row r="74" spans="1:9" ht="15" customHeight="1">
      <c r="A74" s="76" t="s">
        <v>64</v>
      </c>
      <c r="B74" s="80" t="s">
        <v>173</v>
      </c>
      <c r="C74" s="84">
        <f t="shared" si="7"/>
        <v>0</v>
      </c>
      <c r="D74" s="84"/>
      <c r="E74" s="84"/>
      <c r="F74" s="84"/>
      <c r="G74" s="90">
        <f t="shared" si="8"/>
        <v>0</v>
      </c>
      <c r="H74" s="80" t="s">
        <v>540</v>
      </c>
      <c r="I74" s="80" t="s">
        <v>338</v>
      </c>
    </row>
    <row r="75" spans="1:9" ht="15" customHeight="1">
      <c r="A75" s="76" t="s">
        <v>65</v>
      </c>
      <c r="B75" s="72" t="s">
        <v>172</v>
      </c>
      <c r="C75" s="84">
        <f t="shared" si="7"/>
        <v>1</v>
      </c>
      <c r="D75" s="84"/>
      <c r="E75" s="84"/>
      <c r="F75" s="84"/>
      <c r="G75" s="90">
        <f t="shared" si="8"/>
        <v>1</v>
      </c>
      <c r="H75" s="80" t="s">
        <v>612</v>
      </c>
      <c r="I75" s="80" t="s">
        <v>606</v>
      </c>
    </row>
    <row r="76" spans="1:9" ht="15" customHeight="1">
      <c r="A76" s="76" t="s">
        <v>66</v>
      </c>
      <c r="B76" s="80" t="s">
        <v>173</v>
      </c>
      <c r="C76" s="84">
        <f t="shared" si="7"/>
        <v>0</v>
      </c>
      <c r="D76" s="84"/>
      <c r="E76" s="84"/>
      <c r="F76" s="84"/>
      <c r="G76" s="90">
        <f t="shared" si="8"/>
        <v>0</v>
      </c>
      <c r="H76" s="80" t="s">
        <v>545</v>
      </c>
      <c r="I76" s="102" t="s">
        <v>336</v>
      </c>
    </row>
    <row r="77" spans="1:9" s="29" customFormat="1" ht="15" customHeight="1">
      <c r="A77" s="17" t="s">
        <v>67</v>
      </c>
      <c r="B77" s="75"/>
      <c r="C77" s="86"/>
      <c r="D77" s="86"/>
      <c r="E77" s="86"/>
      <c r="F77" s="86"/>
      <c r="G77" s="87"/>
      <c r="H77" s="75"/>
      <c r="I77" s="75"/>
    </row>
    <row r="78" spans="1:9" ht="15" customHeight="1">
      <c r="A78" s="76" t="s">
        <v>68</v>
      </c>
      <c r="B78" s="80" t="s">
        <v>173</v>
      </c>
      <c r="C78" s="84">
        <f aca="true" t="shared" si="9" ref="C78:C89">IF(B78="Да, содержатся для 75% и более от общего объема субсидий местным бюджетам, предусмотренных проектом бюджета на 2018 год",2,IF(B78="Да, содержатся для 50% и более от общего объема субсидий местным бюджетам, предусмотренных проектом бюджета на 2018 год",1,0))</f>
        <v>0</v>
      </c>
      <c r="D78" s="84"/>
      <c r="E78" s="84"/>
      <c r="F78" s="84"/>
      <c r="G78" s="90">
        <f aca="true" t="shared" si="10" ref="G78:G99">C78*(1-D78)*(1-E78)*(1-F78)</f>
        <v>0</v>
      </c>
      <c r="H78" s="80" t="s">
        <v>615</v>
      </c>
      <c r="I78" s="80" t="s">
        <v>613</v>
      </c>
    </row>
    <row r="79" spans="1:9" ht="15" customHeight="1">
      <c r="A79" s="76" t="s">
        <v>69</v>
      </c>
      <c r="B79" s="80" t="s">
        <v>173</v>
      </c>
      <c r="C79" s="84">
        <f t="shared" si="9"/>
        <v>0</v>
      </c>
      <c r="D79" s="84"/>
      <c r="E79" s="84"/>
      <c r="F79" s="84"/>
      <c r="G79" s="90">
        <f t="shared" si="10"/>
        <v>0</v>
      </c>
      <c r="H79" s="80" t="s">
        <v>618</v>
      </c>
      <c r="I79" s="88" t="s">
        <v>352</v>
      </c>
    </row>
    <row r="80" spans="1:9" ht="15" customHeight="1">
      <c r="A80" s="76" t="s">
        <v>70</v>
      </c>
      <c r="B80" s="80" t="s">
        <v>173</v>
      </c>
      <c r="C80" s="84">
        <f t="shared" si="9"/>
        <v>0</v>
      </c>
      <c r="D80" s="84"/>
      <c r="E80" s="84"/>
      <c r="F80" s="84"/>
      <c r="G80" s="90">
        <f t="shared" si="10"/>
        <v>0</v>
      </c>
      <c r="H80" s="80"/>
      <c r="I80" s="80" t="s">
        <v>371</v>
      </c>
    </row>
    <row r="81" spans="1:9" ht="15" customHeight="1">
      <c r="A81" s="76" t="s">
        <v>71</v>
      </c>
      <c r="B81" s="80" t="s">
        <v>173</v>
      </c>
      <c r="C81" s="84">
        <f t="shared" si="9"/>
        <v>0</v>
      </c>
      <c r="D81" s="84"/>
      <c r="E81" s="84"/>
      <c r="F81" s="84"/>
      <c r="G81" s="90">
        <f t="shared" si="10"/>
        <v>0</v>
      </c>
      <c r="H81" s="80"/>
      <c r="I81" s="80" t="s">
        <v>621</v>
      </c>
    </row>
    <row r="82" spans="1:9" ht="15" customHeight="1">
      <c r="A82" s="76" t="s">
        <v>72</v>
      </c>
      <c r="B82" s="80" t="s">
        <v>173</v>
      </c>
      <c r="C82" s="84">
        <f t="shared" si="9"/>
        <v>0</v>
      </c>
      <c r="D82" s="84"/>
      <c r="E82" s="84"/>
      <c r="F82" s="84"/>
      <c r="G82" s="90">
        <f t="shared" si="10"/>
        <v>0</v>
      </c>
      <c r="H82" s="32"/>
      <c r="I82" s="32" t="s">
        <v>355</v>
      </c>
    </row>
    <row r="83" spans="1:9" ht="15" customHeight="1">
      <c r="A83" s="76" t="s">
        <v>73</v>
      </c>
      <c r="B83" s="80" t="s">
        <v>173</v>
      </c>
      <c r="C83" s="84">
        <f t="shared" si="9"/>
        <v>0</v>
      </c>
      <c r="D83" s="84"/>
      <c r="E83" s="84">
        <v>0.5</v>
      </c>
      <c r="F83" s="84"/>
      <c r="G83" s="90">
        <f t="shared" si="10"/>
        <v>0</v>
      </c>
      <c r="H83" s="80" t="s">
        <v>631</v>
      </c>
      <c r="I83" s="32" t="s">
        <v>356</v>
      </c>
    </row>
    <row r="84" spans="1:9" ht="15" customHeight="1">
      <c r="A84" s="76" t="s">
        <v>74</v>
      </c>
      <c r="B84" s="80" t="s">
        <v>173</v>
      </c>
      <c r="C84" s="84">
        <f t="shared" si="9"/>
        <v>0</v>
      </c>
      <c r="D84" s="84"/>
      <c r="E84" s="84"/>
      <c r="F84" s="84"/>
      <c r="G84" s="90">
        <f t="shared" si="10"/>
        <v>0</v>
      </c>
      <c r="H84" s="80" t="s">
        <v>635</v>
      </c>
      <c r="I84" s="80" t="s">
        <v>634</v>
      </c>
    </row>
    <row r="85" spans="1:9" ht="15" customHeight="1">
      <c r="A85" s="76" t="s">
        <v>75</v>
      </c>
      <c r="B85" s="80" t="s">
        <v>173</v>
      </c>
      <c r="C85" s="84">
        <f t="shared" si="9"/>
        <v>0</v>
      </c>
      <c r="D85" s="84"/>
      <c r="E85" s="84"/>
      <c r="F85" s="84"/>
      <c r="G85" s="90">
        <f t="shared" si="10"/>
        <v>0</v>
      </c>
      <c r="H85" s="80" t="s">
        <v>639</v>
      </c>
      <c r="I85" s="80" t="s">
        <v>358</v>
      </c>
    </row>
    <row r="86" spans="1:9" ht="15" customHeight="1">
      <c r="A86" s="76" t="s">
        <v>76</v>
      </c>
      <c r="B86" s="80" t="s">
        <v>173</v>
      </c>
      <c r="C86" s="84">
        <f t="shared" si="9"/>
        <v>0</v>
      </c>
      <c r="D86" s="84"/>
      <c r="E86" s="84"/>
      <c r="F86" s="84"/>
      <c r="G86" s="90">
        <f t="shared" si="10"/>
        <v>0</v>
      </c>
      <c r="H86" s="80"/>
      <c r="I86" s="80" t="s">
        <v>636</v>
      </c>
    </row>
    <row r="87" spans="1:9" ht="15" customHeight="1">
      <c r="A87" s="76" t="s">
        <v>77</v>
      </c>
      <c r="B87" s="80" t="s">
        <v>173</v>
      </c>
      <c r="C87" s="84">
        <f t="shared" si="9"/>
        <v>0</v>
      </c>
      <c r="D87" s="84"/>
      <c r="E87" s="85"/>
      <c r="F87" s="85"/>
      <c r="G87" s="90">
        <f t="shared" si="10"/>
        <v>0</v>
      </c>
      <c r="H87" s="88" t="s">
        <v>641</v>
      </c>
      <c r="I87" s="88" t="s">
        <v>360</v>
      </c>
    </row>
    <row r="88" spans="1:9" ht="15" customHeight="1">
      <c r="A88" s="76" t="s">
        <v>78</v>
      </c>
      <c r="B88" s="80" t="s">
        <v>173</v>
      </c>
      <c r="C88" s="84">
        <f t="shared" si="9"/>
        <v>0</v>
      </c>
      <c r="D88" s="84"/>
      <c r="E88" s="84"/>
      <c r="F88" s="84"/>
      <c r="G88" s="90">
        <f t="shared" si="10"/>
        <v>0</v>
      </c>
      <c r="H88" s="80"/>
      <c r="I88" s="80" t="s">
        <v>361</v>
      </c>
    </row>
    <row r="89" spans="1:9" ht="15" customHeight="1">
      <c r="A89" s="76" t="s">
        <v>79</v>
      </c>
      <c r="B89" s="80" t="s">
        <v>173</v>
      </c>
      <c r="C89" s="84">
        <f t="shared" si="9"/>
        <v>0</v>
      </c>
      <c r="D89" s="84"/>
      <c r="E89" s="84"/>
      <c r="F89" s="84"/>
      <c r="G89" s="90">
        <f t="shared" si="10"/>
        <v>0</v>
      </c>
      <c r="H89" s="80" t="s">
        <v>649</v>
      </c>
      <c r="I89" s="80" t="s">
        <v>362</v>
      </c>
    </row>
    <row r="90" spans="1:9" s="29" customFormat="1" ht="15" customHeight="1">
      <c r="A90" s="17" t="s">
        <v>80</v>
      </c>
      <c r="B90" s="75"/>
      <c r="C90" s="86"/>
      <c r="D90" s="86"/>
      <c r="E90" s="86"/>
      <c r="F90" s="86"/>
      <c r="G90" s="87"/>
      <c r="H90" s="75"/>
      <c r="I90" s="75"/>
    </row>
    <row r="91" spans="1:9" ht="15" customHeight="1">
      <c r="A91" s="76" t="s">
        <v>81</v>
      </c>
      <c r="B91" s="80" t="s">
        <v>173</v>
      </c>
      <c r="C91" s="84">
        <f aca="true" t="shared" si="11" ref="C91:C99">IF(B91="Да, содержатся для 75% и более от общего объема субсидий местным бюджетам, предусмотренных проектом бюджета на 2018 год",2,IF(B91="Да, содержатся для 50% и более от общего объема субсидий местным бюджетам, предусмотренных проектом бюджета на 2018 год",1,0))</f>
        <v>0</v>
      </c>
      <c r="D91" s="84"/>
      <c r="E91" s="84"/>
      <c r="F91" s="84"/>
      <c r="G91" s="90">
        <f t="shared" si="10"/>
        <v>0</v>
      </c>
      <c r="H91" s="80"/>
      <c r="I91" s="72" t="s">
        <v>655</v>
      </c>
    </row>
    <row r="92" spans="1:10" ht="15" customHeight="1">
      <c r="A92" s="76" t="s">
        <v>82</v>
      </c>
      <c r="B92" s="80" t="s">
        <v>173</v>
      </c>
      <c r="C92" s="84">
        <f t="shared" si="11"/>
        <v>0</v>
      </c>
      <c r="D92" s="84"/>
      <c r="E92" s="84"/>
      <c r="F92" s="84"/>
      <c r="G92" s="90">
        <f t="shared" si="10"/>
        <v>0</v>
      </c>
      <c r="H92" s="80"/>
      <c r="I92" s="80" t="s">
        <v>364</v>
      </c>
      <c r="J92" s="80"/>
    </row>
    <row r="93" spans="1:9" ht="15" customHeight="1">
      <c r="A93" s="76" t="s">
        <v>83</v>
      </c>
      <c r="B93" s="80" t="s">
        <v>173</v>
      </c>
      <c r="C93" s="84">
        <f t="shared" si="11"/>
        <v>0</v>
      </c>
      <c r="D93" s="84"/>
      <c r="E93" s="84"/>
      <c r="F93" s="84"/>
      <c r="G93" s="90">
        <f t="shared" si="10"/>
        <v>0</v>
      </c>
      <c r="H93" s="80" t="s">
        <v>658</v>
      </c>
      <c r="I93" s="80" t="s">
        <v>367</v>
      </c>
    </row>
    <row r="94" spans="1:9" ht="15" customHeight="1">
      <c r="A94" s="76" t="s">
        <v>84</v>
      </c>
      <c r="B94" s="80" t="s">
        <v>173</v>
      </c>
      <c r="C94" s="84">
        <f t="shared" si="11"/>
        <v>0</v>
      </c>
      <c r="D94" s="84"/>
      <c r="E94" s="84"/>
      <c r="F94" s="84"/>
      <c r="G94" s="90">
        <f t="shared" si="10"/>
        <v>0</v>
      </c>
      <c r="H94" s="80" t="s">
        <v>665</v>
      </c>
      <c r="I94" s="80"/>
    </row>
    <row r="95" spans="1:9" ht="15" customHeight="1">
      <c r="A95" s="76" t="s">
        <v>85</v>
      </c>
      <c r="B95" s="80" t="s">
        <v>173</v>
      </c>
      <c r="C95" s="84">
        <f t="shared" si="11"/>
        <v>0</v>
      </c>
      <c r="D95" s="84"/>
      <c r="E95" s="84"/>
      <c r="F95" s="84"/>
      <c r="G95" s="90">
        <f t="shared" si="10"/>
        <v>0</v>
      </c>
      <c r="H95" s="80"/>
      <c r="I95" s="80" t="s">
        <v>369</v>
      </c>
    </row>
    <row r="96" spans="1:9" ht="15" customHeight="1">
      <c r="A96" s="76" t="s">
        <v>86</v>
      </c>
      <c r="B96" s="80" t="s">
        <v>173</v>
      </c>
      <c r="C96" s="84">
        <f t="shared" si="11"/>
        <v>0</v>
      </c>
      <c r="D96" s="84"/>
      <c r="E96" s="84"/>
      <c r="F96" s="84"/>
      <c r="G96" s="90">
        <f t="shared" si="10"/>
        <v>0</v>
      </c>
      <c r="H96" s="80" t="s">
        <v>649</v>
      </c>
      <c r="I96" s="80" t="s">
        <v>370</v>
      </c>
    </row>
    <row r="97" spans="1:9" ht="15" customHeight="1">
      <c r="A97" s="76" t="s">
        <v>87</v>
      </c>
      <c r="B97" s="80" t="s">
        <v>173</v>
      </c>
      <c r="C97" s="84">
        <f t="shared" si="11"/>
        <v>0</v>
      </c>
      <c r="D97" s="84"/>
      <c r="E97" s="84"/>
      <c r="F97" s="84"/>
      <c r="G97" s="90">
        <f t="shared" si="10"/>
        <v>0</v>
      </c>
      <c r="H97" s="80" t="s">
        <v>649</v>
      </c>
      <c r="I97" s="80" t="s">
        <v>399</v>
      </c>
    </row>
    <row r="98" spans="1:9" ht="15" customHeight="1">
      <c r="A98" s="76" t="s">
        <v>88</v>
      </c>
      <c r="B98" s="80" t="s">
        <v>173</v>
      </c>
      <c r="C98" s="84">
        <f t="shared" si="11"/>
        <v>0</v>
      </c>
      <c r="D98" s="84"/>
      <c r="E98" s="84"/>
      <c r="F98" s="84"/>
      <c r="G98" s="90">
        <f t="shared" si="10"/>
        <v>0</v>
      </c>
      <c r="H98" s="80"/>
      <c r="I98" s="80" t="s">
        <v>674</v>
      </c>
    </row>
    <row r="99" spans="1:9" ht="15" customHeight="1">
      <c r="A99" s="76" t="s">
        <v>89</v>
      </c>
      <c r="B99" s="80" t="s">
        <v>173</v>
      </c>
      <c r="C99" s="84">
        <f t="shared" si="11"/>
        <v>0</v>
      </c>
      <c r="D99" s="84"/>
      <c r="E99" s="84"/>
      <c r="F99" s="84"/>
      <c r="G99" s="90">
        <f t="shared" si="10"/>
        <v>0</v>
      </c>
      <c r="H99" s="80"/>
      <c r="I99" s="80" t="s">
        <v>680</v>
      </c>
    </row>
    <row r="100" spans="1:9" ht="15" customHeight="1">
      <c r="A100" s="100" t="s">
        <v>494</v>
      </c>
      <c r="B100" s="100"/>
      <c r="C100" s="100"/>
      <c r="D100" s="100"/>
      <c r="E100" s="100"/>
      <c r="F100" s="100"/>
      <c r="G100" s="100"/>
      <c r="H100" s="116"/>
      <c r="I100" s="116"/>
    </row>
  </sheetData>
  <sheetProtection/>
  <autoFilter ref="A7:I100"/>
  <mergeCells count="11">
    <mergeCell ref="A1:I1"/>
    <mergeCell ref="A2:I2"/>
    <mergeCell ref="A3:A6"/>
    <mergeCell ref="H3:H6"/>
    <mergeCell ref="C3:G3"/>
    <mergeCell ref="F4:F6"/>
    <mergeCell ref="I3:I6"/>
    <mergeCell ref="C4:C6"/>
    <mergeCell ref="D4:D6"/>
    <mergeCell ref="E4:E6"/>
    <mergeCell ref="G4:G6"/>
  </mergeCells>
  <dataValidations count="2">
    <dataValidation type="list" allowBlank="1" showInputMessage="1" showErrorMessage="1" sqref="B7:B45 B47:B99">
      <formula1>$B$4:$B$6</formula1>
    </dataValidation>
    <dataValidation type="list" allowBlank="1" showInputMessage="1" showErrorMessage="1" sqref="E7:F7">
      <formula1>"0,5"</formula1>
    </dataValidation>
  </dataValidations>
  <hyperlinks>
    <hyperlink ref="I10" r:id="rId1" display="http://dtf.avo.ru/proekty-zakonov-vladimirskoj-oblasti"/>
    <hyperlink ref="I11" r:id="rId2" display="http://www.gfu.vrn.ru/regulatory/normativnye-pravovye-akty/zakony-voronezhskoy-oblasti-/zakony-voronezhskoy-oblasti-2019-2020.php"/>
    <hyperlink ref="I8" r:id="rId3" display="http://beldepfin.ru/byudzhet-2018-2020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5" r:id="rId4"/>
  <headerFooter>
    <oddFooter>&amp;C&amp;"Times New Roman,обычный"&amp;8&amp;P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="96" zoomScaleNormal="96" zoomScalePageLayoutView="0" workbookViewId="0" topLeftCell="A4">
      <selection activeCell="I11" sqref="I11"/>
    </sheetView>
  </sheetViews>
  <sheetFormatPr defaultColWidth="9.140625" defaultRowHeight="15"/>
  <cols>
    <col min="1" max="1" width="36.7109375" style="27" customWidth="1"/>
    <col min="2" max="2" width="40.57421875" style="27" customWidth="1"/>
    <col min="3" max="7" width="6.7109375" style="27" customWidth="1"/>
    <col min="8" max="8" width="16.421875" style="27" customWidth="1"/>
    <col min="9" max="9" width="26.8515625" style="30" customWidth="1"/>
    <col min="10" max="16384" width="9.140625" style="27" customWidth="1"/>
  </cols>
  <sheetData>
    <row r="1" spans="1:9" ht="35.25" customHeight="1">
      <c r="A1" s="176" t="s">
        <v>176</v>
      </c>
      <c r="B1" s="176"/>
      <c r="C1" s="176"/>
      <c r="D1" s="176"/>
      <c r="E1" s="176"/>
      <c r="F1" s="176"/>
      <c r="G1" s="176"/>
      <c r="H1" s="176"/>
      <c r="I1" s="176"/>
    </row>
    <row r="2" spans="1:9" ht="15.75" customHeight="1">
      <c r="A2" s="193" t="s">
        <v>683</v>
      </c>
      <c r="B2" s="194"/>
      <c r="C2" s="194"/>
      <c r="D2" s="194"/>
      <c r="E2" s="194"/>
      <c r="F2" s="194"/>
      <c r="G2" s="194"/>
      <c r="H2" s="194"/>
      <c r="I2" s="194"/>
    </row>
    <row r="3" spans="1:9" ht="84" customHeight="1">
      <c r="A3" s="171" t="s">
        <v>103</v>
      </c>
      <c r="B3" s="129" t="s">
        <v>175</v>
      </c>
      <c r="C3" s="171" t="s">
        <v>177</v>
      </c>
      <c r="D3" s="171"/>
      <c r="E3" s="172"/>
      <c r="F3" s="172"/>
      <c r="G3" s="172"/>
      <c r="H3" s="171" t="s">
        <v>117</v>
      </c>
      <c r="I3" s="185" t="s">
        <v>95</v>
      </c>
    </row>
    <row r="4" spans="1:9" ht="30.75" customHeight="1">
      <c r="A4" s="172"/>
      <c r="B4" s="77" t="s">
        <v>130</v>
      </c>
      <c r="C4" s="172" t="s">
        <v>105</v>
      </c>
      <c r="D4" s="172" t="s">
        <v>388</v>
      </c>
      <c r="E4" s="172" t="s">
        <v>389</v>
      </c>
      <c r="F4" s="172" t="s">
        <v>385</v>
      </c>
      <c r="G4" s="192" t="s">
        <v>104</v>
      </c>
      <c r="H4" s="171"/>
      <c r="I4" s="186"/>
    </row>
    <row r="5" spans="1:9" ht="30.75" customHeight="1">
      <c r="A5" s="172"/>
      <c r="B5" s="77" t="s">
        <v>131</v>
      </c>
      <c r="C5" s="172"/>
      <c r="D5" s="191"/>
      <c r="E5" s="191"/>
      <c r="F5" s="172"/>
      <c r="G5" s="192"/>
      <c r="H5" s="171"/>
      <c r="I5" s="187"/>
    </row>
    <row r="6" spans="1:9" s="29" customFormat="1" ht="15" customHeight="1">
      <c r="A6" s="78" t="s">
        <v>0</v>
      </c>
      <c r="B6" s="82"/>
      <c r="C6" s="78"/>
      <c r="D6" s="78"/>
      <c r="E6" s="78"/>
      <c r="F6" s="78"/>
      <c r="G6" s="79"/>
      <c r="H6" s="78"/>
      <c r="I6" s="82"/>
    </row>
    <row r="7" spans="1:9" ht="15" customHeight="1">
      <c r="A7" s="76" t="s">
        <v>1</v>
      </c>
      <c r="B7" s="76" t="s">
        <v>130</v>
      </c>
      <c r="C7" s="85">
        <f>IF(B7=$B$4,2,0)</f>
        <v>2</v>
      </c>
      <c r="D7" s="85"/>
      <c r="E7" s="85"/>
      <c r="F7" s="85"/>
      <c r="G7" s="41">
        <f>C7*(1-D7)*(1-E7)*(1-F7)</f>
        <v>2</v>
      </c>
      <c r="H7" s="72"/>
      <c r="I7" s="141" t="s">
        <v>271</v>
      </c>
    </row>
    <row r="8" spans="1:9" ht="15" customHeight="1">
      <c r="A8" s="76" t="s">
        <v>2</v>
      </c>
      <c r="B8" s="76" t="s">
        <v>130</v>
      </c>
      <c r="C8" s="85">
        <f aca="true" t="shared" si="0" ref="C8:C24">IF(B8=$B$4,2,0)</f>
        <v>2</v>
      </c>
      <c r="D8" s="85"/>
      <c r="E8" s="85">
        <v>0.5</v>
      </c>
      <c r="F8" s="85"/>
      <c r="G8" s="41">
        <f aca="true" t="shared" si="1" ref="G8:G24">C8*(1-D8)*(1-E8)*(1-F8)</f>
        <v>1</v>
      </c>
      <c r="H8" s="72" t="s">
        <v>407</v>
      </c>
      <c r="I8" s="45" t="s">
        <v>387</v>
      </c>
    </row>
    <row r="9" spans="1:9" ht="15" customHeight="1">
      <c r="A9" s="76" t="s">
        <v>3</v>
      </c>
      <c r="B9" s="76" t="s">
        <v>130</v>
      </c>
      <c r="C9" s="85">
        <f t="shared" si="0"/>
        <v>2</v>
      </c>
      <c r="D9" s="85"/>
      <c r="E9" s="85"/>
      <c r="F9" s="85"/>
      <c r="G9" s="41">
        <f t="shared" si="1"/>
        <v>2</v>
      </c>
      <c r="H9" s="72"/>
      <c r="I9" s="73" t="s">
        <v>307</v>
      </c>
    </row>
    <row r="10" spans="1:9" ht="15" customHeight="1">
      <c r="A10" s="76" t="s">
        <v>4</v>
      </c>
      <c r="B10" s="76" t="s">
        <v>130</v>
      </c>
      <c r="C10" s="85">
        <f t="shared" si="0"/>
        <v>2</v>
      </c>
      <c r="D10" s="85"/>
      <c r="E10" s="85"/>
      <c r="F10" s="85"/>
      <c r="G10" s="41">
        <f t="shared" si="1"/>
        <v>2</v>
      </c>
      <c r="H10" s="14"/>
      <c r="I10" s="72" t="s">
        <v>308</v>
      </c>
    </row>
    <row r="11" spans="1:9" ht="15" customHeight="1">
      <c r="A11" s="76" t="s">
        <v>5</v>
      </c>
      <c r="B11" s="76" t="s">
        <v>130</v>
      </c>
      <c r="C11" s="85">
        <f t="shared" si="0"/>
        <v>2</v>
      </c>
      <c r="D11" s="85"/>
      <c r="E11" s="85"/>
      <c r="F11" s="85"/>
      <c r="G11" s="41">
        <f t="shared" si="1"/>
        <v>2</v>
      </c>
      <c r="H11" s="72"/>
      <c r="I11" s="144" t="s">
        <v>342</v>
      </c>
    </row>
    <row r="12" spans="1:9" ht="15" customHeight="1">
      <c r="A12" s="76" t="s">
        <v>6</v>
      </c>
      <c r="B12" s="76" t="s">
        <v>130</v>
      </c>
      <c r="C12" s="85">
        <f t="shared" si="0"/>
        <v>2</v>
      </c>
      <c r="D12" s="85"/>
      <c r="E12" s="85"/>
      <c r="F12" s="85"/>
      <c r="G12" s="41">
        <f t="shared" si="1"/>
        <v>2</v>
      </c>
      <c r="H12" s="72"/>
      <c r="I12" s="80" t="s">
        <v>309</v>
      </c>
    </row>
    <row r="13" spans="1:9" ht="15" customHeight="1">
      <c r="A13" s="76" t="s">
        <v>7</v>
      </c>
      <c r="B13" s="76" t="s">
        <v>130</v>
      </c>
      <c r="C13" s="85">
        <f t="shared" si="0"/>
        <v>2</v>
      </c>
      <c r="D13" s="85"/>
      <c r="E13" s="85">
        <v>0.5</v>
      </c>
      <c r="F13" s="85"/>
      <c r="G13" s="41">
        <f t="shared" si="1"/>
        <v>1</v>
      </c>
      <c r="H13" s="80" t="s">
        <v>407</v>
      </c>
      <c r="I13" s="80" t="s">
        <v>439</v>
      </c>
    </row>
    <row r="14" spans="1:9" ht="15" customHeight="1">
      <c r="A14" s="76" t="s">
        <v>8</v>
      </c>
      <c r="B14" s="76" t="s">
        <v>130</v>
      </c>
      <c r="C14" s="85">
        <f t="shared" si="0"/>
        <v>2</v>
      </c>
      <c r="D14" s="85"/>
      <c r="E14" s="85"/>
      <c r="F14" s="85"/>
      <c r="G14" s="41">
        <f t="shared" si="1"/>
        <v>2</v>
      </c>
      <c r="H14" s="14"/>
      <c r="I14" s="72" t="s">
        <v>311</v>
      </c>
    </row>
    <row r="15" spans="1:9" ht="15" customHeight="1">
      <c r="A15" s="76" t="s">
        <v>9</v>
      </c>
      <c r="B15" s="76" t="s">
        <v>130</v>
      </c>
      <c r="C15" s="85">
        <f t="shared" si="0"/>
        <v>2</v>
      </c>
      <c r="D15" s="85"/>
      <c r="E15" s="85">
        <v>0.5</v>
      </c>
      <c r="F15" s="85"/>
      <c r="G15" s="41">
        <f t="shared" si="1"/>
        <v>1</v>
      </c>
      <c r="H15" s="80" t="s">
        <v>407</v>
      </c>
      <c r="I15" s="80" t="s">
        <v>451</v>
      </c>
    </row>
    <row r="16" spans="1:9" ht="15" customHeight="1">
      <c r="A16" s="76" t="s">
        <v>10</v>
      </c>
      <c r="B16" s="76" t="s">
        <v>130</v>
      </c>
      <c r="C16" s="85">
        <f t="shared" si="0"/>
        <v>2</v>
      </c>
      <c r="D16" s="85"/>
      <c r="E16" s="85"/>
      <c r="F16" s="85"/>
      <c r="G16" s="41">
        <f t="shared" si="1"/>
        <v>2</v>
      </c>
      <c r="H16" s="14"/>
      <c r="I16" s="73" t="s">
        <v>314</v>
      </c>
    </row>
    <row r="17" spans="1:9" ht="15" customHeight="1">
      <c r="A17" s="76" t="s">
        <v>11</v>
      </c>
      <c r="B17" s="76" t="s">
        <v>130</v>
      </c>
      <c r="C17" s="85">
        <f t="shared" si="0"/>
        <v>2</v>
      </c>
      <c r="D17" s="85">
        <v>0.5</v>
      </c>
      <c r="E17" s="85"/>
      <c r="F17" s="85"/>
      <c r="G17" s="41">
        <f t="shared" si="1"/>
        <v>1</v>
      </c>
      <c r="H17" s="72" t="s">
        <v>418</v>
      </c>
      <c r="I17" s="73" t="s">
        <v>384</v>
      </c>
    </row>
    <row r="18" spans="1:9" ht="15" customHeight="1">
      <c r="A18" s="76" t="s">
        <v>12</v>
      </c>
      <c r="B18" s="76" t="s">
        <v>130</v>
      </c>
      <c r="C18" s="85">
        <f t="shared" si="0"/>
        <v>2</v>
      </c>
      <c r="D18" s="85"/>
      <c r="E18" s="85"/>
      <c r="F18" s="85"/>
      <c r="G18" s="41">
        <f t="shared" si="1"/>
        <v>2</v>
      </c>
      <c r="H18" s="72"/>
      <c r="I18" s="73" t="s">
        <v>315</v>
      </c>
    </row>
    <row r="19" spans="1:9" ht="15" customHeight="1">
      <c r="A19" s="76" t="s">
        <v>13</v>
      </c>
      <c r="B19" s="76" t="s">
        <v>131</v>
      </c>
      <c r="C19" s="85">
        <f t="shared" si="0"/>
        <v>0</v>
      </c>
      <c r="D19" s="85"/>
      <c r="E19" s="85"/>
      <c r="F19" s="85"/>
      <c r="G19" s="41">
        <f t="shared" si="1"/>
        <v>0</v>
      </c>
      <c r="H19" s="14"/>
      <c r="I19" s="72" t="s">
        <v>415</v>
      </c>
    </row>
    <row r="20" spans="1:9" ht="15" customHeight="1">
      <c r="A20" s="76" t="s">
        <v>14</v>
      </c>
      <c r="B20" s="76" t="s">
        <v>130</v>
      </c>
      <c r="C20" s="85">
        <f t="shared" si="0"/>
        <v>2</v>
      </c>
      <c r="D20" s="85"/>
      <c r="E20" s="85"/>
      <c r="F20" s="85"/>
      <c r="G20" s="41">
        <f t="shared" si="1"/>
        <v>2</v>
      </c>
      <c r="H20" s="14"/>
      <c r="I20" s="142" t="s">
        <v>317</v>
      </c>
    </row>
    <row r="21" spans="1:9" ht="15" customHeight="1">
      <c r="A21" s="76" t="s">
        <v>15</v>
      </c>
      <c r="B21" s="76" t="s">
        <v>130</v>
      </c>
      <c r="C21" s="85">
        <f t="shared" si="0"/>
        <v>2</v>
      </c>
      <c r="D21" s="85"/>
      <c r="E21" s="85"/>
      <c r="F21" s="85"/>
      <c r="G21" s="41">
        <f t="shared" si="1"/>
        <v>2</v>
      </c>
      <c r="H21" s="72"/>
      <c r="I21" s="73" t="s">
        <v>343</v>
      </c>
    </row>
    <row r="22" spans="1:9" ht="15" customHeight="1">
      <c r="A22" s="76" t="s">
        <v>16</v>
      </c>
      <c r="B22" s="76" t="s">
        <v>130</v>
      </c>
      <c r="C22" s="85">
        <f t="shared" si="0"/>
        <v>2</v>
      </c>
      <c r="D22" s="85"/>
      <c r="E22" s="85"/>
      <c r="F22" s="85"/>
      <c r="G22" s="41">
        <f t="shared" si="1"/>
        <v>2</v>
      </c>
      <c r="H22" s="14"/>
      <c r="I22" s="73" t="s">
        <v>319</v>
      </c>
    </row>
    <row r="23" spans="1:9" ht="15" customHeight="1">
      <c r="A23" s="76" t="s">
        <v>17</v>
      </c>
      <c r="B23" s="76" t="s">
        <v>130</v>
      </c>
      <c r="C23" s="85">
        <f t="shared" si="0"/>
        <v>2</v>
      </c>
      <c r="D23" s="85"/>
      <c r="E23" s="85"/>
      <c r="F23" s="85"/>
      <c r="G23" s="41">
        <f t="shared" si="1"/>
        <v>2</v>
      </c>
      <c r="H23" s="72"/>
      <c r="I23" s="73" t="s">
        <v>344</v>
      </c>
    </row>
    <row r="24" spans="1:9" ht="15" customHeight="1">
      <c r="A24" s="76" t="s">
        <v>18</v>
      </c>
      <c r="B24" s="76" t="s">
        <v>130</v>
      </c>
      <c r="C24" s="85">
        <f t="shared" si="0"/>
        <v>2</v>
      </c>
      <c r="D24" s="85"/>
      <c r="E24" s="85"/>
      <c r="F24" s="85"/>
      <c r="G24" s="41">
        <f t="shared" si="1"/>
        <v>2</v>
      </c>
      <c r="H24" s="72"/>
      <c r="I24" s="73" t="s">
        <v>321</v>
      </c>
    </row>
    <row r="25" spans="1:9" s="29" customFormat="1" ht="15" customHeight="1">
      <c r="A25" s="17" t="s">
        <v>19</v>
      </c>
      <c r="B25" s="17"/>
      <c r="C25" s="75"/>
      <c r="D25" s="86"/>
      <c r="E25" s="86"/>
      <c r="F25" s="86"/>
      <c r="G25" s="87"/>
      <c r="H25" s="15"/>
      <c r="I25" s="75"/>
    </row>
    <row r="26" spans="1:9" ht="15" customHeight="1">
      <c r="A26" s="76" t="s">
        <v>20</v>
      </c>
      <c r="B26" s="83" t="s">
        <v>130</v>
      </c>
      <c r="C26" s="85">
        <f aca="true" t="shared" si="2" ref="C26:C68">IF(B26=$B$4,2,0)</f>
        <v>2</v>
      </c>
      <c r="D26" s="84"/>
      <c r="E26" s="84"/>
      <c r="F26" s="84"/>
      <c r="G26" s="90">
        <f aca="true" t="shared" si="3" ref="G26:G68">C26*(1-D26)*(1-E26)*(1-F26)</f>
        <v>2</v>
      </c>
      <c r="H26" s="72"/>
      <c r="I26" s="73" t="s">
        <v>268</v>
      </c>
    </row>
    <row r="27" spans="1:9" ht="15" customHeight="1">
      <c r="A27" s="76" t="s">
        <v>21</v>
      </c>
      <c r="B27" s="83" t="s">
        <v>130</v>
      </c>
      <c r="C27" s="85">
        <f t="shared" si="2"/>
        <v>2</v>
      </c>
      <c r="D27" s="84">
        <v>0.5</v>
      </c>
      <c r="E27" s="84"/>
      <c r="F27" s="84"/>
      <c r="G27" s="90">
        <f t="shared" si="3"/>
        <v>1</v>
      </c>
      <c r="H27" s="80" t="s">
        <v>457</v>
      </c>
      <c r="I27" s="141" t="s">
        <v>456</v>
      </c>
    </row>
    <row r="28" spans="1:9" ht="15" customHeight="1">
      <c r="A28" s="76" t="s">
        <v>22</v>
      </c>
      <c r="B28" s="83" t="s">
        <v>130</v>
      </c>
      <c r="C28" s="85">
        <f t="shared" si="2"/>
        <v>2</v>
      </c>
      <c r="D28" s="84"/>
      <c r="E28" s="84"/>
      <c r="F28" s="84"/>
      <c r="G28" s="90">
        <f t="shared" si="3"/>
        <v>2</v>
      </c>
      <c r="H28" s="81"/>
      <c r="I28" s="143" t="s">
        <v>262</v>
      </c>
    </row>
    <row r="29" spans="1:9" ht="15" customHeight="1">
      <c r="A29" s="76" t="s">
        <v>23</v>
      </c>
      <c r="B29" s="83" t="s">
        <v>130</v>
      </c>
      <c r="C29" s="85">
        <f t="shared" si="2"/>
        <v>2</v>
      </c>
      <c r="D29" s="84"/>
      <c r="E29" s="84"/>
      <c r="F29" s="84"/>
      <c r="G29" s="90">
        <f t="shared" si="3"/>
        <v>2</v>
      </c>
      <c r="H29" s="72"/>
      <c r="I29" s="73" t="s">
        <v>272</v>
      </c>
    </row>
    <row r="30" spans="1:9" ht="15" customHeight="1">
      <c r="A30" s="76" t="s">
        <v>24</v>
      </c>
      <c r="B30" s="83" t="s">
        <v>130</v>
      </c>
      <c r="C30" s="85">
        <f t="shared" si="2"/>
        <v>2</v>
      </c>
      <c r="D30" s="84"/>
      <c r="E30" s="84"/>
      <c r="F30" s="84"/>
      <c r="G30" s="90">
        <f t="shared" si="3"/>
        <v>2</v>
      </c>
      <c r="H30" s="80"/>
      <c r="I30" s="141" t="s">
        <v>264</v>
      </c>
    </row>
    <row r="31" spans="1:9" ht="15" customHeight="1">
      <c r="A31" s="76" t="s">
        <v>25</v>
      </c>
      <c r="B31" s="83" t="s">
        <v>131</v>
      </c>
      <c r="C31" s="85">
        <f t="shared" si="2"/>
        <v>0</v>
      </c>
      <c r="D31" s="84"/>
      <c r="E31" s="84"/>
      <c r="F31" s="84"/>
      <c r="G31" s="90">
        <f t="shared" si="3"/>
        <v>0</v>
      </c>
      <c r="H31" s="80"/>
      <c r="I31" s="141" t="s">
        <v>476</v>
      </c>
    </row>
    <row r="32" spans="1:9" ht="15" customHeight="1">
      <c r="A32" s="76" t="s">
        <v>26</v>
      </c>
      <c r="B32" s="83" t="s">
        <v>130</v>
      </c>
      <c r="C32" s="85">
        <f t="shared" si="2"/>
        <v>2</v>
      </c>
      <c r="D32" s="84"/>
      <c r="E32" s="84"/>
      <c r="F32" s="84"/>
      <c r="G32" s="90">
        <f t="shared" si="3"/>
        <v>2</v>
      </c>
      <c r="H32" s="81"/>
      <c r="I32" s="141" t="s">
        <v>259</v>
      </c>
    </row>
    <row r="33" spans="1:9" ht="15" customHeight="1">
      <c r="A33" s="76" t="s">
        <v>27</v>
      </c>
      <c r="B33" s="83" t="s">
        <v>130</v>
      </c>
      <c r="C33" s="85">
        <f t="shared" si="2"/>
        <v>2</v>
      </c>
      <c r="D33" s="84"/>
      <c r="E33" s="85"/>
      <c r="F33" s="84"/>
      <c r="G33" s="90">
        <f t="shared" si="3"/>
        <v>2</v>
      </c>
      <c r="H33" s="72"/>
      <c r="I33" s="80" t="s">
        <v>274</v>
      </c>
    </row>
    <row r="34" spans="1:9" ht="15" customHeight="1">
      <c r="A34" s="76" t="s">
        <v>28</v>
      </c>
      <c r="B34" s="83" t="s">
        <v>130</v>
      </c>
      <c r="C34" s="85">
        <f t="shared" si="2"/>
        <v>2</v>
      </c>
      <c r="D34" s="84"/>
      <c r="E34" s="84"/>
      <c r="F34" s="84"/>
      <c r="G34" s="90">
        <f t="shared" si="3"/>
        <v>2</v>
      </c>
      <c r="H34" s="80"/>
      <c r="I34" s="141" t="s">
        <v>485</v>
      </c>
    </row>
    <row r="35" spans="1:9" ht="15" customHeight="1">
      <c r="A35" s="76" t="s">
        <v>29</v>
      </c>
      <c r="B35" s="83" t="s">
        <v>130</v>
      </c>
      <c r="C35" s="85">
        <f t="shared" si="2"/>
        <v>2</v>
      </c>
      <c r="D35" s="84"/>
      <c r="E35" s="85"/>
      <c r="F35" s="84"/>
      <c r="G35" s="90">
        <f t="shared" si="3"/>
        <v>2</v>
      </c>
      <c r="H35" s="72"/>
      <c r="I35" s="138" t="s">
        <v>267</v>
      </c>
    </row>
    <row r="36" spans="1:9" ht="15" customHeight="1">
      <c r="A36" s="76" t="s">
        <v>30</v>
      </c>
      <c r="B36" s="83" t="s">
        <v>131</v>
      </c>
      <c r="C36" s="85">
        <f t="shared" si="2"/>
        <v>0</v>
      </c>
      <c r="D36" s="84"/>
      <c r="E36" s="84"/>
      <c r="F36" s="84"/>
      <c r="G36" s="90">
        <f t="shared" si="3"/>
        <v>0</v>
      </c>
      <c r="H36" s="80" t="s">
        <v>501</v>
      </c>
      <c r="I36" s="80" t="s">
        <v>500</v>
      </c>
    </row>
    <row r="37" spans="1:10" s="29" customFormat="1" ht="15" customHeight="1">
      <c r="A37" s="17" t="s">
        <v>31</v>
      </c>
      <c r="B37" s="17"/>
      <c r="C37" s="75"/>
      <c r="D37" s="86"/>
      <c r="E37" s="86"/>
      <c r="F37" s="86"/>
      <c r="G37" s="87"/>
      <c r="H37" s="15"/>
      <c r="I37" s="75"/>
      <c r="J37" s="80"/>
    </row>
    <row r="38" spans="1:9" ht="15" customHeight="1">
      <c r="A38" s="76" t="s">
        <v>32</v>
      </c>
      <c r="B38" s="83" t="s">
        <v>130</v>
      </c>
      <c r="C38" s="85">
        <f t="shared" si="2"/>
        <v>2</v>
      </c>
      <c r="D38" s="84"/>
      <c r="E38" s="84"/>
      <c r="F38" s="84"/>
      <c r="G38" s="90">
        <f t="shared" si="3"/>
        <v>2</v>
      </c>
      <c r="H38" s="80"/>
      <c r="I38" s="143" t="s">
        <v>503</v>
      </c>
    </row>
    <row r="39" spans="1:9" ht="15" customHeight="1">
      <c r="A39" s="76" t="s">
        <v>33</v>
      </c>
      <c r="B39" s="83" t="s">
        <v>130</v>
      </c>
      <c r="C39" s="85">
        <f t="shared" si="2"/>
        <v>2</v>
      </c>
      <c r="D39" s="84"/>
      <c r="E39" s="84"/>
      <c r="F39" s="84"/>
      <c r="G39" s="90">
        <f t="shared" si="3"/>
        <v>2</v>
      </c>
      <c r="H39" s="80"/>
      <c r="I39" s="143" t="s">
        <v>286</v>
      </c>
    </row>
    <row r="40" spans="1:9" ht="15" customHeight="1">
      <c r="A40" s="76" t="s">
        <v>101</v>
      </c>
      <c r="B40" s="83" t="s">
        <v>130</v>
      </c>
      <c r="C40" s="85">
        <f t="shared" si="2"/>
        <v>2</v>
      </c>
      <c r="D40" s="84"/>
      <c r="E40" s="84">
        <v>0.5</v>
      </c>
      <c r="F40" s="84"/>
      <c r="G40" s="90">
        <f t="shared" si="3"/>
        <v>1</v>
      </c>
      <c r="H40" s="80" t="s">
        <v>579</v>
      </c>
      <c r="I40" s="80" t="s">
        <v>289</v>
      </c>
    </row>
    <row r="41" spans="1:9" ht="15" customHeight="1">
      <c r="A41" s="76" t="s">
        <v>34</v>
      </c>
      <c r="B41" s="83" t="s">
        <v>130</v>
      </c>
      <c r="C41" s="85">
        <f t="shared" si="2"/>
        <v>2</v>
      </c>
      <c r="D41" s="84"/>
      <c r="E41" s="84"/>
      <c r="F41" s="84"/>
      <c r="G41" s="90">
        <f t="shared" si="3"/>
        <v>2</v>
      </c>
      <c r="H41" s="72"/>
      <c r="I41" s="115" t="s">
        <v>291</v>
      </c>
    </row>
    <row r="42" spans="1:9" ht="15" customHeight="1">
      <c r="A42" s="76" t="s">
        <v>35</v>
      </c>
      <c r="B42" s="83" t="s">
        <v>130</v>
      </c>
      <c r="C42" s="85">
        <f t="shared" si="2"/>
        <v>2</v>
      </c>
      <c r="D42" s="84"/>
      <c r="E42" s="84"/>
      <c r="F42" s="84"/>
      <c r="G42" s="90">
        <f t="shared" si="3"/>
        <v>2</v>
      </c>
      <c r="H42" s="80"/>
      <c r="I42" s="114" t="s">
        <v>277</v>
      </c>
    </row>
    <row r="43" spans="1:9" ht="15" customHeight="1">
      <c r="A43" s="76" t="s">
        <v>36</v>
      </c>
      <c r="B43" s="83" t="s">
        <v>130</v>
      </c>
      <c r="C43" s="85">
        <f t="shared" si="2"/>
        <v>2</v>
      </c>
      <c r="D43" s="84"/>
      <c r="E43" s="84"/>
      <c r="F43" s="84"/>
      <c r="G43" s="90">
        <f t="shared" si="3"/>
        <v>2</v>
      </c>
      <c r="H43" s="80"/>
      <c r="I43" s="143" t="s">
        <v>292</v>
      </c>
    </row>
    <row r="44" spans="1:9" ht="15" customHeight="1">
      <c r="A44" s="76" t="s">
        <v>37</v>
      </c>
      <c r="B44" s="83" t="s">
        <v>130</v>
      </c>
      <c r="C44" s="85">
        <f t="shared" si="2"/>
        <v>2</v>
      </c>
      <c r="D44" s="84"/>
      <c r="E44" s="84"/>
      <c r="F44" s="84"/>
      <c r="G44" s="90">
        <f t="shared" si="3"/>
        <v>2</v>
      </c>
      <c r="H44" s="80"/>
      <c r="I44" s="80" t="s">
        <v>278</v>
      </c>
    </row>
    <row r="45" spans="1:9" ht="15" customHeight="1">
      <c r="A45" s="76" t="s">
        <v>102</v>
      </c>
      <c r="B45" s="83" t="s">
        <v>131</v>
      </c>
      <c r="C45" s="85">
        <f t="shared" si="2"/>
        <v>0</v>
      </c>
      <c r="D45" s="84"/>
      <c r="E45" s="84"/>
      <c r="F45" s="84"/>
      <c r="G45" s="90">
        <f t="shared" si="3"/>
        <v>0</v>
      </c>
      <c r="H45" s="80" t="s">
        <v>501</v>
      </c>
      <c r="I45" s="88" t="s">
        <v>521</v>
      </c>
    </row>
    <row r="46" spans="1:9" s="29" customFormat="1" ht="15" customHeight="1">
      <c r="A46" s="17" t="s">
        <v>38</v>
      </c>
      <c r="B46" s="17"/>
      <c r="C46" s="75"/>
      <c r="D46" s="87"/>
      <c r="E46" s="87"/>
      <c r="F46" s="87"/>
      <c r="G46" s="87"/>
      <c r="H46" s="15"/>
      <c r="I46" s="75"/>
    </row>
    <row r="47" spans="1:9" ht="15" customHeight="1">
      <c r="A47" s="76" t="s">
        <v>39</v>
      </c>
      <c r="B47" s="83" t="s">
        <v>131</v>
      </c>
      <c r="C47" s="85">
        <f>IF(B47=$B$4,2,0)</f>
        <v>0</v>
      </c>
      <c r="D47" s="84"/>
      <c r="E47" s="84"/>
      <c r="F47" s="84"/>
      <c r="G47" s="90">
        <f>C47*(1-D47)*(1-E47)*(1-F47)</f>
        <v>0</v>
      </c>
      <c r="H47" s="81"/>
      <c r="I47" s="80" t="s">
        <v>322</v>
      </c>
    </row>
    <row r="48" spans="1:9" ht="15" customHeight="1">
      <c r="A48" s="76" t="s">
        <v>40</v>
      </c>
      <c r="B48" s="83" t="s">
        <v>131</v>
      </c>
      <c r="C48" s="85">
        <f>IF(B48=$B$4,2,0)</f>
        <v>0</v>
      </c>
      <c r="D48" s="84"/>
      <c r="E48" s="84"/>
      <c r="F48" s="84"/>
      <c r="G48" s="90">
        <f>C48*(1-D48)*(1-E48)*(1-F48)</f>
        <v>0</v>
      </c>
      <c r="H48" s="81"/>
      <c r="I48" s="80" t="s">
        <v>526</v>
      </c>
    </row>
    <row r="49" spans="1:9" ht="15" customHeight="1">
      <c r="A49" s="76" t="s">
        <v>41</v>
      </c>
      <c r="B49" s="83" t="s">
        <v>130</v>
      </c>
      <c r="C49" s="85">
        <f>IF(B49=$B$4,2,0)</f>
        <v>2</v>
      </c>
      <c r="D49" s="84"/>
      <c r="E49" s="84"/>
      <c r="F49" s="84"/>
      <c r="G49" s="90">
        <f>C49*(1-D49)*(1-E49)*(1-F49)</f>
        <v>2</v>
      </c>
      <c r="H49" s="80"/>
      <c r="I49" s="141" t="s">
        <v>324</v>
      </c>
    </row>
    <row r="50" spans="1:9" ht="15" customHeight="1">
      <c r="A50" s="76" t="s">
        <v>42</v>
      </c>
      <c r="B50" s="83" t="s">
        <v>130</v>
      </c>
      <c r="C50" s="85">
        <f t="shared" si="2"/>
        <v>2</v>
      </c>
      <c r="D50" s="84"/>
      <c r="E50" s="84"/>
      <c r="F50" s="84"/>
      <c r="G50" s="90">
        <f t="shared" si="3"/>
        <v>2</v>
      </c>
      <c r="H50" s="80"/>
      <c r="I50" s="141" t="s">
        <v>273</v>
      </c>
    </row>
    <row r="51" spans="1:9" ht="15" customHeight="1">
      <c r="A51" s="76" t="s">
        <v>92</v>
      </c>
      <c r="B51" s="83" t="s">
        <v>131</v>
      </c>
      <c r="C51" s="85">
        <f t="shared" si="2"/>
        <v>0</v>
      </c>
      <c r="D51" s="84"/>
      <c r="E51" s="84"/>
      <c r="F51" s="84"/>
      <c r="G51" s="90">
        <f t="shared" si="3"/>
        <v>0</v>
      </c>
      <c r="H51" s="131"/>
      <c r="I51" s="80" t="s">
        <v>531</v>
      </c>
    </row>
    <row r="52" spans="1:9" ht="15" customHeight="1">
      <c r="A52" s="76" t="s">
        <v>43</v>
      </c>
      <c r="B52" s="83" t="s">
        <v>130</v>
      </c>
      <c r="C52" s="85">
        <f t="shared" si="2"/>
        <v>2</v>
      </c>
      <c r="D52" s="84"/>
      <c r="E52" s="84"/>
      <c r="F52" s="84"/>
      <c r="G52" s="90">
        <f t="shared" si="3"/>
        <v>2</v>
      </c>
      <c r="H52" s="81"/>
      <c r="I52" s="141" t="s">
        <v>325</v>
      </c>
    </row>
    <row r="53" spans="1:9" ht="15" customHeight="1">
      <c r="A53" s="76" t="s">
        <v>44</v>
      </c>
      <c r="B53" s="83" t="s">
        <v>130</v>
      </c>
      <c r="C53" s="85">
        <f t="shared" si="2"/>
        <v>2</v>
      </c>
      <c r="D53" s="84"/>
      <c r="E53" s="84"/>
      <c r="F53" s="84"/>
      <c r="G53" s="90">
        <f t="shared" si="3"/>
        <v>2</v>
      </c>
      <c r="H53" s="81"/>
      <c r="I53" s="141" t="s">
        <v>326</v>
      </c>
    </row>
    <row r="54" spans="1:9" s="29" customFormat="1" ht="15" customHeight="1">
      <c r="A54" s="17" t="s">
        <v>45</v>
      </c>
      <c r="B54" s="17"/>
      <c r="C54" s="75"/>
      <c r="D54" s="87"/>
      <c r="E54" s="86"/>
      <c r="F54" s="86"/>
      <c r="G54" s="87"/>
      <c r="H54" s="15"/>
      <c r="I54" s="75"/>
    </row>
    <row r="55" spans="1:9" ht="15" customHeight="1">
      <c r="A55" s="76" t="s">
        <v>46</v>
      </c>
      <c r="B55" s="83" t="s">
        <v>130</v>
      </c>
      <c r="C55" s="85">
        <f t="shared" si="2"/>
        <v>2</v>
      </c>
      <c r="D55" s="84"/>
      <c r="E55" s="84"/>
      <c r="F55" s="84"/>
      <c r="G55" s="90">
        <f t="shared" si="3"/>
        <v>2</v>
      </c>
      <c r="H55" s="81"/>
      <c r="I55" s="80" t="s">
        <v>327</v>
      </c>
    </row>
    <row r="56" spans="1:9" ht="15" customHeight="1">
      <c r="A56" s="76" t="s">
        <v>47</v>
      </c>
      <c r="B56" s="83" t="s">
        <v>131</v>
      </c>
      <c r="C56" s="85">
        <f t="shared" si="2"/>
        <v>0</v>
      </c>
      <c r="D56" s="84"/>
      <c r="E56" s="84"/>
      <c r="F56" s="84"/>
      <c r="G56" s="90">
        <f t="shared" si="3"/>
        <v>0</v>
      </c>
      <c r="H56" s="80" t="s">
        <v>501</v>
      </c>
      <c r="I56" s="80" t="s">
        <v>280</v>
      </c>
    </row>
    <row r="57" spans="1:9" ht="15" customHeight="1">
      <c r="A57" s="76" t="s">
        <v>48</v>
      </c>
      <c r="B57" s="83" t="s">
        <v>131</v>
      </c>
      <c r="C57" s="85">
        <f t="shared" si="2"/>
        <v>0</v>
      </c>
      <c r="D57" s="84"/>
      <c r="E57" s="84"/>
      <c r="F57" s="84"/>
      <c r="G57" s="90">
        <f t="shared" si="3"/>
        <v>0</v>
      </c>
      <c r="H57" s="81"/>
      <c r="I57" s="80" t="s">
        <v>547</v>
      </c>
    </row>
    <row r="58" spans="1:9" ht="15" customHeight="1">
      <c r="A58" s="76" t="s">
        <v>49</v>
      </c>
      <c r="B58" s="83" t="s">
        <v>131</v>
      </c>
      <c r="C58" s="85">
        <f t="shared" si="2"/>
        <v>0</v>
      </c>
      <c r="D58" s="84"/>
      <c r="E58" s="84"/>
      <c r="F58" s="84"/>
      <c r="G58" s="90">
        <f t="shared" si="3"/>
        <v>0</v>
      </c>
      <c r="H58" s="80" t="s">
        <v>501</v>
      </c>
      <c r="I58" s="72" t="s">
        <v>282</v>
      </c>
    </row>
    <row r="59" spans="1:9" ht="15" customHeight="1">
      <c r="A59" s="76" t="s">
        <v>50</v>
      </c>
      <c r="B59" s="83" t="s">
        <v>130</v>
      </c>
      <c r="C59" s="85">
        <f t="shared" si="2"/>
        <v>2</v>
      </c>
      <c r="D59" s="84"/>
      <c r="E59" s="84"/>
      <c r="F59" s="84"/>
      <c r="G59" s="90">
        <f t="shared" si="3"/>
        <v>2</v>
      </c>
      <c r="H59" s="81"/>
      <c r="I59" s="80" t="s">
        <v>554</v>
      </c>
    </row>
    <row r="60" spans="1:9" ht="15" customHeight="1">
      <c r="A60" s="76" t="s">
        <v>51</v>
      </c>
      <c r="B60" s="83" t="s">
        <v>130</v>
      </c>
      <c r="C60" s="85">
        <f t="shared" si="2"/>
        <v>2</v>
      </c>
      <c r="D60" s="84"/>
      <c r="E60" s="84"/>
      <c r="F60" s="84"/>
      <c r="G60" s="90">
        <f t="shared" si="3"/>
        <v>2</v>
      </c>
      <c r="H60" s="80"/>
      <c r="I60" s="80" t="s">
        <v>340</v>
      </c>
    </row>
    <row r="61" spans="1:9" ht="15" customHeight="1">
      <c r="A61" s="76" t="s">
        <v>52</v>
      </c>
      <c r="B61" s="83" t="s">
        <v>130</v>
      </c>
      <c r="C61" s="85">
        <f t="shared" si="2"/>
        <v>2</v>
      </c>
      <c r="D61" s="84"/>
      <c r="E61" s="84">
        <v>0.5</v>
      </c>
      <c r="F61" s="84"/>
      <c r="G61" s="90">
        <f t="shared" si="3"/>
        <v>1</v>
      </c>
      <c r="H61" s="80" t="s">
        <v>392</v>
      </c>
      <c r="I61" s="143" t="s">
        <v>562</v>
      </c>
    </row>
    <row r="62" spans="1:9" ht="15" customHeight="1">
      <c r="A62" s="76" t="s">
        <v>53</v>
      </c>
      <c r="B62" s="83" t="s">
        <v>130</v>
      </c>
      <c r="C62" s="85">
        <f t="shared" si="2"/>
        <v>2</v>
      </c>
      <c r="D62" s="84"/>
      <c r="E62" s="84">
        <v>0.5</v>
      </c>
      <c r="F62" s="84"/>
      <c r="G62" s="90">
        <f t="shared" si="3"/>
        <v>1</v>
      </c>
      <c r="H62" s="80" t="s">
        <v>392</v>
      </c>
      <c r="I62" s="143" t="s">
        <v>295</v>
      </c>
    </row>
    <row r="63" spans="1:9" ht="15" customHeight="1">
      <c r="A63" s="76" t="s">
        <v>54</v>
      </c>
      <c r="B63" s="76" t="s">
        <v>130</v>
      </c>
      <c r="C63" s="85">
        <f t="shared" si="2"/>
        <v>2</v>
      </c>
      <c r="D63" s="84"/>
      <c r="E63" s="84"/>
      <c r="F63" s="84"/>
      <c r="G63" s="90">
        <f t="shared" si="3"/>
        <v>2</v>
      </c>
      <c r="H63" s="72"/>
      <c r="I63" s="72" t="s">
        <v>567</v>
      </c>
    </row>
    <row r="64" spans="1:9" ht="15" customHeight="1">
      <c r="A64" s="76" t="s">
        <v>55</v>
      </c>
      <c r="B64" s="83" t="s">
        <v>130</v>
      </c>
      <c r="C64" s="85">
        <f t="shared" si="2"/>
        <v>2</v>
      </c>
      <c r="D64" s="84"/>
      <c r="E64" s="84">
        <v>0.5</v>
      </c>
      <c r="F64" s="84"/>
      <c r="G64" s="90">
        <f t="shared" si="3"/>
        <v>1</v>
      </c>
      <c r="H64" s="72" t="s">
        <v>690</v>
      </c>
      <c r="I64" s="73" t="s">
        <v>284</v>
      </c>
    </row>
    <row r="65" spans="1:9" ht="15" customHeight="1">
      <c r="A65" s="76" t="s">
        <v>56</v>
      </c>
      <c r="B65" s="83" t="s">
        <v>130</v>
      </c>
      <c r="C65" s="85">
        <f t="shared" si="2"/>
        <v>2</v>
      </c>
      <c r="D65" s="84"/>
      <c r="E65" s="84">
        <v>0.5</v>
      </c>
      <c r="F65" s="84"/>
      <c r="G65" s="90">
        <f t="shared" si="3"/>
        <v>1</v>
      </c>
      <c r="H65" s="80" t="s">
        <v>407</v>
      </c>
      <c r="I65" s="80" t="s">
        <v>298</v>
      </c>
    </row>
    <row r="66" spans="1:9" ht="15" customHeight="1">
      <c r="A66" s="76" t="s">
        <v>57</v>
      </c>
      <c r="B66" s="83" t="s">
        <v>130</v>
      </c>
      <c r="C66" s="85">
        <f t="shared" si="2"/>
        <v>2</v>
      </c>
      <c r="D66" s="84"/>
      <c r="E66" s="84"/>
      <c r="F66" s="84"/>
      <c r="G66" s="90">
        <f t="shared" si="3"/>
        <v>2</v>
      </c>
      <c r="H66" s="80"/>
      <c r="I66" s="80" t="s">
        <v>299</v>
      </c>
    </row>
    <row r="67" spans="1:9" ht="15" customHeight="1">
      <c r="A67" s="76" t="s">
        <v>58</v>
      </c>
      <c r="B67" s="83" t="s">
        <v>130</v>
      </c>
      <c r="C67" s="85">
        <f t="shared" si="2"/>
        <v>2</v>
      </c>
      <c r="D67" s="84"/>
      <c r="E67" s="84">
        <v>0.5</v>
      </c>
      <c r="F67" s="84"/>
      <c r="G67" s="90">
        <f t="shared" si="3"/>
        <v>1</v>
      </c>
      <c r="H67" s="80" t="s">
        <v>407</v>
      </c>
      <c r="I67" s="80" t="s">
        <v>395</v>
      </c>
    </row>
    <row r="68" spans="1:9" ht="15" customHeight="1">
      <c r="A68" s="76" t="s">
        <v>59</v>
      </c>
      <c r="B68" s="83" t="s">
        <v>130</v>
      </c>
      <c r="C68" s="85">
        <f t="shared" si="2"/>
        <v>2</v>
      </c>
      <c r="D68" s="84"/>
      <c r="E68" s="84"/>
      <c r="F68" s="84"/>
      <c r="G68" s="90">
        <f t="shared" si="3"/>
        <v>2</v>
      </c>
      <c r="H68" s="80"/>
      <c r="I68" s="80" t="s">
        <v>285</v>
      </c>
    </row>
    <row r="69" spans="1:9" s="29" customFormat="1" ht="15" customHeight="1">
      <c r="A69" s="17" t="s">
        <v>60</v>
      </c>
      <c r="B69" s="17"/>
      <c r="C69" s="75"/>
      <c r="D69" s="87"/>
      <c r="E69" s="86"/>
      <c r="F69" s="86"/>
      <c r="G69" s="87"/>
      <c r="H69" s="15"/>
      <c r="I69" s="75"/>
    </row>
    <row r="70" spans="1:9" ht="15" customHeight="1">
      <c r="A70" s="76" t="s">
        <v>61</v>
      </c>
      <c r="B70" s="83" t="s">
        <v>131</v>
      </c>
      <c r="C70" s="85">
        <f aca="true" t="shared" si="4" ref="C70:C75">IF(B70=$B$4,2,0)</f>
        <v>0</v>
      </c>
      <c r="D70" s="84"/>
      <c r="E70" s="84"/>
      <c r="F70" s="84"/>
      <c r="G70" s="90">
        <f aca="true" t="shared" si="5" ref="G70:G75">C70*(1-D70)*(1-E70)*(1-F70)</f>
        <v>0</v>
      </c>
      <c r="H70" s="80" t="s">
        <v>501</v>
      </c>
      <c r="I70" s="80" t="s">
        <v>332</v>
      </c>
    </row>
    <row r="71" spans="1:9" ht="15" customHeight="1">
      <c r="A71" s="76" t="s">
        <v>62</v>
      </c>
      <c r="B71" s="83" t="s">
        <v>131</v>
      </c>
      <c r="C71" s="85">
        <f t="shared" si="4"/>
        <v>0</v>
      </c>
      <c r="D71" s="84"/>
      <c r="E71" s="84"/>
      <c r="F71" s="84"/>
      <c r="G71" s="90">
        <f t="shared" si="5"/>
        <v>0</v>
      </c>
      <c r="H71" s="80"/>
      <c r="I71" s="80" t="s">
        <v>602</v>
      </c>
    </row>
    <row r="72" spans="1:9" ht="15" customHeight="1">
      <c r="A72" s="76" t="s">
        <v>63</v>
      </c>
      <c r="B72" s="83" t="s">
        <v>130</v>
      </c>
      <c r="C72" s="85">
        <f t="shared" si="4"/>
        <v>2</v>
      </c>
      <c r="D72" s="84"/>
      <c r="E72" s="84"/>
      <c r="F72" s="84"/>
      <c r="G72" s="90">
        <f t="shared" si="5"/>
        <v>2</v>
      </c>
      <c r="H72" s="81"/>
      <c r="I72" s="80" t="s">
        <v>346</v>
      </c>
    </row>
    <row r="73" spans="1:9" ht="15" customHeight="1">
      <c r="A73" s="76" t="s">
        <v>64</v>
      </c>
      <c r="B73" s="83" t="s">
        <v>130</v>
      </c>
      <c r="C73" s="85">
        <f t="shared" si="4"/>
        <v>2</v>
      </c>
      <c r="D73" s="84"/>
      <c r="E73" s="84"/>
      <c r="F73" s="84"/>
      <c r="G73" s="90">
        <f t="shared" si="5"/>
        <v>2</v>
      </c>
      <c r="H73" s="81"/>
      <c r="I73" s="80" t="s">
        <v>338</v>
      </c>
    </row>
    <row r="74" spans="1:9" ht="15" customHeight="1">
      <c r="A74" s="76" t="s">
        <v>65</v>
      </c>
      <c r="B74" s="76" t="s">
        <v>130</v>
      </c>
      <c r="C74" s="85">
        <f t="shared" si="4"/>
        <v>2</v>
      </c>
      <c r="D74" s="84"/>
      <c r="E74" s="84"/>
      <c r="F74" s="84"/>
      <c r="G74" s="90">
        <f t="shared" si="5"/>
        <v>2</v>
      </c>
      <c r="H74" s="72"/>
      <c r="I74" s="72" t="s">
        <v>610</v>
      </c>
    </row>
    <row r="75" spans="1:9" ht="15" customHeight="1">
      <c r="A75" s="76" t="s">
        <v>66</v>
      </c>
      <c r="B75" s="83" t="s">
        <v>130</v>
      </c>
      <c r="C75" s="85">
        <f t="shared" si="4"/>
        <v>2</v>
      </c>
      <c r="D75" s="84"/>
      <c r="E75" s="84"/>
      <c r="F75" s="84"/>
      <c r="G75" s="90">
        <f t="shared" si="5"/>
        <v>2</v>
      </c>
      <c r="H75" s="81"/>
      <c r="I75" s="80" t="s">
        <v>336</v>
      </c>
    </row>
    <row r="76" spans="1:9" s="29" customFormat="1" ht="15" customHeight="1">
      <c r="A76" s="17" t="s">
        <v>67</v>
      </c>
      <c r="B76" s="17"/>
      <c r="C76" s="75"/>
      <c r="D76" s="86"/>
      <c r="E76" s="86"/>
      <c r="F76" s="86"/>
      <c r="G76" s="87"/>
      <c r="H76" s="15"/>
      <c r="I76" s="75"/>
    </row>
    <row r="77" spans="1:9" ht="15" customHeight="1">
      <c r="A77" s="76" t="s">
        <v>68</v>
      </c>
      <c r="B77" s="83" t="s">
        <v>130</v>
      </c>
      <c r="C77" s="85">
        <f aca="true" t="shared" si="6" ref="C77:C98">IF(B77=$B$4,2,0)</f>
        <v>2</v>
      </c>
      <c r="D77" s="84"/>
      <c r="E77" s="84">
        <v>0.5</v>
      </c>
      <c r="F77" s="84"/>
      <c r="G77" s="90">
        <f aca="true" t="shared" si="7" ref="G77:G98">C77*(1-D77)*(1-E77)*(1-F77)</f>
        <v>1</v>
      </c>
      <c r="H77" s="80" t="s">
        <v>407</v>
      </c>
      <c r="I77" s="80" t="s">
        <v>613</v>
      </c>
    </row>
    <row r="78" spans="1:9" ht="15" customHeight="1">
      <c r="A78" s="76" t="s">
        <v>69</v>
      </c>
      <c r="B78" s="83" t="s">
        <v>130</v>
      </c>
      <c r="C78" s="85">
        <f t="shared" si="6"/>
        <v>2</v>
      </c>
      <c r="D78" s="84">
        <v>0.5</v>
      </c>
      <c r="E78" s="84"/>
      <c r="F78" s="84"/>
      <c r="G78" s="90">
        <f t="shared" si="7"/>
        <v>1</v>
      </c>
      <c r="H78" s="80" t="s">
        <v>617</v>
      </c>
      <c r="I78" s="80" t="s">
        <v>374</v>
      </c>
    </row>
    <row r="79" spans="1:9" ht="15" customHeight="1">
      <c r="A79" s="76" t="s">
        <v>70</v>
      </c>
      <c r="B79" s="83" t="s">
        <v>131</v>
      </c>
      <c r="C79" s="85">
        <f t="shared" si="6"/>
        <v>0</v>
      </c>
      <c r="D79" s="84"/>
      <c r="E79" s="84"/>
      <c r="F79" s="84"/>
      <c r="G79" s="90">
        <f t="shared" si="7"/>
        <v>0</v>
      </c>
      <c r="H79" s="80" t="s">
        <v>687</v>
      </c>
      <c r="I79" s="80" t="s">
        <v>371</v>
      </c>
    </row>
    <row r="80" spans="1:9" ht="15" customHeight="1">
      <c r="A80" s="76" t="s">
        <v>71</v>
      </c>
      <c r="B80" s="83" t="s">
        <v>130</v>
      </c>
      <c r="C80" s="85">
        <f t="shared" si="6"/>
        <v>2</v>
      </c>
      <c r="D80" s="84"/>
      <c r="E80" s="84"/>
      <c r="F80" s="84"/>
      <c r="G80" s="90">
        <f t="shared" si="7"/>
        <v>2</v>
      </c>
      <c r="H80" s="80"/>
      <c r="I80" s="80" t="s">
        <v>375</v>
      </c>
    </row>
    <row r="81" spans="1:9" ht="15" customHeight="1">
      <c r="A81" s="76" t="s">
        <v>72</v>
      </c>
      <c r="B81" s="83" t="s">
        <v>130</v>
      </c>
      <c r="C81" s="85">
        <f t="shared" si="6"/>
        <v>2</v>
      </c>
      <c r="D81" s="84">
        <v>0.5</v>
      </c>
      <c r="E81" s="84"/>
      <c r="F81" s="84"/>
      <c r="G81" s="90">
        <f t="shared" si="7"/>
        <v>1</v>
      </c>
      <c r="H81" s="16" t="s">
        <v>625</v>
      </c>
      <c r="I81" s="32" t="s">
        <v>624</v>
      </c>
    </row>
    <row r="82" spans="1:9" ht="15" customHeight="1">
      <c r="A82" s="76" t="s">
        <v>73</v>
      </c>
      <c r="B82" s="83" t="s">
        <v>130</v>
      </c>
      <c r="C82" s="85">
        <f t="shared" si="6"/>
        <v>2</v>
      </c>
      <c r="D82" s="84"/>
      <c r="E82" s="84"/>
      <c r="F82" s="84"/>
      <c r="G82" s="90">
        <f t="shared" si="7"/>
        <v>2</v>
      </c>
      <c r="H82" s="16"/>
      <c r="I82" s="32" t="s">
        <v>356</v>
      </c>
    </row>
    <row r="83" spans="1:9" ht="15" customHeight="1">
      <c r="A83" s="76" t="s">
        <v>74</v>
      </c>
      <c r="B83" s="83" t="s">
        <v>130</v>
      </c>
      <c r="C83" s="85">
        <f t="shared" si="6"/>
        <v>2</v>
      </c>
      <c r="D83" s="84"/>
      <c r="E83" s="84"/>
      <c r="F83" s="84"/>
      <c r="G83" s="90">
        <f t="shared" si="7"/>
        <v>2</v>
      </c>
      <c r="H83" s="80"/>
      <c r="I83" s="80" t="s">
        <v>634</v>
      </c>
    </row>
    <row r="84" spans="1:9" ht="15" customHeight="1">
      <c r="A84" s="76" t="s">
        <v>75</v>
      </c>
      <c r="B84" s="83" t="s">
        <v>130</v>
      </c>
      <c r="C84" s="85">
        <f t="shared" si="6"/>
        <v>2</v>
      </c>
      <c r="D84" s="84"/>
      <c r="E84" s="84"/>
      <c r="F84" s="84"/>
      <c r="G84" s="90">
        <f t="shared" si="7"/>
        <v>2</v>
      </c>
      <c r="H84" s="80"/>
      <c r="I84" s="80" t="s">
        <v>358</v>
      </c>
    </row>
    <row r="85" spans="1:9" ht="15" customHeight="1">
      <c r="A85" s="76" t="s">
        <v>76</v>
      </c>
      <c r="B85" s="83" t="s">
        <v>131</v>
      </c>
      <c r="C85" s="85">
        <f t="shared" si="6"/>
        <v>0</v>
      </c>
      <c r="D85" s="84"/>
      <c r="E85" s="84"/>
      <c r="F85" s="84"/>
      <c r="G85" s="90">
        <f t="shared" si="7"/>
        <v>0</v>
      </c>
      <c r="H85" s="81"/>
      <c r="I85" s="80" t="s">
        <v>636</v>
      </c>
    </row>
    <row r="86" spans="1:9" ht="15" customHeight="1">
      <c r="A86" s="76" t="s">
        <v>77</v>
      </c>
      <c r="B86" s="83" t="s">
        <v>130</v>
      </c>
      <c r="C86" s="85">
        <f t="shared" si="6"/>
        <v>2</v>
      </c>
      <c r="D86" s="84"/>
      <c r="E86" s="84"/>
      <c r="F86" s="84"/>
      <c r="G86" s="90">
        <f t="shared" si="7"/>
        <v>2</v>
      </c>
      <c r="H86" s="80"/>
      <c r="I86" s="80" t="s">
        <v>360</v>
      </c>
    </row>
    <row r="87" spans="1:9" ht="15" customHeight="1">
      <c r="A87" s="76" t="s">
        <v>78</v>
      </c>
      <c r="B87" s="83" t="s">
        <v>130</v>
      </c>
      <c r="C87" s="85">
        <f t="shared" si="6"/>
        <v>2</v>
      </c>
      <c r="D87" s="84"/>
      <c r="E87" s="84"/>
      <c r="F87" s="84"/>
      <c r="G87" s="90">
        <f t="shared" si="7"/>
        <v>2</v>
      </c>
      <c r="H87" s="80"/>
      <c r="I87" s="80" t="s">
        <v>647</v>
      </c>
    </row>
    <row r="88" spans="1:9" ht="15" customHeight="1">
      <c r="A88" s="76" t="s">
        <v>79</v>
      </c>
      <c r="B88" s="83" t="s">
        <v>130</v>
      </c>
      <c r="C88" s="85">
        <f t="shared" si="6"/>
        <v>2</v>
      </c>
      <c r="D88" s="84"/>
      <c r="E88" s="84"/>
      <c r="F88" s="84"/>
      <c r="G88" s="90">
        <f t="shared" si="7"/>
        <v>2</v>
      </c>
      <c r="H88" s="81"/>
      <c r="I88" s="80" t="s">
        <v>362</v>
      </c>
    </row>
    <row r="89" spans="1:9" s="29" customFormat="1" ht="15" customHeight="1">
      <c r="A89" s="17" t="s">
        <v>80</v>
      </c>
      <c r="B89" s="17"/>
      <c r="C89" s="75"/>
      <c r="D89" s="86"/>
      <c r="E89" s="86"/>
      <c r="F89" s="86"/>
      <c r="G89" s="87"/>
      <c r="H89" s="15"/>
      <c r="I89" s="75"/>
    </row>
    <row r="90" spans="1:9" ht="15" customHeight="1">
      <c r="A90" s="76" t="s">
        <v>81</v>
      </c>
      <c r="B90" s="83" t="s">
        <v>130</v>
      </c>
      <c r="C90" s="85">
        <f t="shared" si="6"/>
        <v>2</v>
      </c>
      <c r="D90" s="84"/>
      <c r="E90" s="84"/>
      <c r="F90" s="84"/>
      <c r="G90" s="90">
        <f t="shared" si="7"/>
        <v>2</v>
      </c>
      <c r="H90" s="80"/>
      <c r="I90" s="80" t="s">
        <v>363</v>
      </c>
    </row>
    <row r="91" spans="1:9" ht="15" customHeight="1">
      <c r="A91" s="76" t="s">
        <v>82</v>
      </c>
      <c r="B91" s="83" t="s">
        <v>130</v>
      </c>
      <c r="C91" s="85">
        <f t="shared" si="6"/>
        <v>2</v>
      </c>
      <c r="D91" s="84"/>
      <c r="E91" s="84"/>
      <c r="F91" s="84"/>
      <c r="G91" s="90">
        <f t="shared" si="7"/>
        <v>2</v>
      </c>
      <c r="H91" s="81"/>
      <c r="I91" s="80" t="s">
        <v>376</v>
      </c>
    </row>
    <row r="92" spans="1:9" ht="15" customHeight="1">
      <c r="A92" s="76" t="s">
        <v>83</v>
      </c>
      <c r="B92" s="83" t="s">
        <v>130</v>
      </c>
      <c r="C92" s="85">
        <f t="shared" si="6"/>
        <v>2</v>
      </c>
      <c r="D92" s="84"/>
      <c r="E92" s="84"/>
      <c r="F92" s="84"/>
      <c r="G92" s="90">
        <f t="shared" si="7"/>
        <v>2</v>
      </c>
      <c r="H92" s="81"/>
      <c r="I92" s="80" t="s">
        <v>367</v>
      </c>
    </row>
    <row r="93" spans="1:9" ht="15" customHeight="1">
      <c r="A93" s="76" t="s">
        <v>84</v>
      </c>
      <c r="B93" s="83" t="s">
        <v>130</v>
      </c>
      <c r="C93" s="85">
        <f t="shared" si="6"/>
        <v>2</v>
      </c>
      <c r="D93" s="84"/>
      <c r="E93" s="84"/>
      <c r="F93" s="84"/>
      <c r="G93" s="90">
        <f t="shared" si="7"/>
        <v>2</v>
      </c>
      <c r="H93" s="80"/>
      <c r="I93" s="80" t="s">
        <v>377</v>
      </c>
    </row>
    <row r="94" spans="1:9" ht="15" customHeight="1">
      <c r="A94" s="76" t="s">
        <v>85</v>
      </c>
      <c r="B94" s="83" t="s">
        <v>130</v>
      </c>
      <c r="C94" s="85">
        <f t="shared" si="6"/>
        <v>2</v>
      </c>
      <c r="D94" s="84"/>
      <c r="E94" s="84"/>
      <c r="F94" s="84"/>
      <c r="G94" s="90">
        <f t="shared" si="7"/>
        <v>2</v>
      </c>
      <c r="H94" s="80"/>
      <c r="I94" s="80" t="s">
        <v>369</v>
      </c>
    </row>
    <row r="95" spans="1:9" ht="15" customHeight="1">
      <c r="A95" s="76" t="s">
        <v>86</v>
      </c>
      <c r="B95" s="83" t="s">
        <v>131</v>
      </c>
      <c r="C95" s="85">
        <f t="shared" si="6"/>
        <v>0</v>
      </c>
      <c r="D95" s="84"/>
      <c r="E95" s="84"/>
      <c r="F95" s="84"/>
      <c r="G95" s="90">
        <f t="shared" si="7"/>
        <v>0</v>
      </c>
      <c r="H95" s="80" t="s">
        <v>501</v>
      </c>
      <c r="I95" s="80" t="s">
        <v>378</v>
      </c>
    </row>
    <row r="96" spans="1:9" ht="15" customHeight="1">
      <c r="A96" s="76" t="s">
        <v>87</v>
      </c>
      <c r="B96" s="83" t="s">
        <v>130</v>
      </c>
      <c r="C96" s="85">
        <f t="shared" si="6"/>
        <v>2</v>
      </c>
      <c r="D96" s="84"/>
      <c r="E96" s="84"/>
      <c r="F96" s="84"/>
      <c r="G96" s="90">
        <f t="shared" si="7"/>
        <v>2</v>
      </c>
      <c r="H96" s="80"/>
      <c r="I96" s="80" t="s">
        <v>379</v>
      </c>
    </row>
    <row r="97" spans="1:9" ht="15" customHeight="1">
      <c r="A97" s="76" t="s">
        <v>88</v>
      </c>
      <c r="B97" s="83" t="s">
        <v>130</v>
      </c>
      <c r="C97" s="85">
        <f t="shared" si="6"/>
        <v>2</v>
      </c>
      <c r="D97" s="84">
        <v>0.5</v>
      </c>
      <c r="E97" s="84"/>
      <c r="F97" s="84"/>
      <c r="G97" s="90">
        <f t="shared" si="7"/>
        <v>1</v>
      </c>
      <c r="H97" s="80" t="s">
        <v>677</v>
      </c>
      <c r="I97" s="80" t="s">
        <v>675</v>
      </c>
    </row>
    <row r="98" spans="1:9" ht="15" customHeight="1">
      <c r="A98" s="83" t="s">
        <v>89</v>
      </c>
      <c r="B98" s="83" t="s">
        <v>130</v>
      </c>
      <c r="C98" s="85">
        <f t="shared" si="6"/>
        <v>2</v>
      </c>
      <c r="D98" s="84">
        <v>0.5</v>
      </c>
      <c r="E98" s="84">
        <v>0.5</v>
      </c>
      <c r="F98" s="84"/>
      <c r="G98" s="90">
        <f t="shared" si="7"/>
        <v>0.5</v>
      </c>
      <c r="H98" s="80" t="s">
        <v>678</v>
      </c>
      <c r="I98" s="80" t="s">
        <v>679</v>
      </c>
    </row>
    <row r="99" ht="12">
      <c r="B99" s="27" t="s">
        <v>96</v>
      </c>
    </row>
    <row r="100" spans="1:9" ht="12">
      <c r="A100" s="94"/>
      <c r="B100" s="94"/>
      <c r="C100" s="94"/>
      <c r="D100" s="94"/>
      <c r="E100" s="94"/>
      <c r="F100" s="94"/>
      <c r="G100" s="94"/>
      <c r="H100" s="94"/>
      <c r="I100" s="109"/>
    </row>
    <row r="107" spans="1:9" ht="12">
      <c r="A107" s="94"/>
      <c r="B107" s="94"/>
      <c r="C107" s="94"/>
      <c r="D107" s="94"/>
      <c r="E107" s="94"/>
      <c r="F107" s="94"/>
      <c r="G107" s="94"/>
      <c r="H107" s="94"/>
      <c r="I107" s="109"/>
    </row>
    <row r="111" spans="1:9" ht="12">
      <c r="A111" s="94"/>
      <c r="B111" s="94"/>
      <c r="C111" s="94"/>
      <c r="D111" s="94"/>
      <c r="E111" s="94"/>
      <c r="F111" s="94"/>
      <c r="G111" s="94"/>
      <c r="H111" s="94"/>
      <c r="I111" s="109"/>
    </row>
    <row r="114" spans="1:9" ht="12">
      <c r="A114" s="94"/>
      <c r="B114" s="94"/>
      <c r="C114" s="94"/>
      <c r="D114" s="94"/>
      <c r="E114" s="94"/>
      <c r="F114" s="94"/>
      <c r="G114" s="94"/>
      <c r="H114" s="94"/>
      <c r="I114" s="109"/>
    </row>
    <row r="118" spans="1:9" ht="12">
      <c r="A118" s="94"/>
      <c r="B118" s="94"/>
      <c r="C118" s="94"/>
      <c r="D118" s="94"/>
      <c r="E118" s="94"/>
      <c r="F118" s="94"/>
      <c r="G118" s="94"/>
      <c r="H118" s="94"/>
      <c r="I118" s="109"/>
    </row>
  </sheetData>
  <sheetProtection/>
  <autoFilter ref="A6:I99"/>
  <mergeCells count="11">
    <mergeCell ref="D4:D5"/>
    <mergeCell ref="E4:E5"/>
    <mergeCell ref="F4:F5"/>
    <mergeCell ref="G4:G5"/>
    <mergeCell ref="I3:I5"/>
    <mergeCell ref="A1:I1"/>
    <mergeCell ref="A2:I2"/>
    <mergeCell ref="A3:A5"/>
    <mergeCell ref="C3:G3"/>
    <mergeCell ref="H3:H5"/>
    <mergeCell ref="C4:C5"/>
  </mergeCells>
  <dataValidations count="2">
    <dataValidation type="list" allowBlank="1" showInputMessage="1" showErrorMessage="1" sqref="E6:F6">
      <formula1>"0,5"</formula1>
    </dataValidation>
    <dataValidation type="list" allowBlank="1" showInputMessage="1" showErrorMessage="1" sqref="B6:B98 C25 C37 C46 C69 C76 C54 C89">
      <formula1>$B$4:$B$5</formula1>
    </dataValidation>
  </dataValidations>
  <hyperlinks>
    <hyperlink ref="I23" r:id="rId1" display="http://duma.yar.ru/service/projects/zp173480.html"/>
    <hyperlink ref="I8" r:id="rId2" display="http://bryanskoblfin.ru/Show/Category/10?ItemId=4"/>
    <hyperlink ref="I7" r:id="rId3" display="http://beldepfin.ru/byudzhet-2018-2020/"/>
    <hyperlink ref="I9" r:id="rId4" display="http://dtf.avo.ru/proekty-zakonov-vladimirskoj-oblasti"/>
    <hyperlink ref="I31" r:id="rId5" display="http://www.lenoblzaks.ru/static/single/-rus-common-zakact-/loprojects (удален после принятия закона)"/>
    <hyperlink ref="I53" r:id="rId6" display="http://openbudsk.ru/content/projectzk17/pr18standart.php"/>
    <hyperlink ref="I16" r:id="rId7" display="http://budget.mosreg.ru/byudzhet-dlya-grazhdan/proekt-zakona-o-byudzhete-moskovskoj-oblasti/"/>
    <hyperlink ref="I64" r:id="rId8" display="http://minfin.orb.ru/%D0%B7%D0%B0%D0%BA%D0%BE%D0%BD-%D0%BE%D0%B1-%D0%BE%D0%B1%D0%BB%D0%B0%D1%81%D1%82%D0%BD%D0%BE%D0%BC-%D0%B1%D1%8E%D0%B4%D0%B6%D0%B5%D1%82%D0%B5/"/>
    <hyperlink ref="I17" r:id="rId9" display="http://oreloblsovet.ru/legislation/proektyi-zakonov/16-zasedanie.html"/>
    <hyperlink ref="I18" r:id="rId10" display="https://minfin.ryazangov.ru/documents/draft_documents/2017/index.php"/>
    <hyperlink ref="I20" r:id="rId11" display="http://fin.tmbreg.ru/6347/8130/8468.html"/>
    <hyperlink ref="I21" r:id="rId12" display="http://portal.tverfin.ru/portal/Show/Category/44?ItemId=594"/>
    <hyperlink ref="I22" r:id="rId13" display="http://dfto.ru/index.php/razdel/razdely/proekt-zakona-o-byudzhete"/>
    <hyperlink ref="I24" r:id="rId14" display="http://www.budget.mos.ru/BudgetAttachements_2018_2020"/>
    <hyperlink ref="I26" r:id="rId15" display="http://minfin.karelia.ru/sostavlenie-bjudzheta-na-2018-2020-gody/"/>
    <hyperlink ref="I27" r:id="rId16" display="http://gsrk1.rkomi.ru/Sessions/WebQuestionDetails.aspx?idPage=1&amp;idQuest=53116&amp;IdSessions=171&amp;typeQuest=0&amp;showQuests=false"/>
    <hyperlink ref="I28" r:id="rId17" display="http://www.aosd.ru/?dir=budget&amp;act=budget"/>
    <hyperlink ref="I29" r:id="rId18" display="http://df.gov35.ru/otkrytyy-byudzhet/zakony-ob-oblastnom-byudzhete/2018/index.php?ELEMENT_ID=8394"/>
    <hyperlink ref="I30" r:id="rId19" display="http://minfin39.ru/budget/next_year/"/>
    <hyperlink ref="I32" r:id="rId20" display="http://minfin.gov-murman.ru/open-budget/regional_budget/law_of_budget_projects/project-19-20.php"/>
    <hyperlink ref="I34" r:id="rId21" display="http://sobranie.pskov.ru/lawmaking/bills?title=%D0%BE+%D0%B1%D1%8E%D0%B4%D0%B6%D0%B5%D1%82%D0%B5+&amp;type=4"/>
    <hyperlink ref="I35" r:id="rId22" display="http://old.fincom.gov.spb.ru/cf/activity/opendata/budget_for_people/details.htm?id=10278020@cmsArticle"/>
    <hyperlink ref="I38" r:id="rId23" display="http://minfin01-maykop.ru/Show/Category/12?page=3&amp;ItemId=58"/>
    <hyperlink ref="I39" r:id="rId24" display="http://www.huralrk.ru/deyatelnost/zakonodatelnaya-deyatelnost/zakonoproekty/item/1430-0292-5-o-byudzhete-territorialnogo-fonda-obyazatelnogo-meditsinskogo-strakhovaniya-respubliki-kalmykiya-na-2018-god-i-na-planovyj-period-2019-i-2020-godov.html"/>
    <hyperlink ref="I43" r:id="rId25" display="http://volgafin.volgograd.ru/norms/acts/7359/"/>
    <hyperlink ref="I49" r:id="rId26" display="http://pravitelstvo.kbr.ru/oigv/minfin/npi/proekty_normativnyh_i_pravovyh_aktov.php?postid=17418"/>
    <hyperlink ref="I50" r:id="rId27" display="http://minfin09.ru/2017/10/%D0%BF%D1%80%D0%BE%D0%B5%D0%BA%D1%82-%D0%B7%D0%B0%D0%BA%D0%BE%D0%BD%D0%B0-%D0%BE-%D1%80%D0%B5%D1%81%D0%BF%D1%83%D0%B1%D0%BB%D0%B8%D0%BA%D0%B0%D0%BD%D1%81%D0%BA%D0%BE%D0%BC-%D0%B1%D1%8E%D0%B4%D0%B6-5/"/>
    <hyperlink ref="I52" r:id="rId28" display="http://forcitizens.ru/ob/dokumenty/proekt-byudzheta-i-materialy-k-nemu/2018-god"/>
    <hyperlink ref="I61" r:id="rId29" display="http://zakon.zsperm.ru/?ELEMENT_ID=3111"/>
    <hyperlink ref="I62" r:id="rId30" display="http://www.zsko.ru/documents/lawmaking/index.php?ID=24481"/>
    <hyperlink ref="I11" r:id="rId31" display="http://www.ivoblduma.ru/zakony/proekty-zakonov/24357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2" r:id="rId32"/>
  <headerFooter>
    <oddFooter>&amp;C&amp;"Times New Roman,обычный"&amp;8&amp;P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PageLayoutView="0" workbookViewId="0" topLeftCell="A1">
      <selection activeCell="H39" sqref="H39"/>
    </sheetView>
  </sheetViews>
  <sheetFormatPr defaultColWidth="9.140625" defaultRowHeight="15"/>
  <cols>
    <col min="1" max="1" width="31.140625" style="27" customWidth="1"/>
    <col min="2" max="2" width="39.28125" style="27" customWidth="1"/>
    <col min="3" max="7" width="6.7109375" style="27" customWidth="1"/>
    <col min="8" max="8" width="16.421875" style="27" customWidth="1"/>
    <col min="9" max="9" width="20.57421875" style="30" customWidth="1"/>
    <col min="10" max="16384" width="9.140625" style="27" customWidth="1"/>
  </cols>
  <sheetData>
    <row r="1" spans="1:9" ht="29.25" customHeight="1">
      <c r="A1" s="176" t="s">
        <v>178</v>
      </c>
      <c r="B1" s="176"/>
      <c r="C1" s="176"/>
      <c r="D1" s="176"/>
      <c r="E1" s="176"/>
      <c r="F1" s="176"/>
      <c r="G1" s="176"/>
      <c r="H1" s="176"/>
      <c r="I1" s="176"/>
    </row>
    <row r="2" spans="1:9" ht="15.75" customHeight="1">
      <c r="A2" s="193" t="s">
        <v>683</v>
      </c>
      <c r="B2" s="193"/>
      <c r="C2" s="193"/>
      <c r="D2" s="193"/>
      <c r="E2" s="193"/>
      <c r="F2" s="193"/>
      <c r="G2" s="193"/>
      <c r="H2" s="193"/>
      <c r="I2" s="193"/>
    </row>
    <row r="3" spans="1:9" ht="51.75" customHeight="1">
      <c r="A3" s="185" t="s">
        <v>103</v>
      </c>
      <c r="B3" s="129" t="s">
        <v>179</v>
      </c>
      <c r="C3" s="200" t="s">
        <v>182</v>
      </c>
      <c r="D3" s="201"/>
      <c r="E3" s="201"/>
      <c r="F3" s="201"/>
      <c r="G3" s="202"/>
      <c r="H3" s="190" t="s">
        <v>117</v>
      </c>
      <c r="I3" s="185" t="s">
        <v>95</v>
      </c>
    </row>
    <row r="4" spans="1:9" ht="30.75" customHeight="1">
      <c r="A4" s="186"/>
      <c r="B4" s="77" t="s">
        <v>180</v>
      </c>
      <c r="C4" s="173" t="s">
        <v>105</v>
      </c>
      <c r="D4" s="173" t="s">
        <v>388</v>
      </c>
      <c r="E4" s="173" t="s">
        <v>389</v>
      </c>
      <c r="F4" s="173" t="s">
        <v>385</v>
      </c>
      <c r="G4" s="198" t="s">
        <v>104</v>
      </c>
      <c r="H4" s="203"/>
      <c r="I4" s="186"/>
    </row>
    <row r="5" spans="1:9" ht="30.75" customHeight="1">
      <c r="A5" s="187"/>
      <c r="B5" s="77" t="s">
        <v>181</v>
      </c>
      <c r="C5" s="175"/>
      <c r="D5" s="175"/>
      <c r="E5" s="175"/>
      <c r="F5" s="175"/>
      <c r="G5" s="199"/>
      <c r="H5" s="204"/>
      <c r="I5" s="187"/>
    </row>
    <row r="6" spans="1:9" s="29" customFormat="1" ht="15" customHeight="1">
      <c r="A6" s="78" t="s">
        <v>0</v>
      </c>
      <c r="B6" s="82"/>
      <c r="C6" s="78"/>
      <c r="D6" s="78"/>
      <c r="E6" s="78"/>
      <c r="F6" s="78"/>
      <c r="G6" s="79"/>
      <c r="H6" s="78"/>
      <c r="I6" s="82"/>
    </row>
    <row r="7" spans="1:9" ht="15" customHeight="1">
      <c r="A7" s="76" t="s">
        <v>1</v>
      </c>
      <c r="B7" s="72" t="s">
        <v>180</v>
      </c>
      <c r="C7" s="85">
        <f>IF(B7=$B$4,2,0)</f>
        <v>2</v>
      </c>
      <c r="D7" s="85"/>
      <c r="E7" s="85"/>
      <c r="F7" s="85"/>
      <c r="G7" s="41">
        <f>C7*(1-D7)*(1-E7)*(1-F7)</f>
        <v>2</v>
      </c>
      <c r="H7" s="72"/>
      <c r="I7" s="91" t="s">
        <v>387</v>
      </c>
    </row>
    <row r="8" spans="1:9" ht="15" customHeight="1">
      <c r="A8" s="76" t="s">
        <v>2</v>
      </c>
      <c r="B8" s="72" t="s">
        <v>181</v>
      </c>
      <c r="C8" s="85">
        <f aca="true" t="shared" si="0" ref="C8:C24">IF(B8=$B$4,2,0)</f>
        <v>0</v>
      </c>
      <c r="D8" s="85"/>
      <c r="E8" s="85"/>
      <c r="F8" s="85"/>
      <c r="G8" s="41">
        <f aca="true" t="shared" si="1" ref="G8:G24">C8*(1-D8)*(1-E8)*(1-F8)</f>
        <v>0</v>
      </c>
      <c r="H8" s="72"/>
      <c r="I8" s="91" t="s">
        <v>429</v>
      </c>
    </row>
    <row r="9" spans="1:9" ht="15" customHeight="1">
      <c r="A9" s="76" t="s">
        <v>3</v>
      </c>
      <c r="B9" s="72" t="s">
        <v>180</v>
      </c>
      <c r="C9" s="85">
        <f t="shared" si="0"/>
        <v>2</v>
      </c>
      <c r="D9" s="85"/>
      <c r="E9" s="85"/>
      <c r="F9" s="85"/>
      <c r="G9" s="41">
        <f t="shared" si="1"/>
        <v>2</v>
      </c>
      <c r="H9" s="80"/>
      <c r="I9" s="118" t="s">
        <v>307</v>
      </c>
    </row>
    <row r="10" spans="1:9" ht="15" customHeight="1">
      <c r="A10" s="76" t="s">
        <v>4</v>
      </c>
      <c r="B10" s="72" t="s">
        <v>180</v>
      </c>
      <c r="C10" s="85">
        <f t="shared" si="0"/>
        <v>2</v>
      </c>
      <c r="D10" s="85"/>
      <c r="E10" s="85"/>
      <c r="F10" s="85"/>
      <c r="G10" s="41">
        <f t="shared" si="1"/>
        <v>2</v>
      </c>
      <c r="H10" s="72"/>
      <c r="I10" s="119" t="s">
        <v>308</v>
      </c>
    </row>
    <row r="11" spans="1:9" ht="15" customHeight="1">
      <c r="A11" s="76" t="s">
        <v>5</v>
      </c>
      <c r="B11" s="72" t="s">
        <v>180</v>
      </c>
      <c r="C11" s="85">
        <f t="shared" si="0"/>
        <v>2</v>
      </c>
      <c r="D11" s="85"/>
      <c r="E11" s="85"/>
      <c r="F11" s="85"/>
      <c r="G11" s="41">
        <f t="shared" si="1"/>
        <v>2</v>
      </c>
      <c r="H11" s="72"/>
      <c r="I11" s="72" t="s">
        <v>337</v>
      </c>
    </row>
    <row r="12" spans="1:9" ht="15" customHeight="1">
      <c r="A12" s="76" t="s">
        <v>6</v>
      </c>
      <c r="B12" s="72" t="s">
        <v>180</v>
      </c>
      <c r="C12" s="85">
        <f t="shared" si="0"/>
        <v>2</v>
      </c>
      <c r="D12" s="85"/>
      <c r="E12" s="85"/>
      <c r="F12" s="85"/>
      <c r="G12" s="41">
        <f t="shared" si="1"/>
        <v>2</v>
      </c>
      <c r="H12" s="72"/>
      <c r="I12" s="45" t="s">
        <v>309</v>
      </c>
    </row>
    <row r="13" spans="1:9" ht="15" customHeight="1">
      <c r="A13" s="76" t="s">
        <v>7</v>
      </c>
      <c r="B13" s="72" t="s">
        <v>180</v>
      </c>
      <c r="C13" s="85">
        <f t="shared" si="0"/>
        <v>2</v>
      </c>
      <c r="D13" s="85"/>
      <c r="E13" s="85"/>
      <c r="F13" s="85"/>
      <c r="G13" s="41">
        <f t="shared" si="1"/>
        <v>2</v>
      </c>
      <c r="H13" s="72"/>
      <c r="I13" s="45" t="s">
        <v>310</v>
      </c>
    </row>
    <row r="14" spans="1:9" ht="15" customHeight="1">
      <c r="A14" s="76" t="s">
        <v>8</v>
      </c>
      <c r="B14" s="72" t="s">
        <v>181</v>
      </c>
      <c r="C14" s="85">
        <f t="shared" si="0"/>
        <v>0</v>
      </c>
      <c r="D14" s="85"/>
      <c r="E14" s="85"/>
      <c r="F14" s="85"/>
      <c r="G14" s="41">
        <f t="shared" si="1"/>
        <v>0</v>
      </c>
      <c r="H14" s="80"/>
      <c r="I14" s="114" t="s">
        <v>445</v>
      </c>
    </row>
    <row r="15" spans="1:9" ht="15" customHeight="1">
      <c r="A15" s="76" t="s">
        <v>9</v>
      </c>
      <c r="B15" s="72" t="s">
        <v>181</v>
      </c>
      <c r="C15" s="85">
        <f t="shared" si="0"/>
        <v>0</v>
      </c>
      <c r="D15" s="85"/>
      <c r="E15" s="85"/>
      <c r="F15" s="85"/>
      <c r="G15" s="41">
        <f t="shared" si="1"/>
        <v>0</v>
      </c>
      <c r="H15" s="80"/>
      <c r="I15" s="114" t="s">
        <v>450</v>
      </c>
    </row>
    <row r="16" spans="1:9" ht="15" customHeight="1">
      <c r="A16" s="76" t="s">
        <v>10</v>
      </c>
      <c r="B16" s="72" t="s">
        <v>180</v>
      </c>
      <c r="C16" s="85">
        <f t="shared" si="0"/>
        <v>2</v>
      </c>
      <c r="D16" s="85"/>
      <c r="E16" s="85"/>
      <c r="F16" s="85"/>
      <c r="G16" s="41">
        <f t="shared" si="1"/>
        <v>2</v>
      </c>
      <c r="H16" s="72"/>
      <c r="I16" s="72" t="s">
        <v>314</v>
      </c>
    </row>
    <row r="17" spans="1:9" ht="15" customHeight="1">
      <c r="A17" s="76" t="s">
        <v>11</v>
      </c>
      <c r="B17" s="72" t="s">
        <v>180</v>
      </c>
      <c r="C17" s="85">
        <f t="shared" si="0"/>
        <v>2</v>
      </c>
      <c r="D17" s="85"/>
      <c r="E17" s="85"/>
      <c r="F17" s="85"/>
      <c r="G17" s="41">
        <f t="shared" si="1"/>
        <v>2</v>
      </c>
      <c r="H17" s="14"/>
      <c r="I17" s="72" t="s">
        <v>347</v>
      </c>
    </row>
    <row r="18" spans="1:9" ht="15" customHeight="1">
      <c r="A18" s="76" t="s">
        <v>12</v>
      </c>
      <c r="B18" s="72" t="s">
        <v>180</v>
      </c>
      <c r="C18" s="85">
        <f t="shared" si="0"/>
        <v>2</v>
      </c>
      <c r="D18" s="85"/>
      <c r="E18" s="85"/>
      <c r="F18" s="85"/>
      <c r="G18" s="41">
        <f t="shared" si="1"/>
        <v>2</v>
      </c>
      <c r="H18" s="80"/>
      <c r="I18" s="114" t="s">
        <v>315</v>
      </c>
    </row>
    <row r="19" spans="1:9" ht="15" customHeight="1">
      <c r="A19" s="76" t="s">
        <v>13</v>
      </c>
      <c r="B19" s="72" t="s">
        <v>180</v>
      </c>
      <c r="C19" s="85">
        <f t="shared" si="0"/>
        <v>2</v>
      </c>
      <c r="D19" s="85">
        <v>0.5</v>
      </c>
      <c r="E19" s="85"/>
      <c r="F19" s="85"/>
      <c r="G19" s="41">
        <f t="shared" si="1"/>
        <v>1</v>
      </c>
      <c r="H19" s="72" t="s">
        <v>416</v>
      </c>
      <c r="I19" s="72" t="s">
        <v>348</v>
      </c>
    </row>
    <row r="20" spans="1:9" ht="15" customHeight="1">
      <c r="A20" s="76" t="s">
        <v>14</v>
      </c>
      <c r="B20" s="72" t="s">
        <v>180</v>
      </c>
      <c r="C20" s="85">
        <f t="shared" si="0"/>
        <v>2</v>
      </c>
      <c r="D20" s="85"/>
      <c r="E20" s="85"/>
      <c r="F20" s="85"/>
      <c r="G20" s="41">
        <f t="shared" si="1"/>
        <v>2</v>
      </c>
      <c r="H20" s="14"/>
      <c r="I20" s="115" t="s">
        <v>317</v>
      </c>
    </row>
    <row r="21" spans="1:9" ht="15" customHeight="1">
      <c r="A21" s="76" t="s">
        <v>15</v>
      </c>
      <c r="B21" s="72" t="s">
        <v>180</v>
      </c>
      <c r="C21" s="85">
        <f t="shared" si="0"/>
        <v>2</v>
      </c>
      <c r="D21" s="85"/>
      <c r="E21" s="85"/>
      <c r="F21" s="85"/>
      <c r="G21" s="41">
        <f t="shared" si="1"/>
        <v>2</v>
      </c>
      <c r="H21" s="72"/>
      <c r="I21" s="72" t="s">
        <v>343</v>
      </c>
    </row>
    <row r="22" spans="1:9" ht="15" customHeight="1">
      <c r="A22" s="76" t="s">
        <v>16</v>
      </c>
      <c r="B22" s="72" t="s">
        <v>180</v>
      </c>
      <c r="C22" s="85">
        <f t="shared" si="0"/>
        <v>2</v>
      </c>
      <c r="D22" s="85"/>
      <c r="E22" s="85"/>
      <c r="F22" s="85"/>
      <c r="G22" s="41">
        <f t="shared" si="1"/>
        <v>2</v>
      </c>
      <c r="H22" s="14"/>
      <c r="I22" s="72" t="s">
        <v>319</v>
      </c>
    </row>
    <row r="23" spans="1:9" ht="15" customHeight="1">
      <c r="A23" s="76" t="s">
        <v>17</v>
      </c>
      <c r="B23" s="72" t="s">
        <v>180</v>
      </c>
      <c r="C23" s="85">
        <f t="shared" si="0"/>
        <v>2</v>
      </c>
      <c r="D23" s="85"/>
      <c r="E23" s="85"/>
      <c r="F23" s="85"/>
      <c r="G23" s="41">
        <f t="shared" si="1"/>
        <v>2</v>
      </c>
      <c r="H23" s="80"/>
      <c r="I23" s="80" t="s">
        <v>320</v>
      </c>
    </row>
    <row r="24" spans="1:9" ht="15" customHeight="1">
      <c r="A24" s="76" t="s">
        <v>18</v>
      </c>
      <c r="B24" s="72" t="s">
        <v>180</v>
      </c>
      <c r="C24" s="85">
        <f t="shared" si="0"/>
        <v>2</v>
      </c>
      <c r="D24" s="85"/>
      <c r="E24" s="85"/>
      <c r="F24" s="85"/>
      <c r="G24" s="41">
        <f t="shared" si="1"/>
        <v>2</v>
      </c>
      <c r="H24" s="72"/>
      <c r="I24" s="72" t="s">
        <v>321</v>
      </c>
    </row>
    <row r="25" spans="1:9" s="29" customFormat="1" ht="15" customHeight="1">
      <c r="A25" s="17" t="s">
        <v>19</v>
      </c>
      <c r="B25" s="75"/>
      <c r="C25" s="75"/>
      <c r="D25" s="86"/>
      <c r="E25" s="86"/>
      <c r="F25" s="86"/>
      <c r="G25" s="87"/>
      <c r="H25" s="15"/>
      <c r="I25" s="75"/>
    </row>
    <row r="26" spans="1:9" ht="15" customHeight="1">
      <c r="A26" s="76" t="s">
        <v>20</v>
      </c>
      <c r="B26" s="80" t="s">
        <v>181</v>
      </c>
      <c r="C26" s="85">
        <f aca="true" t="shared" si="2" ref="C26:C68">IF(B26=$B$4,2,0)</f>
        <v>0</v>
      </c>
      <c r="D26" s="84"/>
      <c r="E26" s="84"/>
      <c r="F26" s="84"/>
      <c r="G26" s="90">
        <f aca="true" t="shared" si="3" ref="G26:G68">C26*(1-D26)*(1-E26)*(1-F26)</f>
        <v>0</v>
      </c>
      <c r="H26" s="80"/>
      <c r="I26" s="80" t="s">
        <v>268</v>
      </c>
    </row>
    <row r="27" spans="1:9" ht="15" customHeight="1">
      <c r="A27" s="76" t="s">
        <v>21</v>
      </c>
      <c r="B27" s="80" t="s">
        <v>181</v>
      </c>
      <c r="C27" s="85">
        <f t="shared" si="2"/>
        <v>0</v>
      </c>
      <c r="D27" s="84"/>
      <c r="E27" s="84"/>
      <c r="F27" s="84"/>
      <c r="G27" s="90">
        <f t="shared" si="3"/>
        <v>0</v>
      </c>
      <c r="H27" s="80"/>
      <c r="I27" s="114" t="s">
        <v>261</v>
      </c>
    </row>
    <row r="28" spans="1:9" ht="15" customHeight="1">
      <c r="A28" s="76" t="s">
        <v>22</v>
      </c>
      <c r="B28" s="80" t="s">
        <v>180</v>
      </c>
      <c r="C28" s="85">
        <f t="shared" si="2"/>
        <v>2</v>
      </c>
      <c r="D28" s="84"/>
      <c r="E28" s="84"/>
      <c r="F28" s="84"/>
      <c r="G28" s="90">
        <f t="shared" si="3"/>
        <v>2</v>
      </c>
      <c r="H28" s="80"/>
      <c r="I28" s="80" t="s">
        <v>459</v>
      </c>
    </row>
    <row r="29" spans="1:9" ht="15" customHeight="1">
      <c r="A29" s="76" t="s">
        <v>23</v>
      </c>
      <c r="B29" s="80" t="s">
        <v>180</v>
      </c>
      <c r="C29" s="85">
        <f t="shared" si="2"/>
        <v>2</v>
      </c>
      <c r="D29" s="84"/>
      <c r="E29" s="84"/>
      <c r="F29" s="84"/>
      <c r="G29" s="90">
        <f t="shared" si="3"/>
        <v>2</v>
      </c>
      <c r="H29" s="80"/>
      <c r="I29" s="80" t="s">
        <v>272</v>
      </c>
    </row>
    <row r="30" spans="1:9" ht="15" customHeight="1">
      <c r="A30" s="76" t="s">
        <v>24</v>
      </c>
      <c r="B30" s="80" t="s">
        <v>180</v>
      </c>
      <c r="C30" s="85">
        <f t="shared" si="2"/>
        <v>2</v>
      </c>
      <c r="D30" s="84"/>
      <c r="E30" s="84"/>
      <c r="F30" s="84"/>
      <c r="G30" s="90">
        <f t="shared" si="3"/>
        <v>2</v>
      </c>
      <c r="H30" s="80"/>
      <c r="I30" s="80" t="s">
        <v>264</v>
      </c>
    </row>
    <row r="31" spans="1:9" ht="15" customHeight="1">
      <c r="A31" s="76" t="s">
        <v>25</v>
      </c>
      <c r="B31" s="80" t="s">
        <v>181</v>
      </c>
      <c r="C31" s="85">
        <f t="shared" si="2"/>
        <v>0</v>
      </c>
      <c r="D31" s="84"/>
      <c r="E31" s="84"/>
      <c r="F31" s="84"/>
      <c r="G31" s="90">
        <f t="shared" si="3"/>
        <v>0</v>
      </c>
      <c r="H31" s="80"/>
      <c r="I31" s="80" t="s">
        <v>404</v>
      </c>
    </row>
    <row r="32" spans="1:9" ht="15" customHeight="1">
      <c r="A32" s="76" t="s">
        <v>26</v>
      </c>
      <c r="B32" s="80" t="s">
        <v>180</v>
      </c>
      <c r="C32" s="85">
        <f t="shared" si="2"/>
        <v>2</v>
      </c>
      <c r="D32" s="84"/>
      <c r="E32" s="84"/>
      <c r="F32" s="84"/>
      <c r="G32" s="90">
        <f t="shared" si="3"/>
        <v>2</v>
      </c>
      <c r="H32" s="80"/>
      <c r="I32" s="80" t="s">
        <v>259</v>
      </c>
    </row>
    <row r="33" spans="1:9" ht="15" customHeight="1">
      <c r="A33" s="76" t="s">
        <v>27</v>
      </c>
      <c r="B33" s="80" t="s">
        <v>181</v>
      </c>
      <c r="C33" s="85">
        <f t="shared" si="2"/>
        <v>0</v>
      </c>
      <c r="D33" s="84"/>
      <c r="E33" s="85"/>
      <c r="F33" s="84"/>
      <c r="G33" s="90">
        <f t="shared" si="3"/>
        <v>0</v>
      </c>
      <c r="H33" s="80"/>
      <c r="I33" s="80" t="s">
        <v>274</v>
      </c>
    </row>
    <row r="34" spans="1:9" ht="15" customHeight="1">
      <c r="A34" s="76" t="s">
        <v>28</v>
      </c>
      <c r="B34" s="80" t="s">
        <v>180</v>
      </c>
      <c r="C34" s="85">
        <f t="shared" si="2"/>
        <v>2</v>
      </c>
      <c r="D34" s="84"/>
      <c r="E34" s="84"/>
      <c r="F34" s="84"/>
      <c r="G34" s="90">
        <f t="shared" si="3"/>
        <v>2</v>
      </c>
      <c r="H34" s="72"/>
      <c r="I34" s="72" t="s">
        <v>486</v>
      </c>
    </row>
    <row r="35" spans="1:9" ht="15" customHeight="1">
      <c r="A35" s="76" t="s">
        <v>29</v>
      </c>
      <c r="B35" s="80" t="s">
        <v>180</v>
      </c>
      <c r="C35" s="85">
        <f t="shared" si="2"/>
        <v>2</v>
      </c>
      <c r="D35" s="84"/>
      <c r="E35" s="85"/>
      <c r="F35" s="84"/>
      <c r="G35" s="90">
        <f t="shared" si="3"/>
        <v>2</v>
      </c>
      <c r="H35" s="72"/>
      <c r="I35" s="72" t="s">
        <v>267</v>
      </c>
    </row>
    <row r="36" spans="1:9" ht="15" customHeight="1">
      <c r="A36" s="76" t="s">
        <v>30</v>
      </c>
      <c r="B36" s="80" t="s">
        <v>180</v>
      </c>
      <c r="C36" s="85">
        <f t="shared" si="2"/>
        <v>2</v>
      </c>
      <c r="D36" s="84"/>
      <c r="E36" s="84"/>
      <c r="F36" s="84"/>
      <c r="G36" s="90">
        <f t="shared" si="3"/>
        <v>2</v>
      </c>
      <c r="H36" s="80"/>
      <c r="I36" s="80" t="s">
        <v>266</v>
      </c>
    </row>
    <row r="37" spans="1:9" s="29" customFormat="1" ht="15" customHeight="1">
      <c r="A37" s="17" t="s">
        <v>31</v>
      </c>
      <c r="B37" s="75"/>
      <c r="C37" s="75"/>
      <c r="D37" s="86"/>
      <c r="E37" s="86"/>
      <c r="F37" s="86"/>
      <c r="G37" s="87"/>
      <c r="H37" s="15"/>
      <c r="I37" s="75"/>
    </row>
    <row r="38" spans="1:9" ht="15" customHeight="1">
      <c r="A38" s="76" t="s">
        <v>32</v>
      </c>
      <c r="B38" s="80" t="s">
        <v>180</v>
      </c>
      <c r="C38" s="85">
        <f t="shared" si="2"/>
        <v>2</v>
      </c>
      <c r="D38" s="84"/>
      <c r="E38" s="81"/>
      <c r="F38" s="81"/>
      <c r="G38" s="90">
        <f t="shared" si="3"/>
        <v>2</v>
      </c>
      <c r="H38" s="80"/>
      <c r="I38" s="80" t="s">
        <v>503</v>
      </c>
    </row>
    <row r="39" spans="1:9" ht="15" customHeight="1">
      <c r="A39" s="76" t="s">
        <v>33</v>
      </c>
      <c r="B39" s="80" t="s">
        <v>181</v>
      </c>
      <c r="C39" s="85">
        <f t="shared" si="2"/>
        <v>0</v>
      </c>
      <c r="D39" s="84"/>
      <c r="E39" s="81"/>
      <c r="F39" s="81"/>
      <c r="G39" s="90">
        <f t="shared" si="3"/>
        <v>0</v>
      </c>
      <c r="H39" s="80"/>
      <c r="I39" s="80" t="s">
        <v>276</v>
      </c>
    </row>
    <row r="40" spans="1:9" ht="15" customHeight="1">
      <c r="A40" s="76" t="s">
        <v>101</v>
      </c>
      <c r="B40" s="80" t="s">
        <v>180</v>
      </c>
      <c r="C40" s="85">
        <f t="shared" si="2"/>
        <v>2</v>
      </c>
      <c r="D40" s="84"/>
      <c r="E40" s="81"/>
      <c r="F40" s="81"/>
      <c r="G40" s="90">
        <f t="shared" si="3"/>
        <v>2</v>
      </c>
      <c r="H40" s="72"/>
      <c r="I40" s="72" t="s">
        <v>507</v>
      </c>
    </row>
    <row r="41" spans="1:9" ht="15" customHeight="1">
      <c r="A41" s="76" t="s">
        <v>34</v>
      </c>
      <c r="B41" s="80" t="s">
        <v>180</v>
      </c>
      <c r="C41" s="85">
        <f t="shared" si="2"/>
        <v>2</v>
      </c>
      <c r="D41" s="84"/>
      <c r="E41" s="81"/>
      <c r="F41" s="81"/>
      <c r="G41" s="90">
        <f t="shared" si="3"/>
        <v>2</v>
      </c>
      <c r="H41" s="80"/>
      <c r="I41" s="80" t="s">
        <v>291</v>
      </c>
    </row>
    <row r="42" spans="1:9" ht="15" customHeight="1">
      <c r="A42" s="76" t="s">
        <v>35</v>
      </c>
      <c r="B42" s="80" t="s">
        <v>181</v>
      </c>
      <c r="C42" s="85">
        <f t="shared" si="2"/>
        <v>0</v>
      </c>
      <c r="D42" s="84"/>
      <c r="E42" s="81"/>
      <c r="F42" s="81"/>
      <c r="G42" s="90">
        <f t="shared" si="3"/>
        <v>0</v>
      </c>
      <c r="H42" s="80"/>
      <c r="I42" s="80" t="s">
        <v>277</v>
      </c>
    </row>
    <row r="43" spans="1:9" ht="15" customHeight="1">
      <c r="A43" s="76" t="s">
        <v>36</v>
      </c>
      <c r="B43" s="80" t="s">
        <v>181</v>
      </c>
      <c r="C43" s="85">
        <f t="shared" si="2"/>
        <v>0</v>
      </c>
      <c r="D43" s="84"/>
      <c r="E43" s="81"/>
      <c r="F43" s="81"/>
      <c r="G43" s="90">
        <f t="shared" si="3"/>
        <v>0</v>
      </c>
      <c r="H43" s="80"/>
      <c r="I43" s="80" t="s">
        <v>292</v>
      </c>
    </row>
    <row r="44" spans="1:9" ht="15" customHeight="1">
      <c r="A44" s="76" t="s">
        <v>37</v>
      </c>
      <c r="B44" s="80" t="s">
        <v>180</v>
      </c>
      <c r="C44" s="85">
        <f t="shared" si="2"/>
        <v>2</v>
      </c>
      <c r="D44" s="84"/>
      <c r="E44" s="81"/>
      <c r="F44" s="81"/>
      <c r="G44" s="90">
        <f t="shared" si="3"/>
        <v>2</v>
      </c>
      <c r="H44" s="80"/>
      <c r="I44" s="80" t="s">
        <v>278</v>
      </c>
    </row>
    <row r="45" spans="1:9" ht="15" customHeight="1">
      <c r="A45" s="76" t="s">
        <v>102</v>
      </c>
      <c r="B45" s="80" t="s">
        <v>180</v>
      </c>
      <c r="C45" s="85">
        <f t="shared" si="2"/>
        <v>2</v>
      </c>
      <c r="D45" s="84"/>
      <c r="E45" s="81"/>
      <c r="F45" s="81"/>
      <c r="G45" s="90">
        <f t="shared" si="3"/>
        <v>2</v>
      </c>
      <c r="H45" s="5"/>
      <c r="I45" s="5" t="s">
        <v>304</v>
      </c>
    </row>
    <row r="46" spans="1:9" s="29" customFormat="1" ht="15" customHeight="1">
      <c r="A46" s="17" t="s">
        <v>38</v>
      </c>
      <c r="B46" s="75"/>
      <c r="C46" s="75"/>
      <c r="D46" s="87"/>
      <c r="E46" s="18"/>
      <c r="F46" s="18"/>
      <c r="G46" s="87"/>
      <c r="H46" s="79"/>
      <c r="I46" s="111"/>
    </row>
    <row r="47" spans="1:9" ht="15" customHeight="1">
      <c r="A47" s="76" t="s">
        <v>39</v>
      </c>
      <c r="B47" s="80" t="s">
        <v>180</v>
      </c>
      <c r="C47" s="85">
        <f>IF(B47=$B$4,2,0)</f>
        <v>2</v>
      </c>
      <c r="D47" s="84"/>
      <c r="E47" s="84"/>
      <c r="F47" s="84"/>
      <c r="G47" s="90">
        <f>C47*(1-D47)*(1-E47)*(1-F47)</f>
        <v>2</v>
      </c>
      <c r="H47" s="81"/>
      <c r="I47" s="80" t="s">
        <v>322</v>
      </c>
    </row>
    <row r="48" spans="1:9" ht="15" customHeight="1">
      <c r="A48" s="76" t="s">
        <v>40</v>
      </c>
      <c r="B48" s="80" t="s">
        <v>180</v>
      </c>
      <c r="C48" s="85">
        <f>IF(B48=$B$4,2,0)</f>
        <v>2</v>
      </c>
      <c r="D48" s="84"/>
      <c r="E48" s="84"/>
      <c r="F48" s="84"/>
      <c r="G48" s="90">
        <f>C48*(1-D48)*(1-E48)*(1-F48)</f>
        <v>2</v>
      </c>
      <c r="H48" s="81"/>
      <c r="I48" s="80" t="s">
        <v>323</v>
      </c>
    </row>
    <row r="49" spans="1:9" ht="15" customHeight="1">
      <c r="A49" s="76" t="s">
        <v>41</v>
      </c>
      <c r="B49" s="80" t="s">
        <v>180</v>
      </c>
      <c r="C49" s="85">
        <f>IF(B49=$B$4,2,0)</f>
        <v>2</v>
      </c>
      <c r="D49" s="84"/>
      <c r="E49" s="84"/>
      <c r="F49" s="84"/>
      <c r="G49" s="90">
        <f>C49*(1-D49)*(1-E49)*(1-F49)</f>
        <v>2</v>
      </c>
      <c r="H49" s="80"/>
      <c r="I49" s="80" t="s">
        <v>324</v>
      </c>
    </row>
    <row r="50" spans="1:9" ht="15" customHeight="1">
      <c r="A50" s="76" t="s">
        <v>42</v>
      </c>
      <c r="B50" s="80" t="s">
        <v>180</v>
      </c>
      <c r="C50" s="85">
        <f t="shared" si="2"/>
        <v>2</v>
      </c>
      <c r="D50" s="84"/>
      <c r="E50" s="81"/>
      <c r="F50" s="81"/>
      <c r="G50" s="90">
        <f t="shared" si="3"/>
        <v>2</v>
      </c>
      <c r="H50" s="80"/>
      <c r="I50" s="80" t="s">
        <v>273</v>
      </c>
    </row>
    <row r="51" spans="1:9" ht="15" customHeight="1">
      <c r="A51" s="76" t="s">
        <v>92</v>
      </c>
      <c r="B51" s="80" t="s">
        <v>181</v>
      </c>
      <c r="C51" s="85">
        <f t="shared" si="2"/>
        <v>0</v>
      </c>
      <c r="D51" s="84"/>
      <c r="E51" s="84"/>
      <c r="F51" s="84"/>
      <c r="G51" s="90">
        <f t="shared" si="3"/>
        <v>0</v>
      </c>
      <c r="H51" s="131"/>
      <c r="I51" s="80" t="s">
        <v>531</v>
      </c>
    </row>
    <row r="52" spans="1:9" ht="15" customHeight="1">
      <c r="A52" s="76" t="s">
        <v>43</v>
      </c>
      <c r="B52" s="80" t="s">
        <v>181</v>
      </c>
      <c r="C52" s="85">
        <f t="shared" si="2"/>
        <v>0</v>
      </c>
      <c r="D52" s="84"/>
      <c r="E52" s="84"/>
      <c r="F52" s="84"/>
      <c r="G52" s="90">
        <f t="shared" si="3"/>
        <v>0</v>
      </c>
      <c r="H52" s="81"/>
      <c r="I52" s="80" t="s">
        <v>325</v>
      </c>
    </row>
    <row r="53" spans="1:9" ht="15" customHeight="1">
      <c r="A53" s="76" t="s">
        <v>44</v>
      </c>
      <c r="B53" s="80" t="s">
        <v>180</v>
      </c>
      <c r="C53" s="85">
        <f t="shared" si="2"/>
        <v>2</v>
      </c>
      <c r="D53" s="84"/>
      <c r="E53" s="84"/>
      <c r="F53" s="84"/>
      <c r="G53" s="90">
        <f t="shared" si="3"/>
        <v>2</v>
      </c>
      <c r="H53" s="81"/>
      <c r="I53" s="80" t="s">
        <v>326</v>
      </c>
    </row>
    <row r="54" spans="1:9" s="29" customFormat="1" ht="15" customHeight="1">
      <c r="A54" s="17" t="s">
        <v>45</v>
      </c>
      <c r="B54" s="75"/>
      <c r="C54" s="75"/>
      <c r="D54" s="87"/>
      <c r="E54" s="86"/>
      <c r="F54" s="86"/>
      <c r="G54" s="87"/>
      <c r="H54" s="15"/>
      <c r="I54" s="75"/>
    </row>
    <row r="55" spans="1:9" ht="15" customHeight="1">
      <c r="A55" s="76" t="s">
        <v>46</v>
      </c>
      <c r="B55" s="80" t="s">
        <v>180</v>
      </c>
      <c r="C55" s="85">
        <f t="shared" si="2"/>
        <v>2</v>
      </c>
      <c r="D55" s="84"/>
      <c r="E55" s="84"/>
      <c r="F55" s="84"/>
      <c r="G55" s="90">
        <f t="shared" si="3"/>
        <v>2</v>
      </c>
      <c r="H55" s="81"/>
      <c r="I55" s="80" t="s">
        <v>327</v>
      </c>
    </row>
    <row r="56" spans="1:9" ht="15" customHeight="1">
      <c r="A56" s="76" t="s">
        <v>47</v>
      </c>
      <c r="B56" s="80" t="s">
        <v>181</v>
      </c>
      <c r="C56" s="85">
        <f t="shared" si="2"/>
        <v>0</v>
      </c>
      <c r="D56" s="84"/>
      <c r="E56" s="84"/>
      <c r="F56" s="84"/>
      <c r="G56" s="90">
        <f t="shared" si="3"/>
        <v>0</v>
      </c>
      <c r="H56" s="81"/>
      <c r="I56" s="80" t="s">
        <v>543</v>
      </c>
    </row>
    <row r="57" spans="1:9" ht="15" customHeight="1">
      <c r="A57" s="76" t="s">
        <v>48</v>
      </c>
      <c r="B57" s="80" t="s">
        <v>181</v>
      </c>
      <c r="C57" s="85">
        <f t="shared" si="2"/>
        <v>0</v>
      </c>
      <c r="D57" s="84"/>
      <c r="E57" s="84"/>
      <c r="F57" s="84"/>
      <c r="G57" s="90">
        <f t="shared" si="3"/>
        <v>0</v>
      </c>
      <c r="H57" s="81"/>
      <c r="I57" s="80" t="s">
        <v>341</v>
      </c>
    </row>
    <row r="58" spans="1:9" ht="15" customHeight="1">
      <c r="A58" s="76" t="s">
        <v>49</v>
      </c>
      <c r="B58" s="80" t="s">
        <v>181</v>
      </c>
      <c r="C58" s="85">
        <f t="shared" si="2"/>
        <v>0</v>
      </c>
      <c r="D58" s="84"/>
      <c r="E58" s="84"/>
      <c r="F58" s="84"/>
      <c r="G58" s="90">
        <f t="shared" si="3"/>
        <v>0</v>
      </c>
      <c r="H58" s="80"/>
      <c r="I58" s="80" t="s">
        <v>549</v>
      </c>
    </row>
    <row r="59" spans="1:9" ht="15" customHeight="1">
      <c r="A59" s="76" t="s">
        <v>50</v>
      </c>
      <c r="B59" s="80" t="s">
        <v>180</v>
      </c>
      <c r="C59" s="85">
        <f t="shared" si="2"/>
        <v>2</v>
      </c>
      <c r="D59" s="84"/>
      <c r="E59" s="84"/>
      <c r="F59" s="84"/>
      <c r="G59" s="90">
        <f t="shared" si="3"/>
        <v>2</v>
      </c>
      <c r="H59" s="81"/>
      <c r="I59" s="80" t="s">
        <v>339</v>
      </c>
    </row>
    <row r="60" spans="1:9" ht="15" customHeight="1">
      <c r="A60" s="76" t="s">
        <v>51</v>
      </c>
      <c r="B60" s="80" t="s">
        <v>180</v>
      </c>
      <c r="C60" s="85">
        <f t="shared" si="2"/>
        <v>2</v>
      </c>
      <c r="D60" s="84"/>
      <c r="E60" s="84"/>
      <c r="F60" s="84"/>
      <c r="G60" s="90">
        <f t="shared" si="3"/>
        <v>2</v>
      </c>
      <c r="H60" s="80"/>
      <c r="I60" s="80" t="s">
        <v>340</v>
      </c>
    </row>
    <row r="61" spans="1:9" ht="15" customHeight="1">
      <c r="A61" s="76" t="s">
        <v>52</v>
      </c>
      <c r="B61" s="80" t="s">
        <v>180</v>
      </c>
      <c r="C61" s="85">
        <f t="shared" si="2"/>
        <v>2</v>
      </c>
      <c r="D61" s="84"/>
      <c r="E61" s="81"/>
      <c r="F61" s="81"/>
      <c r="G61" s="90">
        <f t="shared" si="3"/>
        <v>2</v>
      </c>
      <c r="H61" s="80"/>
      <c r="I61" s="80" t="s">
        <v>306</v>
      </c>
    </row>
    <row r="62" spans="1:9" ht="15" customHeight="1">
      <c r="A62" s="76" t="s">
        <v>53</v>
      </c>
      <c r="B62" s="80" t="s">
        <v>181</v>
      </c>
      <c r="C62" s="85">
        <f t="shared" si="2"/>
        <v>0</v>
      </c>
      <c r="D62" s="84"/>
      <c r="E62" s="81"/>
      <c r="F62" s="81"/>
      <c r="G62" s="90">
        <f t="shared" si="3"/>
        <v>0</v>
      </c>
      <c r="H62" s="80"/>
      <c r="I62" s="80" t="s">
        <v>295</v>
      </c>
    </row>
    <row r="63" spans="1:9" ht="15" customHeight="1">
      <c r="A63" s="76" t="s">
        <v>54</v>
      </c>
      <c r="B63" s="72" t="s">
        <v>181</v>
      </c>
      <c r="C63" s="85">
        <f t="shared" si="2"/>
        <v>0</v>
      </c>
      <c r="D63" s="84"/>
      <c r="E63" s="81"/>
      <c r="F63" s="81"/>
      <c r="G63" s="90">
        <f t="shared" si="3"/>
        <v>0</v>
      </c>
      <c r="H63" s="80"/>
      <c r="I63" s="80" t="s">
        <v>567</v>
      </c>
    </row>
    <row r="64" spans="1:9" ht="15" customHeight="1">
      <c r="A64" s="76" t="s">
        <v>55</v>
      </c>
      <c r="B64" s="80" t="s">
        <v>180</v>
      </c>
      <c r="C64" s="85">
        <f t="shared" si="2"/>
        <v>2</v>
      </c>
      <c r="D64" s="84"/>
      <c r="E64" s="81"/>
      <c r="F64" s="81"/>
      <c r="G64" s="90">
        <f t="shared" si="3"/>
        <v>2</v>
      </c>
      <c r="H64" s="80"/>
      <c r="I64" s="80" t="s">
        <v>284</v>
      </c>
    </row>
    <row r="65" spans="1:9" ht="15" customHeight="1">
      <c r="A65" s="76" t="s">
        <v>56</v>
      </c>
      <c r="B65" s="80" t="s">
        <v>180</v>
      </c>
      <c r="C65" s="85">
        <f t="shared" si="2"/>
        <v>2</v>
      </c>
      <c r="D65" s="84"/>
      <c r="E65" s="81"/>
      <c r="F65" s="81"/>
      <c r="G65" s="90">
        <f t="shared" si="3"/>
        <v>2</v>
      </c>
      <c r="H65" s="80"/>
      <c r="I65" s="80" t="s">
        <v>298</v>
      </c>
    </row>
    <row r="66" spans="1:9" ht="15" customHeight="1">
      <c r="A66" s="76" t="s">
        <v>57</v>
      </c>
      <c r="B66" s="80" t="s">
        <v>180</v>
      </c>
      <c r="C66" s="85">
        <f t="shared" si="2"/>
        <v>2</v>
      </c>
      <c r="D66" s="84"/>
      <c r="E66" s="81"/>
      <c r="F66" s="81"/>
      <c r="G66" s="90">
        <f t="shared" si="3"/>
        <v>2</v>
      </c>
      <c r="H66" s="80"/>
      <c r="I66" s="80" t="s">
        <v>305</v>
      </c>
    </row>
    <row r="67" spans="1:9" ht="15" customHeight="1">
      <c r="A67" s="76" t="s">
        <v>58</v>
      </c>
      <c r="B67" s="80" t="s">
        <v>180</v>
      </c>
      <c r="C67" s="85">
        <f t="shared" si="2"/>
        <v>2</v>
      </c>
      <c r="D67" s="84"/>
      <c r="E67" s="81"/>
      <c r="F67" s="81"/>
      <c r="G67" s="90">
        <f t="shared" si="3"/>
        <v>2</v>
      </c>
      <c r="H67" s="80"/>
      <c r="I67" s="80" t="s">
        <v>395</v>
      </c>
    </row>
    <row r="68" spans="1:9" ht="15" customHeight="1">
      <c r="A68" s="76" t="s">
        <v>59</v>
      </c>
      <c r="B68" s="80" t="s">
        <v>180</v>
      </c>
      <c r="C68" s="85">
        <f t="shared" si="2"/>
        <v>2</v>
      </c>
      <c r="D68" s="84"/>
      <c r="E68" s="81"/>
      <c r="F68" s="81"/>
      <c r="G68" s="90">
        <f t="shared" si="3"/>
        <v>2</v>
      </c>
      <c r="H68" s="80" t="s">
        <v>586</v>
      </c>
      <c r="I68" s="80" t="s">
        <v>285</v>
      </c>
    </row>
    <row r="69" spans="1:9" s="29" customFormat="1" ht="15" customHeight="1">
      <c r="A69" s="17" t="s">
        <v>60</v>
      </c>
      <c r="B69" s="75"/>
      <c r="C69" s="75"/>
      <c r="D69" s="87"/>
      <c r="E69" s="86"/>
      <c r="F69" s="86"/>
      <c r="G69" s="87"/>
      <c r="H69" s="15"/>
      <c r="I69" s="75"/>
    </row>
    <row r="70" spans="1:9" ht="15" customHeight="1">
      <c r="A70" s="76" t="s">
        <v>61</v>
      </c>
      <c r="B70" s="80" t="s">
        <v>181</v>
      </c>
      <c r="C70" s="85">
        <f aca="true" t="shared" si="4" ref="C70:C75">IF(B70=$B$4,2,0)</f>
        <v>0</v>
      </c>
      <c r="D70" s="84"/>
      <c r="E70" s="84"/>
      <c r="F70" s="84"/>
      <c r="G70" s="90">
        <f aca="true" t="shared" si="5" ref="G70:G75">C70*(1-D70)*(1-E70)*(1-F70)</f>
        <v>0</v>
      </c>
      <c r="H70" s="81"/>
      <c r="I70" s="80" t="s">
        <v>595</v>
      </c>
    </row>
    <row r="71" spans="1:9" ht="15" customHeight="1">
      <c r="A71" s="76" t="s">
        <v>62</v>
      </c>
      <c r="B71" s="80" t="s">
        <v>180</v>
      </c>
      <c r="C71" s="85">
        <f t="shared" si="4"/>
        <v>2</v>
      </c>
      <c r="D71" s="84"/>
      <c r="E71" s="84"/>
      <c r="F71" s="84"/>
      <c r="G71" s="90">
        <f t="shared" si="5"/>
        <v>2</v>
      </c>
      <c r="H71" s="80"/>
      <c r="I71" s="80" t="s">
        <v>333</v>
      </c>
    </row>
    <row r="72" spans="1:9" ht="15" customHeight="1">
      <c r="A72" s="76" t="s">
        <v>63</v>
      </c>
      <c r="B72" s="80" t="s">
        <v>180</v>
      </c>
      <c r="C72" s="85">
        <f t="shared" si="4"/>
        <v>2</v>
      </c>
      <c r="D72" s="84"/>
      <c r="E72" s="84"/>
      <c r="F72" s="84"/>
      <c r="G72" s="90">
        <f t="shared" si="5"/>
        <v>2</v>
      </c>
      <c r="H72" s="81"/>
      <c r="I72" s="80" t="s">
        <v>329</v>
      </c>
    </row>
    <row r="73" spans="1:9" ht="15" customHeight="1">
      <c r="A73" s="76" t="s">
        <v>64</v>
      </c>
      <c r="B73" s="80" t="s">
        <v>181</v>
      </c>
      <c r="C73" s="85">
        <f t="shared" si="4"/>
        <v>0</v>
      </c>
      <c r="D73" s="84"/>
      <c r="E73" s="84"/>
      <c r="F73" s="84"/>
      <c r="G73" s="90">
        <f t="shared" si="5"/>
        <v>0</v>
      </c>
      <c r="H73" s="81"/>
      <c r="I73" s="80" t="s">
        <v>334</v>
      </c>
    </row>
    <row r="74" spans="1:9" ht="15" customHeight="1">
      <c r="A74" s="76" t="s">
        <v>65</v>
      </c>
      <c r="B74" s="72" t="s">
        <v>180</v>
      </c>
      <c r="C74" s="85">
        <f t="shared" si="4"/>
        <v>2</v>
      </c>
      <c r="D74" s="84"/>
      <c r="E74" s="84"/>
      <c r="F74" s="84"/>
      <c r="G74" s="90">
        <f t="shared" si="5"/>
        <v>2</v>
      </c>
      <c r="H74" s="72"/>
      <c r="I74" s="72" t="s">
        <v>606</v>
      </c>
    </row>
    <row r="75" spans="1:9" ht="15" customHeight="1">
      <c r="A75" s="76" t="s">
        <v>66</v>
      </c>
      <c r="B75" s="80" t="s">
        <v>180</v>
      </c>
      <c r="C75" s="85">
        <f t="shared" si="4"/>
        <v>2</v>
      </c>
      <c r="D75" s="84"/>
      <c r="E75" s="84"/>
      <c r="F75" s="84"/>
      <c r="G75" s="90">
        <f t="shared" si="5"/>
        <v>2</v>
      </c>
      <c r="H75" s="81"/>
      <c r="I75" s="80" t="s">
        <v>336</v>
      </c>
    </row>
    <row r="76" spans="1:9" s="29" customFormat="1" ht="15" customHeight="1">
      <c r="A76" s="17" t="s">
        <v>67</v>
      </c>
      <c r="B76" s="75"/>
      <c r="C76" s="75"/>
      <c r="D76" s="86"/>
      <c r="E76" s="86"/>
      <c r="F76" s="86"/>
      <c r="G76" s="87"/>
      <c r="H76" s="15"/>
      <c r="I76" s="75"/>
    </row>
    <row r="77" spans="1:9" ht="15" customHeight="1">
      <c r="A77" s="76" t="s">
        <v>68</v>
      </c>
      <c r="B77" s="80" t="s">
        <v>180</v>
      </c>
      <c r="C77" s="85">
        <f aca="true" t="shared" si="6" ref="C77:C98">IF(B77=$B$4,2,0)</f>
        <v>2</v>
      </c>
      <c r="D77" s="84"/>
      <c r="E77" s="84"/>
      <c r="F77" s="84"/>
      <c r="G77" s="90">
        <f aca="true" t="shared" si="7" ref="G77:G98">C77*(1-D77)*(1-E77)*(1-F77)</f>
        <v>2</v>
      </c>
      <c r="H77" s="80"/>
      <c r="I77" s="80" t="s">
        <v>396</v>
      </c>
    </row>
    <row r="78" spans="1:9" ht="15" customHeight="1">
      <c r="A78" s="76" t="s">
        <v>69</v>
      </c>
      <c r="B78" s="80" t="s">
        <v>181</v>
      </c>
      <c r="C78" s="85">
        <f t="shared" si="6"/>
        <v>0</v>
      </c>
      <c r="D78" s="84"/>
      <c r="E78" s="84"/>
      <c r="F78" s="84"/>
      <c r="G78" s="90">
        <f t="shared" si="7"/>
        <v>0</v>
      </c>
      <c r="H78" s="81"/>
      <c r="I78" s="88" t="s">
        <v>352</v>
      </c>
    </row>
    <row r="79" spans="1:9" ht="15" customHeight="1">
      <c r="A79" s="76" t="s">
        <v>70</v>
      </c>
      <c r="B79" s="80" t="s">
        <v>181</v>
      </c>
      <c r="C79" s="85">
        <f t="shared" si="6"/>
        <v>0</v>
      </c>
      <c r="D79" s="84"/>
      <c r="E79" s="84"/>
      <c r="F79" s="84"/>
      <c r="G79" s="90">
        <f t="shared" si="7"/>
        <v>0</v>
      </c>
      <c r="H79" s="81"/>
      <c r="I79" s="80" t="s">
        <v>371</v>
      </c>
    </row>
    <row r="80" spans="1:9" ht="15" customHeight="1">
      <c r="A80" s="76" t="s">
        <v>71</v>
      </c>
      <c r="B80" s="80" t="s">
        <v>181</v>
      </c>
      <c r="C80" s="85">
        <f t="shared" si="6"/>
        <v>0</v>
      </c>
      <c r="D80" s="84"/>
      <c r="E80" s="84"/>
      <c r="F80" s="84"/>
      <c r="G80" s="90">
        <f t="shared" si="7"/>
        <v>0</v>
      </c>
      <c r="H80" s="80"/>
      <c r="I80" s="80" t="s">
        <v>621</v>
      </c>
    </row>
    <row r="81" spans="1:9" ht="15" customHeight="1">
      <c r="A81" s="76" t="s">
        <v>72</v>
      </c>
      <c r="B81" s="80" t="s">
        <v>180</v>
      </c>
      <c r="C81" s="85">
        <f t="shared" si="6"/>
        <v>2</v>
      </c>
      <c r="D81" s="84"/>
      <c r="E81" s="84"/>
      <c r="F81" s="84"/>
      <c r="G81" s="90">
        <f t="shared" si="7"/>
        <v>2</v>
      </c>
      <c r="H81" s="16"/>
      <c r="I81" s="32" t="s">
        <v>623</v>
      </c>
    </row>
    <row r="82" spans="1:9" ht="15" customHeight="1">
      <c r="A82" s="76" t="s">
        <v>73</v>
      </c>
      <c r="B82" s="80" t="s">
        <v>180</v>
      </c>
      <c r="C82" s="85">
        <f t="shared" si="6"/>
        <v>2</v>
      </c>
      <c r="D82" s="84"/>
      <c r="E82" s="84"/>
      <c r="F82" s="84"/>
      <c r="G82" s="90">
        <f t="shared" si="7"/>
        <v>2</v>
      </c>
      <c r="H82" s="16"/>
      <c r="I82" s="32" t="s">
        <v>629</v>
      </c>
    </row>
    <row r="83" spans="1:9" ht="15" customHeight="1">
      <c r="A83" s="76" t="s">
        <v>74</v>
      </c>
      <c r="B83" s="80" t="s">
        <v>180</v>
      </c>
      <c r="C83" s="85">
        <f t="shared" si="6"/>
        <v>2</v>
      </c>
      <c r="D83" s="84"/>
      <c r="E83" s="84"/>
      <c r="F83" s="84"/>
      <c r="G83" s="90">
        <f t="shared" si="7"/>
        <v>2</v>
      </c>
      <c r="H83" s="101"/>
      <c r="I83" s="101" t="s">
        <v>634</v>
      </c>
    </row>
    <row r="84" spans="1:9" ht="15" customHeight="1">
      <c r="A84" s="76" t="s">
        <v>75</v>
      </c>
      <c r="B84" s="80" t="s">
        <v>180</v>
      </c>
      <c r="C84" s="85">
        <f t="shared" si="6"/>
        <v>2</v>
      </c>
      <c r="D84" s="84"/>
      <c r="E84" s="84"/>
      <c r="F84" s="84"/>
      <c r="G84" s="90">
        <f t="shared" si="7"/>
        <v>2</v>
      </c>
      <c r="H84" s="80"/>
      <c r="I84" s="80" t="s">
        <v>358</v>
      </c>
    </row>
    <row r="85" spans="1:9" ht="15" customHeight="1">
      <c r="A85" s="76" t="s">
        <v>76</v>
      </c>
      <c r="B85" s="80" t="s">
        <v>185</v>
      </c>
      <c r="C85" s="85">
        <f t="shared" si="6"/>
        <v>0</v>
      </c>
      <c r="D85" s="84"/>
      <c r="E85" s="84"/>
      <c r="F85" s="84"/>
      <c r="G85" s="90">
        <f t="shared" si="7"/>
        <v>0</v>
      </c>
      <c r="H85" s="80"/>
      <c r="I85" s="80" t="s">
        <v>636</v>
      </c>
    </row>
    <row r="86" spans="1:9" ht="15" customHeight="1">
      <c r="A86" s="76" t="s">
        <v>77</v>
      </c>
      <c r="B86" s="80" t="s">
        <v>180</v>
      </c>
      <c r="C86" s="85">
        <f t="shared" si="6"/>
        <v>2</v>
      </c>
      <c r="D86" s="84"/>
      <c r="E86" s="84"/>
      <c r="F86" s="84"/>
      <c r="G86" s="90">
        <f t="shared" si="7"/>
        <v>2</v>
      </c>
      <c r="H86" s="80"/>
      <c r="I86" s="80" t="s">
        <v>360</v>
      </c>
    </row>
    <row r="87" spans="1:9" ht="15" customHeight="1">
      <c r="A87" s="76" t="s">
        <v>78</v>
      </c>
      <c r="B87" s="80" t="s">
        <v>180</v>
      </c>
      <c r="C87" s="85">
        <f t="shared" si="6"/>
        <v>2</v>
      </c>
      <c r="D87" s="84"/>
      <c r="E87" s="84"/>
      <c r="F87" s="84"/>
      <c r="G87" s="90">
        <f t="shared" si="7"/>
        <v>2</v>
      </c>
      <c r="H87" s="80"/>
      <c r="I87" s="114" t="s">
        <v>645</v>
      </c>
    </row>
    <row r="88" spans="1:9" ht="15" customHeight="1">
      <c r="A88" s="76" t="s">
        <v>79</v>
      </c>
      <c r="B88" s="80" t="s">
        <v>181</v>
      </c>
      <c r="C88" s="85">
        <f t="shared" si="6"/>
        <v>0</v>
      </c>
      <c r="D88" s="84"/>
      <c r="E88" s="84"/>
      <c r="F88" s="84"/>
      <c r="G88" s="90">
        <f t="shared" si="7"/>
        <v>0</v>
      </c>
      <c r="H88" s="80"/>
      <c r="I88" s="114" t="s">
        <v>652</v>
      </c>
    </row>
    <row r="89" spans="1:9" s="29" customFormat="1" ht="15" customHeight="1">
      <c r="A89" s="17" t="s">
        <v>80</v>
      </c>
      <c r="B89" s="75"/>
      <c r="C89" s="75"/>
      <c r="D89" s="86"/>
      <c r="E89" s="18"/>
      <c r="F89" s="18"/>
      <c r="G89" s="87"/>
      <c r="H89" s="79"/>
      <c r="I89" s="111"/>
    </row>
    <row r="90" spans="1:9" ht="15" customHeight="1">
      <c r="A90" s="76" t="s">
        <v>81</v>
      </c>
      <c r="B90" s="80" t="s">
        <v>181</v>
      </c>
      <c r="C90" s="85">
        <f t="shared" si="6"/>
        <v>0</v>
      </c>
      <c r="D90" s="84"/>
      <c r="E90" s="81"/>
      <c r="F90" s="81"/>
      <c r="G90" s="90">
        <f t="shared" si="7"/>
        <v>0</v>
      </c>
      <c r="H90" s="101"/>
      <c r="I90" s="72" t="s">
        <v>655</v>
      </c>
    </row>
    <row r="91" spans="1:9" ht="15" customHeight="1">
      <c r="A91" s="76" t="s">
        <v>82</v>
      </c>
      <c r="B91" s="80" t="s">
        <v>181</v>
      </c>
      <c r="C91" s="85">
        <f t="shared" si="6"/>
        <v>0</v>
      </c>
      <c r="D91" s="84"/>
      <c r="E91" s="81"/>
      <c r="F91" s="81"/>
      <c r="G91" s="90">
        <f t="shared" si="7"/>
        <v>0</v>
      </c>
      <c r="H91" s="101"/>
      <c r="I91" s="101" t="s">
        <v>364</v>
      </c>
    </row>
    <row r="92" spans="1:9" ht="15" customHeight="1">
      <c r="A92" s="76" t="s">
        <v>83</v>
      </c>
      <c r="B92" s="80" t="s">
        <v>180</v>
      </c>
      <c r="C92" s="85">
        <f t="shared" si="6"/>
        <v>2</v>
      </c>
      <c r="D92" s="84"/>
      <c r="E92" s="81"/>
      <c r="F92" s="81"/>
      <c r="G92" s="90">
        <f t="shared" si="7"/>
        <v>2</v>
      </c>
      <c r="H92" s="101"/>
      <c r="I92" s="101" t="s">
        <v>367</v>
      </c>
    </row>
    <row r="93" spans="1:9" ht="15" customHeight="1">
      <c r="A93" s="76" t="s">
        <v>84</v>
      </c>
      <c r="B93" s="80" t="s">
        <v>180</v>
      </c>
      <c r="C93" s="85">
        <f t="shared" si="6"/>
        <v>2</v>
      </c>
      <c r="D93" s="84"/>
      <c r="E93" s="81"/>
      <c r="F93" s="81"/>
      <c r="G93" s="90">
        <f t="shared" si="7"/>
        <v>2</v>
      </c>
      <c r="H93" s="101"/>
      <c r="I93" s="101" t="s">
        <v>380</v>
      </c>
    </row>
    <row r="94" spans="1:9" ht="15" customHeight="1">
      <c r="A94" s="76" t="s">
        <v>85</v>
      </c>
      <c r="B94" s="80" t="s">
        <v>180</v>
      </c>
      <c r="C94" s="85">
        <f t="shared" si="6"/>
        <v>2</v>
      </c>
      <c r="D94" s="84"/>
      <c r="E94" s="81"/>
      <c r="F94" s="81"/>
      <c r="G94" s="90">
        <f t="shared" si="7"/>
        <v>2</v>
      </c>
      <c r="H94" s="101"/>
      <c r="I94" s="101" t="s">
        <v>369</v>
      </c>
    </row>
    <row r="95" spans="1:9" ht="15" customHeight="1">
      <c r="A95" s="76" t="s">
        <v>86</v>
      </c>
      <c r="B95" s="80" t="s">
        <v>180</v>
      </c>
      <c r="C95" s="85">
        <f t="shared" si="6"/>
        <v>2</v>
      </c>
      <c r="D95" s="84"/>
      <c r="E95" s="81"/>
      <c r="F95" s="81"/>
      <c r="G95" s="90">
        <f t="shared" si="7"/>
        <v>2</v>
      </c>
      <c r="H95" s="101"/>
      <c r="I95" s="101" t="s">
        <v>370</v>
      </c>
    </row>
    <row r="96" spans="1:9" ht="15" customHeight="1">
      <c r="A96" s="76" t="s">
        <v>87</v>
      </c>
      <c r="B96" s="80" t="s">
        <v>180</v>
      </c>
      <c r="C96" s="85">
        <f t="shared" si="6"/>
        <v>2</v>
      </c>
      <c r="D96" s="84"/>
      <c r="E96" s="81"/>
      <c r="F96" s="81"/>
      <c r="G96" s="90">
        <f t="shared" si="7"/>
        <v>2</v>
      </c>
      <c r="H96" s="101"/>
      <c r="I96" s="101" t="s">
        <v>399</v>
      </c>
    </row>
    <row r="97" spans="1:9" ht="15" customHeight="1">
      <c r="A97" s="76" t="s">
        <v>88</v>
      </c>
      <c r="B97" s="80" t="s">
        <v>181</v>
      </c>
      <c r="C97" s="85">
        <f t="shared" si="6"/>
        <v>0</v>
      </c>
      <c r="D97" s="84"/>
      <c r="E97" s="81"/>
      <c r="F97" s="81"/>
      <c r="G97" s="90">
        <f t="shared" si="7"/>
        <v>0</v>
      </c>
      <c r="H97" s="101"/>
      <c r="I97" s="101" t="s">
        <v>674</v>
      </c>
    </row>
    <row r="98" spans="1:9" ht="15" customHeight="1">
      <c r="A98" s="76" t="s">
        <v>89</v>
      </c>
      <c r="B98" s="80" t="s">
        <v>181</v>
      </c>
      <c r="C98" s="85">
        <f t="shared" si="6"/>
        <v>0</v>
      </c>
      <c r="D98" s="84"/>
      <c r="E98" s="81"/>
      <c r="F98" s="81"/>
      <c r="G98" s="90">
        <f t="shared" si="7"/>
        <v>0</v>
      </c>
      <c r="H98" s="101"/>
      <c r="I98" s="101" t="s">
        <v>680</v>
      </c>
    </row>
    <row r="99" ht="12">
      <c r="B99" s="27" t="s">
        <v>96</v>
      </c>
    </row>
    <row r="100" spans="1:9" ht="12">
      <c r="A100" s="94"/>
      <c r="B100" s="94"/>
      <c r="C100" s="94"/>
      <c r="D100" s="94"/>
      <c r="E100" s="94"/>
      <c r="F100" s="94"/>
      <c r="G100" s="94"/>
      <c r="H100" s="94"/>
      <c r="I100" s="109"/>
    </row>
    <row r="107" spans="1:9" ht="12">
      <c r="A107" s="94"/>
      <c r="B107" s="94"/>
      <c r="C107" s="94"/>
      <c r="D107" s="94"/>
      <c r="E107" s="94"/>
      <c r="F107" s="94"/>
      <c r="G107" s="94"/>
      <c r="H107" s="94"/>
      <c r="I107" s="109"/>
    </row>
    <row r="111" spans="1:9" ht="12">
      <c r="A111" s="94"/>
      <c r="B111" s="94"/>
      <c r="C111" s="94"/>
      <c r="D111" s="94"/>
      <c r="E111" s="94"/>
      <c r="F111" s="94"/>
      <c r="G111" s="94"/>
      <c r="H111" s="94"/>
      <c r="I111" s="109"/>
    </row>
    <row r="114" spans="1:9" ht="12">
      <c r="A114" s="94"/>
      <c r="B114" s="94"/>
      <c r="C114" s="94"/>
      <c r="D114" s="94"/>
      <c r="E114" s="94"/>
      <c r="F114" s="94"/>
      <c r="G114" s="94"/>
      <c r="H114" s="94"/>
      <c r="I114" s="109"/>
    </row>
    <row r="118" spans="1:9" ht="12">
      <c r="A118" s="94"/>
      <c r="B118" s="94"/>
      <c r="C118" s="94"/>
      <c r="D118" s="94"/>
      <c r="E118" s="94"/>
      <c r="F118" s="94"/>
      <c r="G118" s="94"/>
      <c r="H118" s="94"/>
      <c r="I118" s="109"/>
    </row>
  </sheetData>
  <sheetProtection/>
  <autoFilter ref="A6:I99"/>
  <mergeCells count="11">
    <mergeCell ref="E4:E5"/>
    <mergeCell ref="F4:F5"/>
    <mergeCell ref="G4:G5"/>
    <mergeCell ref="I3:I5"/>
    <mergeCell ref="A1:I1"/>
    <mergeCell ref="A2:I2"/>
    <mergeCell ref="A3:A5"/>
    <mergeCell ref="C3:G3"/>
    <mergeCell ref="H3:H5"/>
    <mergeCell ref="C4:C5"/>
    <mergeCell ref="D4:D5"/>
  </mergeCells>
  <dataValidations count="2">
    <dataValidation type="list" allowBlank="1" showInputMessage="1" showErrorMessage="1" sqref="C25 B6:B98 C76 C69 C46 C37 C54 C89">
      <formula1>$B$4:$B$5</formula1>
    </dataValidation>
    <dataValidation type="list" allowBlank="1" showInputMessage="1" showErrorMessage="1" sqref="E6:F6">
      <formula1>"0,5"</formula1>
    </dataValidation>
  </dataValidations>
  <hyperlinks>
    <hyperlink ref="I13" r:id="rId1" display="http://depfin.adm44.ru/info/law/proetjzko/index.aspx"/>
    <hyperlink ref="I12" r:id="rId2" display="http://admobl.kaluga.ru/main/work/finances/budget/2018-2020.php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2" r:id="rId3"/>
  <headerFooter>
    <oddFooter>&amp;C&amp;"Times New Roman,обычный"&amp;8&amp;P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PageLayoutView="0" workbookViewId="0" topLeftCell="A52">
      <selection activeCell="H64" sqref="H64"/>
    </sheetView>
  </sheetViews>
  <sheetFormatPr defaultColWidth="9.140625" defaultRowHeight="15"/>
  <cols>
    <col min="1" max="1" width="36.00390625" style="27" customWidth="1"/>
    <col min="2" max="2" width="39.8515625" style="27" customWidth="1"/>
    <col min="3" max="7" width="6.7109375" style="27" customWidth="1"/>
    <col min="8" max="8" width="16.421875" style="30" customWidth="1"/>
    <col min="9" max="9" width="19.8515625" style="30" customWidth="1"/>
    <col min="10" max="16384" width="9.140625" style="27" customWidth="1"/>
  </cols>
  <sheetData>
    <row r="1" spans="1:9" ht="29.25" customHeight="1">
      <c r="A1" s="176" t="s">
        <v>183</v>
      </c>
      <c r="B1" s="176"/>
      <c r="C1" s="176"/>
      <c r="D1" s="176"/>
      <c r="E1" s="176"/>
      <c r="F1" s="176"/>
      <c r="G1" s="176"/>
      <c r="H1" s="176"/>
      <c r="I1" s="176"/>
    </row>
    <row r="2" spans="1:9" ht="15.75" customHeight="1">
      <c r="A2" s="193" t="s">
        <v>683</v>
      </c>
      <c r="B2" s="194"/>
      <c r="C2" s="194"/>
      <c r="D2" s="194"/>
      <c r="E2" s="194"/>
      <c r="F2" s="194"/>
      <c r="G2" s="194"/>
      <c r="H2" s="194"/>
      <c r="I2" s="194"/>
    </row>
    <row r="3" spans="1:9" ht="51.75" customHeight="1">
      <c r="A3" s="171" t="s">
        <v>103</v>
      </c>
      <c r="B3" s="129" t="s">
        <v>184</v>
      </c>
      <c r="C3" s="171" t="s">
        <v>408</v>
      </c>
      <c r="D3" s="171"/>
      <c r="E3" s="172"/>
      <c r="F3" s="172"/>
      <c r="G3" s="172"/>
      <c r="H3" s="185" t="s">
        <v>117</v>
      </c>
      <c r="I3" s="185" t="s">
        <v>95</v>
      </c>
    </row>
    <row r="4" spans="1:9" ht="42" customHeight="1">
      <c r="A4" s="172"/>
      <c r="B4" s="77" t="s">
        <v>180</v>
      </c>
      <c r="C4" s="172" t="s">
        <v>105</v>
      </c>
      <c r="D4" s="172" t="s">
        <v>388</v>
      </c>
      <c r="E4" s="172" t="s">
        <v>389</v>
      </c>
      <c r="F4" s="172" t="s">
        <v>385</v>
      </c>
      <c r="G4" s="192" t="s">
        <v>104</v>
      </c>
      <c r="H4" s="186"/>
      <c r="I4" s="186"/>
    </row>
    <row r="5" spans="1:9" ht="42" customHeight="1">
      <c r="A5" s="172"/>
      <c r="B5" s="77" t="s">
        <v>185</v>
      </c>
      <c r="C5" s="172"/>
      <c r="D5" s="191"/>
      <c r="E5" s="191"/>
      <c r="F5" s="172"/>
      <c r="G5" s="192"/>
      <c r="H5" s="187"/>
      <c r="I5" s="187"/>
    </row>
    <row r="6" spans="1:9" s="29" customFormat="1" ht="15" customHeight="1">
      <c r="A6" s="78" t="s">
        <v>0</v>
      </c>
      <c r="B6" s="82"/>
      <c r="C6" s="78"/>
      <c r="D6" s="78"/>
      <c r="E6" s="78"/>
      <c r="F6" s="78"/>
      <c r="G6" s="79"/>
      <c r="H6" s="82"/>
      <c r="I6" s="82"/>
    </row>
    <row r="7" spans="1:9" ht="15" customHeight="1">
      <c r="A7" s="76" t="s">
        <v>1</v>
      </c>
      <c r="B7" s="72" t="s">
        <v>180</v>
      </c>
      <c r="C7" s="85">
        <f>IF(B7=$B$4,2,0)</f>
        <v>2</v>
      </c>
      <c r="D7" s="85"/>
      <c r="E7" s="85"/>
      <c r="F7" s="85">
        <v>0.5</v>
      </c>
      <c r="G7" s="41">
        <f>C7*(1-D7)*(1-E7)*(1-F7)</f>
        <v>1</v>
      </c>
      <c r="H7" s="97" t="s">
        <v>427</v>
      </c>
      <c r="I7" s="97" t="s">
        <v>271</v>
      </c>
    </row>
    <row r="8" spans="1:9" ht="15" customHeight="1">
      <c r="A8" s="76" t="s">
        <v>2</v>
      </c>
      <c r="B8" s="72" t="s">
        <v>185</v>
      </c>
      <c r="C8" s="85">
        <f aca="true" t="shared" si="0" ref="C8:C24">IF(B8=$B$4,2,0)</f>
        <v>0</v>
      </c>
      <c r="D8" s="85"/>
      <c r="E8" s="85"/>
      <c r="F8" s="85"/>
      <c r="G8" s="41">
        <f aca="true" t="shared" si="1" ref="G8:G24">C8*(1-D8)*(1-E8)*(1-F8)</f>
        <v>0</v>
      </c>
      <c r="H8" s="97" t="s">
        <v>525</v>
      </c>
      <c r="I8" s="97" t="s">
        <v>429</v>
      </c>
    </row>
    <row r="9" spans="1:9" ht="15" customHeight="1">
      <c r="A9" s="76" t="s">
        <v>3</v>
      </c>
      <c r="B9" s="72" t="s">
        <v>185</v>
      </c>
      <c r="C9" s="85">
        <f t="shared" si="0"/>
        <v>0</v>
      </c>
      <c r="D9" s="85"/>
      <c r="E9" s="85"/>
      <c r="F9" s="85"/>
      <c r="G9" s="41">
        <f t="shared" si="1"/>
        <v>0</v>
      </c>
      <c r="H9" s="97" t="s">
        <v>446</v>
      </c>
      <c r="I9" s="97" t="s">
        <v>307</v>
      </c>
    </row>
    <row r="10" spans="1:9" ht="15" customHeight="1">
      <c r="A10" s="76" t="s">
        <v>4</v>
      </c>
      <c r="B10" s="72" t="s">
        <v>185</v>
      </c>
      <c r="C10" s="85">
        <f t="shared" si="0"/>
        <v>0</v>
      </c>
      <c r="D10" s="85"/>
      <c r="E10" s="85"/>
      <c r="F10" s="85"/>
      <c r="G10" s="41">
        <f t="shared" si="1"/>
        <v>0</v>
      </c>
      <c r="H10" s="97" t="s">
        <v>447</v>
      </c>
      <c r="I10" s="92" t="s">
        <v>308</v>
      </c>
    </row>
    <row r="11" spans="1:9" ht="15" customHeight="1">
      <c r="A11" s="76" t="s">
        <v>5</v>
      </c>
      <c r="B11" s="72" t="s">
        <v>180</v>
      </c>
      <c r="C11" s="85">
        <f t="shared" si="0"/>
        <v>2</v>
      </c>
      <c r="D11" s="85"/>
      <c r="E11" s="85"/>
      <c r="F11" s="85"/>
      <c r="G11" s="41">
        <f t="shared" si="1"/>
        <v>2</v>
      </c>
      <c r="H11" s="97"/>
      <c r="I11" s="97" t="s">
        <v>337</v>
      </c>
    </row>
    <row r="12" spans="1:9" ht="15" customHeight="1">
      <c r="A12" s="76" t="s">
        <v>6</v>
      </c>
      <c r="B12" s="72" t="s">
        <v>185</v>
      </c>
      <c r="C12" s="85">
        <f t="shared" si="0"/>
        <v>0</v>
      </c>
      <c r="D12" s="85"/>
      <c r="E12" s="85"/>
      <c r="F12" s="85"/>
      <c r="G12" s="41">
        <f t="shared" si="1"/>
        <v>0</v>
      </c>
      <c r="H12" s="97" t="s">
        <v>437</v>
      </c>
      <c r="I12" s="97"/>
    </row>
    <row r="13" spans="1:9" ht="15" customHeight="1">
      <c r="A13" s="76" t="s">
        <v>7</v>
      </c>
      <c r="B13" s="72" t="s">
        <v>185</v>
      </c>
      <c r="C13" s="85">
        <f t="shared" si="0"/>
        <v>0</v>
      </c>
      <c r="D13" s="85"/>
      <c r="E13" s="85"/>
      <c r="F13" s="85"/>
      <c r="G13" s="41">
        <f t="shared" si="1"/>
        <v>0</v>
      </c>
      <c r="H13" s="97" t="s">
        <v>443</v>
      </c>
      <c r="I13" s="97" t="s">
        <v>442</v>
      </c>
    </row>
    <row r="14" spans="1:9" ht="15" customHeight="1">
      <c r="A14" s="76" t="s">
        <v>8</v>
      </c>
      <c r="B14" s="72" t="s">
        <v>185</v>
      </c>
      <c r="C14" s="85">
        <f t="shared" si="0"/>
        <v>0</v>
      </c>
      <c r="D14" s="85"/>
      <c r="E14" s="85"/>
      <c r="F14" s="85"/>
      <c r="G14" s="41">
        <f t="shared" si="1"/>
        <v>0</v>
      </c>
      <c r="H14" s="97" t="s">
        <v>681</v>
      </c>
      <c r="I14" s="92" t="s">
        <v>311</v>
      </c>
    </row>
    <row r="15" spans="1:9" ht="15" customHeight="1">
      <c r="A15" s="76" t="s">
        <v>9</v>
      </c>
      <c r="B15" s="72" t="s">
        <v>185</v>
      </c>
      <c r="C15" s="85">
        <f t="shared" si="0"/>
        <v>0</v>
      </c>
      <c r="D15" s="85"/>
      <c r="E15" s="85"/>
      <c r="F15" s="85"/>
      <c r="G15" s="41">
        <f t="shared" si="1"/>
        <v>0</v>
      </c>
      <c r="H15" s="97" t="s">
        <v>448</v>
      </c>
      <c r="I15" s="97" t="s">
        <v>312</v>
      </c>
    </row>
    <row r="16" spans="1:9" ht="15" customHeight="1">
      <c r="A16" s="76" t="s">
        <v>10</v>
      </c>
      <c r="B16" s="72" t="s">
        <v>180</v>
      </c>
      <c r="C16" s="85">
        <f t="shared" si="0"/>
        <v>2</v>
      </c>
      <c r="D16" s="85"/>
      <c r="E16" s="85"/>
      <c r="F16" s="85"/>
      <c r="G16" s="41">
        <f t="shared" si="1"/>
        <v>2</v>
      </c>
      <c r="H16" s="97"/>
      <c r="I16" s="97" t="s">
        <v>314</v>
      </c>
    </row>
    <row r="17" spans="1:9" ht="15" customHeight="1">
      <c r="A17" s="76" t="s">
        <v>11</v>
      </c>
      <c r="B17" s="72" t="s">
        <v>185</v>
      </c>
      <c r="C17" s="85">
        <f t="shared" si="0"/>
        <v>0</v>
      </c>
      <c r="D17" s="85"/>
      <c r="E17" s="85"/>
      <c r="F17" s="85"/>
      <c r="G17" s="41">
        <f t="shared" si="1"/>
        <v>0</v>
      </c>
      <c r="H17" s="97"/>
      <c r="I17" s="97" t="s">
        <v>419</v>
      </c>
    </row>
    <row r="18" spans="1:9" ht="15" customHeight="1">
      <c r="A18" s="76" t="s">
        <v>12</v>
      </c>
      <c r="B18" s="72" t="s">
        <v>185</v>
      </c>
      <c r="C18" s="85">
        <f t="shared" si="0"/>
        <v>0</v>
      </c>
      <c r="D18" s="85"/>
      <c r="E18" s="85"/>
      <c r="F18" s="85"/>
      <c r="G18" s="41">
        <f t="shared" si="1"/>
        <v>0</v>
      </c>
      <c r="H18" s="97"/>
      <c r="I18" s="97" t="s">
        <v>413</v>
      </c>
    </row>
    <row r="19" spans="1:9" ht="15" customHeight="1">
      <c r="A19" s="76" t="s">
        <v>13</v>
      </c>
      <c r="B19" s="72" t="s">
        <v>185</v>
      </c>
      <c r="C19" s="85">
        <f t="shared" si="0"/>
        <v>0</v>
      </c>
      <c r="D19" s="85"/>
      <c r="E19" s="85"/>
      <c r="F19" s="85"/>
      <c r="G19" s="41">
        <f t="shared" si="1"/>
        <v>0</v>
      </c>
      <c r="H19" s="97" t="s">
        <v>417</v>
      </c>
      <c r="I19" s="97" t="s">
        <v>348</v>
      </c>
    </row>
    <row r="20" spans="1:9" ht="15" customHeight="1">
      <c r="A20" s="76" t="s">
        <v>14</v>
      </c>
      <c r="B20" s="72" t="s">
        <v>185</v>
      </c>
      <c r="C20" s="85">
        <f t="shared" si="0"/>
        <v>0</v>
      </c>
      <c r="D20" s="85"/>
      <c r="E20" s="85"/>
      <c r="F20" s="85"/>
      <c r="G20" s="41">
        <f t="shared" si="1"/>
        <v>0</v>
      </c>
      <c r="H20" s="97"/>
      <c r="I20" s="97" t="s">
        <v>349</v>
      </c>
    </row>
    <row r="21" spans="1:9" ht="15" customHeight="1">
      <c r="A21" s="76" t="s">
        <v>15</v>
      </c>
      <c r="B21" s="72" t="s">
        <v>180</v>
      </c>
      <c r="C21" s="85">
        <f t="shared" si="0"/>
        <v>2</v>
      </c>
      <c r="D21" s="85"/>
      <c r="E21" s="85"/>
      <c r="F21" s="85"/>
      <c r="G21" s="41">
        <f t="shared" si="1"/>
        <v>2</v>
      </c>
      <c r="H21" s="97"/>
      <c r="I21" s="97" t="s">
        <v>421</v>
      </c>
    </row>
    <row r="22" spans="1:9" ht="15" customHeight="1">
      <c r="A22" s="76" t="s">
        <v>16</v>
      </c>
      <c r="B22" s="72" t="s">
        <v>185</v>
      </c>
      <c r="C22" s="85">
        <f t="shared" si="0"/>
        <v>0</v>
      </c>
      <c r="D22" s="85"/>
      <c r="E22" s="85"/>
      <c r="F22" s="85"/>
      <c r="G22" s="41">
        <f t="shared" si="1"/>
        <v>0</v>
      </c>
      <c r="I22" s="97" t="s">
        <v>425</v>
      </c>
    </row>
    <row r="23" spans="1:9" ht="15" customHeight="1">
      <c r="A23" s="76" t="s">
        <v>17</v>
      </c>
      <c r="B23" s="72" t="s">
        <v>180</v>
      </c>
      <c r="C23" s="85">
        <f t="shared" si="0"/>
        <v>2</v>
      </c>
      <c r="D23" s="85"/>
      <c r="E23" s="85"/>
      <c r="F23" s="85"/>
      <c r="G23" s="41">
        <f t="shared" si="1"/>
        <v>2</v>
      </c>
      <c r="H23" s="97"/>
      <c r="I23" s="92" t="s">
        <v>320</v>
      </c>
    </row>
    <row r="24" spans="1:9" ht="15" customHeight="1">
      <c r="A24" s="76" t="s">
        <v>18</v>
      </c>
      <c r="B24" s="72" t="s">
        <v>185</v>
      </c>
      <c r="C24" s="85">
        <f t="shared" si="0"/>
        <v>0</v>
      </c>
      <c r="D24" s="85"/>
      <c r="E24" s="85"/>
      <c r="F24" s="85"/>
      <c r="G24" s="41">
        <f t="shared" si="1"/>
        <v>0</v>
      </c>
      <c r="H24" s="97"/>
      <c r="I24" s="97" t="s">
        <v>321</v>
      </c>
    </row>
    <row r="25" spans="1:9" s="29" customFormat="1" ht="15" customHeight="1">
      <c r="A25" s="17" t="s">
        <v>19</v>
      </c>
      <c r="B25" s="75"/>
      <c r="C25" s="75"/>
      <c r="D25" s="86"/>
      <c r="E25" s="86"/>
      <c r="F25" s="86"/>
      <c r="G25" s="87"/>
      <c r="H25" s="31"/>
      <c r="I25" s="31"/>
    </row>
    <row r="26" spans="1:9" ht="15" customHeight="1">
      <c r="A26" s="76" t="s">
        <v>20</v>
      </c>
      <c r="B26" s="83" t="s">
        <v>185</v>
      </c>
      <c r="C26" s="85">
        <f aca="true" t="shared" si="2" ref="C26:C68">IF(B26=$B$4,2,0)</f>
        <v>0</v>
      </c>
      <c r="D26" s="84"/>
      <c r="E26" s="84"/>
      <c r="F26" s="84"/>
      <c r="G26" s="90">
        <f aca="true" t="shared" si="3" ref="G26:G68">C26*(1-D26)*(1-E26)*(1-F26)</f>
        <v>0</v>
      </c>
      <c r="H26" s="97" t="s">
        <v>455</v>
      </c>
      <c r="I26" s="80" t="s">
        <v>268</v>
      </c>
    </row>
    <row r="27" spans="1:9" ht="15" customHeight="1">
      <c r="A27" s="76" t="s">
        <v>21</v>
      </c>
      <c r="B27" s="80" t="s">
        <v>185</v>
      </c>
      <c r="C27" s="85">
        <f t="shared" si="2"/>
        <v>0</v>
      </c>
      <c r="D27" s="84">
        <v>0.5</v>
      </c>
      <c r="E27" s="84"/>
      <c r="F27" s="84"/>
      <c r="G27" s="90">
        <f t="shared" si="3"/>
        <v>0</v>
      </c>
      <c r="H27" s="80" t="s">
        <v>458</v>
      </c>
      <c r="I27" s="80" t="s">
        <v>260</v>
      </c>
    </row>
    <row r="28" spans="1:9" ht="15" customHeight="1">
      <c r="A28" s="76" t="s">
        <v>22</v>
      </c>
      <c r="B28" s="80" t="s">
        <v>185</v>
      </c>
      <c r="C28" s="85">
        <f t="shared" si="2"/>
        <v>0</v>
      </c>
      <c r="D28" s="84"/>
      <c r="E28" s="84"/>
      <c r="F28" s="84"/>
      <c r="G28" s="90">
        <f t="shared" si="3"/>
        <v>0</v>
      </c>
      <c r="H28" s="80" t="s">
        <v>466</v>
      </c>
      <c r="I28" s="80" t="s">
        <v>269</v>
      </c>
    </row>
    <row r="29" spans="1:10" ht="15" customHeight="1">
      <c r="A29" s="76" t="s">
        <v>23</v>
      </c>
      <c r="B29" s="80" t="s">
        <v>185</v>
      </c>
      <c r="C29" s="85">
        <f t="shared" si="2"/>
        <v>0</v>
      </c>
      <c r="D29" s="84"/>
      <c r="E29" s="84"/>
      <c r="F29" s="84"/>
      <c r="G29" s="90">
        <f t="shared" si="3"/>
        <v>0</v>
      </c>
      <c r="H29" s="80" t="s">
        <v>465</v>
      </c>
      <c r="I29" s="80" t="s">
        <v>270</v>
      </c>
      <c r="J29" s="96"/>
    </row>
    <row r="30" spans="1:9" ht="15" customHeight="1">
      <c r="A30" s="76" t="s">
        <v>24</v>
      </c>
      <c r="B30" s="80" t="s">
        <v>185</v>
      </c>
      <c r="C30" s="85">
        <f t="shared" si="2"/>
        <v>0</v>
      </c>
      <c r="D30" s="84"/>
      <c r="E30" s="84"/>
      <c r="F30" s="84"/>
      <c r="G30" s="90">
        <f t="shared" si="3"/>
        <v>0</v>
      </c>
      <c r="H30" s="80" t="s">
        <v>467</v>
      </c>
      <c r="I30" s="80" t="s">
        <v>264</v>
      </c>
    </row>
    <row r="31" spans="1:9" ht="15" customHeight="1">
      <c r="A31" s="76" t="s">
        <v>25</v>
      </c>
      <c r="B31" s="80" t="s">
        <v>180</v>
      </c>
      <c r="C31" s="85">
        <f t="shared" si="2"/>
        <v>2</v>
      </c>
      <c r="D31" s="84"/>
      <c r="E31" s="84"/>
      <c r="F31" s="84"/>
      <c r="G31" s="90">
        <f t="shared" si="3"/>
        <v>2</v>
      </c>
      <c r="H31" s="80"/>
      <c r="I31" s="80" t="s">
        <v>477</v>
      </c>
    </row>
    <row r="32" spans="1:9" ht="15" customHeight="1">
      <c r="A32" s="76" t="s">
        <v>26</v>
      </c>
      <c r="B32" s="80" t="s">
        <v>180</v>
      </c>
      <c r="C32" s="85">
        <f t="shared" si="2"/>
        <v>2</v>
      </c>
      <c r="D32" s="84"/>
      <c r="E32" s="84"/>
      <c r="F32" s="84"/>
      <c r="G32" s="90">
        <f t="shared" si="3"/>
        <v>2</v>
      </c>
      <c r="H32" s="72"/>
      <c r="I32" s="115" t="s">
        <v>259</v>
      </c>
    </row>
    <row r="33" spans="1:9" ht="15" customHeight="1">
      <c r="A33" s="76" t="s">
        <v>27</v>
      </c>
      <c r="B33" s="80" t="s">
        <v>185</v>
      </c>
      <c r="C33" s="85">
        <f t="shared" si="2"/>
        <v>0</v>
      </c>
      <c r="D33" s="84"/>
      <c r="E33" s="85"/>
      <c r="F33" s="84"/>
      <c r="G33" s="90">
        <f t="shared" si="3"/>
        <v>0</v>
      </c>
      <c r="H33" s="80" t="s">
        <v>482</v>
      </c>
      <c r="I33" s="80" t="s">
        <v>274</v>
      </c>
    </row>
    <row r="34" spans="1:9" ht="15" customHeight="1">
      <c r="A34" s="76" t="s">
        <v>28</v>
      </c>
      <c r="B34" s="80" t="s">
        <v>180</v>
      </c>
      <c r="C34" s="85">
        <f t="shared" si="2"/>
        <v>2</v>
      </c>
      <c r="D34" s="84"/>
      <c r="E34" s="84"/>
      <c r="F34" s="84"/>
      <c r="G34" s="90">
        <f t="shared" si="3"/>
        <v>2</v>
      </c>
      <c r="H34" s="80" t="s">
        <v>484</v>
      </c>
      <c r="I34" s="80" t="s">
        <v>383</v>
      </c>
    </row>
    <row r="35" spans="1:9" ht="15" customHeight="1">
      <c r="A35" s="76" t="s">
        <v>29</v>
      </c>
      <c r="B35" s="80" t="s">
        <v>185</v>
      </c>
      <c r="C35" s="85">
        <f t="shared" si="2"/>
        <v>0</v>
      </c>
      <c r="D35" s="84"/>
      <c r="E35" s="85"/>
      <c r="F35" s="84"/>
      <c r="G35" s="90">
        <f t="shared" si="3"/>
        <v>0</v>
      </c>
      <c r="H35" s="72" t="s">
        <v>496</v>
      </c>
      <c r="I35" s="115" t="s">
        <v>495</v>
      </c>
    </row>
    <row r="36" spans="1:9" ht="15" customHeight="1">
      <c r="A36" s="76" t="s">
        <v>30</v>
      </c>
      <c r="B36" s="80" t="s">
        <v>180</v>
      </c>
      <c r="C36" s="85">
        <f t="shared" si="2"/>
        <v>2</v>
      </c>
      <c r="D36" s="84"/>
      <c r="E36" s="84"/>
      <c r="F36" s="84"/>
      <c r="G36" s="90">
        <f t="shared" si="3"/>
        <v>2</v>
      </c>
      <c r="H36" s="80"/>
      <c r="I36" s="80" t="s">
        <v>266</v>
      </c>
    </row>
    <row r="37" spans="1:9" s="29" customFormat="1" ht="15" customHeight="1">
      <c r="A37" s="17" t="s">
        <v>31</v>
      </c>
      <c r="B37" s="75"/>
      <c r="C37" s="75"/>
      <c r="D37" s="86"/>
      <c r="E37" s="86"/>
      <c r="F37" s="86"/>
      <c r="G37" s="87"/>
      <c r="H37" s="31"/>
      <c r="I37" s="31"/>
    </row>
    <row r="38" spans="1:9" ht="15" customHeight="1">
      <c r="A38" s="76" t="s">
        <v>32</v>
      </c>
      <c r="B38" s="80" t="s">
        <v>180</v>
      </c>
      <c r="C38" s="85">
        <f t="shared" si="2"/>
        <v>2</v>
      </c>
      <c r="D38" s="84"/>
      <c r="E38" s="81"/>
      <c r="F38" s="81"/>
      <c r="G38" s="90">
        <f t="shared" si="3"/>
        <v>2</v>
      </c>
      <c r="H38" s="80" t="s">
        <v>504</v>
      </c>
      <c r="I38" s="80" t="s">
        <v>503</v>
      </c>
    </row>
    <row r="39" spans="1:9" ht="15" customHeight="1">
      <c r="A39" s="76" t="s">
        <v>33</v>
      </c>
      <c r="B39" s="80" t="s">
        <v>185</v>
      </c>
      <c r="C39" s="85">
        <f t="shared" si="2"/>
        <v>0</v>
      </c>
      <c r="D39" s="84">
        <v>0.5</v>
      </c>
      <c r="E39" s="81"/>
      <c r="F39" s="81"/>
      <c r="G39" s="90">
        <f t="shared" si="3"/>
        <v>0</v>
      </c>
      <c r="H39" s="80" t="s">
        <v>506</v>
      </c>
      <c r="I39" s="114" t="s">
        <v>287</v>
      </c>
    </row>
    <row r="40" spans="1:9" ht="15" customHeight="1">
      <c r="A40" s="76" t="s">
        <v>101</v>
      </c>
      <c r="B40" s="80" t="s">
        <v>180</v>
      </c>
      <c r="C40" s="85">
        <f t="shared" si="2"/>
        <v>2</v>
      </c>
      <c r="D40" s="84">
        <v>0.5</v>
      </c>
      <c r="E40" s="81"/>
      <c r="F40" s="81"/>
      <c r="G40" s="90">
        <f t="shared" si="3"/>
        <v>1</v>
      </c>
      <c r="H40" s="80" t="s">
        <v>508</v>
      </c>
      <c r="I40" s="101" t="s">
        <v>288</v>
      </c>
    </row>
    <row r="41" spans="1:9" ht="15" customHeight="1">
      <c r="A41" s="76" t="s">
        <v>34</v>
      </c>
      <c r="B41" s="80" t="s">
        <v>180</v>
      </c>
      <c r="C41" s="85">
        <f t="shared" si="2"/>
        <v>2</v>
      </c>
      <c r="D41" s="84"/>
      <c r="E41" s="81"/>
      <c r="F41" s="81"/>
      <c r="G41" s="90">
        <f t="shared" si="3"/>
        <v>2</v>
      </c>
      <c r="H41" s="80"/>
      <c r="I41" s="114" t="s">
        <v>291</v>
      </c>
    </row>
    <row r="42" spans="1:9" ht="15" customHeight="1">
      <c r="A42" s="76" t="s">
        <v>35</v>
      </c>
      <c r="B42" s="80" t="s">
        <v>180</v>
      </c>
      <c r="C42" s="85">
        <f t="shared" si="2"/>
        <v>2</v>
      </c>
      <c r="D42" s="84"/>
      <c r="E42" s="81"/>
      <c r="F42" s="81"/>
      <c r="G42" s="90">
        <f t="shared" si="3"/>
        <v>2</v>
      </c>
      <c r="H42" s="80" t="s">
        <v>511</v>
      </c>
      <c r="I42" s="141" t="s">
        <v>277</v>
      </c>
    </row>
    <row r="43" spans="1:9" ht="15" customHeight="1">
      <c r="A43" s="76" t="s">
        <v>36</v>
      </c>
      <c r="B43" s="80" t="s">
        <v>180</v>
      </c>
      <c r="C43" s="85">
        <f t="shared" si="2"/>
        <v>2</v>
      </c>
      <c r="D43" s="84"/>
      <c r="E43" s="81"/>
      <c r="F43" s="81"/>
      <c r="G43" s="90">
        <f t="shared" si="3"/>
        <v>2</v>
      </c>
      <c r="H43" s="80"/>
      <c r="I43" s="80" t="s">
        <v>292</v>
      </c>
    </row>
    <row r="44" spans="1:9" ht="15" customHeight="1">
      <c r="A44" s="76" t="s">
        <v>37</v>
      </c>
      <c r="B44" s="72" t="s">
        <v>180</v>
      </c>
      <c r="C44" s="85">
        <f t="shared" si="2"/>
        <v>2</v>
      </c>
      <c r="D44" s="84"/>
      <c r="E44" s="81"/>
      <c r="F44" s="81"/>
      <c r="G44" s="90">
        <f t="shared" si="3"/>
        <v>2</v>
      </c>
      <c r="H44" s="72"/>
      <c r="I44" s="72" t="s">
        <v>278</v>
      </c>
    </row>
    <row r="45" spans="1:9" ht="15" customHeight="1">
      <c r="A45" s="76" t="s">
        <v>102</v>
      </c>
      <c r="B45" s="72" t="s">
        <v>185</v>
      </c>
      <c r="C45" s="85">
        <f t="shared" si="2"/>
        <v>0</v>
      </c>
      <c r="D45" s="84"/>
      <c r="E45" s="81"/>
      <c r="F45" s="81"/>
      <c r="G45" s="90">
        <f t="shared" si="3"/>
        <v>0</v>
      </c>
      <c r="H45" s="101" t="s">
        <v>496</v>
      </c>
      <c r="I45" s="101" t="s">
        <v>304</v>
      </c>
    </row>
    <row r="46" spans="1:9" s="29" customFormat="1" ht="15" customHeight="1">
      <c r="A46" s="17" t="s">
        <v>38</v>
      </c>
      <c r="B46" s="75"/>
      <c r="C46" s="75"/>
      <c r="D46" s="87"/>
      <c r="E46" s="18"/>
      <c r="F46" s="18"/>
      <c r="G46" s="87"/>
      <c r="H46" s="111"/>
      <c r="I46" s="111"/>
    </row>
    <row r="47" spans="1:9" ht="15" customHeight="1">
      <c r="A47" s="76" t="s">
        <v>39</v>
      </c>
      <c r="B47" s="80" t="s">
        <v>185</v>
      </c>
      <c r="C47" s="85">
        <f>IF(B47=$B$4,2,0)</f>
        <v>0</v>
      </c>
      <c r="D47" s="84"/>
      <c r="E47" s="84"/>
      <c r="F47" s="84"/>
      <c r="G47" s="90">
        <f>C47*(1-D47)*(1-E47)*(1-F47)</f>
        <v>0</v>
      </c>
      <c r="H47" s="72"/>
      <c r="I47" s="72" t="s">
        <v>322</v>
      </c>
    </row>
    <row r="48" spans="1:9" ht="15" customHeight="1">
      <c r="A48" s="76" t="s">
        <v>40</v>
      </c>
      <c r="B48" s="80" t="s">
        <v>185</v>
      </c>
      <c r="C48" s="85">
        <f>IF(B48=$B$4,2,0)</f>
        <v>0</v>
      </c>
      <c r="D48" s="84"/>
      <c r="E48" s="84"/>
      <c r="F48" s="84"/>
      <c r="G48" s="90">
        <f>C48*(1-D48)*(1-E48)*(1-F48)</f>
        <v>0</v>
      </c>
      <c r="H48" s="72" t="s">
        <v>538</v>
      </c>
      <c r="I48" s="72" t="s">
        <v>323</v>
      </c>
    </row>
    <row r="49" spans="1:9" ht="15" customHeight="1">
      <c r="A49" s="76" t="s">
        <v>41</v>
      </c>
      <c r="B49" s="80" t="s">
        <v>180</v>
      </c>
      <c r="C49" s="85">
        <f>IF(B49=$B$4,2,0)</f>
        <v>2</v>
      </c>
      <c r="D49" s="84"/>
      <c r="E49" s="84"/>
      <c r="F49" s="84"/>
      <c r="G49" s="90">
        <f>C49*(1-D49)*(1-E49)*(1-F49)</f>
        <v>2</v>
      </c>
      <c r="H49" s="72"/>
      <c r="I49" s="72" t="s">
        <v>324</v>
      </c>
    </row>
    <row r="50" spans="1:9" ht="15" customHeight="1">
      <c r="A50" s="76" t="s">
        <v>42</v>
      </c>
      <c r="B50" s="80" t="s">
        <v>185</v>
      </c>
      <c r="C50" s="85">
        <f t="shared" si="2"/>
        <v>0</v>
      </c>
      <c r="D50" s="84"/>
      <c r="E50" s="81"/>
      <c r="F50" s="81"/>
      <c r="G50" s="90">
        <f t="shared" si="3"/>
        <v>0</v>
      </c>
      <c r="H50" s="101" t="s">
        <v>496</v>
      </c>
      <c r="I50" s="80" t="s">
        <v>530</v>
      </c>
    </row>
    <row r="51" spans="1:9" ht="15" customHeight="1">
      <c r="A51" s="76" t="s">
        <v>92</v>
      </c>
      <c r="B51" s="80" t="s">
        <v>185</v>
      </c>
      <c r="C51" s="85">
        <f t="shared" si="2"/>
        <v>0</v>
      </c>
      <c r="D51" s="84"/>
      <c r="E51" s="84"/>
      <c r="F51" s="84"/>
      <c r="G51" s="90">
        <f t="shared" si="3"/>
        <v>0</v>
      </c>
      <c r="H51" s="101" t="s">
        <v>532</v>
      </c>
      <c r="I51" s="72" t="s">
        <v>350</v>
      </c>
    </row>
    <row r="52" spans="1:9" ht="15" customHeight="1">
      <c r="A52" s="76" t="s">
        <v>43</v>
      </c>
      <c r="B52" s="80" t="s">
        <v>185</v>
      </c>
      <c r="C52" s="85">
        <f t="shared" si="2"/>
        <v>0</v>
      </c>
      <c r="D52" s="84"/>
      <c r="E52" s="84"/>
      <c r="F52" s="84"/>
      <c r="G52" s="90">
        <f t="shared" si="3"/>
        <v>0</v>
      </c>
      <c r="H52" s="72"/>
      <c r="I52" s="72" t="s">
        <v>325</v>
      </c>
    </row>
    <row r="53" spans="1:9" ht="15" customHeight="1">
      <c r="A53" s="76" t="s">
        <v>44</v>
      </c>
      <c r="B53" s="80" t="s">
        <v>185</v>
      </c>
      <c r="C53" s="85">
        <f t="shared" si="2"/>
        <v>0</v>
      </c>
      <c r="D53" s="84"/>
      <c r="E53" s="84"/>
      <c r="F53" s="84"/>
      <c r="G53" s="90">
        <f t="shared" si="3"/>
        <v>0</v>
      </c>
      <c r="H53" s="72" t="s">
        <v>537</v>
      </c>
      <c r="I53" s="72" t="s">
        <v>536</v>
      </c>
    </row>
    <row r="54" spans="1:9" s="29" customFormat="1" ht="15" customHeight="1">
      <c r="A54" s="17" t="s">
        <v>45</v>
      </c>
      <c r="B54" s="75"/>
      <c r="C54" s="75"/>
      <c r="D54" s="87"/>
      <c r="E54" s="86"/>
      <c r="F54" s="86"/>
      <c r="G54" s="87"/>
      <c r="H54" s="31"/>
      <c r="I54" s="31"/>
    </row>
    <row r="55" spans="1:9" ht="15" customHeight="1">
      <c r="A55" s="76" t="s">
        <v>46</v>
      </c>
      <c r="B55" s="80" t="s">
        <v>180</v>
      </c>
      <c r="C55" s="85">
        <f t="shared" si="2"/>
        <v>2</v>
      </c>
      <c r="D55" s="84"/>
      <c r="E55" s="84"/>
      <c r="F55" s="84"/>
      <c r="G55" s="90">
        <f t="shared" si="3"/>
        <v>2</v>
      </c>
      <c r="H55" s="72"/>
      <c r="I55" s="72" t="s">
        <v>327</v>
      </c>
    </row>
    <row r="56" spans="1:9" ht="15" customHeight="1">
      <c r="A56" s="76" t="s">
        <v>47</v>
      </c>
      <c r="B56" s="80" t="s">
        <v>185</v>
      </c>
      <c r="C56" s="85">
        <f t="shared" si="2"/>
        <v>0</v>
      </c>
      <c r="D56" s="84"/>
      <c r="E56" s="84"/>
      <c r="F56" s="84"/>
      <c r="G56" s="90">
        <f t="shared" si="3"/>
        <v>0</v>
      </c>
      <c r="H56" s="72" t="s">
        <v>542</v>
      </c>
      <c r="I56" s="72" t="s">
        <v>351</v>
      </c>
    </row>
    <row r="57" spans="1:9" ht="15" customHeight="1">
      <c r="A57" s="76" t="s">
        <v>48</v>
      </c>
      <c r="B57" s="80" t="s">
        <v>180</v>
      </c>
      <c r="C57" s="85">
        <f t="shared" si="2"/>
        <v>2</v>
      </c>
      <c r="D57" s="84"/>
      <c r="E57" s="84"/>
      <c r="F57" s="84"/>
      <c r="G57" s="90">
        <f t="shared" si="3"/>
        <v>2</v>
      </c>
      <c r="H57" s="72"/>
      <c r="I57" s="72" t="s">
        <v>546</v>
      </c>
    </row>
    <row r="58" spans="1:9" ht="15" customHeight="1">
      <c r="A58" s="76" t="s">
        <v>49</v>
      </c>
      <c r="B58" s="80" t="s">
        <v>185</v>
      </c>
      <c r="C58" s="85">
        <f t="shared" si="2"/>
        <v>0</v>
      </c>
      <c r="D58" s="84"/>
      <c r="E58" s="84"/>
      <c r="F58" s="84"/>
      <c r="G58" s="90">
        <f t="shared" si="3"/>
        <v>0</v>
      </c>
      <c r="H58" s="72" t="s">
        <v>552</v>
      </c>
      <c r="I58" s="72" t="s">
        <v>551</v>
      </c>
    </row>
    <row r="59" spans="1:9" ht="15" customHeight="1">
      <c r="A59" s="76" t="s">
        <v>50</v>
      </c>
      <c r="B59" s="80" t="s">
        <v>185</v>
      </c>
      <c r="C59" s="85">
        <f t="shared" si="2"/>
        <v>0</v>
      </c>
      <c r="D59" s="84"/>
      <c r="E59" s="84"/>
      <c r="F59" s="84"/>
      <c r="G59" s="90">
        <f t="shared" si="3"/>
        <v>0</v>
      </c>
      <c r="H59" s="101" t="s">
        <v>496</v>
      </c>
      <c r="I59" s="72" t="s">
        <v>339</v>
      </c>
    </row>
    <row r="60" spans="1:9" ht="15" customHeight="1">
      <c r="A60" s="76" t="s">
        <v>51</v>
      </c>
      <c r="B60" s="80" t="s">
        <v>180</v>
      </c>
      <c r="C60" s="85">
        <f t="shared" si="2"/>
        <v>2</v>
      </c>
      <c r="D60" s="84"/>
      <c r="E60" s="84"/>
      <c r="F60" s="84"/>
      <c r="G60" s="90">
        <f t="shared" si="3"/>
        <v>2</v>
      </c>
      <c r="H60" s="72"/>
      <c r="I60" s="72" t="s">
        <v>340</v>
      </c>
    </row>
    <row r="61" spans="1:9" ht="15" customHeight="1">
      <c r="A61" s="76" t="s">
        <v>52</v>
      </c>
      <c r="B61" s="80" t="s">
        <v>185</v>
      </c>
      <c r="C61" s="85">
        <f t="shared" si="2"/>
        <v>0</v>
      </c>
      <c r="D61" s="84"/>
      <c r="E61" s="81"/>
      <c r="F61" s="81"/>
      <c r="G61" s="90">
        <f t="shared" si="3"/>
        <v>0</v>
      </c>
      <c r="H61" s="80" t="s">
        <v>565</v>
      </c>
      <c r="I61" s="80" t="s">
        <v>301</v>
      </c>
    </row>
    <row r="62" spans="1:9" ht="15" customHeight="1">
      <c r="A62" s="76" t="s">
        <v>53</v>
      </c>
      <c r="B62" s="80" t="s">
        <v>185</v>
      </c>
      <c r="C62" s="85">
        <f t="shared" si="2"/>
        <v>0</v>
      </c>
      <c r="D62" s="84"/>
      <c r="E62" s="81"/>
      <c r="F62" s="14"/>
      <c r="G62" s="90">
        <f t="shared" si="3"/>
        <v>0</v>
      </c>
      <c r="H62" s="80" t="s">
        <v>566</v>
      </c>
      <c r="I62" s="80" t="s">
        <v>294</v>
      </c>
    </row>
    <row r="63" spans="1:9" ht="15" customHeight="1">
      <c r="A63" s="76" t="s">
        <v>54</v>
      </c>
      <c r="B63" s="72" t="s">
        <v>185</v>
      </c>
      <c r="C63" s="85">
        <f t="shared" si="2"/>
        <v>0</v>
      </c>
      <c r="D63" s="84"/>
      <c r="E63" s="81"/>
      <c r="F63" s="81"/>
      <c r="G63" s="90">
        <f t="shared" si="3"/>
        <v>0</v>
      </c>
      <c r="H63" s="80" t="s">
        <v>566</v>
      </c>
      <c r="I63" s="80" t="s">
        <v>569</v>
      </c>
    </row>
    <row r="64" spans="1:9" ht="15" customHeight="1">
      <c r="A64" s="76" t="s">
        <v>55</v>
      </c>
      <c r="B64" s="80" t="s">
        <v>180</v>
      </c>
      <c r="C64" s="85">
        <f t="shared" si="2"/>
        <v>2</v>
      </c>
      <c r="D64" s="84">
        <v>0.5</v>
      </c>
      <c r="E64" s="81"/>
      <c r="F64" s="81"/>
      <c r="G64" s="90">
        <f t="shared" si="3"/>
        <v>1</v>
      </c>
      <c r="H64" s="80" t="s">
        <v>573</v>
      </c>
      <c r="I64" s="80" t="s">
        <v>284</v>
      </c>
    </row>
    <row r="65" spans="1:9" ht="15" customHeight="1">
      <c r="A65" s="76" t="s">
        <v>56</v>
      </c>
      <c r="B65" s="80" t="s">
        <v>185</v>
      </c>
      <c r="C65" s="85">
        <f t="shared" si="2"/>
        <v>0</v>
      </c>
      <c r="D65" s="84"/>
      <c r="E65" s="81"/>
      <c r="F65" s="81"/>
      <c r="G65" s="90">
        <f t="shared" si="3"/>
        <v>0</v>
      </c>
      <c r="H65" s="80" t="s">
        <v>578</v>
      </c>
      <c r="I65" s="80" t="s">
        <v>298</v>
      </c>
    </row>
    <row r="66" spans="1:9" ht="15" customHeight="1">
      <c r="A66" s="76" t="s">
        <v>57</v>
      </c>
      <c r="B66" s="80" t="s">
        <v>185</v>
      </c>
      <c r="C66" s="85">
        <f t="shared" si="2"/>
        <v>0</v>
      </c>
      <c r="D66" s="84"/>
      <c r="E66" s="81"/>
      <c r="F66" s="81"/>
      <c r="G66" s="90">
        <f t="shared" si="3"/>
        <v>0</v>
      </c>
      <c r="H66" s="80"/>
      <c r="I66" s="80" t="s">
        <v>582</v>
      </c>
    </row>
    <row r="67" spans="1:9" ht="15" customHeight="1">
      <c r="A67" s="76" t="s">
        <v>58</v>
      </c>
      <c r="B67" s="80" t="s">
        <v>185</v>
      </c>
      <c r="C67" s="85">
        <f t="shared" si="2"/>
        <v>0</v>
      </c>
      <c r="D67" s="84"/>
      <c r="E67" s="81"/>
      <c r="F67" s="81"/>
      <c r="G67" s="90">
        <f t="shared" si="3"/>
        <v>0</v>
      </c>
      <c r="H67" s="80" t="s">
        <v>583</v>
      </c>
      <c r="I67" s="80" t="s">
        <v>395</v>
      </c>
    </row>
    <row r="68" spans="1:9" ht="15" customHeight="1">
      <c r="A68" s="76" t="s">
        <v>59</v>
      </c>
      <c r="B68" s="80" t="s">
        <v>185</v>
      </c>
      <c r="C68" s="85">
        <f t="shared" si="2"/>
        <v>0</v>
      </c>
      <c r="D68" s="84">
        <v>0.5</v>
      </c>
      <c r="E68" s="81"/>
      <c r="F68" s="81"/>
      <c r="G68" s="90">
        <f t="shared" si="3"/>
        <v>0</v>
      </c>
      <c r="H68" s="80" t="s">
        <v>592</v>
      </c>
      <c r="I68" s="80" t="s">
        <v>591</v>
      </c>
    </row>
    <row r="69" spans="1:9" s="29" customFormat="1" ht="15" customHeight="1">
      <c r="A69" s="17" t="s">
        <v>60</v>
      </c>
      <c r="B69" s="75"/>
      <c r="C69" s="75"/>
      <c r="D69" s="87"/>
      <c r="E69" s="86"/>
      <c r="F69" s="86"/>
      <c r="G69" s="87"/>
      <c r="H69" s="31"/>
      <c r="I69" s="31"/>
    </row>
    <row r="70" spans="1:9" ht="15" customHeight="1">
      <c r="A70" s="76" t="s">
        <v>61</v>
      </c>
      <c r="B70" s="80" t="s">
        <v>185</v>
      </c>
      <c r="C70" s="85">
        <f aca="true" t="shared" si="4" ref="C70:C75">IF(B70=$B$4,2,0)</f>
        <v>0</v>
      </c>
      <c r="D70" s="84"/>
      <c r="E70" s="84"/>
      <c r="F70" s="84"/>
      <c r="G70" s="90">
        <f aca="true" t="shared" si="5" ref="G70:G75">C70*(1-D70)*(1-E70)*(1-F70)</f>
        <v>0</v>
      </c>
      <c r="H70" s="72" t="s">
        <v>600</v>
      </c>
      <c r="I70" s="72" t="s">
        <v>599</v>
      </c>
    </row>
    <row r="71" spans="1:9" ht="15" customHeight="1">
      <c r="A71" s="76" t="s">
        <v>62</v>
      </c>
      <c r="B71" s="80" t="s">
        <v>185</v>
      </c>
      <c r="C71" s="85">
        <f t="shared" si="4"/>
        <v>0</v>
      </c>
      <c r="D71" s="84"/>
      <c r="E71" s="84"/>
      <c r="F71" s="84"/>
      <c r="G71" s="90">
        <f t="shared" si="5"/>
        <v>0</v>
      </c>
      <c r="H71" s="72" t="s">
        <v>552</v>
      </c>
      <c r="I71" s="80" t="s">
        <v>602</v>
      </c>
    </row>
    <row r="72" spans="1:9" ht="15" customHeight="1">
      <c r="A72" s="76" t="s">
        <v>63</v>
      </c>
      <c r="B72" s="80" t="s">
        <v>185</v>
      </c>
      <c r="C72" s="85">
        <f t="shared" si="4"/>
        <v>0</v>
      </c>
      <c r="D72" s="84"/>
      <c r="E72" s="84"/>
      <c r="F72" s="84"/>
      <c r="G72" s="90">
        <f t="shared" si="5"/>
        <v>0</v>
      </c>
      <c r="H72" s="101" t="s">
        <v>496</v>
      </c>
      <c r="I72" s="72" t="s">
        <v>604</v>
      </c>
    </row>
    <row r="73" spans="1:9" ht="15" customHeight="1">
      <c r="A73" s="76" t="s">
        <v>64</v>
      </c>
      <c r="B73" s="80" t="s">
        <v>180</v>
      </c>
      <c r="C73" s="85">
        <f t="shared" si="4"/>
        <v>2</v>
      </c>
      <c r="D73" s="84"/>
      <c r="E73" s="84"/>
      <c r="F73" s="84"/>
      <c r="G73" s="90">
        <f t="shared" si="5"/>
        <v>2</v>
      </c>
      <c r="H73" s="72" t="s">
        <v>605</v>
      </c>
      <c r="I73" s="72" t="s">
        <v>330</v>
      </c>
    </row>
    <row r="74" spans="1:9" ht="15" customHeight="1">
      <c r="A74" s="76" t="s">
        <v>65</v>
      </c>
      <c r="B74" s="72" t="s">
        <v>180</v>
      </c>
      <c r="C74" s="85">
        <f t="shared" si="4"/>
        <v>2</v>
      </c>
      <c r="D74" s="84">
        <v>0.5</v>
      </c>
      <c r="E74" s="84"/>
      <c r="F74" s="84"/>
      <c r="G74" s="90">
        <f t="shared" si="5"/>
        <v>1</v>
      </c>
      <c r="H74" s="72" t="s">
        <v>611</v>
      </c>
      <c r="I74" s="72" t="s">
        <v>331</v>
      </c>
    </row>
    <row r="75" spans="1:9" ht="15" customHeight="1">
      <c r="A75" s="76" t="s">
        <v>66</v>
      </c>
      <c r="B75" s="80" t="s">
        <v>185</v>
      </c>
      <c r="C75" s="85">
        <f t="shared" si="4"/>
        <v>0</v>
      </c>
      <c r="D75" s="84"/>
      <c r="E75" s="84"/>
      <c r="F75" s="84"/>
      <c r="G75" s="90">
        <f t="shared" si="5"/>
        <v>0</v>
      </c>
      <c r="H75" s="72" t="s">
        <v>552</v>
      </c>
      <c r="I75" s="72" t="s">
        <v>336</v>
      </c>
    </row>
    <row r="76" spans="1:9" s="29" customFormat="1" ht="15" customHeight="1">
      <c r="A76" s="17" t="s">
        <v>67</v>
      </c>
      <c r="B76" s="75"/>
      <c r="C76" s="75"/>
      <c r="D76" s="86"/>
      <c r="E76" s="86"/>
      <c r="F76" s="86"/>
      <c r="G76" s="87"/>
      <c r="H76" s="48"/>
      <c r="I76" s="48"/>
    </row>
    <row r="77" spans="1:9" ht="15" customHeight="1">
      <c r="A77" s="76" t="s">
        <v>68</v>
      </c>
      <c r="B77" s="80" t="s">
        <v>180</v>
      </c>
      <c r="C77" s="85">
        <f aca="true" t="shared" si="6" ref="C77:C98">IF(B77=$B$4,2,0)</f>
        <v>2</v>
      </c>
      <c r="D77" s="84"/>
      <c r="E77" s="84"/>
      <c r="F77" s="84"/>
      <c r="G77" s="90">
        <f aca="true" t="shared" si="7" ref="G77:G98">C77*(1-D77)*(1-E77)*(1-F77)</f>
        <v>2</v>
      </c>
      <c r="H77" s="72"/>
      <c r="I77" s="72" t="s">
        <v>396</v>
      </c>
    </row>
    <row r="78" spans="1:9" ht="15" customHeight="1">
      <c r="A78" s="76" t="s">
        <v>69</v>
      </c>
      <c r="B78" s="80" t="s">
        <v>180</v>
      </c>
      <c r="C78" s="85">
        <f t="shared" si="6"/>
        <v>2</v>
      </c>
      <c r="D78" s="84"/>
      <c r="E78" s="84"/>
      <c r="F78" s="84"/>
      <c r="G78" s="90">
        <f t="shared" si="7"/>
        <v>2</v>
      </c>
      <c r="H78" s="72"/>
      <c r="I78" s="72" t="s">
        <v>352</v>
      </c>
    </row>
    <row r="79" spans="1:9" ht="15" customHeight="1">
      <c r="A79" s="76" t="s">
        <v>70</v>
      </c>
      <c r="B79" s="80" t="s">
        <v>185</v>
      </c>
      <c r="C79" s="85">
        <f t="shared" si="6"/>
        <v>0</v>
      </c>
      <c r="D79" s="84"/>
      <c r="E79" s="84"/>
      <c r="F79" s="84"/>
      <c r="G79" s="90">
        <f t="shared" si="7"/>
        <v>0</v>
      </c>
      <c r="H79" s="72" t="s">
        <v>620</v>
      </c>
      <c r="I79" s="72" t="s">
        <v>381</v>
      </c>
    </row>
    <row r="80" spans="1:9" ht="15" customHeight="1">
      <c r="A80" s="76" t="s">
        <v>71</v>
      </c>
      <c r="B80" s="80" t="s">
        <v>185</v>
      </c>
      <c r="C80" s="85">
        <f t="shared" si="6"/>
        <v>0</v>
      </c>
      <c r="D80" s="84"/>
      <c r="E80" s="84"/>
      <c r="F80" s="84"/>
      <c r="G80" s="90">
        <f t="shared" si="7"/>
        <v>0</v>
      </c>
      <c r="H80" s="72" t="s">
        <v>620</v>
      </c>
      <c r="I80" s="73" t="s">
        <v>622</v>
      </c>
    </row>
    <row r="81" spans="1:9" ht="15" customHeight="1">
      <c r="A81" s="76" t="s">
        <v>72</v>
      </c>
      <c r="B81" s="80" t="s">
        <v>185</v>
      </c>
      <c r="C81" s="85">
        <f t="shared" si="6"/>
        <v>0</v>
      </c>
      <c r="D81" s="84"/>
      <c r="E81" s="84"/>
      <c r="F81" s="84"/>
      <c r="G81" s="90">
        <f t="shared" si="7"/>
        <v>0</v>
      </c>
      <c r="H81" s="72" t="s">
        <v>620</v>
      </c>
      <c r="I81" s="139" t="s">
        <v>382</v>
      </c>
    </row>
    <row r="82" spans="1:9" ht="15" customHeight="1">
      <c r="A82" s="76" t="s">
        <v>73</v>
      </c>
      <c r="B82" s="80" t="s">
        <v>180</v>
      </c>
      <c r="C82" s="85">
        <f t="shared" si="6"/>
        <v>2</v>
      </c>
      <c r="D82" s="84"/>
      <c r="E82" s="84"/>
      <c r="F82" s="84"/>
      <c r="G82" s="90">
        <f t="shared" si="7"/>
        <v>2</v>
      </c>
      <c r="H82" s="104"/>
      <c r="I82" s="104" t="s">
        <v>629</v>
      </c>
    </row>
    <row r="83" spans="1:9" ht="15" customHeight="1">
      <c r="A83" s="76" t="s">
        <v>74</v>
      </c>
      <c r="B83" s="80" t="s">
        <v>180</v>
      </c>
      <c r="C83" s="85">
        <f t="shared" si="6"/>
        <v>2</v>
      </c>
      <c r="D83" s="84"/>
      <c r="E83" s="81"/>
      <c r="F83" s="81"/>
      <c r="G83" s="90">
        <f t="shared" si="7"/>
        <v>2</v>
      </c>
      <c r="H83" s="72"/>
      <c r="I83" s="72" t="s">
        <v>634</v>
      </c>
    </row>
    <row r="84" spans="1:9" ht="15" customHeight="1">
      <c r="A84" s="76" t="s">
        <v>75</v>
      </c>
      <c r="B84" s="80" t="s">
        <v>180</v>
      </c>
      <c r="C84" s="85">
        <f t="shared" si="6"/>
        <v>2</v>
      </c>
      <c r="D84" s="84"/>
      <c r="E84" s="81"/>
      <c r="F84" s="81"/>
      <c r="G84" s="90">
        <f t="shared" si="7"/>
        <v>2</v>
      </c>
      <c r="H84" s="80"/>
      <c r="I84" s="80" t="s">
        <v>358</v>
      </c>
    </row>
    <row r="85" spans="1:9" ht="15" customHeight="1">
      <c r="A85" s="76" t="s">
        <v>76</v>
      </c>
      <c r="B85" s="80" t="s">
        <v>185</v>
      </c>
      <c r="C85" s="85">
        <f t="shared" si="6"/>
        <v>0</v>
      </c>
      <c r="D85" s="84"/>
      <c r="E85" s="81"/>
      <c r="F85" s="81"/>
      <c r="G85" s="90">
        <f t="shared" si="7"/>
        <v>0</v>
      </c>
      <c r="H85" s="72" t="s">
        <v>552</v>
      </c>
      <c r="I85" s="72" t="s">
        <v>636</v>
      </c>
    </row>
    <row r="86" spans="1:9" ht="15" customHeight="1">
      <c r="A86" s="76" t="s">
        <v>77</v>
      </c>
      <c r="B86" s="80" t="s">
        <v>185</v>
      </c>
      <c r="C86" s="85">
        <f t="shared" si="6"/>
        <v>0</v>
      </c>
      <c r="D86" s="84"/>
      <c r="E86" s="81"/>
      <c r="F86" s="81"/>
      <c r="G86" s="90">
        <f t="shared" si="7"/>
        <v>0</v>
      </c>
      <c r="H86" s="80" t="s">
        <v>643</v>
      </c>
      <c r="I86" s="114" t="s">
        <v>642</v>
      </c>
    </row>
    <row r="87" spans="1:9" ht="15" customHeight="1">
      <c r="A87" s="76" t="s">
        <v>78</v>
      </c>
      <c r="B87" s="80" t="s">
        <v>185</v>
      </c>
      <c r="C87" s="85">
        <f t="shared" si="6"/>
        <v>0</v>
      </c>
      <c r="D87" s="84"/>
      <c r="E87" s="81"/>
      <c r="F87" s="81"/>
      <c r="G87" s="90">
        <f t="shared" si="7"/>
        <v>0</v>
      </c>
      <c r="H87" s="101" t="s">
        <v>644</v>
      </c>
      <c r="I87" s="101" t="s">
        <v>645</v>
      </c>
    </row>
    <row r="88" spans="1:9" ht="15" customHeight="1">
      <c r="A88" s="76" t="s">
        <v>79</v>
      </c>
      <c r="B88" s="80" t="s">
        <v>185</v>
      </c>
      <c r="C88" s="85">
        <f t="shared" si="6"/>
        <v>0</v>
      </c>
      <c r="D88" s="84"/>
      <c r="E88" s="81"/>
      <c r="F88" s="81"/>
      <c r="G88" s="90">
        <f t="shared" si="7"/>
        <v>0</v>
      </c>
      <c r="H88" s="72" t="s">
        <v>552</v>
      </c>
      <c r="I88" s="80" t="s">
        <v>651</v>
      </c>
    </row>
    <row r="89" spans="1:9" s="29" customFormat="1" ht="15" customHeight="1">
      <c r="A89" s="17" t="s">
        <v>80</v>
      </c>
      <c r="B89" s="75"/>
      <c r="C89" s="75"/>
      <c r="D89" s="86"/>
      <c r="E89" s="18"/>
      <c r="F89" s="18"/>
      <c r="G89" s="87"/>
      <c r="H89" s="111"/>
      <c r="I89" s="111"/>
    </row>
    <row r="90" spans="1:9" ht="15" customHeight="1">
      <c r="A90" s="76" t="s">
        <v>81</v>
      </c>
      <c r="B90" s="80" t="s">
        <v>185</v>
      </c>
      <c r="C90" s="85">
        <f t="shared" si="6"/>
        <v>0</v>
      </c>
      <c r="D90" s="84"/>
      <c r="E90" s="81"/>
      <c r="F90" s="81"/>
      <c r="G90" s="90">
        <f t="shared" si="7"/>
        <v>0</v>
      </c>
      <c r="H90" s="72" t="s">
        <v>620</v>
      </c>
      <c r="I90" s="101" t="s">
        <v>656</v>
      </c>
    </row>
    <row r="91" spans="1:9" ht="15" customHeight="1">
      <c r="A91" s="76" t="s">
        <v>82</v>
      </c>
      <c r="B91" s="80" t="s">
        <v>185</v>
      </c>
      <c r="C91" s="85">
        <f t="shared" si="6"/>
        <v>0</v>
      </c>
      <c r="D91" s="84"/>
      <c r="E91" s="81"/>
      <c r="F91" s="81"/>
      <c r="G91" s="90">
        <f t="shared" si="7"/>
        <v>0</v>
      </c>
      <c r="H91" s="72" t="s">
        <v>620</v>
      </c>
      <c r="I91" s="117" t="s">
        <v>657</v>
      </c>
    </row>
    <row r="92" spans="1:9" ht="15" customHeight="1">
      <c r="A92" s="76" t="s">
        <v>83</v>
      </c>
      <c r="B92" s="80" t="s">
        <v>185</v>
      </c>
      <c r="C92" s="85">
        <f t="shared" si="6"/>
        <v>0</v>
      </c>
      <c r="D92" s="84"/>
      <c r="E92" s="81"/>
      <c r="F92" s="81"/>
      <c r="G92" s="90">
        <f t="shared" si="7"/>
        <v>0</v>
      </c>
      <c r="H92" s="101" t="s">
        <v>659</v>
      </c>
      <c r="I92" s="101" t="s">
        <v>366</v>
      </c>
    </row>
    <row r="93" spans="1:9" ht="15" customHeight="1">
      <c r="A93" s="76" t="s">
        <v>84</v>
      </c>
      <c r="B93" s="80" t="s">
        <v>185</v>
      </c>
      <c r="C93" s="85">
        <f t="shared" si="6"/>
        <v>0</v>
      </c>
      <c r="D93" s="84"/>
      <c r="E93" s="81"/>
      <c r="F93" s="81"/>
      <c r="G93" s="90">
        <f t="shared" si="7"/>
        <v>0</v>
      </c>
      <c r="H93" s="80" t="s">
        <v>682</v>
      </c>
      <c r="I93" s="140" t="s">
        <v>372</v>
      </c>
    </row>
    <row r="94" spans="1:9" ht="15" customHeight="1">
      <c r="A94" s="76" t="s">
        <v>85</v>
      </c>
      <c r="B94" s="80" t="s">
        <v>185</v>
      </c>
      <c r="C94" s="85">
        <f t="shared" si="6"/>
        <v>0</v>
      </c>
      <c r="D94" s="84"/>
      <c r="E94" s="81"/>
      <c r="F94" s="81"/>
      <c r="G94" s="90">
        <f t="shared" si="7"/>
        <v>0</v>
      </c>
      <c r="H94" s="101" t="s">
        <v>667</v>
      </c>
      <c r="I94" s="101" t="s">
        <v>369</v>
      </c>
    </row>
    <row r="95" spans="1:9" ht="15" customHeight="1">
      <c r="A95" s="76" t="s">
        <v>86</v>
      </c>
      <c r="B95" s="80" t="s">
        <v>180</v>
      </c>
      <c r="C95" s="85">
        <f t="shared" si="6"/>
        <v>2</v>
      </c>
      <c r="D95" s="84">
        <v>0.5</v>
      </c>
      <c r="E95" s="81"/>
      <c r="F95" s="81"/>
      <c r="G95" s="90">
        <f t="shared" si="7"/>
        <v>1</v>
      </c>
      <c r="H95" s="101" t="s">
        <v>671</v>
      </c>
      <c r="I95" s="140" t="s">
        <v>672</v>
      </c>
    </row>
    <row r="96" spans="1:9" ht="15" customHeight="1">
      <c r="A96" s="76" t="s">
        <v>87</v>
      </c>
      <c r="B96" s="80" t="s">
        <v>180</v>
      </c>
      <c r="C96" s="85">
        <f t="shared" si="6"/>
        <v>2</v>
      </c>
      <c r="D96" s="84"/>
      <c r="E96" s="81"/>
      <c r="F96" s="81"/>
      <c r="G96" s="90">
        <f t="shared" si="7"/>
        <v>2</v>
      </c>
      <c r="H96" s="101"/>
      <c r="I96" s="101" t="s">
        <v>399</v>
      </c>
    </row>
    <row r="97" spans="1:9" ht="15" customHeight="1">
      <c r="A97" s="76" t="s">
        <v>88</v>
      </c>
      <c r="B97" s="80" t="s">
        <v>185</v>
      </c>
      <c r="C97" s="85">
        <f t="shared" si="6"/>
        <v>0</v>
      </c>
      <c r="D97" s="84"/>
      <c r="E97" s="81"/>
      <c r="F97" s="81"/>
      <c r="G97" s="90">
        <f t="shared" si="7"/>
        <v>0</v>
      </c>
      <c r="H97" s="72" t="s">
        <v>620</v>
      </c>
      <c r="I97" s="101" t="s">
        <v>676</v>
      </c>
    </row>
    <row r="98" spans="1:9" ht="15" customHeight="1">
      <c r="A98" s="76" t="s">
        <v>89</v>
      </c>
      <c r="B98" s="80" t="s">
        <v>185</v>
      </c>
      <c r="C98" s="85">
        <f t="shared" si="6"/>
        <v>0</v>
      </c>
      <c r="D98" s="84"/>
      <c r="E98" s="81"/>
      <c r="F98" s="81"/>
      <c r="G98" s="90">
        <f t="shared" si="7"/>
        <v>0</v>
      </c>
      <c r="H98" s="72" t="s">
        <v>620</v>
      </c>
      <c r="I98" s="101" t="s">
        <v>680</v>
      </c>
    </row>
    <row r="99" ht="12">
      <c r="B99" s="27" t="s">
        <v>96</v>
      </c>
    </row>
    <row r="100" spans="1:9" ht="12">
      <c r="A100" s="94"/>
      <c r="B100" s="94"/>
      <c r="C100" s="94"/>
      <c r="D100" s="94"/>
      <c r="E100" s="94"/>
      <c r="F100" s="94"/>
      <c r="G100" s="94"/>
      <c r="H100" s="109"/>
      <c r="I100" s="109"/>
    </row>
    <row r="107" spans="1:9" ht="12">
      <c r="A107" s="94"/>
      <c r="B107" s="94"/>
      <c r="C107" s="94"/>
      <c r="D107" s="94"/>
      <c r="E107" s="94"/>
      <c r="F107" s="94"/>
      <c r="G107" s="94"/>
      <c r="H107" s="109"/>
      <c r="I107" s="109"/>
    </row>
    <row r="111" spans="1:9" ht="12">
      <c r="A111" s="94"/>
      <c r="B111" s="94"/>
      <c r="C111" s="94"/>
      <c r="D111" s="94"/>
      <c r="E111" s="94"/>
      <c r="F111" s="94"/>
      <c r="G111" s="94"/>
      <c r="H111" s="109"/>
      <c r="I111" s="109"/>
    </row>
    <row r="114" spans="1:9" ht="12">
      <c r="A114" s="94"/>
      <c r="B114" s="94"/>
      <c r="C114" s="94"/>
      <c r="D114" s="94"/>
      <c r="E114" s="94"/>
      <c r="F114" s="94"/>
      <c r="G114" s="94"/>
      <c r="H114" s="109"/>
      <c r="I114" s="109"/>
    </row>
    <row r="118" spans="1:9" ht="12">
      <c r="A118" s="94"/>
      <c r="B118" s="94"/>
      <c r="C118" s="94"/>
      <c r="D118" s="94"/>
      <c r="E118" s="94"/>
      <c r="F118" s="94"/>
      <c r="G118" s="94"/>
      <c r="H118" s="109"/>
      <c r="I118" s="109"/>
    </row>
  </sheetData>
  <sheetProtection/>
  <autoFilter ref="A6:I99"/>
  <mergeCells count="11">
    <mergeCell ref="D4:D5"/>
    <mergeCell ref="E4:E5"/>
    <mergeCell ref="I3:I5"/>
    <mergeCell ref="F4:F5"/>
    <mergeCell ref="G4:G5"/>
    <mergeCell ref="A1:I1"/>
    <mergeCell ref="A2:I2"/>
    <mergeCell ref="A3:A5"/>
    <mergeCell ref="C3:G3"/>
    <mergeCell ref="H3:H5"/>
    <mergeCell ref="C4:C5"/>
  </mergeCells>
  <dataValidations count="2">
    <dataValidation type="list" allowBlank="1" showInputMessage="1" showErrorMessage="1" sqref="E6:F6">
      <formula1>"0,5"</formula1>
    </dataValidation>
    <dataValidation type="list" allowBlank="1" showInputMessage="1" showErrorMessage="1" sqref="C25 B6:B98 C76 C69 C46 C37 C54 C89">
      <formula1>$B$4:$B$5</formula1>
    </dataValidation>
  </dataValidations>
  <hyperlinks>
    <hyperlink ref="I23" r:id="rId1" display="http://www.yarregion.ru/depts/depfin/tmpPages/docs.aspx"/>
    <hyperlink ref="I80" r:id="rId2" display="http://www.vskhakasia.ru/press-centr/news/13347-proekt-zakona-o-respublikanskom-byudzhete-obsudili-publichno"/>
    <hyperlink ref="I81" r:id="rId3" display="http://www.akzs.ru/news/main/2017/10/19/14783/"/>
    <hyperlink ref="I14" r:id="rId4" display="http://adm.rkursk.ru/index.php?id=693&amp;mat_id=72283"/>
    <hyperlink ref="I10" r:id="rId5" display="http://www.gfu.vrn.ru/regulatory/normativnye-pravovye-akty/zakony-voronezhskoy-oblasti-/zakony-voronezhskoy-oblasti-2019-2020.php"/>
    <hyperlink ref="I93" r:id="rId6" display="https://minfin.khabkrai.ru/portal/Show/Category/220?ItemId=652"/>
    <hyperlink ref="I95" r:id="rId7" display="https://minfin.49gov.ru/documents/one/index.php?id=16875&amp;file_url=/common/js/pdfjs/web/viewer.html?file=/common/upload/27/document/protokol_013_16875_08.11.2017_1.pdf"/>
    <hyperlink ref="I42" r:id="rId8" display="https://minfin.astrobl.ru/site-page/materialy-proekta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2" r:id="rId9"/>
  <headerFooter>
    <oddFooter>&amp;C&amp;"Times New Roman,обычный"&amp;8&amp;P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80" workbookViewId="0" topLeftCell="A1">
      <pane ySplit="3" topLeftCell="A4" activePane="bottomLeft" state="frozen"/>
      <selection pane="topLeft" activeCell="A1" sqref="A1"/>
      <selection pane="bottomLeft" activeCell="F100" sqref="F100"/>
    </sheetView>
  </sheetViews>
  <sheetFormatPr defaultColWidth="9.140625" defaultRowHeight="15"/>
  <cols>
    <col min="1" max="1" width="34.57421875" style="0" customWidth="1"/>
    <col min="2" max="2" width="10.00390625" style="0" customWidth="1"/>
    <col min="3" max="3" width="12.7109375" style="0" customWidth="1"/>
    <col min="4" max="5" width="13.28125" style="2" customWidth="1"/>
    <col min="6" max="6" width="10.421875" style="0" customWidth="1"/>
    <col min="7" max="7" width="21.00390625" style="0" customWidth="1"/>
    <col min="8" max="8" width="17.00390625" style="0" customWidth="1"/>
    <col min="9" max="9" width="20.57421875" style="0" customWidth="1"/>
    <col min="10" max="10" width="20.421875" style="0" customWidth="1"/>
    <col min="11" max="11" width="22.8515625" style="0" customWidth="1"/>
    <col min="12" max="12" width="21.7109375" style="0" customWidth="1"/>
    <col min="13" max="13" width="29.00390625" style="0" customWidth="1"/>
    <col min="14" max="14" width="19.28125" style="0" customWidth="1"/>
    <col min="15" max="15" width="20.8515625" style="0" customWidth="1"/>
    <col min="16" max="16" width="19.28125" style="0" customWidth="1"/>
    <col min="17" max="17" width="21.8515625" style="0" customWidth="1"/>
    <col min="18" max="18" width="17.7109375" style="0" customWidth="1"/>
    <col min="19" max="19" width="20.28125" style="0" customWidth="1"/>
  </cols>
  <sheetData>
    <row r="1" spans="1:17" ht="21" customHeight="1">
      <c r="A1" s="145" t="s">
        <v>188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15.75" customHeight="1">
      <c r="A2" s="25" t="s">
        <v>683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9" ht="171.75" customHeight="1">
      <c r="A3" s="19" t="s">
        <v>111</v>
      </c>
      <c r="B3" s="20" t="s">
        <v>112</v>
      </c>
      <c r="C3" s="20" t="s">
        <v>93</v>
      </c>
      <c r="D3" s="20" t="s">
        <v>187</v>
      </c>
      <c r="E3" s="20" t="s">
        <v>122</v>
      </c>
      <c r="F3" s="20" t="s">
        <v>186</v>
      </c>
      <c r="G3" s="19" t="str">
        <f>'5.1 '!B3</f>
        <v>5.1. Размещен ли проект закона о бюджете на 2018 год и на плановый период 2019 и 2020 годов в открытом доступе на сайте законодательного органа субъекта РФ или на сайте субъекта РФ, предназначенном для размещения бюджетных данных?</v>
      </c>
      <c r="H3" s="19" t="str">
        <f>'5.2 '!B3:B3</f>
        <v>5.2. Содержится ли в материалах к проекту закона о бюджете прогноз социально-экономического развития субъекта РФ на среднесрочный период?</v>
      </c>
      <c r="I3" s="19" t="str">
        <f>'5.3 '!B3:B4</f>
        <v>5.3. Содержится ли в материалах к проекту бюджета прогноз основных характеристик консолидированного бюджета субъекта РФ в разрезе бюджета субъекта РФ и свода бюджетов муниципальных образований?</v>
      </c>
      <c r="J3" s="19" t="str">
        <f>'5.4'!B3</f>
        <v>5.4. Содержатся ли в материалах к проекту бюджета сведения о доходах бюджета по видам доходов на 2018 год и на плановый период 2019 и 2020 годов в сравнении с ожидаемым исполнением за 2017 год (оценка текущего финансового года) и отчетом за 2016 год (отчетный финансовый год)?</v>
      </c>
      <c r="K3" s="19" t="str">
        <f>'5.5 '!B3</f>
        <v>5.5. Содержатся ли в материалах к проекту бюджета сведения о расходах бюджета по разделам и подразделам классификации расходов на 2018 год и на плановый период 2019 и 2020 годов в сравнении с ожидаемым исполнением за 2017 год (оценка текущего финансового года) и отчетом за 2016 год (отчетный финансовый год)?</v>
      </c>
      <c r="L3" s="26" t="str">
        <f>'5.6'!B3</f>
        <v>5.6. Содержатся ли в материалах к проекту бюджета сведения о расходах бюджета по государственным программам на 2018 год и на плановый период 2019 и 2020 годов в сравнении с ожидаемым исполнением за 2017 год (оценка текущего финансового года) и отчетом за 2016 год (отчетный финансовый год)?</v>
      </c>
      <c r="M3" s="26" t="str">
        <f>'5.7'!B3</f>
        <v>5.7. Содержатся ли в материалах к проекту бюджета сведения о планируемых на 2018 год и на плановый период 2019 и 2020 годов объемах оказания государственных услуг (работ) государственными бюджетными и автономными учреждениями субъекта РФ, а также о планируемых объемах субсидий на их финансовое обеспечение в сравнении с ожидаемым исполнением за 2017 год (оценка текущего финансового года) и отчетом за 2016 год (отчетный финансовый год)?</v>
      </c>
      <c r="N3" s="19" t="str">
        <f>'5.8'!B3</f>
        <v>5.8. Содержатся ли в материалах к проекту бюджета сведения об оценке налоговых льгот (налоговых расходов), предоставляемых в соответствии с решениями, принятыми органами государственной власти субъекта РФ, на 2018 год и на плановый период 2019 и 2020 годов?</v>
      </c>
      <c r="O3" s="19" t="str">
        <f>'5.9'!B3</f>
        <v>5.9. Содержатся ли в материалах к проекту бюджета методика и расчеты распределения дотаций на выравнивание уровня бюджетной обеспеченности муниципальных районов (городских округов) на 2018 год и на плановый период 2019 и 2020 годов?</v>
      </c>
      <c r="P3" s="19" t="str">
        <f>'5.10'!B3</f>
        <v>5.10. Содержатся ли в материалах к проекту бюджета методики (проекты методик) и расчеты распределения субсидий бюджетам муниципальных образований на 2018 год?</v>
      </c>
      <c r="Q3" s="19" t="str">
        <f>'5.11'!B3</f>
        <v>5.11. Размещен ли проект закона о бюджете Территориального фонда обязательного медицинского страхования субъекта РФ на 2018 год и на плановый период 2019 и 2020 годов в открытом доступе на сайте законодательного органа субъекта РФ или на сайте субъекта РФ, предназначенном для размещения бюджетных данных?</v>
      </c>
      <c r="R3" s="19" t="str">
        <f>'5.12'!B3</f>
        <v>5.12. Содержится ли в составе материалов к проекту закона о бюджете на 2018 год и на плановый период 2019 и 2020 годов заключение органа внешнего государственного финансового контроля?</v>
      </c>
      <c r="S3" s="19" t="str">
        <f>'5.13'!B3</f>
        <v>5.13. Содержится ли в составе материалов к проекту закона о бюджете на 2018 год и на плановый период 2019 и 2020 годов итоговый документ (протокол), принятый по результатам публичных слушаний?</v>
      </c>
    </row>
    <row r="4" spans="1:19" s="64" customFormat="1" ht="15.75" customHeight="1">
      <c r="A4" s="59" t="s">
        <v>90</v>
      </c>
      <c r="B4" s="60" t="s">
        <v>94</v>
      </c>
      <c r="C4" s="60" t="s">
        <v>94</v>
      </c>
      <c r="D4" s="60" t="s">
        <v>118</v>
      </c>
      <c r="E4" s="60" t="s">
        <v>91</v>
      </c>
      <c r="F4" s="60" t="s">
        <v>91</v>
      </c>
      <c r="G4" s="61" t="s">
        <v>91</v>
      </c>
      <c r="H4" s="62" t="s">
        <v>91</v>
      </c>
      <c r="I4" s="62" t="s">
        <v>91</v>
      </c>
      <c r="J4" s="62" t="s">
        <v>91</v>
      </c>
      <c r="K4" s="62" t="s">
        <v>91</v>
      </c>
      <c r="L4" s="63" t="s">
        <v>91</v>
      </c>
      <c r="M4" s="63" t="s">
        <v>91</v>
      </c>
      <c r="N4" s="63" t="s">
        <v>91</v>
      </c>
      <c r="O4" s="63" t="s">
        <v>91</v>
      </c>
      <c r="P4" s="63" t="s">
        <v>91</v>
      </c>
      <c r="Q4" s="63" t="s">
        <v>91</v>
      </c>
      <c r="R4" s="63" t="s">
        <v>91</v>
      </c>
      <c r="S4" s="63" t="s">
        <v>91</v>
      </c>
    </row>
    <row r="5" spans="1:19" s="64" customFormat="1" ht="15.75" customHeight="1">
      <c r="A5" s="59" t="s">
        <v>113</v>
      </c>
      <c r="B5" s="60"/>
      <c r="C5" s="60"/>
      <c r="D5" s="60"/>
      <c r="E5" s="60"/>
      <c r="F5" s="65">
        <f>SUM(G5:S5)</f>
        <v>28</v>
      </c>
      <c r="G5" s="66">
        <v>4</v>
      </c>
      <c r="H5" s="67">
        <v>2</v>
      </c>
      <c r="I5" s="67">
        <v>2</v>
      </c>
      <c r="J5" s="67">
        <v>2</v>
      </c>
      <c r="K5" s="67">
        <v>2</v>
      </c>
      <c r="L5" s="67">
        <v>2</v>
      </c>
      <c r="M5" s="67">
        <v>2</v>
      </c>
      <c r="N5" s="67">
        <v>2</v>
      </c>
      <c r="O5" s="67">
        <v>2</v>
      </c>
      <c r="P5" s="67">
        <v>2</v>
      </c>
      <c r="Q5" s="67">
        <v>2</v>
      </c>
      <c r="R5" s="67">
        <v>2</v>
      </c>
      <c r="S5" s="67">
        <v>2</v>
      </c>
    </row>
    <row r="6" spans="1:19" ht="15" customHeight="1">
      <c r="A6" s="21" t="s">
        <v>0</v>
      </c>
      <c r="B6" s="21"/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5" customHeight="1">
      <c r="A7" s="132" t="s">
        <v>1</v>
      </c>
      <c r="B7" s="23" t="str">
        <f>RANK(D7,$D$7:$D$98)&amp;IF(COUNTIF($D$7:$D$98,D7)&gt;1,"-"&amp;RANK(D7,$D$7:$D$98)+COUNTIF($D$7:$D$98,D7)-1,"")</f>
        <v>10-13</v>
      </c>
      <c r="C7" s="23" t="str">
        <f aca="true" t="shared" si="0" ref="C7:C24">RANK(D7,$D$7:$D$24)&amp;IF(COUNTIF($D$7:$D$24,D7)&gt;1,"-"&amp;RANK(D7,$D$7:$D$24)+COUNTIF($D$7:$D$24,D7)-1,"")</f>
        <v>4</v>
      </c>
      <c r="D7" s="35">
        <f aca="true" t="shared" si="1" ref="D7:D24">F7/E7*100</f>
        <v>82.14285714285714</v>
      </c>
      <c r="E7" s="23">
        <f aca="true" t="shared" si="2" ref="E7:E70">$F$5</f>
        <v>28</v>
      </c>
      <c r="F7" s="52">
        <f>SUM(G7:S7)</f>
        <v>23</v>
      </c>
      <c r="G7" s="53">
        <f>'5.1 '!G7</f>
        <v>4</v>
      </c>
      <c r="H7" s="54">
        <f>'5.2 '!G8</f>
        <v>2</v>
      </c>
      <c r="I7" s="55">
        <f>'5.3 '!G8</f>
        <v>0</v>
      </c>
      <c r="J7" s="55">
        <f>'5.4'!G7</f>
        <v>2</v>
      </c>
      <c r="K7" s="55">
        <f>'5.5 '!G7</f>
        <v>2</v>
      </c>
      <c r="L7" s="54">
        <f>'5.6'!G7</f>
        <v>2</v>
      </c>
      <c r="M7" s="54">
        <f>'5.7'!G8</f>
        <v>2</v>
      </c>
      <c r="N7" s="54">
        <f>'5.8'!G7</f>
        <v>2</v>
      </c>
      <c r="O7" s="54">
        <f>'5.9'!G7</f>
        <v>2</v>
      </c>
      <c r="P7" s="54">
        <f>'5.10'!G8</f>
        <v>0</v>
      </c>
      <c r="Q7" s="54">
        <f>'5.11'!G7</f>
        <v>2</v>
      </c>
      <c r="R7" s="54">
        <f>'5.12'!G7</f>
        <v>2</v>
      </c>
      <c r="S7" s="54">
        <f>'5.13'!G7</f>
        <v>1</v>
      </c>
    </row>
    <row r="8" spans="1:19" ht="15" customHeight="1">
      <c r="A8" s="132" t="s">
        <v>2</v>
      </c>
      <c r="B8" s="23" t="str">
        <f aca="true" t="shared" si="3" ref="B8:B71">RANK(D8,$D$7:$D$98)&amp;IF(COUNTIF($D$7:$D$98,D8)&gt;1,"-"&amp;RANK(D8,$D$7:$D$98)+COUNTIF($D$7:$D$98,D8)-1,"")</f>
        <v>50-53</v>
      </c>
      <c r="C8" s="23" t="str">
        <f t="shared" si="0"/>
        <v>12-14</v>
      </c>
      <c r="D8" s="35">
        <f t="shared" si="1"/>
        <v>53.57142857142857</v>
      </c>
      <c r="E8" s="23">
        <f t="shared" si="2"/>
        <v>28</v>
      </c>
      <c r="F8" s="52">
        <f aca="true" t="shared" si="4" ref="F8:F71">SUM(G8:S8)</f>
        <v>15</v>
      </c>
      <c r="G8" s="53">
        <f>'5.1 '!G8</f>
        <v>4</v>
      </c>
      <c r="H8" s="54">
        <f>'5.2 '!G9</f>
        <v>1</v>
      </c>
      <c r="I8" s="55">
        <f>'5.3 '!G9</f>
        <v>0</v>
      </c>
      <c r="J8" s="55">
        <f>'5.4'!G8</f>
        <v>0</v>
      </c>
      <c r="K8" s="55">
        <f>'5.5 '!G8</f>
        <v>2</v>
      </c>
      <c r="L8" s="54">
        <f>'5.6'!G8</f>
        <v>2</v>
      </c>
      <c r="M8" s="54">
        <f>'5.7'!G9</f>
        <v>2</v>
      </c>
      <c r="N8" s="54">
        <f>'5.8'!G8</f>
        <v>2</v>
      </c>
      <c r="O8" s="54">
        <f>'5.9'!G8</f>
        <v>1</v>
      </c>
      <c r="P8" s="54">
        <f>'5.10'!G9</f>
        <v>0</v>
      </c>
      <c r="Q8" s="54">
        <f>'5.11'!G8</f>
        <v>1</v>
      </c>
      <c r="R8" s="54">
        <f>'5.12'!G8</f>
        <v>0</v>
      </c>
      <c r="S8" s="54">
        <f>'5.13'!G8</f>
        <v>0</v>
      </c>
    </row>
    <row r="9" spans="1:19" ht="15" customHeight="1">
      <c r="A9" s="132" t="s">
        <v>3</v>
      </c>
      <c r="B9" s="23" t="str">
        <f t="shared" si="3"/>
        <v>20-28</v>
      </c>
      <c r="C9" s="23" t="str">
        <f t="shared" si="0"/>
        <v>7-8</v>
      </c>
      <c r="D9" s="35">
        <f t="shared" si="1"/>
        <v>75</v>
      </c>
      <c r="E9" s="23">
        <f t="shared" si="2"/>
        <v>28</v>
      </c>
      <c r="F9" s="52">
        <f t="shared" si="4"/>
        <v>21</v>
      </c>
      <c r="G9" s="53">
        <f>'5.1 '!G9</f>
        <v>4</v>
      </c>
      <c r="H9" s="54">
        <f>'5.2 '!G10</f>
        <v>1</v>
      </c>
      <c r="I9" s="55">
        <f>'5.3 '!G10</f>
        <v>2</v>
      </c>
      <c r="J9" s="55">
        <f>'5.4'!G9</f>
        <v>2</v>
      </c>
      <c r="K9" s="55">
        <f>'5.5 '!G9</f>
        <v>2</v>
      </c>
      <c r="L9" s="54">
        <f>'5.6'!G9</f>
        <v>2</v>
      </c>
      <c r="M9" s="54">
        <f>'5.7'!G10</f>
        <v>0</v>
      </c>
      <c r="N9" s="54">
        <f>'5.8'!G9</f>
        <v>2</v>
      </c>
      <c r="O9" s="54">
        <f>'5.9'!G9</f>
        <v>2</v>
      </c>
      <c r="P9" s="54">
        <f>'5.10'!G10</f>
        <v>0</v>
      </c>
      <c r="Q9" s="54">
        <f>'5.11'!G9</f>
        <v>2</v>
      </c>
      <c r="R9" s="54">
        <f>'5.12'!G9</f>
        <v>2</v>
      </c>
      <c r="S9" s="54">
        <f>'5.13'!G9</f>
        <v>0</v>
      </c>
    </row>
    <row r="10" spans="1:19" ht="15" customHeight="1">
      <c r="A10" s="132" t="s">
        <v>4</v>
      </c>
      <c r="B10" s="23" t="str">
        <f t="shared" si="3"/>
        <v>7-9</v>
      </c>
      <c r="C10" s="23" t="str">
        <f t="shared" si="0"/>
        <v>3</v>
      </c>
      <c r="D10" s="35">
        <f t="shared" si="1"/>
        <v>85.71428571428571</v>
      </c>
      <c r="E10" s="23">
        <f t="shared" si="2"/>
        <v>28</v>
      </c>
      <c r="F10" s="52">
        <f t="shared" si="4"/>
        <v>24</v>
      </c>
      <c r="G10" s="53">
        <f>'5.1 '!G10</f>
        <v>4</v>
      </c>
      <c r="H10" s="54">
        <f>'5.2 '!G11</f>
        <v>2</v>
      </c>
      <c r="I10" s="55">
        <f>'5.3 '!G11</f>
        <v>2</v>
      </c>
      <c r="J10" s="55">
        <f>'5.4'!G10</f>
        <v>2</v>
      </c>
      <c r="K10" s="55">
        <f>'5.5 '!G10</f>
        <v>2</v>
      </c>
      <c r="L10" s="54">
        <f>'5.6'!G10</f>
        <v>2</v>
      </c>
      <c r="M10" s="54">
        <f>'5.7'!G11</f>
        <v>2</v>
      </c>
      <c r="N10" s="54">
        <f>'5.8'!G10</f>
        <v>2</v>
      </c>
      <c r="O10" s="54">
        <f>'5.9'!G10</f>
        <v>2</v>
      </c>
      <c r="P10" s="54">
        <f>'5.10'!G11</f>
        <v>0</v>
      </c>
      <c r="Q10" s="54">
        <f>'5.11'!G10</f>
        <v>2</v>
      </c>
      <c r="R10" s="54">
        <f>'5.12'!G10</f>
        <v>2</v>
      </c>
      <c r="S10" s="54">
        <f>'5.13'!G10</f>
        <v>0</v>
      </c>
    </row>
    <row r="11" spans="1:19" ht="15" customHeight="1">
      <c r="A11" s="132" t="s">
        <v>5</v>
      </c>
      <c r="B11" s="23" t="str">
        <f t="shared" si="3"/>
        <v>5-6</v>
      </c>
      <c r="C11" s="23" t="str">
        <f t="shared" si="0"/>
        <v>2</v>
      </c>
      <c r="D11" s="35">
        <f t="shared" si="1"/>
        <v>89.28571428571429</v>
      </c>
      <c r="E11" s="23">
        <f t="shared" si="2"/>
        <v>28</v>
      </c>
      <c r="F11" s="52">
        <f t="shared" si="4"/>
        <v>25</v>
      </c>
      <c r="G11" s="53">
        <f>'5.1 '!G11</f>
        <v>4</v>
      </c>
      <c r="H11" s="54">
        <f>'5.2 '!G12</f>
        <v>1</v>
      </c>
      <c r="I11" s="55">
        <f>'5.3 '!G12</f>
        <v>2</v>
      </c>
      <c r="J11" s="55">
        <f>'5.4'!G11</f>
        <v>2</v>
      </c>
      <c r="K11" s="55">
        <f>'5.5 '!G11</f>
        <v>2</v>
      </c>
      <c r="L11" s="54">
        <f>'5.6'!G11</f>
        <v>2</v>
      </c>
      <c r="M11" s="54">
        <f>'5.7'!G12</f>
        <v>2</v>
      </c>
      <c r="N11" s="54">
        <f>'5.8'!G11</f>
        <v>2</v>
      </c>
      <c r="O11" s="54">
        <f>'5.9'!G11</f>
        <v>2</v>
      </c>
      <c r="P11" s="54">
        <f>'5.10'!G12</f>
        <v>0</v>
      </c>
      <c r="Q11" s="54">
        <f>'5.11'!G11</f>
        <v>2</v>
      </c>
      <c r="R11" s="54">
        <f>'5.12'!G11</f>
        <v>2</v>
      </c>
      <c r="S11" s="54">
        <f>'5.13'!G11</f>
        <v>2</v>
      </c>
    </row>
    <row r="12" spans="1:19" ht="15" customHeight="1">
      <c r="A12" s="132" t="s">
        <v>6</v>
      </c>
      <c r="B12" s="23" t="str">
        <f t="shared" si="3"/>
        <v>14-19</v>
      </c>
      <c r="C12" s="23" t="str">
        <f t="shared" si="0"/>
        <v>5-6</v>
      </c>
      <c r="D12" s="35">
        <f t="shared" si="1"/>
        <v>78.57142857142857</v>
      </c>
      <c r="E12" s="23">
        <f t="shared" si="2"/>
        <v>28</v>
      </c>
      <c r="F12" s="52">
        <f t="shared" si="4"/>
        <v>22</v>
      </c>
      <c r="G12" s="53">
        <f>'5.1 '!G12</f>
        <v>4</v>
      </c>
      <c r="H12" s="54">
        <f>'5.2 '!G13</f>
        <v>2</v>
      </c>
      <c r="I12" s="55">
        <f>'5.3 '!G13</f>
        <v>2</v>
      </c>
      <c r="J12" s="55">
        <f>'5.4'!G12</f>
        <v>2</v>
      </c>
      <c r="K12" s="55">
        <f>'5.5 '!G12</f>
        <v>2</v>
      </c>
      <c r="L12" s="54">
        <f>'5.6'!G12</f>
        <v>2</v>
      </c>
      <c r="M12" s="54">
        <f>'5.7'!G13</f>
        <v>0</v>
      </c>
      <c r="N12" s="54">
        <f>'5.8'!G12</f>
        <v>2</v>
      </c>
      <c r="O12" s="54">
        <f>'5.9'!G12</f>
        <v>2</v>
      </c>
      <c r="P12" s="54">
        <f>'5.10'!G13</f>
        <v>0</v>
      </c>
      <c r="Q12" s="54">
        <f>'5.11'!G12</f>
        <v>2</v>
      </c>
      <c r="R12" s="54">
        <f>'5.12'!G12</f>
        <v>2</v>
      </c>
      <c r="S12" s="54">
        <f>'5.13'!G12</f>
        <v>0</v>
      </c>
    </row>
    <row r="13" spans="1:19" ht="15" customHeight="1">
      <c r="A13" s="132" t="s">
        <v>7</v>
      </c>
      <c r="B13" s="23" t="str">
        <f t="shared" si="3"/>
        <v>50-53</v>
      </c>
      <c r="C13" s="23" t="str">
        <f t="shared" si="0"/>
        <v>12-14</v>
      </c>
      <c r="D13" s="35">
        <f t="shared" si="1"/>
        <v>53.57142857142857</v>
      </c>
      <c r="E13" s="23">
        <f t="shared" si="2"/>
        <v>28</v>
      </c>
      <c r="F13" s="52">
        <f t="shared" si="4"/>
        <v>15</v>
      </c>
      <c r="G13" s="53">
        <f>'5.1 '!G13</f>
        <v>2</v>
      </c>
      <c r="H13" s="54">
        <f>'5.2 '!G14</f>
        <v>2</v>
      </c>
      <c r="I13" s="55">
        <f>'5.3 '!G14</f>
        <v>0</v>
      </c>
      <c r="J13" s="55">
        <f>'5.4'!G13</f>
        <v>2</v>
      </c>
      <c r="K13" s="55">
        <f>'5.5 '!G13</f>
        <v>2</v>
      </c>
      <c r="L13" s="54">
        <f>'5.6'!G13</f>
        <v>2</v>
      </c>
      <c r="M13" s="54">
        <f>'5.7'!G14</f>
        <v>0</v>
      </c>
      <c r="N13" s="54">
        <f>'5.8'!G13</f>
        <v>2</v>
      </c>
      <c r="O13" s="54">
        <f>'5.9'!G13</f>
        <v>0</v>
      </c>
      <c r="P13" s="54">
        <f>'5.10'!G14</f>
        <v>0</v>
      </c>
      <c r="Q13" s="54">
        <f>'5.11'!G13</f>
        <v>1</v>
      </c>
      <c r="R13" s="54">
        <f>'5.12'!G13</f>
        <v>2</v>
      </c>
      <c r="S13" s="54">
        <f>'5.13'!G13</f>
        <v>0</v>
      </c>
    </row>
    <row r="14" spans="1:19" s="1" customFormat="1" ht="15" customHeight="1">
      <c r="A14" s="132" t="s">
        <v>8</v>
      </c>
      <c r="B14" s="23" t="str">
        <f t="shared" si="3"/>
        <v>48-49</v>
      </c>
      <c r="C14" s="23" t="str">
        <f t="shared" si="0"/>
        <v>11</v>
      </c>
      <c r="D14" s="35">
        <f t="shared" si="1"/>
        <v>57.14285714285714</v>
      </c>
      <c r="E14" s="23">
        <f t="shared" si="2"/>
        <v>28</v>
      </c>
      <c r="F14" s="52">
        <f t="shared" si="4"/>
        <v>16</v>
      </c>
      <c r="G14" s="53">
        <f>'5.1 '!G14</f>
        <v>4</v>
      </c>
      <c r="H14" s="54">
        <f>'5.2 '!G15</f>
        <v>2</v>
      </c>
      <c r="I14" s="55">
        <f>'5.3 '!G15</f>
        <v>2</v>
      </c>
      <c r="J14" s="55">
        <f>'5.4'!G14</f>
        <v>2</v>
      </c>
      <c r="K14" s="55">
        <f>'5.5 '!G14</f>
        <v>2</v>
      </c>
      <c r="L14" s="54">
        <f>'5.6'!G14</f>
        <v>2</v>
      </c>
      <c r="M14" s="54">
        <f>'5.7'!G15</f>
        <v>0</v>
      </c>
      <c r="N14" s="54">
        <f>'5.8'!G14</f>
        <v>0</v>
      </c>
      <c r="O14" s="54">
        <f>'5.9'!G14</f>
        <v>0</v>
      </c>
      <c r="P14" s="54">
        <f>'5.10'!G15</f>
        <v>0</v>
      </c>
      <c r="Q14" s="54">
        <f>'5.11'!G14</f>
        <v>2</v>
      </c>
      <c r="R14" s="54">
        <f>'5.12'!G14</f>
        <v>0</v>
      </c>
      <c r="S14" s="54">
        <f>'5.13'!G14</f>
        <v>0</v>
      </c>
    </row>
    <row r="15" spans="1:19" ht="15" customHeight="1">
      <c r="A15" s="132" t="s">
        <v>9</v>
      </c>
      <c r="B15" s="23" t="str">
        <f t="shared" si="3"/>
        <v>75-76</v>
      </c>
      <c r="C15" s="23" t="str">
        <f t="shared" si="0"/>
        <v>17-18</v>
      </c>
      <c r="D15" s="35">
        <f t="shared" si="1"/>
        <v>17.857142857142858</v>
      </c>
      <c r="E15" s="23">
        <f t="shared" si="2"/>
        <v>28</v>
      </c>
      <c r="F15" s="52">
        <f t="shared" si="4"/>
        <v>5</v>
      </c>
      <c r="G15" s="53">
        <f>'5.1 '!G15</f>
        <v>4</v>
      </c>
      <c r="H15" s="54">
        <f>'5.2 '!G16</f>
        <v>0</v>
      </c>
      <c r="I15" s="55">
        <f>'5.3 '!G16</f>
        <v>0</v>
      </c>
      <c r="J15" s="55">
        <f>'5.4'!G15</f>
        <v>0</v>
      </c>
      <c r="K15" s="55">
        <f>'5.5 '!G15</f>
        <v>0</v>
      </c>
      <c r="L15" s="54">
        <f>'5.6'!G15</f>
        <v>0</v>
      </c>
      <c r="M15" s="54">
        <f>'5.7'!G16</f>
        <v>0</v>
      </c>
      <c r="N15" s="54">
        <f>'5.8'!G15</f>
        <v>0</v>
      </c>
      <c r="O15" s="54">
        <f>'5.9'!G15</f>
        <v>0</v>
      </c>
      <c r="P15" s="54">
        <f>'5.10'!G16</f>
        <v>0</v>
      </c>
      <c r="Q15" s="54">
        <f>'5.11'!G15</f>
        <v>1</v>
      </c>
      <c r="R15" s="54">
        <f>'5.12'!G15</f>
        <v>0</v>
      </c>
      <c r="S15" s="54">
        <f>'5.13'!G15</f>
        <v>0</v>
      </c>
    </row>
    <row r="16" spans="1:19" ht="15" customHeight="1">
      <c r="A16" s="132" t="s">
        <v>10</v>
      </c>
      <c r="B16" s="23" t="str">
        <f t="shared" si="3"/>
        <v>1-4</v>
      </c>
      <c r="C16" s="23" t="str">
        <f t="shared" si="0"/>
        <v>1</v>
      </c>
      <c r="D16" s="35">
        <f t="shared" si="1"/>
        <v>92.85714285714286</v>
      </c>
      <c r="E16" s="23">
        <f t="shared" si="2"/>
        <v>28</v>
      </c>
      <c r="F16" s="52">
        <f t="shared" si="4"/>
        <v>26</v>
      </c>
      <c r="G16" s="53">
        <f>'5.1 '!G16</f>
        <v>4</v>
      </c>
      <c r="H16" s="54">
        <f>'5.2 '!G17</f>
        <v>2</v>
      </c>
      <c r="I16" s="55">
        <f>'5.3 '!G17</f>
        <v>2</v>
      </c>
      <c r="J16" s="55">
        <f>'5.4'!G16</f>
        <v>2</v>
      </c>
      <c r="K16" s="55">
        <f>'5.5 '!G16</f>
        <v>2</v>
      </c>
      <c r="L16" s="54">
        <f>'5.6'!G16</f>
        <v>2</v>
      </c>
      <c r="M16" s="54">
        <f>'5.7'!G17</f>
        <v>2</v>
      </c>
      <c r="N16" s="54">
        <f>'5.8'!G16</f>
        <v>2</v>
      </c>
      <c r="O16" s="54">
        <f>'5.9'!G16</f>
        <v>2</v>
      </c>
      <c r="P16" s="54">
        <f>'5.10'!G17</f>
        <v>0</v>
      </c>
      <c r="Q16" s="54">
        <f>'5.11'!G16</f>
        <v>2</v>
      </c>
      <c r="R16" s="54">
        <f>'5.12'!G16</f>
        <v>2</v>
      </c>
      <c r="S16" s="54">
        <f>'5.13'!G16</f>
        <v>2</v>
      </c>
    </row>
    <row r="17" spans="1:19" ht="15" customHeight="1">
      <c r="A17" s="132" t="s">
        <v>11</v>
      </c>
      <c r="B17" s="23" t="str">
        <f t="shared" si="3"/>
        <v>75-76</v>
      </c>
      <c r="C17" s="23" t="str">
        <f t="shared" si="0"/>
        <v>17-18</v>
      </c>
      <c r="D17" s="35">
        <f t="shared" si="1"/>
        <v>17.857142857142858</v>
      </c>
      <c r="E17" s="23">
        <f t="shared" si="2"/>
        <v>28</v>
      </c>
      <c r="F17" s="52">
        <f t="shared" si="4"/>
        <v>5</v>
      </c>
      <c r="G17" s="53">
        <f>'5.1 '!G17</f>
        <v>2</v>
      </c>
      <c r="H17" s="54">
        <f>'5.2 '!G18</f>
        <v>0</v>
      </c>
      <c r="I17" s="55">
        <f>'5.3 '!G18</f>
        <v>0</v>
      </c>
      <c r="J17" s="55">
        <f>'5.4'!G17</f>
        <v>0</v>
      </c>
      <c r="K17" s="55">
        <f>'5.5 '!G17</f>
        <v>0</v>
      </c>
      <c r="L17" s="54">
        <f>'5.6'!G17</f>
        <v>0</v>
      </c>
      <c r="M17" s="54">
        <f>'5.7'!G18</f>
        <v>0</v>
      </c>
      <c r="N17" s="54">
        <f>'5.8'!G17</f>
        <v>0</v>
      </c>
      <c r="O17" s="54">
        <f>'5.9'!G17</f>
        <v>0</v>
      </c>
      <c r="P17" s="54">
        <f>'5.10'!G18</f>
        <v>0</v>
      </c>
      <c r="Q17" s="54">
        <f>'5.11'!G17</f>
        <v>1</v>
      </c>
      <c r="R17" s="54">
        <f>'5.12'!G17</f>
        <v>2</v>
      </c>
      <c r="S17" s="54">
        <f>'5.13'!G17</f>
        <v>0</v>
      </c>
    </row>
    <row r="18" spans="1:19" s="1" customFormat="1" ht="15" customHeight="1">
      <c r="A18" s="132" t="s">
        <v>12</v>
      </c>
      <c r="B18" s="23" t="str">
        <f t="shared" si="3"/>
        <v>62</v>
      </c>
      <c r="C18" s="23" t="str">
        <f t="shared" si="0"/>
        <v>15</v>
      </c>
      <c r="D18" s="35">
        <f t="shared" si="1"/>
        <v>39.285714285714285</v>
      </c>
      <c r="E18" s="23">
        <f t="shared" si="2"/>
        <v>28</v>
      </c>
      <c r="F18" s="52">
        <f t="shared" si="4"/>
        <v>11</v>
      </c>
      <c r="G18" s="53">
        <f>'5.1 '!G18</f>
        <v>4</v>
      </c>
      <c r="H18" s="54">
        <f>'5.2 '!G19</f>
        <v>1</v>
      </c>
      <c r="I18" s="55">
        <f>'5.3 '!G19</f>
        <v>0</v>
      </c>
      <c r="J18" s="55">
        <f>'5.4'!G18</f>
        <v>0</v>
      </c>
      <c r="K18" s="55">
        <f>'5.5 '!G18</f>
        <v>0</v>
      </c>
      <c r="L18" s="54">
        <f>'5.6'!G18</f>
        <v>0</v>
      </c>
      <c r="M18" s="54">
        <f>'5.7'!G19</f>
        <v>0</v>
      </c>
      <c r="N18" s="54">
        <f>'5.8'!G18</f>
        <v>0</v>
      </c>
      <c r="O18" s="54">
        <f>'5.9'!G18</f>
        <v>2</v>
      </c>
      <c r="P18" s="54">
        <f>'5.10'!G19</f>
        <v>0</v>
      </c>
      <c r="Q18" s="54">
        <f>'5.11'!G18</f>
        <v>2</v>
      </c>
      <c r="R18" s="54">
        <f>'5.12'!G18</f>
        <v>2</v>
      </c>
      <c r="S18" s="54">
        <f>'5.13'!G18</f>
        <v>0</v>
      </c>
    </row>
    <row r="19" spans="1:19" ht="15" customHeight="1">
      <c r="A19" s="132" t="s">
        <v>13</v>
      </c>
      <c r="B19" s="23" t="str">
        <f t="shared" si="3"/>
        <v>71-74</v>
      </c>
      <c r="C19" s="23" t="str">
        <f t="shared" si="0"/>
        <v>16</v>
      </c>
      <c r="D19" s="35">
        <f t="shared" si="1"/>
        <v>21.428571428571427</v>
      </c>
      <c r="E19" s="23">
        <f t="shared" si="2"/>
        <v>28</v>
      </c>
      <c r="F19" s="52">
        <f t="shared" si="4"/>
        <v>6</v>
      </c>
      <c r="G19" s="53">
        <f>'5.1 '!G19</f>
        <v>2</v>
      </c>
      <c r="H19" s="54">
        <f>'5.2 '!G20</f>
        <v>1</v>
      </c>
      <c r="I19" s="55">
        <f>'5.3 '!G20</f>
        <v>0</v>
      </c>
      <c r="J19" s="55">
        <f>'5.4'!G19</f>
        <v>0</v>
      </c>
      <c r="K19" s="55">
        <f>'5.5 '!G19</f>
        <v>0</v>
      </c>
      <c r="L19" s="54">
        <f>'5.6'!G19</f>
        <v>0</v>
      </c>
      <c r="M19" s="54">
        <f>'5.7'!G20</f>
        <v>0</v>
      </c>
      <c r="N19" s="54">
        <f>'5.8'!G19</f>
        <v>0</v>
      </c>
      <c r="O19" s="54">
        <f>'5.9'!G19</f>
        <v>2</v>
      </c>
      <c r="P19" s="54">
        <f>'5.10'!G20</f>
        <v>0</v>
      </c>
      <c r="Q19" s="54">
        <f>'5.11'!G19</f>
        <v>0</v>
      </c>
      <c r="R19" s="54">
        <f>'5.12'!G19</f>
        <v>1</v>
      </c>
      <c r="S19" s="54">
        <f>'5.13'!G19</f>
        <v>0</v>
      </c>
    </row>
    <row r="20" spans="1:19" ht="15" customHeight="1">
      <c r="A20" s="132" t="s">
        <v>14</v>
      </c>
      <c r="B20" s="23" t="str">
        <f t="shared" si="3"/>
        <v>50-53</v>
      </c>
      <c r="C20" s="23" t="str">
        <f t="shared" si="0"/>
        <v>12-14</v>
      </c>
      <c r="D20" s="35">
        <f t="shared" si="1"/>
        <v>53.57142857142857</v>
      </c>
      <c r="E20" s="23">
        <f t="shared" si="2"/>
        <v>28</v>
      </c>
      <c r="F20" s="52">
        <f t="shared" si="4"/>
        <v>15</v>
      </c>
      <c r="G20" s="53">
        <f>'5.1 '!G20</f>
        <v>4</v>
      </c>
      <c r="H20" s="54">
        <f>'5.2 '!G21</f>
        <v>1</v>
      </c>
      <c r="I20" s="55">
        <f>'5.3 '!G21</f>
        <v>0</v>
      </c>
      <c r="J20" s="55">
        <f>'5.4'!G20</f>
        <v>2</v>
      </c>
      <c r="K20" s="55">
        <f>'5.5 '!G20</f>
        <v>2</v>
      </c>
      <c r="L20" s="54">
        <f>'5.6'!G20</f>
        <v>0</v>
      </c>
      <c r="M20" s="54">
        <f>'5.7'!G21</f>
        <v>0</v>
      </c>
      <c r="N20" s="54">
        <f>'5.8'!G20</f>
        <v>2</v>
      </c>
      <c r="O20" s="54">
        <f>'5.9'!G20</f>
        <v>0</v>
      </c>
      <c r="P20" s="54">
        <f>'5.10'!G21</f>
        <v>0</v>
      </c>
      <c r="Q20" s="54">
        <f>'5.11'!G20</f>
        <v>2</v>
      </c>
      <c r="R20" s="54">
        <f>'5.12'!G20</f>
        <v>2</v>
      </c>
      <c r="S20" s="54">
        <f>'5.13'!G20</f>
        <v>0</v>
      </c>
    </row>
    <row r="21" spans="1:19" ht="15" customHeight="1">
      <c r="A21" s="132" t="s">
        <v>15</v>
      </c>
      <c r="B21" s="23" t="str">
        <f t="shared" si="3"/>
        <v>20-28</v>
      </c>
      <c r="C21" s="23" t="str">
        <f t="shared" si="0"/>
        <v>7-8</v>
      </c>
      <c r="D21" s="35">
        <f t="shared" si="1"/>
        <v>75</v>
      </c>
      <c r="E21" s="23">
        <f t="shared" si="2"/>
        <v>28</v>
      </c>
      <c r="F21" s="52">
        <f t="shared" si="4"/>
        <v>21</v>
      </c>
      <c r="G21" s="53">
        <f>'5.1 '!G21</f>
        <v>4</v>
      </c>
      <c r="H21" s="54">
        <f>'5.2 '!G22</f>
        <v>1</v>
      </c>
      <c r="I21" s="55">
        <f>'5.3 '!G22</f>
        <v>2</v>
      </c>
      <c r="J21" s="55">
        <f>'5.4'!G21</f>
        <v>0</v>
      </c>
      <c r="K21" s="55">
        <f>'5.5 '!G21</f>
        <v>2</v>
      </c>
      <c r="L21" s="54">
        <f>'5.6'!G21</f>
        <v>2</v>
      </c>
      <c r="M21" s="54">
        <f>'5.7'!G22</f>
        <v>0</v>
      </c>
      <c r="N21" s="54">
        <f>'5.8'!G21</f>
        <v>2</v>
      </c>
      <c r="O21" s="54">
        <f>'5.9'!G21</f>
        <v>2</v>
      </c>
      <c r="P21" s="54">
        <f>'5.10'!G22</f>
        <v>0</v>
      </c>
      <c r="Q21" s="54">
        <f>'5.11'!G21</f>
        <v>2</v>
      </c>
      <c r="R21" s="54">
        <f>'5.12'!G21</f>
        <v>2</v>
      </c>
      <c r="S21" s="54">
        <f>'5.13'!G21</f>
        <v>2</v>
      </c>
    </row>
    <row r="22" spans="1:19" ht="15" customHeight="1">
      <c r="A22" s="132" t="s">
        <v>16</v>
      </c>
      <c r="B22" s="23" t="str">
        <f t="shared" si="3"/>
        <v>14-19</v>
      </c>
      <c r="C22" s="23" t="str">
        <f t="shared" si="0"/>
        <v>5-6</v>
      </c>
      <c r="D22" s="35">
        <f t="shared" si="1"/>
        <v>78.57142857142857</v>
      </c>
      <c r="E22" s="23">
        <f t="shared" si="2"/>
        <v>28</v>
      </c>
      <c r="F22" s="52">
        <f t="shared" si="4"/>
        <v>22</v>
      </c>
      <c r="G22" s="53">
        <f>'5.1 '!G22</f>
        <v>4</v>
      </c>
      <c r="H22" s="54">
        <f>'5.2 '!G23</f>
        <v>2</v>
      </c>
      <c r="I22" s="55">
        <f>'5.3 '!G23</f>
        <v>2</v>
      </c>
      <c r="J22" s="55">
        <f>'5.4'!G22</f>
        <v>2</v>
      </c>
      <c r="K22" s="55">
        <f>'5.5 '!G22</f>
        <v>2</v>
      </c>
      <c r="L22" s="54">
        <f>'5.6'!G22</f>
        <v>2</v>
      </c>
      <c r="M22" s="54">
        <f>'5.7'!G23</f>
        <v>0</v>
      </c>
      <c r="N22" s="54">
        <f>'5.8'!G22</f>
        <v>2</v>
      </c>
      <c r="O22" s="54">
        <f>'5.9'!G22</f>
        <v>2</v>
      </c>
      <c r="P22" s="54">
        <f>'5.10'!G23</f>
        <v>0</v>
      </c>
      <c r="Q22" s="54">
        <f>'5.11'!G22</f>
        <v>2</v>
      </c>
      <c r="R22" s="54">
        <f>'5.12'!G22</f>
        <v>2</v>
      </c>
      <c r="S22" s="54">
        <f>'5.13'!G22</f>
        <v>0</v>
      </c>
    </row>
    <row r="23" spans="1:19" ht="15" customHeight="1">
      <c r="A23" s="132" t="s">
        <v>17</v>
      </c>
      <c r="B23" s="23" t="str">
        <f t="shared" si="3"/>
        <v>29-33</v>
      </c>
      <c r="C23" s="23" t="str">
        <f t="shared" si="0"/>
        <v>9</v>
      </c>
      <c r="D23" s="35">
        <f t="shared" si="1"/>
        <v>71.42857142857143</v>
      </c>
      <c r="E23" s="23">
        <f t="shared" si="2"/>
        <v>28</v>
      </c>
      <c r="F23" s="52">
        <f t="shared" si="4"/>
        <v>20</v>
      </c>
      <c r="G23" s="53">
        <f>'5.1 '!G23</f>
        <v>4</v>
      </c>
      <c r="H23" s="54">
        <f>'5.2 '!G24</f>
        <v>2</v>
      </c>
      <c r="I23" s="55">
        <f>'5.3 '!G24</f>
        <v>0</v>
      </c>
      <c r="J23" s="55">
        <f>'5.4'!G23</f>
        <v>2</v>
      </c>
      <c r="K23" s="55">
        <f>'5.5 '!G23</f>
        <v>0</v>
      </c>
      <c r="L23" s="54">
        <f>'5.6'!G23</f>
        <v>2</v>
      </c>
      <c r="M23" s="54">
        <f>'5.7'!G24</f>
        <v>0</v>
      </c>
      <c r="N23" s="54">
        <f>'5.8'!G23</f>
        <v>2</v>
      </c>
      <c r="O23" s="54">
        <f>'5.9'!G23</f>
        <v>2</v>
      </c>
      <c r="P23" s="54">
        <f>'5.10'!G24</f>
        <v>0</v>
      </c>
      <c r="Q23" s="54">
        <f>'5.11'!G23</f>
        <v>2</v>
      </c>
      <c r="R23" s="54">
        <f>'5.12'!G23</f>
        <v>2</v>
      </c>
      <c r="S23" s="54">
        <f>'5.13'!G23</f>
        <v>2</v>
      </c>
    </row>
    <row r="24" spans="1:19" ht="15" customHeight="1">
      <c r="A24" s="132" t="s">
        <v>119</v>
      </c>
      <c r="B24" s="23" t="str">
        <f t="shared" si="3"/>
        <v>39</v>
      </c>
      <c r="C24" s="23" t="str">
        <f t="shared" si="0"/>
        <v>10</v>
      </c>
      <c r="D24" s="35">
        <f t="shared" si="1"/>
        <v>65.38461538461539</v>
      </c>
      <c r="E24" s="23">
        <f>$F$5-2</f>
        <v>26</v>
      </c>
      <c r="F24" s="52">
        <f t="shared" si="4"/>
        <v>17</v>
      </c>
      <c r="G24" s="53">
        <f>'5.1 '!G24</f>
        <v>4</v>
      </c>
      <c r="H24" s="54">
        <f>'5.2 '!G25</f>
        <v>1</v>
      </c>
      <c r="I24" s="55">
        <f>'5.3 '!G25</f>
        <v>0</v>
      </c>
      <c r="J24" s="55">
        <f>'5.4'!G24</f>
        <v>2</v>
      </c>
      <c r="K24" s="55">
        <f>'5.5 '!G24</f>
        <v>2</v>
      </c>
      <c r="L24" s="54">
        <f>'5.6'!G24</f>
        <v>2</v>
      </c>
      <c r="M24" s="54">
        <f>'5.7'!G25</f>
        <v>0</v>
      </c>
      <c r="N24" s="54">
        <f>'5.8'!G24</f>
        <v>2</v>
      </c>
      <c r="O24" s="54" t="str">
        <f>'5.9'!G24</f>
        <v>*</v>
      </c>
      <c r="P24" s="54">
        <f>'5.10'!G25</f>
        <v>0</v>
      </c>
      <c r="Q24" s="54">
        <f>'5.11'!G24</f>
        <v>2</v>
      </c>
      <c r="R24" s="54">
        <f>'5.12'!G24</f>
        <v>2</v>
      </c>
      <c r="S24" s="54">
        <f>'5.13'!G24</f>
        <v>0</v>
      </c>
    </row>
    <row r="25" spans="1:19" ht="15" customHeight="1">
      <c r="A25" s="21" t="s">
        <v>19</v>
      </c>
      <c r="B25" s="24"/>
      <c r="C25" s="24"/>
      <c r="D25" s="36"/>
      <c r="E25" s="36"/>
      <c r="F25" s="36"/>
      <c r="G25" s="56"/>
      <c r="H25" s="57"/>
      <c r="I25" s="58"/>
      <c r="J25" s="58"/>
      <c r="K25" s="58"/>
      <c r="L25" s="57"/>
      <c r="M25" s="57"/>
      <c r="N25" s="57"/>
      <c r="O25" s="57"/>
      <c r="P25" s="57"/>
      <c r="Q25" s="57"/>
      <c r="R25" s="57"/>
      <c r="S25" s="57"/>
    </row>
    <row r="26" spans="1:19" s="1" customFormat="1" ht="15" customHeight="1">
      <c r="A26" s="132" t="s">
        <v>20</v>
      </c>
      <c r="B26" s="23" t="str">
        <f t="shared" si="3"/>
        <v>68-69</v>
      </c>
      <c r="C26" s="23" t="str">
        <f aca="true" t="shared" si="5" ref="C26:C36">RANK(D26,$D$26:$D$36)&amp;IF(COUNTIF($D$26:$D$36,D26)&gt;1,"-"&amp;RANK(D26,$D$26:$D$36)+COUNTIF($D$26:$D$36,D26)-1,"")</f>
        <v>10</v>
      </c>
      <c r="D26" s="35">
        <f aca="true" t="shared" si="6" ref="D26:D36">F26/E26*100</f>
        <v>28.57142857142857</v>
      </c>
      <c r="E26" s="23">
        <f t="shared" si="2"/>
        <v>28</v>
      </c>
      <c r="F26" s="52">
        <f t="shared" si="4"/>
        <v>8</v>
      </c>
      <c r="G26" s="53">
        <f>'5.1 '!G26</f>
        <v>2</v>
      </c>
      <c r="H26" s="54">
        <f>'5.2 '!G27</f>
        <v>2</v>
      </c>
      <c r="I26" s="55">
        <f>'5.3 '!G27</f>
        <v>0</v>
      </c>
      <c r="J26" s="55">
        <f>'5.4'!G26</f>
        <v>0</v>
      </c>
      <c r="K26" s="55">
        <f>'5.5 '!G26</f>
        <v>0</v>
      </c>
      <c r="L26" s="54">
        <f>'5.6'!G26</f>
        <v>0</v>
      </c>
      <c r="M26" s="54">
        <f>'5.7'!G27</f>
        <v>0</v>
      </c>
      <c r="N26" s="54">
        <f>'5.8'!G26</f>
        <v>0</v>
      </c>
      <c r="O26" s="54">
        <f>'5.9'!G26</f>
        <v>2</v>
      </c>
      <c r="P26" s="54">
        <f>'5.10'!G27</f>
        <v>0</v>
      </c>
      <c r="Q26" s="54">
        <f>'5.11'!G26</f>
        <v>2</v>
      </c>
      <c r="R26" s="54">
        <f>'5.12'!G26</f>
        <v>0</v>
      </c>
      <c r="S26" s="54">
        <f>'5.13'!G26</f>
        <v>0</v>
      </c>
    </row>
    <row r="27" spans="1:19" ht="15" customHeight="1">
      <c r="A27" s="132" t="s">
        <v>21</v>
      </c>
      <c r="B27" s="23" t="str">
        <f t="shared" si="3"/>
        <v>70</v>
      </c>
      <c r="C27" s="23" t="str">
        <f t="shared" si="5"/>
        <v>11</v>
      </c>
      <c r="D27" s="35">
        <f t="shared" si="6"/>
        <v>26.785714285714285</v>
      </c>
      <c r="E27" s="23">
        <f t="shared" si="2"/>
        <v>28</v>
      </c>
      <c r="F27" s="52">
        <f t="shared" si="4"/>
        <v>7.5</v>
      </c>
      <c r="G27" s="53">
        <f>'5.1 '!G27</f>
        <v>4</v>
      </c>
      <c r="H27" s="54">
        <f>'5.2 '!G28</f>
        <v>0.5</v>
      </c>
      <c r="I27" s="55">
        <f>'5.3 '!G28</f>
        <v>0</v>
      </c>
      <c r="J27" s="55">
        <f>'5.4'!G27</f>
        <v>0</v>
      </c>
      <c r="K27" s="55">
        <f>'5.5 '!G27</f>
        <v>0</v>
      </c>
      <c r="L27" s="54">
        <f>'5.6'!G27</f>
        <v>0</v>
      </c>
      <c r="M27" s="54">
        <f>'5.7'!G28</f>
        <v>0</v>
      </c>
      <c r="N27" s="54">
        <f>'5.8'!G27</f>
        <v>0</v>
      </c>
      <c r="O27" s="54">
        <f>'5.9'!G27</f>
        <v>2</v>
      </c>
      <c r="P27" s="54">
        <f>'5.10'!G28</f>
        <v>0</v>
      </c>
      <c r="Q27" s="54">
        <f>'5.11'!G27</f>
        <v>1</v>
      </c>
      <c r="R27" s="54">
        <f>'5.12'!G27</f>
        <v>0</v>
      </c>
      <c r="S27" s="54">
        <f>'5.13'!G27</f>
        <v>0</v>
      </c>
    </row>
    <row r="28" spans="1:19" ht="15" customHeight="1">
      <c r="A28" s="132" t="s">
        <v>22</v>
      </c>
      <c r="B28" s="23" t="str">
        <f t="shared" si="3"/>
        <v>40-41</v>
      </c>
      <c r="C28" s="23" t="str">
        <f t="shared" si="5"/>
        <v>5</v>
      </c>
      <c r="D28" s="35">
        <f t="shared" si="6"/>
        <v>64.28571428571429</v>
      </c>
      <c r="E28" s="23">
        <f t="shared" si="2"/>
        <v>28</v>
      </c>
      <c r="F28" s="52">
        <f t="shared" si="4"/>
        <v>18</v>
      </c>
      <c r="G28" s="53">
        <f>'5.1 '!G28</f>
        <v>4</v>
      </c>
      <c r="H28" s="54">
        <f>'5.2 '!G29</f>
        <v>2</v>
      </c>
      <c r="I28" s="55">
        <f>'5.3 '!G29</f>
        <v>0</v>
      </c>
      <c r="J28" s="55">
        <f>'5.4'!G28</f>
        <v>1</v>
      </c>
      <c r="K28" s="55">
        <f>'5.5 '!G28</f>
        <v>2</v>
      </c>
      <c r="L28" s="54">
        <f>'5.6'!G28</f>
        <v>2</v>
      </c>
      <c r="M28" s="54">
        <f>'5.7'!G29</f>
        <v>0</v>
      </c>
      <c r="N28" s="54">
        <f>'5.8'!G28</f>
        <v>1</v>
      </c>
      <c r="O28" s="54">
        <f>'5.9'!G28</f>
        <v>2</v>
      </c>
      <c r="P28" s="54">
        <f>'5.10'!G29</f>
        <v>0</v>
      </c>
      <c r="Q28" s="54">
        <f>'5.11'!G28</f>
        <v>2</v>
      </c>
      <c r="R28" s="54">
        <f>'5.12'!G28</f>
        <v>2</v>
      </c>
      <c r="S28" s="54">
        <f>'5.13'!G28</f>
        <v>0</v>
      </c>
    </row>
    <row r="29" spans="1:19" ht="15" customHeight="1">
      <c r="A29" s="132" t="s">
        <v>23</v>
      </c>
      <c r="B29" s="23" t="str">
        <f t="shared" si="3"/>
        <v>29-33</v>
      </c>
      <c r="C29" s="23" t="str">
        <f t="shared" si="5"/>
        <v>2-3</v>
      </c>
      <c r="D29" s="35">
        <f t="shared" si="6"/>
        <v>71.42857142857143</v>
      </c>
      <c r="E29" s="23">
        <f t="shared" si="2"/>
        <v>28</v>
      </c>
      <c r="F29" s="52">
        <f t="shared" si="4"/>
        <v>20</v>
      </c>
      <c r="G29" s="53">
        <f>'5.1 '!G29</f>
        <v>4</v>
      </c>
      <c r="H29" s="54">
        <f>'5.2 '!G30</f>
        <v>0</v>
      </c>
      <c r="I29" s="55">
        <f>'5.3 '!G30</f>
        <v>2</v>
      </c>
      <c r="J29" s="55">
        <f>'5.4'!G29</f>
        <v>2</v>
      </c>
      <c r="K29" s="55">
        <f>'5.5 '!G29</f>
        <v>2</v>
      </c>
      <c r="L29" s="54">
        <f>'5.6'!G29</f>
        <v>2</v>
      </c>
      <c r="M29" s="54">
        <f>'5.7'!G30</f>
        <v>2</v>
      </c>
      <c r="N29" s="54">
        <f>'5.8'!G29</f>
        <v>2</v>
      </c>
      <c r="O29" s="54">
        <f>'5.9'!G29</f>
        <v>0</v>
      </c>
      <c r="P29" s="54">
        <f>'5.10'!G30</f>
        <v>0</v>
      </c>
      <c r="Q29" s="54">
        <f>'5.11'!G29</f>
        <v>2</v>
      </c>
      <c r="R29" s="54">
        <f>'5.12'!G29</f>
        <v>2</v>
      </c>
      <c r="S29" s="54">
        <f>'5.13'!G29</f>
        <v>0</v>
      </c>
    </row>
    <row r="30" spans="1:19" ht="15" customHeight="1">
      <c r="A30" s="132" t="s">
        <v>24</v>
      </c>
      <c r="B30" s="23" t="str">
        <f t="shared" si="3"/>
        <v>42</v>
      </c>
      <c r="C30" s="23" t="str">
        <f t="shared" si="5"/>
        <v>6</v>
      </c>
      <c r="D30" s="35">
        <f t="shared" si="6"/>
        <v>62.5</v>
      </c>
      <c r="E30" s="23">
        <f t="shared" si="2"/>
        <v>28</v>
      </c>
      <c r="F30" s="52">
        <f t="shared" si="4"/>
        <v>17.5</v>
      </c>
      <c r="G30" s="53">
        <f>'5.1 '!G30</f>
        <v>4</v>
      </c>
      <c r="H30" s="54">
        <f>'5.2 '!G31</f>
        <v>0.5</v>
      </c>
      <c r="I30" s="55">
        <f>'5.3 '!G31</f>
        <v>2</v>
      </c>
      <c r="J30" s="55">
        <f>'5.4'!G30</f>
        <v>2</v>
      </c>
      <c r="K30" s="55">
        <f>'5.5 '!G30</f>
        <v>2</v>
      </c>
      <c r="L30" s="54">
        <f>'5.6'!G30</f>
        <v>2</v>
      </c>
      <c r="M30" s="54">
        <f>'5.7'!G31</f>
        <v>1</v>
      </c>
      <c r="N30" s="54">
        <f>'5.8'!G30</f>
        <v>0</v>
      </c>
      <c r="O30" s="54">
        <f>'5.9'!G30</f>
        <v>0</v>
      </c>
      <c r="P30" s="54">
        <f>'5.10'!G31</f>
        <v>0</v>
      </c>
      <c r="Q30" s="54">
        <f>'5.11'!G30</f>
        <v>2</v>
      </c>
      <c r="R30" s="54">
        <f>'5.12'!G30</f>
        <v>2</v>
      </c>
      <c r="S30" s="54">
        <f>'5.13'!G30</f>
        <v>0</v>
      </c>
    </row>
    <row r="31" spans="1:19" ht="15" customHeight="1">
      <c r="A31" s="132" t="s">
        <v>25</v>
      </c>
      <c r="B31" s="23" t="str">
        <f t="shared" si="3"/>
        <v>63</v>
      </c>
      <c r="C31" s="23" t="str">
        <f t="shared" si="5"/>
        <v>9</v>
      </c>
      <c r="D31" s="35">
        <f t="shared" si="6"/>
        <v>37.5</v>
      </c>
      <c r="E31" s="23">
        <f t="shared" si="2"/>
        <v>28</v>
      </c>
      <c r="F31" s="52">
        <f t="shared" si="4"/>
        <v>10.5</v>
      </c>
      <c r="G31" s="53">
        <f>'5.1 '!G31</f>
        <v>4</v>
      </c>
      <c r="H31" s="54">
        <f>'5.2 '!G32</f>
        <v>0.5</v>
      </c>
      <c r="I31" s="55">
        <f>'5.3 '!G32</f>
        <v>0</v>
      </c>
      <c r="J31" s="55">
        <f>'5.4'!G31</f>
        <v>0</v>
      </c>
      <c r="K31" s="55">
        <f>'5.5 '!G31</f>
        <v>2</v>
      </c>
      <c r="L31" s="54">
        <f>'5.6'!G31</f>
        <v>2</v>
      </c>
      <c r="M31" s="54">
        <f>'5.7'!G32</f>
        <v>0</v>
      </c>
      <c r="N31" s="54">
        <f>'5.8'!G31</f>
        <v>0</v>
      </c>
      <c r="O31" s="54">
        <f>'5.9'!G31</f>
        <v>0</v>
      </c>
      <c r="P31" s="54">
        <f>'5.10'!G32</f>
        <v>0</v>
      </c>
      <c r="Q31" s="54">
        <f>'5.11'!G31</f>
        <v>0</v>
      </c>
      <c r="R31" s="54">
        <f>'5.12'!G31</f>
        <v>0</v>
      </c>
      <c r="S31" s="54">
        <f>'5.13'!G31</f>
        <v>2</v>
      </c>
    </row>
    <row r="32" spans="1:19" s="1" customFormat="1" ht="15" customHeight="1">
      <c r="A32" s="132" t="s">
        <v>26</v>
      </c>
      <c r="B32" s="23" t="str">
        <f t="shared" si="3"/>
        <v>20-28</v>
      </c>
      <c r="C32" s="23" t="str">
        <f t="shared" si="5"/>
        <v>1</v>
      </c>
      <c r="D32" s="35">
        <f t="shared" si="6"/>
        <v>75</v>
      </c>
      <c r="E32" s="23">
        <f t="shared" si="2"/>
        <v>28</v>
      </c>
      <c r="F32" s="52">
        <f t="shared" si="4"/>
        <v>21</v>
      </c>
      <c r="G32" s="53">
        <f>'5.1 '!G32</f>
        <v>4</v>
      </c>
      <c r="H32" s="54">
        <f>'5.2 '!G33</f>
        <v>1</v>
      </c>
      <c r="I32" s="55">
        <f>'5.3 '!G33</f>
        <v>2</v>
      </c>
      <c r="J32" s="55">
        <f>'5.4'!G32</f>
        <v>2</v>
      </c>
      <c r="K32" s="55">
        <f>'5.5 '!G32</f>
        <v>2</v>
      </c>
      <c r="L32" s="54">
        <f>'5.6'!G32</f>
        <v>2</v>
      </c>
      <c r="M32" s="54">
        <f>'5.7'!G33</f>
        <v>0</v>
      </c>
      <c r="N32" s="54">
        <f>'5.8'!G32</f>
        <v>2</v>
      </c>
      <c r="O32" s="54">
        <f>'5.9'!G32</f>
        <v>0</v>
      </c>
      <c r="P32" s="54">
        <f>'5.10'!G33</f>
        <v>0</v>
      </c>
      <c r="Q32" s="54">
        <f>'5.11'!G32</f>
        <v>2</v>
      </c>
      <c r="R32" s="54">
        <f>'5.12'!G32</f>
        <v>2</v>
      </c>
      <c r="S32" s="54">
        <f>'5.13'!G32</f>
        <v>2</v>
      </c>
    </row>
    <row r="33" spans="1:19" s="1" customFormat="1" ht="15" customHeight="1">
      <c r="A33" s="132" t="s">
        <v>27</v>
      </c>
      <c r="B33" s="23" t="str">
        <f t="shared" si="3"/>
        <v>29-33</v>
      </c>
      <c r="C33" s="23" t="str">
        <f t="shared" si="5"/>
        <v>2-3</v>
      </c>
      <c r="D33" s="35">
        <f t="shared" si="6"/>
        <v>71.42857142857143</v>
      </c>
      <c r="E33" s="23">
        <f t="shared" si="2"/>
        <v>28</v>
      </c>
      <c r="F33" s="52">
        <f t="shared" si="4"/>
        <v>20</v>
      </c>
      <c r="G33" s="53">
        <f>'5.1 '!G33</f>
        <v>4</v>
      </c>
      <c r="H33" s="54">
        <f>'5.2 '!G34</f>
        <v>2</v>
      </c>
      <c r="I33" s="55">
        <f>'5.3 '!G34</f>
        <v>2</v>
      </c>
      <c r="J33" s="55">
        <f>'5.4'!G33</f>
        <v>2</v>
      </c>
      <c r="K33" s="55">
        <f>'5.5 '!G33</f>
        <v>2</v>
      </c>
      <c r="L33" s="54">
        <f>'5.6'!G33</f>
        <v>2</v>
      </c>
      <c r="M33" s="54">
        <f>'5.7'!G34</f>
        <v>2</v>
      </c>
      <c r="N33" s="54">
        <f>'5.8'!G33</f>
        <v>2</v>
      </c>
      <c r="O33" s="54">
        <f>'5.9'!G33</f>
        <v>0</v>
      </c>
      <c r="P33" s="54">
        <f>'5.10'!G34</f>
        <v>0</v>
      </c>
      <c r="Q33" s="54">
        <f>'5.11'!G33</f>
        <v>2</v>
      </c>
      <c r="R33" s="54">
        <f>'5.12'!G33</f>
        <v>0</v>
      </c>
      <c r="S33" s="54">
        <f>'5.13'!G33</f>
        <v>0</v>
      </c>
    </row>
    <row r="34" spans="1:19" ht="15" customHeight="1">
      <c r="A34" s="132" t="s">
        <v>28</v>
      </c>
      <c r="B34" s="23" t="str">
        <f t="shared" si="3"/>
        <v>60-61</v>
      </c>
      <c r="C34" s="23" t="str">
        <f t="shared" si="5"/>
        <v>8</v>
      </c>
      <c r="D34" s="35">
        <f t="shared" si="6"/>
        <v>42.857142857142854</v>
      </c>
      <c r="E34" s="23">
        <f t="shared" si="2"/>
        <v>28</v>
      </c>
      <c r="F34" s="52">
        <f t="shared" si="4"/>
        <v>12</v>
      </c>
      <c r="G34" s="53">
        <f>'5.1 '!G34</f>
        <v>4</v>
      </c>
      <c r="H34" s="54">
        <f>'5.2 '!G35</f>
        <v>0</v>
      </c>
      <c r="I34" s="55">
        <f>'5.3 '!G35</f>
        <v>0</v>
      </c>
      <c r="J34" s="55">
        <f>'5.4'!G34</f>
        <v>0</v>
      </c>
      <c r="K34" s="55">
        <f>'5.5 '!G34</f>
        <v>0</v>
      </c>
      <c r="L34" s="54">
        <f>'5.6'!G34</f>
        <v>0</v>
      </c>
      <c r="M34" s="54">
        <f>'5.7'!G35</f>
        <v>0</v>
      </c>
      <c r="N34" s="54">
        <f>'5.8'!G34</f>
        <v>0</v>
      </c>
      <c r="O34" s="54">
        <f>'5.9'!G34</f>
        <v>2</v>
      </c>
      <c r="P34" s="54">
        <f>'5.10'!G35</f>
        <v>0</v>
      </c>
      <c r="Q34" s="54">
        <f>'5.11'!G34</f>
        <v>2</v>
      </c>
      <c r="R34" s="54">
        <f>'5.12'!G34</f>
        <v>2</v>
      </c>
      <c r="S34" s="54">
        <f>'5.13'!G34</f>
        <v>2</v>
      </c>
    </row>
    <row r="35" spans="1:19" ht="15" customHeight="1">
      <c r="A35" s="132" t="s">
        <v>121</v>
      </c>
      <c r="B35" s="23" t="str">
        <f t="shared" si="3"/>
        <v>34</v>
      </c>
      <c r="C35" s="23" t="str">
        <f t="shared" si="5"/>
        <v>4</v>
      </c>
      <c r="D35" s="35">
        <f t="shared" si="6"/>
        <v>70.83333333333334</v>
      </c>
      <c r="E35" s="23">
        <f>$F$5-2-2</f>
        <v>24</v>
      </c>
      <c r="F35" s="52">
        <f t="shared" si="4"/>
        <v>17</v>
      </c>
      <c r="G35" s="53">
        <f>'5.1 '!G35</f>
        <v>2</v>
      </c>
      <c r="H35" s="54">
        <f>'5.2 '!G36</f>
        <v>1</v>
      </c>
      <c r="I35" s="55">
        <f>'5.3 '!G36</f>
        <v>2</v>
      </c>
      <c r="J35" s="55">
        <f>'5.4'!G35</f>
        <v>2</v>
      </c>
      <c r="K35" s="55">
        <f>'5.5 '!G35</f>
        <v>2</v>
      </c>
      <c r="L35" s="54">
        <f>'5.6'!G35</f>
        <v>2</v>
      </c>
      <c r="M35" s="54">
        <f>'5.7'!G36</f>
        <v>0</v>
      </c>
      <c r="N35" s="54">
        <f>'5.8'!G35</f>
        <v>2</v>
      </c>
      <c r="O35" s="54" t="str">
        <f>'5.9'!G35</f>
        <v>*</v>
      </c>
      <c r="P35" s="54" t="str">
        <f>'5.10'!G36</f>
        <v>*</v>
      </c>
      <c r="Q35" s="54">
        <f>'5.11'!G35</f>
        <v>2</v>
      </c>
      <c r="R35" s="54">
        <f>'5.12'!G35</f>
        <v>2</v>
      </c>
      <c r="S35" s="54">
        <f>'5.13'!G35</f>
        <v>0</v>
      </c>
    </row>
    <row r="36" spans="1:19" ht="15" customHeight="1">
      <c r="A36" s="132" t="s">
        <v>124</v>
      </c>
      <c r="B36" s="23" t="str">
        <f t="shared" si="3"/>
        <v>47</v>
      </c>
      <c r="C36" s="23" t="str">
        <f t="shared" si="5"/>
        <v>7</v>
      </c>
      <c r="D36" s="35">
        <f t="shared" si="6"/>
        <v>57.692307692307686</v>
      </c>
      <c r="E36" s="23">
        <f>$F$5-2</f>
        <v>26</v>
      </c>
      <c r="F36" s="52">
        <f t="shared" si="4"/>
        <v>15</v>
      </c>
      <c r="G36" s="53">
        <f>'5.1 '!G36</f>
        <v>2</v>
      </c>
      <c r="H36" s="54">
        <f>'5.2 '!G37</f>
        <v>1</v>
      </c>
      <c r="I36" s="55">
        <f>'5.3 '!G37</f>
        <v>0</v>
      </c>
      <c r="J36" s="55">
        <f>'5.4'!G36</f>
        <v>2</v>
      </c>
      <c r="K36" s="55">
        <f>'5.5 '!G36</f>
        <v>2</v>
      </c>
      <c r="L36" s="54">
        <f>'5.6'!G36</f>
        <v>2</v>
      </c>
      <c r="M36" s="54">
        <f>'5.7'!G37</f>
        <v>0</v>
      </c>
      <c r="N36" s="54">
        <f>'5.8'!G36</f>
        <v>2</v>
      </c>
      <c r="O36" s="54" t="str">
        <f>'5.9'!G36</f>
        <v>*</v>
      </c>
      <c r="P36" s="54">
        <f>'5.10'!G37</f>
        <v>0</v>
      </c>
      <c r="Q36" s="54">
        <f>'5.11'!G36</f>
        <v>0</v>
      </c>
      <c r="R36" s="54">
        <f>'5.12'!G36</f>
        <v>2</v>
      </c>
      <c r="S36" s="54">
        <f>'5.13'!G36</f>
        <v>2</v>
      </c>
    </row>
    <row r="37" spans="1:19" ht="15" customHeight="1">
      <c r="A37" s="21" t="s">
        <v>31</v>
      </c>
      <c r="B37" s="24"/>
      <c r="C37" s="24"/>
      <c r="D37" s="36"/>
      <c r="E37" s="36"/>
      <c r="F37" s="36"/>
      <c r="G37" s="56"/>
      <c r="H37" s="57"/>
      <c r="I37" s="58"/>
      <c r="J37" s="58"/>
      <c r="K37" s="58"/>
      <c r="L37" s="57"/>
      <c r="M37" s="57"/>
      <c r="N37" s="57"/>
      <c r="O37" s="57"/>
      <c r="P37" s="57"/>
      <c r="Q37" s="57"/>
      <c r="R37" s="57"/>
      <c r="S37" s="57"/>
    </row>
    <row r="38" spans="1:19" ht="15" customHeight="1">
      <c r="A38" s="132" t="s">
        <v>32</v>
      </c>
      <c r="B38" s="23" t="str">
        <f t="shared" si="3"/>
        <v>1-4</v>
      </c>
      <c r="C38" s="23" t="str">
        <f aca="true" t="shared" si="7" ref="C38:C45">RANK(D38,$D$38:$D$45)&amp;IF(COUNTIF($D$38:$D$45,D38)&gt;1,"-"&amp;RANK(D38,$D$38:$D$45)+COUNTIF($D$38:$D$45,D38)-1,"")</f>
        <v>1</v>
      </c>
      <c r="D38" s="35">
        <f aca="true" t="shared" si="8" ref="D38:D45">F38/E38*100</f>
        <v>92.85714285714286</v>
      </c>
      <c r="E38" s="23">
        <f t="shared" si="2"/>
        <v>28</v>
      </c>
      <c r="F38" s="52">
        <f t="shared" si="4"/>
        <v>26</v>
      </c>
      <c r="G38" s="53">
        <f>'5.1 '!G38</f>
        <v>4</v>
      </c>
      <c r="H38" s="54">
        <f>'5.2 '!G39</f>
        <v>2</v>
      </c>
      <c r="I38" s="55">
        <f>'5.3 '!G39</f>
        <v>2</v>
      </c>
      <c r="J38" s="55">
        <f>'5.4'!G38</f>
        <v>2</v>
      </c>
      <c r="K38" s="55">
        <f>'5.5 '!G38</f>
        <v>2</v>
      </c>
      <c r="L38" s="54">
        <f>'5.6'!G38</f>
        <v>2</v>
      </c>
      <c r="M38" s="54">
        <f>'5.7'!G39</f>
        <v>2</v>
      </c>
      <c r="N38" s="54">
        <f>'5.8'!G38</f>
        <v>2</v>
      </c>
      <c r="O38" s="54">
        <f>'5.9'!G38</f>
        <v>2</v>
      </c>
      <c r="P38" s="54">
        <f>'5.10'!G39</f>
        <v>0</v>
      </c>
      <c r="Q38" s="54">
        <f>'5.11'!G38</f>
        <v>2</v>
      </c>
      <c r="R38" s="54">
        <f>'5.12'!G38</f>
        <v>2</v>
      </c>
      <c r="S38" s="54">
        <f>'5.13'!G38</f>
        <v>2</v>
      </c>
    </row>
    <row r="39" spans="1:19" ht="15" customHeight="1">
      <c r="A39" s="132" t="s">
        <v>33</v>
      </c>
      <c r="B39" s="23" t="str">
        <f t="shared" si="3"/>
        <v>57-58</v>
      </c>
      <c r="C39" s="23" t="str">
        <f t="shared" si="7"/>
        <v>6</v>
      </c>
      <c r="D39" s="35">
        <f t="shared" si="8"/>
        <v>46.42857142857143</v>
      </c>
      <c r="E39" s="23">
        <f t="shared" si="2"/>
        <v>28</v>
      </c>
      <c r="F39" s="52">
        <f t="shared" si="4"/>
        <v>13</v>
      </c>
      <c r="G39" s="53">
        <f>'5.1 '!G39</f>
        <v>2</v>
      </c>
      <c r="H39" s="54">
        <f>'5.2 '!G40</f>
        <v>1</v>
      </c>
      <c r="I39" s="55">
        <f>'5.3 '!G40</f>
        <v>2</v>
      </c>
      <c r="J39" s="55">
        <f>'5.4'!G39</f>
        <v>2</v>
      </c>
      <c r="K39" s="55">
        <f>'5.5 '!G39</f>
        <v>2</v>
      </c>
      <c r="L39" s="54">
        <f>'5.6'!G39</f>
        <v>2</v>
      </c>
      <c r="M39" s="54">
        <f>'5.7'!G40</f>
        <v>0</v>
      </c>
      <c r="N39" s="54">
        <f>'5.8'!G39</f>
        <v>0</v>
      </c>
      <c r="O39" s="54">
        <f>'5.9'!G39</f>
        <v>0</v>
      </c>
      <c r="P39" s="54">
        <f>'5.10'!G40</f>
        <v>0</v>
      </c>
      <c r="Q39" s="54">
        <f>'5.11'!G39</f>
        <v>2</v>
      </c>
      <c r="R39" s="54">
        <f>'5.12'!G39</f>
        <v>0</v>
      </c>
      <c r="S39" s="54">
        <f>'5.13'!G39</f>
        <v>0</v>
      </c>
    </row>
    <row r="40" spans="1:19" s="2" customFormat="1" ht="15" customHeight="1">
      <c r="A40" s="132" t="s">
        <v>101</v>
      </c>
      <c r="B40" s="23" t="str">
        <f t="shared" si="3"/>
        <v>67</v>
      </c>
      <c r="C40" s="23" t="str">
        <f t="shared" si="7"/>
        <v>8</v>
      </c>
      <c r="D40" s="35">
        <f t="shared" si="8"/>
        <v>30.357142857142854</v>
      </c>
      <c r="E40" s="23">
        <f t="shared" si="2"/>
        <v>28</v>
      </c>
      <c r="F40" s="52">
        <f t="shared" si="4"/>
        <v>8.5</v>
      </c>
      <c r="G40" s="53">
        <f>'5.1 '!G40</f>
        <v>4</v>
      </c>
      <c r="H40" s="54">
        <f>'5.2 '!G41</f>
        <v>0.5</v>
      </c>
      <c r="I40" s="55">
        <f>'5.3 '!G41</f>
        <v>0</v>
      </c>
      <c r="J40" s="55">
        <f>'5.4'!G40</f>
        <v>0</v>
      </c>
      <c r="K40" s="55">
        <f>'5.5 '!G40</f>
        <v>0</v>
      </c>
      <c r="L40" s="54">
        <f>'5.6'!G40</f>
        <v>0</v>
      </c>
      <c r="M40" s="54">
        <f>'5.7'!G41</f>
        <v>0</v>
      </c>
      <c r="N40" s="54">
        <f>'5.8'!G40</f>
        <v>0</v>
      </c>
      <c r="O40" s="54">
        <f>'5.9'!G40</f>
        <v>0</v>
      </c>
      <c r="P40" s="54">
        <f>'5.10'!G41</f>
        <v>0</v>
      </c>
      <c r="Q40" s="54">
        <f>'5.11'!G40</f>
        <v>1</v>
      </c>
      <c r="R40" s="54">
        <f>'5.12'!G40</f>
        <v>2</v>
      </c>
      <c r="S40" s="54">
        <f>'5.13'!G40</f>
        <v>1</v>
      </c>
    </row>
    <row r="41" spans="1:19" s="1" customFormat="1" ht="15" customHeight="1">
      <c r="A41" s="132" t="s">
        <v>34</v>
      </c>
      <c r="B41" s="23" t="str">
        <f t="shared" si="3"/>
        <v>10-13</v>
      </c>
      <c r="C41" s="23" t="str">
        <f t="shared" si="7"/>
        <v>2</v>
      </c>
      <c r="D41" s="35">
        <f t="shared" si="8"/>
        <v>82.14285714285714</v>
      </c>
      <c r="E41" s="23">
        <f t="shared" si="2"/>
        <v>28</v>
      </c>
      <c r="F41" s="52">
        <f t="shared" si="4"/>
        <v>23</v>
      </c>
      <c r="G41" s="53">
        <f>'5.1 '!G41</f>
        <v>4</v>
      </c>
      <c r="H41" s="54">
        <f>'5.2 '!G42</f>
        <v>1</v>
      </c>
      <c r="I41" s="55">
        <f>'5.3 '!G42</f>
        <v>2</v>
      </c>
      <c r="J41" s="55">
        <f>'5.4'!G41</f>
        <v>2</v>
      </c>
      <c r="K41" s="55">
        <f>'5.5 '!G41</f>
        <v>2</v>
      </c>
      <c r="L41" s="54">
        <f>'5.6'!G41</f>
        <v>2</v>
      </c>
      <c r="M41" s="54">
        <f>'5.7'!G42</f>
        <v>2</v>
      </c>
      <c r="N41" s="54">
        <f>'5.8'!G41</f>
        <v>2</v>
      </c>
      <c r="O41" s="54">
        <f>'5.9'!G41</f>
        <v>0</v>
      </c>
      <c r="P41" s="54">
        <f>'5.10'!G42</f>
        <v>0</v>
      </c>
      <c r="Q41" s="54">
        <f>'5.11'!G41</f>
        <v>2</v>
      </c>
      <c r="R41" s="54">
        <f>'5.12'!G41</f>
        <v>2</v>
      </c>
      <c r="S41" s="54">
        <f>'5.13'!G41</f>
        <v>2</v>
      </c>
    </row>
    <row r="42" spans="1:19" ht="15" customHeight="1">
      <c r="A42" s="132" t="s">
        <v>35</v>
      </c>
      <c r="B42" s="23" t="str">
        <f t="shared" si="3"/>
        <v>54-56</v>
      </c>
      <c r="C42" s="23" t="str">
        <f t="shared" si="7"/>
        <v>4-5</v>
      </c>
      <c r="D42" s="35">
        <f t="shared" si="8"/>
        <v>50</v>
      </c>
      <c r="E42" s="23">
        <f t="shared" si="2"/>
        <v>28</v>
      </c>
      <c r="F42" s="52">
        <f t="shared" si="4"/>
        <v>14</v>
      </c>
      <c r="G42" s="53">
        <f>'5.1 '!G42</f>
        <v>4</v>
      </c>
      <c r="H42" s="54">
        <f>'5.2 '!G43</f>
        <v>2</v>
      </c>
      <c r="I42" s="55">
        <f>'5.3 '!G43</f>
        <v>0</v>
      </c>
      <c r="J42" s="55">
        <f>'5.4'!G42</f>
        <v>2</v>
      </c>
      <c r="K42" s="55">
        <f>'5.5 '!G42</f>
        <v>0</v>
      </c>
      <c r="L42" s="54">
        <f>'5.6'!G42</f>
        <v>0</v>
      </c>
      <c r="M42" s="54">
        <f>'5.7'!G43</f>
        <v>0</v>
      </c>
      <c r="N42" s="54">
        <f>'5.8'!G42</f>
        <v>0</v>
      </c>
      <c r="O42" s="54">
        <f>'5.9'!G42</f>
        <v>2</v>
      </c>
      <c r="P42" s="54">
        <f>'5.10'!G43</f>
        <v>0</v>
      </c>
      <c r="Q42" s="54">
        <f>'5.11'!G42</f>
        <v>2</v>
      </c>
      <c r="R42" s="54">
        <f>'5.12'!G42</f>
        <v>0</v>
      </c>
      <c r="S42" s="54">
        <f>'5.13'!G42</f>
        <v>2</v>
      </c>
    </row>
    <row r="43" spans="1:19" ht="15" customHeight="1">
      <c r="A43" s="132" t="s">
        <v>36</v>
      </c>
      <c r="B43" s="23" t="str">
        <f t="shared" si="3"/>
        <v>20-28</v>
      </c>
      <c r="C43" s="23" t="str">
        <f t="shared" si="7"/>
        <v>3</v>
      </c>
      <c r="D43" s="35">
        <f t="shared" si="8"/>
        <v>75</v>
      </c>
      <c r="E43" s="23">
        <f t="shared" si="2"/>
        <v>28</v>
      </c>
      <c r="F43" s="52">
        <f t="shared" si="4"/>
        <v>21</v>
      </c>
      <c r="G43" s="53">
        <f>'5.1 '!G43</f>
        <v>4</v>
      </c>
      <c r="H43" s="54">
        <f>'5.2 '!G44</f>
        <v>1</v>
      </c>
      <c r="I43" s="55">
        <f>'5.3 '!G44</f>
        <v>2</v>
      </c>
      <c r="J43" s="55">
        <f>'5.4'!G43</f>
        <v>2</v>
      </c>
      <c r="K43" s="55">
        <f>'5.5 '!G43</f>
        <v>2</v>
      </c>
      <c r="L43" s="54">
        <f>'5.6'!G43</f>
        <v>2</v>
      </c>
      <c r="M43" s="54">
        <f>'5.7'!G44</f>
        <v>0</v>
      </c>
      <c r="N43" s="54">
        <f>'5.8'!G43</f>
        <v>2</v>
      </c>
      <c r="O43" s="54">
        <f>'5.9'!G43</f>
        <v>2</v>
      </c>
      <c r="P43" s="54">
        <f>'5.10'!G44</f>
        <v>0</v>
      </c>
      <c r="Q43" s="54">
        <f>'5.11'!G43</f>
        <v>2</v>
      </c>
      <c r="R43" s="54">
        <f>'5.12'!G43</f>
        <v>0</v>
      </c>
      <c r="S43" s="54">
        <f>'5.13'!G43</f>
        <v>2</v>
      </c>
    </row>
    <row r="44" spans="1:19" s="128" customFormat="1" ht="15" customHeight="1">
      <c r="A44" s="132" t="s">
        <v>37</v>
      </c>
      <c r="B44" s="123" t="str">
        <f t="shared" si="3"/>
        <v>54-56</v>
      </c>
      <c r="C44" s="123" t="str">
        <f t="shared" si="7"/>
        <v>4-5</v>
      </c>
      <c r="D44" s="124">
        <f t="shared" si="8"/>
        <v>50</v>
      </c>
      <c r="E44" s="123">
        <f t="shared" si="2"/>
        <v>28</v>
      </c>
      <c r="F44" s="125">
        <f t="shared" si="4"/>
        <v>14</v>
      </c>
      <c r="G44" s="126">
        <f>'5.1 '!G44</f>
        <v>4</v>
      </c>
      <c r="H44" s="127">
        <f>'5.2 '!G45</f>
        <v>0</v>
      </c>
      <c r="I44" s="55">
        <f>'5.3 '!G45</f>
        <v>0</v>
      </c>
      <c r="J44" s="55">
        <f>'5.4'!G44</f>
        <v>1</v>
      </c>
      <c r="K44" s="55">
        <f>'5.5 '!G44</f>
        <v>0</v>
      </c>
      <c r="L44" s="127">
        <f>'5.6'!G44</f>
        <v>0</v>
      </c>
      <c r="M44" s="127">
        <f>'5.7'!G45</f>
        <v>0</v>
      </c>
      <c r="N44" s="127">
        <f>'5.8'!G44</f>
        <v>1</v>
      </c>
      <c r="O44" s="127">
        <f>'5.9'!G44</f>
        <v>2</v>
      </c>
      <c r="P44" s="127">
        <f>'5.10'!G45</f>
        <v>0</v>
      </c>
      <c r="Q44" s="127">
        <f>'5.11'!G44</f>
        <v>2</v>
      </c>
      <c r="R44" s="127">
        <f>'5.12'!G44</f>
        <v>2</v>
      </c>
      <c r="S44" s="127">
        <f>'5.13'!G44</f>
        <v>2</v>
      </c>
    </row>
    <row r="45" spans="1:19" s="2" customFormat="1" ht="15" customHeight="1">
      <c r="A45" s="132" t="s">
        <v>123</v>
      </c>
      <c r="B45" s="23" t="str">
        <f t="shared" si="3"/>
        <v>59</v>
      </c>
      <c r="C45" s="23" t="str">
        <f t="shared" si="7"/>
        <v>7</v>
      </c>
      <c r="D45" s="35">
        <f t="shared" si="8"/>
        <v>43.75</v>
      </c>
      <c r="E45" s="23">
        <f>$F$5-2-2</f>
        <v>24</v>
      </c>
      <c r="F45" s="52">
        <f t="shared" si="4"/>
        <v>10.5</v>
      </c>
      <c r="G45" s="53">
        <f>'5.1 '!G45</f>
        <v>4</v>
      </c>
      <c r="H45" s="54">
        <f>'5.2 '!G46</f>
        <v>0.5</v>
      </c>
      <c r="I45" s="55">
        <f>'5.3 '!G46</f>
        <v>2</v>
      </c>
      <c r="J45" s="55">
        <f>'5.4'!G45</f>
        <v>0</v>
      </c>
      <c r="K45" s="55">
        <f>'5.5 '!G45</f>
        <v>0</v>
      </c>
      <c r="L45" s="54">
        <f>'5.6'!G45</f>
        <v>0</v>
      </c>
      <c r="M45" s="54">
        <f>'5.7'!G46</f>
        <v>0</v>
      </c>
      <c r="N45" s="54">
        <f>'5.8'!G45</f>
        <v>2</v>
      </c>
      <c r="O45" s="54" t="str">
        <f>'5.9'!G45</f>
        <v>*</v>
      </c>
      <c r="P45" s="54" t="str">
        <f>'5.10'!G46</f>
        <v>*</v>
      </c>
      <c r="Q45" s="54">
        <f>'5.11'!G45</f>
        <v>0</v>
      </c>
      <c r="R45" s="54">
        <f>'5.12'!G45</f>
        <v>2</v>
      </c>
      <c r="S45" s="54">
        <f>'5.13'!G45</f>
        <v>0</v>
      </c>
    </row>
    <row r="46" spans="1:19" ht="15" customHeight="1">
      <c r="A46" s="21" t="s">
        <v>38</v>
      </c>
      <c r="B46" s="24"/>
      <c r="C46" s="24"/>
      <c r="D46" s="36"/>
      <c r="E46" s="36"/>
      <c r="F46" s="36"/>
      <c r="G46" s="56"/>
      <c r="H46" s="57"/>
      <c r="I46" s="58"/>
      <c r="J46" s="58"/>
      <c r="K46" s="58"/>
      <c r="L46" s="57"/>
      <c r="M46" s="57"/>
      <c r="N46" s="57"/>
      <c r="O46" s="57"/>
      <c r="P46" s="57"/>
      <c r="Q46" s="57"/>
      <c r="R46" s="57"/>
      <c r="S46" s="57"/>
    </row>
    <row r="47" spans="1:19" ht="15" customHeight="1">
      <c r="A47" s="132" t="s">
        <v>39</v>
      </c>
      <c r="B47" s="23" t="str">
        <f t="shared" si="3"/>
        <v>71-74</v>
      </c>
      <c r="C47" s="23" t="str">
        <f aca="true" t="shared" si="9" ref="C47:C53">RANK(D47,$D$47:$D$53)&amp;IF(COUNTIF($D$47:$D$53,D47)&gt;1,"-"&amp;RANK(D47,$D$47:$D$53)+COUNTIF($D$47:$D$53,D47)-1,"")</f>
        <v>5</v>
      </c>
      <c r="D47" s="35">
        <f aca="true" t="shared" si="10" ref="D47:D53">F47/E47*100</f>
        <v>21.428571428571427</v>
      </c>
      <c r="E47" s="23">
        <f t="shared" si="2"/>
        <v>28</v>
      </c>
      <c r="F47" s="52">
        <f t="shared" si="4"/>
        <v>6</v>
      </c>
      <c r="G47" s="53">
        <f>'5.1 '!G47</f>
        <v>4</v>
      </c>
      <c r="H47" s="54">
        <f>'5.2 '!G48</f>
        <v>0</v>
      </c>
      <c r="I47" s="55">
        <f>'5.3 '!G48</f>
        <v>0</v>
      </c>
      <c r="J47" s="55">
        <f>'5.4'!G47</f>
        <v>0</v>
      </c>
      <c r="K47" s="55">
        <f>'5.5 '!G47</f>
        <v>0</v>
      </c>
      <c r="L47" s="54">
        <f>'5.6'!G47</f>
        <v>0</v>
      </c>
      <c r="M47" s="54">
        <f>'5.7'!G48</f>
        <v>0</v>
      </c>
      <c r="N47" s="54">
        <f>'5.8'!G47</f>
        <v>0</v>
      </c>
      <c r="O47" s="54">
        <f>'5.9'!G47</f>
        <v>0</v>
      </c>
      <c r="P47" s="54">
        <f>'5.10'!G48</f>
        <v>0</v>
      </c>
      <c r="Q47" s="54">
        <f>'5.11'!G47</f>
        <v>0</v>
      </c>
      <c r="R47" s="54">
        <f>'5.12'!G47</f>
        <v>2</v>
      </c>
      <c r="S47" s="54">
        <f>'5.13'!G47</f>
        <v>0</v>
      </c>
    </row>
    <row r="48" spans="1:19" ht="15" customHeight="1">
      <c r="A48" s="132" t="s">
        <v>40</v>
      </c>
      <c r="B48" s="23" t="str">
        <f t="shared" si="3"/>
        <v>77-81</v>
      </c>
      <c r="C48" s="23" t="str">
        <f t="shared" si="9"/>
        <v>6-7</v>
      </c>
      <c r="D48" s="35">
        <f t="shared" si="10"/>
        <v>14.285714285714285</v>
      </c>
      <c r="E48" s="23">
        <f t="shared" si="2"/>
        <v>28</v>
      </c>
      <c r="F48" s="52">
        <f t="shared" si="4"/>
        <v>4</v>
      </c>
      <c r="G48" s="53">
        <f>'5.1 '!G48</f>
        <v>2</v>
      </c>
      <c r="H48" s="54">
        <f>'5.2 '!G49</f>
        <v>0</v>
      </c>
      <c r="I48" s="55">
        <f>'5.3 '!G49</f>
        <v>0</v>
      </c>
      <c r="J48" s="55">
        <f>'5.4'!G48</f>
        <v>0</v>
      </c>
      <c r="K48" s="55">
        <f>'5.5 '!G48</f>
        <v>0</v>
      </c>
      <c r="L48" s="54">
        <f>'5.6'!G48</f>
        <v>0</v>
      </c>
      <c r="M48" s="54">
        <f>'5.7'!G49</f>
        <v>0</v>
      </c>
      <c r="N48" s="54">
        <f>'5.8'!G48</f>
        <v>0</v>
      </c>
      <c r="O48" s="54">
        <f>'5.9'!G48</f>
        <v>0</v>
      </c>
      <c r="P48" s="54">
        <f>'5.10'!G49</f>
        <v>0</v>
      </c>
      <c r="Q48" s="54">
        <f>'5.11'!G48</f>
        <v>0</v>
      </c>
      <c r="R48" s="54">
        <f>'5.12'!G48</f>
        <v>2</v>
      </c>
      <c r="S48" s="54">
        <f>'5.13'!G48</f>
        <v>0</v>
      </c>
    </row>
    <row r="49" spans="1:19" ht="15" customHeight="1">
      <c r="A49" s="132" t="s">
        <v>41</v>
      </c>
      <c r="B49" s="23" t="str">
        <f t="shared" si="3"/>
        <v>7-9</v>
      </c>
      <c r="C49" s="23" t="str">
        <f t="shared" si="9"/>
        <v>1</v>
      </c>
      <c r="D49" s="35">
        <f t="shared" si="10"/>
        <v>85.71428571428571</v>
      </c>
      <c r="E49" s="23">
        <f t="shared" si="2"/>
        <v>28</v>
      </c>
      <c r="F49" s="52">
        <f t="shared" si="4"/>
        <v>24</v>
      </c>
      <c r="G49" s="53">
        <f>'5.1 '!G49</f>
        <v>4</v>
      </c>
      <c r="H49" s="54">
        <f>'5.2 '!G50</f>
        <v>2</v>
      </c>
      <c r="I49" s="55">
        <f>'5.3 '!G50</f>
        <v>2</v>
      </c>
      <c r="J49" s="55">
        <f>'5.4'!G49</f>
        <v>2</v>
      </c>
      <c r="K49" s="55">
        <f>'5.5 '!G49</f>
        <v>2</v>
      </c>
      <c r="L49" s="54">
        <f>'5.6'!G49</f>
        <v>2</v>
      </c>
      <c r="M49" s="54">
        <f>'5.7'!G50</f>
        <v>2</v>
      </c>
      <c r="N49" s="54">
        <f>'5.8'!G49</f>
        <v>2</v>
      </c>
      <c r="O49" s="54">
        <f>'5.9'!G49</f>
        <v>0</v>
      </c>
      <c r="P49" s="54">
        <f>'5.10'!G50</f>
        <v>0</v>
      </c>
      <c r="Q49" s="54">
        <f>'5.11'!G49</f>
        <v>2</v>
      </c>
      <c r="R49" s="54">
        <f>'5.12'!G49</f>
        <v>2</v>
      </c>
      <c r="S49" s="54">
        <f>'5.13'!G49</f>
        <v>2</v>
      </c>
    </row>
    <row r="50" spans="1:19" ht="15" customHeight="1">
      <c r="A50" s="132" t="s">
        <v>42</v>
      </c>
      <c r="B50" s="23" t="str">
        <f t="shared" si="3"/>
        <v>35-38</v>
      </c>
      <c r="C50" s="23" t="str">
        <f t="shared" si="9"/>
        <v>3</v>
      </c>
      <c r="D50" s="35">
        <f t="shared" si="10"/>
        <v>67.85714285714286</v>
      </c>
      <c r="E50" s="23">
        <f t="shared" si="2"/>
        <v>28</v>
      </c>
      <c r="F50" s="52">
        <f t="shared" si="4"/>
        <v>19</v>
      </c>
      <c r="G50" s="53">
        <f>'5.1 '!G50</f>
        <v>4</v>
      </c>
      <c r="H50" s="54">
        <f>'5.2 '!G51</f>
        <v>1</v>
      </c>
      <c r="I50" s="55">
        <f>'5.3 '!G51</f>
        <v>2</v>
      </c>
      <c r="J50" s="55">
        <f>'5.4'!G50</f>
        <v>2</v>
      </c>
      <c r="K50" s="55">
        <f>'5.5 '!G50</f>
        <v>2</v>
      </c>
      <c r="L50" s="54">
        <f>'5.6'!G50</f>
        <v>2</v>
      </c>
      <c r="M50" s="54">
        <f>'5.7'!G51</f>
        <v>0</v>
      </c>
      <c r="N50" s="54">
        <f>'5.8'!G50</f>
        <v>2</v>
      </c>
      <c r="O50" s="54">
        <f>'5.9'!G50</f>
        <v>0</v>
      </c>
      <c r="P50" s="54">
        <f>'5.10'!G51</f>
        <v>0</v>
      </c>
      <c r="Q50" s="54">
        <f>'5.11'!G50</f>
        <v>2</v>
      </c>
      <c r="R50" s="54">
        <f>'5.12'!G50</f>
        <v>2</v>
      </c>
      <c r="S50" s="54">
        <f>'5.13'!G50</f>
        <v>0</v>
      </c>
    </row>
    <row r="51" spans="1:19" s="128" customFormat="1" ht="15" customHeight="1">
      <c r="A51" s="132" t="s">
        <v>92</v>
      </c>
      <c r="B51" s="123" t="str">
        <f t="shared" si="3"/>
        <v>77-81</v>
      </c>
      <c r="C51" s="123" t="str">
        <f t="shared" si="9"/>
        <v>6-7</v>
      </c>
      <c r="D51" s="124">
        <f t="shared" si="10"/>
        <v>14.285714285714285</v>
      </c>
      <c r="E51" s="123">
        <f t="shared" si="2"/>
        <v>28</v>
      </c>
      <c r="F51" s="125">
        <f t="shared" si="4"/>
        <v>4</v>
      </c>
      <c r="G51" s="126">
        <f>'5.1 '!G51</f>
        <v>4</v>
      </c>
      <c r="H51" s="127">
        <f>'5.2 '!G52</f>
        <v>0</v>
      </c>
      <c r="I51" s="55">
        <f>'5.3 '!G52</f>
        <v>0</v>
      </c>
      <c r="J51" s="55">
        <f>'5.4'!G51</f>
        <v>0</v>
      </c>
      <c r="K51" s="55">
        <f>'5.5 '!G51</f>
        <v>0</v>
      </c>
      <c r="L51" s="127">
        <f>'5.6'!G51</f>
        <v>0</v>
      </c>
      <c r="M51" s="127">
        <f>'5.7'!G52</f>
        <v>0</v>
      </c>
      <c r="N51" s="127">
        <f>'5.8'!G51</f>
        <v>0</v>
      </c>
      <c r="O51" s="127">
        <f>'5.9'!G51</f>
        <v>0</v>
      </c>
      <c r="P51" s="127">
        <f>'5.10'!G52</f>
        <v>0</v>
      </c>
      <c r="Q51" s="127">
        <f>'5.11'!G51</f>
        <v>0</v>
      </c>
      <c r="R51" s="127">
        <f>'5.12'!G51</f>
        <v>0</v>
      </c>
      <c r="S51" s="127">
        <f>'5.13'!G51</f>
        <v>0</v>
      </c>
    </row>
    <row r="52" spans="1:19" ht="15" customHeight="1">
      <c r="A52" s="132" t="s">
        <v>43</v>
      </c>
      <c r="B52" s="23" t="str">
        <f t="shared" si="3"/>
        <v>50-53</v>
      </c>
      <c r="C52" s="23" t="str">
        <f t="shared" si="9"/>
        <v>4</v>
      </c>
      <c r="D52" s="35">
        <f t="shared" si="10"/>
        <v>53.57142857142857</v>
      </c>
      <c r="E52" s="23">
        <f t="shared" si="2"/>
        <v>28</v>
      </c>
      <c r="F52" s="52">
        <f t="shared" si="4"/>
        <v>15</v>
      </c>
      <c r="G52" s="53">
        <f>'5.1 '!G52</f>
        <v>4</v>
      </c>
      <c r="H52" s="54">
        <f>'5.2 '!G53</f>
        <v>1</v>
      </c>
      <c r="I52" s="55">
        <f>'5.3 '!G53</f>
        <v>0</v>
      </c>
      <c r="J52" s="55">
        <f>'5.4'!G52</f>
        <v>2</v>
      </c>
      <c r="K52" s="55">
        <f>'5.5 '!G52</f>
        <v>2</v>
      </c>
      <c r="L52" s="54">
        <f>'5.6'!G52</f>
        <v>2</v>
      </c>
      <c r="M52" s="54">
        <f>'5.7'!G53</f>
        <v>0</v>
      </c>
      <c r="N52" s="54">
        <f>'5.8'!G52</f>
        <v>2</v>
      </c>
      <c r="O52" s="54">
        <f>'5.9'!G52</f>
        <v>0</v>
      </c>
      <c r="P52" s="54">
        <f>'5.10'!G53</f>
        <v>0</v>
      </c>
      <c r="Q52" s="54">
        <f>'5.11'!G52</f>
        <v>2</v>
      </c>
      <c r="R52" s="54">
        <f>'5.12'!G52</f>
        <v>0</v>
      </c>
      <c r="S52" s="54">
        <f>'5.13'!G52</f>
        <v>0</v>
      </c>
    </row>
    <row r="53" spans="1:19" ht="15" customHeight="1">
      <c r="A53" s="132" t="s">
        <v>44</v>
      </c>
      <c r="B53" s="23" t="str">
        <f t="shared" si="3"/>
        <v>14-19</v>
      </c>
      <c r="C53" s="23" t="str">
        <f t="shared" si="9"/>
        <v>2</v>
      </c>
      <c r="D53" s="35">
        <f t="shared" si="10"/>
        <v>78.57142857142857</v>
      </c>
      <c r="E53" s="23">
        <f t="shared" si="2"/>
        <v>28</v>
      </c>
      <c r="F53" s="52">
        <f t="shared" si="4"/>
        <v>22</v>
      </c>
      <c r="G53" s="53">
        <f>'5.1 '!G53</f>
        <v>4</v>
      </c>
      <c r="H53" s="54">
        <f>'5.2 '!G54</f>
        <v>2</v>
      </c>
      <c r="I53" s="55">
        <f>'5.3 '!G54</f>
        <v>2</v>
      </c>
      <c r="J53" s="55">
        <f>'5.4'!G53</f>
        <v>2</v>
      </c>
      <c r="K53" s="55">
        <f>'5.5 '!G53</f>
        <v>2</v>
      </c>
      <c r="L53" s="54">
        <f>'5.6'!G53</f>
        <v>2</v>
      </c>
      <c r="M53" s="54">
        <f>'5.7'!G54</f>
        <v>0</v>
      </c>
      <c r="N53" s="54">
        <f>'5.8'!G53</f>
        <v>2</v>
      </c>
      <c r="O53" s="54">
        <f>'5.9'!G53</f>
        <v>2</v>
      </c>
      <c r="P53" s="54">
        <f>'5.10'!G54</f>
        <v>0</v>
      </c>
      <c r="Q53" s="54">
        <f>'5.11'!G53</f>
        <v>2</v>
      </c>
      <c r="R53" s="54">
        <f>'5.12'!G53</f>
        <v>2</v>
      </c>
      <c r="S53" s="54">
        <f>'5.13'!G53</f>
        <v>0</v>
      </c>
    </row>
    <row r="54" spans="1:19" ht="15" customHeight="1">
      <c r="A54" s="21" t="s">
        <v>45</v>
      </c>
      <c r="B54" s="24"/>
      <c r="C54" s="24"/>
      <c r="D54" s="36"/>
      <c r="E54" s="36"/>
      <c r="F54" s="36"/>
      <c r="G54" s="56"/>
      <c r="H54" s="57"/>
      <c r="I54" s="58"/>
      <c r="J54" s="58"/>
      <c r="K54" s="58"/>
      <c r="L54" s="57"/>
      <c r="M54" s="57"/>
      <c r="N54" s="57"/>
      <c r="O54" s="57"/>
      <c r="P54" s="57"/>
      <c r="Q54" s="57"/>
      <c r="R54" s="57"/>
      <c r="S54" s="57"/>
    </row>
    <row r="55" spans="1:19" ht="15" customHeight="1">
      <c r="A55" s="132" t="s">
        <v>46</v>
      </c>
      <c r="B55" s="23" t="str">
        <f t="shared" si="3"/>
        <v>5-6</v>
      </c>
      <c r="C55" s="23" t="str">
        <f aca="true" t="shared" si="11" ref="C55:C68">RANK(D55,$D$55:$D$68)&amp;IF(COUNTIF($D$55:$D$68,D55)&gt;1,"-"&amp;RANK(D55,$D$55:$D$68)+COUNTIF($D$55:$D$68,D55)-1,"")</f>
        <v>1</v>
      </c>
      <c r="D55" s="35">
        <f aca="true" t="shared" si="12" ref="D55:D68">F55/E55*100</f>
        <v>89.28571428571429</v>
      </c>
      <c r="E55" s="23">
        <f t="shared" si="2"/>
        <v>28</v>
      </c>
      <c r="F55" s="52">
        <f t="shared" si="4"/>
        <v>25</v>
      </c>
      <c r="G55" s="53">
        <f>'5.1 '!G55</f>
        <v>4</v>
      </c>
      <c r="H55" s="54">
        <f>'5.2 '!G56</f>
        <v>1</v>
      </c>
      <c r="I55" s="55">
        <f>'5.3 '!G56</f>
        <v>2</v>
      </c>
      <c r="J55" s="55">
        <f>'5.4'!G55</f>
        <v>2</v>
      </c>
      <c r="K55" s="55">
        <f>'5.5 '!G55</f>
        <v>2</v>
      </c>
      <c r="L55" s="54">
        <f>'5.6'!G55</f>
        <v>2</v>
      </c>
      <c r="M55" s="54">
        <f>'5.7'!G56</f>
        <v>2</v>
      </c>
      <c r="N55" s="54">
        <f>'5.8'!G55</f>
        <v>2</v>
      </c>
      <c r="O55" s="54">
        <f>'5.9'!G55</f>
        <v>2</v>
      </c>
      <c r="P55" s="54">
        <f>'5.10'!G56</f>
        <v>0</v>
      </c>
      <c r="Q55" s="54">
        <f>'5.11'!G55</f>
        <v>2</v>
      </c>
      <c r="R55" s="54">
        <f>'5.12'!G55</f>
        <v>2</v>
      </c>
      <c r="S55" s="54">
        <f>'5.13'!G55</f>
        <v>2</v>
      </c>
    </row>
    <row r="56" spans="1:19" s="1" customFormat="1" ht="15" customHeight="1">
      <c r="A56" s="132" t="s">
        <v>47</v>
      </c>
      <c r="B56" s="23" t="str">
        <f t="shared" si="3"/>
        <v>77-81</v>
      </c>
      <c r="C56" s="23" t="str">
        <f t="shared" si="11"/>
        <v>13-14</v>
      </c>
      <c r="D56" s="35">
        <f t="shared" si="12"/>
        <v>14.285714285714285</v>
      </c>
      <c r="E56" s="23">
        <f t="shared" si="2"/>
        <v>28</v>
      </c>
      <c r="F56" s="52">
        <f t="shared" si="4"/>
        <v>4</v>
      </c>
      <c r="G56" s="53">
        <f>'5.1 '!G56</f>
        <v>4</v>
      </c>
      <c r="H56" s="54">
        <f>'5.2 '!G57</f>
        <v>0</v>
      </c>
      <c r="I56" s="55">
        <f>'5.3 '!G57</f>
        <v>0</v>
      </c>
      <c r="J56" s="55">
        <f>'5.4'!G56</f>
        <v>0</v>
      </c>
      <c r="K56" s="55">
        <f>'5.5 '!G56</f>
        <v>0</v>
      </c>
      <c r="L56" s="54">
        <f>'5.6'!G56</f>
        <v>0</v>
      </c>
      <c r="M56" s="54">
        <f>'5.7'!G57</f>
        <v>0</v>
      </c>
      <c r="N56" s="54">
        <f>'5.8'!G56</f>
        <v>0</v>
      </c>
      <c r="O56" s="54">
        <f>'5.9'!G56</f>
        <v>0</v>
      </c>
      <c r="P56" s="54">
        <f>'5.10'!G57</f>
        <v>0</v>
      </c>
      <c r="Q56" s="54">
        <f>'5.11'!G56</f>
        <v>0</v>
      </c>
      <c r="R56" s="54">
        <f>'5.12'!G56</f>
        <v>0</v>
      </c>
      <c r="S56" s="54">
        <f>'5.13'!G56</f>
        <v>0</v>
      </c>
    </row>
    <row r="57" spans="1:19" ht="15" customHeight="1">
      <c r="A57" s="132" t="s">
        <v>48</v>
      </c>
      <c r="B57" s="23" t="str">
        <f t="shared" si="3"/>
        <v>60-61</v>
      </c>
      <c r="C57" s="23" t="str">
        <f t="shared" si="11"/>
        <v>9</v>
      </c>
      <c r="D57" s="35">
        <f t="shared" si="12"/>
        <v>42.857142857142854</v>
      </c>
      <c r="E57" s="23">
        <f t="shared" si="2"/>
        <v>28</v>
      </c>
      <c r="F57" s="52">
        <f t="shared" si="4"/>
        <v>12</v>
      </c>
      <c r="G57" s="53">
        <f>'5.1 '!G57</f>
        <v>4</v>
      </c>
      <c r="H57" s="54">
        <f>'5.2 '!G58</f>
        <v>0</v>
      </c>
      <c r="I57" s="55">
        <f>'5.3 '!G58</f>
        <v>0</v>
      </c>
      <c r="J57" s="55">
        <f>'5.4'!G57</f>
        <v>2</v>
      </c>
      <c r="K57" s="55">
        <f>'5.5 '!G57</f>
        <v>0</v>
      </c>
      <c r="L57" s="54">
        <f>'5.6'!G57</f>
        <v>2</v>
      </c>
      <c r="M57" s="54">
        <f>'5.7'!G58</f>
        <v>0</v>
      </c>
      <c r="N57" s="54">
        <f>'5.8'!G57</f>
        <v>0</v>
      </c>
      <c r="O57" s="54">
        <f>'5.9'!G57</f>
        <v>2</v>
      </c>
      <c r="P57" s="54">
        <f>'5.10'!G58</f>
        <v>0</v>
      </c>
      <c r="Q57" s="54">
        <f>'5.11'!G57</f>
        <v>0</v>
      </c>
      <c r="R57" s="54">
        <f>'5.12'!G57</f>
        <v>0</v>
      </c>
      <c r="S57" s="54">
        <f>'5.13'!G57</f>
        <v>2</v>
      </c>
    </row>
    <row r="58" spans="1:19" ht="15" customHeight="1">
      <c r="A58" s="132" t="s">
        <v>49</v>
      </c>
      <c r="B58" s="23" t="str">
        <f t="shared" si="3"/>
        <v>77-81</v>
      </c>
      <c r="C58" s="23" t="str">
        <f t="shared" si="11"/>
        <v>13-14</v>
      </c>
      <c r="D58" s="35">
        <f t="shared" si="12"/>
        <v>14.285714285714285</v>
      </c>
      <c r="E58" s="23">
        <f t="shared" si="2"/>
        <v>28</v>
      </c>
      <c r="F58" s="52">
        <f t="shared" si="4"/>
        <v>4</v>
      </c>
      <c r="G58" s="53">
        <f>'5.1 '!G58</f>
        <v>2</v>
      </c>
      <c r="H58" s="54">
        <f>'5.2 '!G59</f>
        <v>0</v>
      </c>
      <c r="I58" s="55">
        <f>'5.3 '!G59</f>
        <v>0</v>
      </c>
      <c r="J58" s="55">
        <f>'5.4'!G58</f>
        <v>2</v>
      </c>
      <c r="K58" s="55">
        <f>'5.5 '!G58</f>
        <v>0</v>
      </c>
      <c r="L58" s="54">
        <f>'5.6'!G58</f>
        <v>0</v>
      </c>
      <c r="M58" s="54">
        <f>'5.7'!G59</f>
        <v>0</v>
      </c>
      <c r="N58" s="54">
        <f>'5.8'!G58</f>
        <v>0</v>
      </c>
      <c r="O58" s="54">
        <f>'5.9'!G58</f>
        <v>0</v>
      </c>
      <c r="P58" s="54">
        <f>'5.10'!G59</f>
        <v>0</v>
      </c>
      <c r="Q58" s="54">
        <f>'5.11'!G58</f>
        <v>0</v>
      </c>
      <c r="R58" s="54">
        <f>'5.12'!G58</f>
        <v>0</v>
      </c>
      <c r="S58" s="54">
        <f>'5.13'!G58</f>
        <v>0</v>
      </c>
    </row>
    <row r="59" spans="1:19" ht="15" customHeight="1">
      <c r="A59" s="132" t="s">
        <v>50</v>
      </c>
      <c r="B59" s="23" t="str">
        <f t="shared" si="3"/>
        <v>20-28</v>
      </c>
      <c r="C59" s="23" t="str">
        <f t="shared" si="11"/>
        <v>3-5</v>
      </c>
      <c r="D59" s="35">
        <f t="shared" si="12"/>
        <v>75</v>
      </c>
      <c r="E59" s="23">
        <f t="shared" si="2"/>
        <v>28</v>
      </c>
      <c r="F59" s="52">
        <f t="shared" si="4"/>
        <v>21</v>
      </c>
      <c r="G59" s="53">
        <f>'5.1 '!G59</f>
        <v>4</v>
      </c>
      <c r="H59" s="54">
        <f>'5.2 '!G60</f>
        <v>1</v>
      </c>
      <c r="I59" s="55">
        <f>'5.3 '!G60</f>
        <v>2</v>
      </c>
      <c r="J59" s="55">
        <f>'5.4'!G59</f>
        <v>2</v>
      </c>
      <c r="K59" s="55">
        <f>'5.5 '!G59</f>
        <v>2</v>
      </c>
      <c r="L59" s="54">
        <f>'5.6'!G59</f>
        <v>2</v>
      </c>
      <c r="M59" s="54">
        <f>'5.7'!G60</f>
        <v>2</v>
      </c>
      <c r="N59" s="54">
        <f>'5.8'!G59</f>
        <v>2</v>
      </c>
      <c r="O59" s="54">
        <f>'5.9'!G59</f>
        <v>0</v>
      </c>
      <c r="P59" s="54">
        <f>'5.10'!G60</f>
        <v>0</v>
      </c>
      <c r="Q59" s="54">
        <f>'5.11'!G59</f>
        <v>2</v>
      </c>
      <c r="R59" s="54">
        <f>'5.12'!G59</f>
        <v>2</v>
      </c>
      <c r="S59" s="54">
        <f>'5.13'!G59</f>
        <v>0</v>
      </c>
    </row>
    <row r="60" spans="1:19" ht="15" customHeight="1">
      <c r="A60" s="132" t="s">
        <v>51</v>
      </c>
      <c r="B60" s="23" t="str">
        <f t="shared" si="3"/>
        <v>7-9</v>
      </c>
      <c r="C60" s="23" t="str">
        <f t="shared" si="11"/>
        <v>2</v>
      </c>
      <c r="D60" s="35">
        <f t="shared" si="12"/>
        <v>85.71428571428571</v>
      </c>
      <c r="E60" s="23">
        <f t="shared" si="2"/>
        <v>28</v>
      </c>
      <c r="F60" s="52">
        <f t="shared" si="4"/>
        <v>24</v>
      </c>
      <c r="G60" s="53">
        <f>'5.1 '!G60</f>
        <v>4</v>
      </c>
      <c r="H60" s="54">
        <f>'5.2 '!G61</f>
        <v>2</v>
      </c>
      <c r="I60" s="55">
        <f>'5.3 '!G61</f>
        <v>2</v>
      </c>
      <c r="J60" s="55">
        <f>'5.4'!G60</f>
        <v>2</v>
      </c>
      <c r="K60" s="55">
        <f>'5.5 '!G60</f>
        <v>2</v>
      </c>
      <c r="L60" s="54">
        <f>'5.6'!G60</f>
        <v>2</v>
      </c>
      <c r="M60" s="54">
        <f>'5.7'!G61</f>
        <v>2</v>
      </c>
      <c r="N60" s="54">
        <f>'5.8'!G60</f>
        <v>2</v>
      </c>
      <c r="O60" s="54">
        <f>'5.9'!G60</f>
        <v>0</v>
      </c>
      <c r="P60" s="54">
        <f>'5.10'!G61</f>
        <v>0</v>
      </c>
      <c r="Q60" s="54">
        <f>'5.11'!G60</f>
        <v>2</v>
      </c>
      <c r="R60" s="54">
        <f>'5.12'!G60</f>
        <v>2</v>
      </c>
      <c r="S60" s="54">
        <f>'5.13'!G60</f>
        <v>2</v>
      </c>
    </row>
    <row r="61" spans="1:19" ht="15" customHeight="1">
      <c r="A61" s="132" t="s">
        <v>52</v>
      </c>
      <c r="B61" s="23" t="str">
        <f t="shared" si="3"/>
        <v>64-66</v>
      </c>
      <c r="C61" s="23" t="str">
        <f t="shared" si="11"/>
        <v>10-11</v>
      </c>
      <c r="D61" s="35">
        <f t="shared" si="12"/>
        <v>32.142857142857146</v>
      </c>
      <c r="E61" s="23">
        <f t="shared" si="2"/>
        <v>28</v>
      </c>
      <c r="F61" s="52">
        <f t="shared" si="4"/>
        <v>9</v>
      </c>
      <c r="G61" s="53">
        <f>'5.1 '!G61</f>
        <v>2</v>
      </c>
      <c r="H61" s="54">
        <f>'5.2 '!G62</f>
        <v>2</v>
      </c>
      <c r="I61" s="55">
        <f>'5.3 '!G62</f>
        <v>0</v>
      </c>
      <c r="J61" s="55">
        <f>'5.4'!G61</f>
        <v>0</v>
      </c>
      <c r="K61" s="55">
        <f>'5.5 '!G61</f>
        <v>0</v>
      </c>
      <c r="L61" s="54">
        <f>'5.6'!G61</f>
        <v>0</v>
      </c>
      <c r="M61" s="54">
        <f>'5.7'!G62</f>
        <v>0</v>
      </c>
      <c r="N61" s="54">
        <f>'5.8'!G61</f>
        <v>0</v>
      </c>
      <c r="O61" s="54">
        <f>'5.9'!G61</f>
        <v>2</v>
      </c>
      <c r="P61" s="54">
        <f>'5.10'!G62</f>
        <v>0</v>
      </c>
      <c r="Q61" s="54">
        <f>'5.11'!G61</f>
        <v>1</v>
      </c>
      <c r="R61" s="54">
        <f>'5.12'!G61</f>
        <v>2</v>
      </c>
      <c r="S61" s="54">
        <f>'5.13'!G61</f>
        <v>0</v>
      </c>
    </row>
    <row r="62" spans="1:19" ht="15" customHeight="1">
      <c r="A62" s="132" t="s">
        <v>53</v>
      </c>
      <c r="B62" s="23" t="str">
        <f t="shared" si="3"/>
        <v>64-66</v>
      </c>
      <c r="C62" s="23" t="str">
        <f t="shared" si="11"/>
        <v>10-11</v>
      </c>
      <c r="D62" s="35">
        <f t="shared" si="12"/>
        <v>32.142857142857146</v>
      </c>
      <c r="E62" s="23">
        <f t="shared" si="2"/>
        <v>28</v>
      </c>
      <c r="F62" s="52">
        <f t="shared" si="4"/>
        <v>9</v>
      </c>
      <c r="G62" s="53">
        <f>'5.1 '!G62</f>
        <v>4</v>
      </c>
      <c r="H62" s="54">
        <f>'5.2 '!G63</f>
        <v>1</v>
      </c>
      <c r="I62" s="55">
        <f>'5.3 '!G63</f>
        <v>0</v>
      </c>
      <c r="J62" s="55">
        <f>'5.4'!G62</f>
        <v>0</v>
      </c>
      <c r="K62" s="55">
        <f>'5.5 '!G62</f>
        <v>0</v>
      </c>
      <c r="L62" s="54">
        <f>'5.6'!G62</f>
        <v>0</v>
      </c>
      <c r="M62" s="54">
        <f>'5.7'!G63</f>
        <v>0</v>
      </c>
      <c r="N62" s="54">
        <f>'5.8'!G62</f>
        <v>0</v>
      </c>
      <c r="O62" s="54">
        <f>'5.9'!G62</f>
        <v>2</v>
      </c>
      <c r="P62" s="54">
        <f>'5.10'!G63</f>
        <v>1</v>
      </c>
      <c r="Q62" s="54">
        <f>'5.11'!G62</f>
        <v>1</v>
      </c>
      <c r="R62" s="54">
        <f>'5.12'!G62</f>
        <v>0</v>
      </c>
      <c r="S62" s="54">
        <f>'5.13'!G62</f>
        <v>0</v>
      </c>
    </row>
    <row r="63" spans="1:19" ht="15" customHeight="1">
      <c r="A63" s="132" t="s">
        <v>54</v>
      </c>
      <c r="B63" s="23" t="str">
        <f t="shared" si="3"/>
        <v>20-28</v>
      </c>
      <c r="C63" s="23" t="str">
        <f t="shared" si="11"/>
        <v>3-5</v>
      </c>
      <c r="D63" s="35">
        <f t="shared" si="12"/>
        <v>75</v>
      </c>
      <c r="E63" s="23">
        <f t="shared" si="2"/>
        <v>28</v>
      </c>
      <c r="F63" s="52">
        <f t="shared" si="4"/>
        <v>21</v>
      </c>
      <c r="G63" s="53">
        <f>'5.1 '!G63</f>
        <v>4</v>
      </c>
      <c r="H63" s="54">
        <f>'5.2 '!G64</f>
        <v>1</v>
      </c>
      <c r="I63" s="55">
        <f>'5.3 '!G64</f>
        <v>2</v>
      </c>
      <c r="J63" s="55">
        <f>'5.4'!G63</f>
        <v>2</v>
      </c>
      <c r="K63" s="55">
        <f>'5.5 '!G63</f>
        <v>2</v>
      </c>
      <c r="L63" s="54">
        <f>'5.6'!G63</f>
        <v>2</v>
      </c>
      <c r="M63" s="54">
        <f>'5.7'!G64</f>
        <v>2</v>
      </c>
      <c r="N63" s="54">
        <f>'5.8'!G63</f>
        <v>2</v>
      </c>
      <c r="O63" s="54">
        <f>'5.9'!G63</f>
        <v>2</v>
      </c>
      <c r="P63" s="54">
        <f>'5.10'!G64</f>
        <v>0</v>
      </c>
      <c r="Q63" s="54">
        <f>'5.11'!G63</f>
        <v>2</v>
      </c>
      <c r="R63" s="54">
        <f>'5.12'!G63</f>
        <v>0</v>
      </c>
      <c r="S63" s="54">
        <f>'5.13'!G63</f>
        <v>0</v>
      </c>
    </row>
    <row r="64" spans="1:19" ht="15" customHeight="1">
      <c r="A64" s="132" t="s">
        <v>55</v>
      </c>
      <c r="B64" s="23" t="str">
        <f t="shared" si="3"/>
        <v>43-44</v>
      </c>
      <c r="C64" s="23" t="str">
        <f t="shared" si="11"/>
        <v>7</v>
      </c>
      <c r="D64" s="35">
        <f t="shared" si="12"/>
        <v>60.71428571428571</v>
      </c>
      <c r="E64" s="23">
        <f t="shared" si="2"/>
        <v>28</v>
      </c>
      <c r="F64" s="52">
        <f t="shared" si="4"/>
        <v>17</v>
      </c>
      <c r="G64" s="53">
        <f>'5.1 '!G64</f>
        <v>4</v>
      </c>
      <c r="H64" s="54">
        <f>'5.2 '!G65</f>
        <v>1</v>
      </c>
      <c r="I64" s="55">
        <f>'5.3 '!G65</f>
        <v>0</v>
      </c>
      <c r="J64" s="55">
        <f>'5.4'!G64</f>
        <v>2</v>
      </c>
      <c r="K64" s="55">
        <f>'5.5 '!G64</f>
        <v>2</v>
      </c>
      <c r="L64" s="54">
        <f>'5.6'!G64</f>
        <v>2</v>
      </c>
      <c r="M64" s="54">
        <f>'5.7'!G65</f>
        <v>2</v>
      </c>
      <c r="N64" s="54">
        <f>'5.8'!G64</f>
        <v>0</v>
      </c>
      <c r="O64" s="54">
        <f>'5.9'!G64</f>
        <v>0</v>
      </c>
      <c r="P64" s="54">
        <f>'5.10'!G65</f>
        <v>0</v>
      </c>
      <c r="Q64" s="54">
        <f>'5.11'!G64</f>
        <v>1</v>
      </c>
      <c r="R64" s="54">
        <f>'5.12'!G64</f>
        <v>2</v>
      </c>
      <c r="S64" s="54">
        <f>'5.13'!G64</f>
        <v>1</v>
      </c>
    </row>
    <row r="65" spans="1:19" ht="15" customHeight="1">
      <c r="A65" s="132" t="s">
        <v>56</v>
      </c>
      <c r="B65" s="23" t="str">
        <f t="shared" si="3"/>
        <v>45-46</v>
      </c>
      <c r="C65" s="23" t="str">
        <f t="shared" si="11"/>
        <v>8</v>
      </c>
      <c r="D65" s="35">
        <f t="shared" si="12"/>
        <v>58.92857142857143</v>
      </c>
      <c r="E65" s="23">
        <f t="shared" si="2"/>
        <v>28</v>
      </c>
      <c r="F65" s="52">
        <f t="shared" si="4"/>
        <v>16.5</v>
      </c>
      <c r="G65" s="53">
        <f>'5.1 '!G65</f>
        <v>2</v>
      </c>
      <c r="H65" s="54">
        <f>'5.2 '!G66</f>
        <v>0.5</v>
      </c>
      <c r="I65" s="55">
        <f>'5.3 '!G66</f>
        <v>1</v>
      </c>
      <c r="J65" s="55">
        <f>'5.4'!G65</f>
        <v>2</v>
      </c>
      <c r="K65" s="55">
        <f>'5.5 '!G65</f>
        <v>2</v>
      </c>
      <c r="L65" s="54">
        <f>'5.6'!G65</f>
        <v>2</v>
      </c>
      <c r="M65" s="54">
        <f>'5.7'!G66</f>
        <v>2</v>
      </c>
      <c r="N65" s="54">
        <f>'5.8'!G65</f>
        <v>2</v>
      </c>
      <c r="O65" s="54">
        <f>'5.9'!G65</f>
        <v>0</v>
      </c>
      <c r="P65" s="54">
        <f>'5.10'!G66</f>
        <v>0</v>
      </c>
      <c r="Q65" s="54">
        <f>'5.11'!G65</f>
        <v>1</v>
      </c>
      <c r="R65" s="54">
        <f>'5.12'!G65</f>
        <v>2</v>
      </c>
      <c r="S65" s="54">
        <f>'5.13'!G65</f>
        <v>0</v>
      </c>
    </row>
    <row r="66" spans="1:19" ht="15" customHeight="1">
      <c r="A66" s="132" t="s">
        <v>57</v>
      </c>
      <c r="B66" s="23" t="str">
        <f t="shared" si="3"/>
        <v>71-74</v>
      </c>
      <c r="C66" s="23" t="str">
        <f t="shared" si="11"/>
        <v>12</v>
      </c>
      <c r="D66" s="35">
        <f t="shared" si="12"/>
        <v>21.428571428571427</v>
      </c>
      <c r="E66" s="23">
        <f t="shared" si="2"/>
        <v>28</v>
      </c>
      <c r="F66" s="52">
        <f t="shared" si="4"/>
        <v>6</v>
      </c>
      <c r="G66" s="53">
        <f>'5.1 '!G66</f>
        <v>2</v>
      </c>
      <c r="H66" s="54">
        <f>'5.2 '!G67</f>
        <v>0</v>
      </c>
      <c r="I66" s="55">
        <f>'5.3 '!G67</f>
        <v>0</v>
      </c>
      <c r="J66" s="55">
        <f>'5.4'!G66</f>
        <v>0</v>
      </c>
      <c r="K66" s="55">
        <f>'5.5 '!G66</f>
        <v>0</v>
      </c>
      <c r="L66" s="54">
        <f>'5.6'!G66</f>
        <v>0</v>
      </c>
      <c r="M66" s="54">
        <f>'5.7'!G67</f>
        <v>0</v>
      </c>
      <c r="N66" s="54">
        <f>'5.8'!G66</f>
        <v>0</v>
      </c>
      <c r="O66" s="54">
        <f>'5.9'!G66</f>
        <v>0</v>
      </c>
      <c r="P66" s="54">
        <f>'5.10'!G67</f>
        <v>0</v>
      </c>
      <c r="Q66" s="54">
        <f>'5.11'!G66</f>
        <v>2</v>
      </c>
      <c r="R66" s="54">
        <f>'5.12'!G66</f>
        <v>2</v>
      </c>
      <c r="S66" s="54">
        <f>'5.13'!G66</f>
        <v>0</v>
      </c>
    </row>
    <row r="67" spans="1:19" ht="15" customHeight="1">
      <c r="A67" s="132" t="s">
        <v>58</v>
      </c>
      <c r="B67" s="23" t="str">
        <f t="shared" si="3"/>
        <v>20-28</v>
      </c>
      <c r="C67" s="23" t="str">
        <f t="shared" si="11"/>
        <v>3-5</v>
      </c>
      <c r="D67" s="35">
        <f t="shared" si="12"/>
        <v>75</v>
      </c>
      <c r="E67" s="23">
        <f t="shared" si="2"/>
        <v>28</v>
      </c>
      <c r="F67" s="52">
        <f t="shared" si="4"/>
        <v>21</v>
      </c>
      <c r="G67" s="53">
        <f>'5.1 '!G67</f>
        <v>4</v>
      </c>
      <c r="H67" s="54">
        <f>'5.2 '!G68</f>
        <v>0</v>
      </c>
      <c r="I67" s="55">
        <f>'5.3 '!G68</f>
        <v>2</v>
      </c>
      <c r="J67" s="55">
        <f>'5.4'!G67</f>
        <v>2</v>
      </c>
      <c r="K67" s="55">
        <f>'5.5 '!G67</f>
        <v>2</v>
      </c>
      <c r="L67" s="54">
        <f>'5.6'!G67</f>
        <v>2</v>
      </c>
      <c r="M67" s="54">
        <f>'5.7'!G68</f>
        <v>0</v>
      </c>
      <c r="N67" s="54">
        <f>'5.8'!G67</f>
        <v>2</v>
      </c>
      <c r="O67" s="54">
        <f>'5.9'!G67</f>
        <v>2</v>
      </c>
      <c r="P67" s="54">
        <f>'5.10'!G68</f>
        <v>2</v>
      </c>
      <c r="Q67" s="54">
        <f>'5.11'!G67</f>
        <v>1</v>
      </c>
      <c r="R67" s="54">
        <f>'5.12'!G67</f>
        <v>2</v>
      </c>
      <c r="S67" s="54">
        <f>'5.13'!G67</f>
        <v>0</v>
      </c>
    </row>
    <row r="68" spans="1:19" ht="15" customHeight="1">
      <c r="A68" s="132" t="s">
        <v>59</v>
      </c>
      <c r="B68" s="23" t="str">
        <f t="shared" si="3"/>
        <v>35-38</v>
      </c>
      <c r="C68" s="23" t="str">
        <f t="shared" si="11"/>
        <v>6</v>
      </c>
      <c r="D68" s="35">
        <f t="shared" si="12"/>
        <v>67.85714285714286</v>
      </c>
      <c r="E68" s="23">
        <f t="shared" si="2"/>
        <v>28</v>
      </c>
      <c r="F68" s="52">
        <f t="shared" si="4"/>
        <v>19</v>
      </c>
      <c r="G68" s="53">
        <f>'5.1 '!G68</f>
        <v>4</v>
      </c>
      <c r="H68" s="54">
        <f>'5.2 '!G69</f>
        <v>1</v>
      </c>
      <c r="I68" s="55">
        <f>'5.3 '!G69</f>
        <v>2</v>
      </c>
      <c r="J68" s="55">
        <f>'5.4'!G68</f>
        <v>2</v>
      </c>
      <c r="K68" s="55">
        <f>'5.5 '!G68</f>
        <v>2</v>
      </c>
      <c r="L68" s="54">
        <f>'5.6'!G68</f>
        <v>2</v>
      </c>
      <c r="M68" s="54">
        <f>'5.7'!G69</f>
        <v>2</v>
      </c>
      <c r="N68" s="54">
        <f>'5.8'!G68</f>
        <v>0</v>
      </c>
      <c r="O68" s="54">
        <f>'5.9'!G68</f>
        <v>0</v>
      </c>
      <c r="P68" s="54">
        <f>'5.10'!G69</f>
        <v>0</v>
      </c>
      <c r="Q68" s="54">
        <f>'5.11'!G68</f>
        <v>2</v>
      </c>
      <c r="R68" s="54">
        <f>'5.12'!G68</f>
        <v>2</v>
      </c>
      <c r="S68" s="54">
        <f>'5.13'!G68</f>
        <v>0</v>
      </c>
    </row>
    <row r="69" spans="1:19" ht="15" customHeight="1">
      <c r="A69" s="21" t="s">
        <v>60</v>
      </c>
      <c r="B69" s="24"/>
      <c r="C69" s="24"/>
      <c r="D69" s="36"/>
      <c r="E69" s="36"/>
      <c r="F69" s="36"/>
      <c r="G69" s="56"/>
      <c r="H69" s="57"/>
      <c r="I69" s="58"/>
      <c r="J69" s="58"/>
      <c r="K69" s="58"/>
      <c r="L69" s="57"/>
      <c r="M69" s="57"/>
      <c r="N69" s="57"/>
      <c r="O69" s="57"/>
      <c r="P69" s="57"/>
      <c r="Q69" s="57"/>
      <c r="R69" s="57"/>
      <c r="S69" s="57"/>
    </row>
    <row r="70" spans="1:19" ht="15" customHeight="1">
      <c r="A70" s="132" t="s">
        <v>61</v>
      </c>
      <c r="B70" s="23" t="str">
        <f t="shared" si="3"/>
        <v>83-84</v>
      </c>
      <c r="C70" s="23" t="str">
        <f aca="true" t="shared" si="13" ref="C70:C75">RANK(D70,$D$70:$D$75)&amp;IF(COUNTIF($D$70:$D$75,D70)&gt;1,"-"&amp;RANK(D70,$D$70:$D$75)+COUNTIF($D$70:$D$75,D70)-1,"")</f>
        <v>6</v>
      </c>
      <c r="D70" s="35">
        <f aca="true" t="shared" si="14" ref="D70:D75">F70/E70*100</f>
        <v>7.142857142857142</v>
      </c>
      <c r="E70" s="23">
        <f t="shared" si="2"/>
        <v>28</v>
      </c>
      <c r="F70" s="52">
        <f t="shared" si="4"/>
        <v>2</v>
      </c>
      <c r="G70" s="53">
        <f>'5.1 '!G70</f>
        <v>2</v>
      </c>
      <c r="H70" s="54">
        <f>'5.2 '!G71</f>
        <v>0</v>
      </c>
      <c r="I70" s="55">
        <f>'5.3 '!G71</f>
        <v>0</v>
      </c>
      <c r="J70" s="55">
        <f>'5.4'!G70</f>
        <v>0</v>
      </c>
      <c r="K70" s="55">
        <f>'5.5 '!G70</f>
        <v>0</v>
      </c>
      <c r="L70" s="54">
        <f>'5.6'!G70</f>
        <v>0</v>
      </c>
      <c r="M70" s="54">
        <f>'5.7'!G71</f>
        <v>0</v>
      </c>
      <c r="N70" s="54">
        <f>'5.8'!G70</f>
        <v>0</v>
      </c>
      <c r="O70" s="54">
        <f>'5.9'!G70</f>
        <v>0</v>
      </c>
      <c r="P70" s="54">
        <f>'5.10'!G71</f>
        <v>0</v>
      </c>
      <c r="Q70" s="54">
        <f>'5.11'!G70</f>
        <v>0</v>
      </c>
      <c r="R70" s="54">
        <f>'5.12'!G70</f>
        <v>0</v>
      </c>
      <c r="S70" s="54">
        <f>'5.13'!G70</f>
        <v>0</v>
      </c>
    </row>
    <row r="71" spans="1:19" ht="15" customHeight="1">
      <c r="A71" s="132" t="s">
        <v>62</v>
      </c>
      <c r="B71" s="23" t="str">
        <f t="shared" si="3"/>
        <v>54-56</v>
      </c>
      <c r="C71" s="23" t="str">
        <f t="shared" si="13"/>
        <v>5</v>
      </c>
      <c r="D71" s="35">
        <f t="shared" si="14"/>
        <v>50</v>
      </c>
      <c r="E71" s="23">
        <f aca="true" t="shared" si="15" ref="E71:E98">$F$5</f>
        <v>28</v>
      </c>
      <c r="F71" s="52">
        <f t="shared" si="4"/>
        <v>14</v>
      </c>
      <c r="G71" s="53">
        <f>'5.1 '!G71</f>
        <v>4</v>
      </c>
      <c r="H71" s="54">
        <f>'5.2 '!G72</f>
        <v>2</v>
      </c>
      <c r="I71" s="55">
        <f>'5.3 '!G72</f>
        <v>0</v>
      </c>
      <c r="J71" s="55">
        <f>'5.4'!G71</f>
        <v>2</v>
      </c>
      <c r="K71" s="55">
        <f>'5.5 '!G71</f>
        <v>2</v>
      </c>
      <c r="L71" s="54">
        <f>'5.6'!G71</f>
        <v>2</v>
      </c>
      <c r="M71" s="54">
        <f>'5.7'!G72</f>
        <v>0</v>
      </c>
      <c r="N71" s="54">
        <f>'5.8'!G71</f>
        <v>0</v>
      </c>
      <c r="O71" s="54">
        <f>'5.9'!G71</f>
        <v>0</v>
      </c>
      <c r="P71" s="54">
        <f>'5.10'!G72</f>
        <v>0</v>
      </c>
      <c r="Q71" s="54">
        <f>'5.11'!G71</f>
        <v>0</v>
      </c>
      <c r="R71" s="54">
        <f>'5.12'!G71</f>
        <v>2</v>
      </c>
      <c r="S71" s="54">
        <f>'5.13'!G71</f>
        <v>0</v>
      </c>
    </row>
    <row r="72" spans="1:19" ht="15" customHeight="1">
      <c r="A72" s="132" t="s">
        <v>63</v>
      </c>
      <c r="B72" s="23" t="str">
        <f aca="true" t="shared" si="16" ref="B72:B98">RANK(D72,$D$7:$D$98)&amp;IF(COUNTIF($D$7:$D$98,D72)&gt;1,"-"&amp;RANK(D72,$D$7:$D$98)+COUNTIF($D$7:$D$98,D72)-1,"")</f>
        <v>14-19</v>
      </c>
      <c r="C72" s="23" t="str">
        <f t="shared" si="13"/>
        <v>2</v>
      </c>
      <c r="D72" s="35">
        <f t="shared" si="14"/>
        <v>78.57142857142857</v>
      </c>
      <c r="E72" s="23">
        <f t="shared" si="15"/>
        <v>28</v>
      </c>
      <c r="F72" s="52">
        <f aca="true" t="shared" si="17" ref="F72:F98">SUM(G72:S72)</f>
        <v>22</v>
      </c>
      <c r="G72" s="53">
        <f>'5.1 '!G72</f>
        <v>4</v>
      </c>
      <c r="H72" s="54">
        <f>'5.2 '!G73</f>
        <v>2</v>
      </c>
      <c r="I72" s="55">
        <f>'5.3 '!G73</f>
        <v>2</v>
      </c>
      <c r="J72" s="55">
        <f>'5.4'!G72</f>
        <v>2</v>
      </c>
      <c r="K72" s="55">
        <f>'5.5 '!G72</f>
        <v>2</v>
      </c>
      <c r="L72" s="54">
        <f>'5.6'!G72</f>
        <v>2</v>
      </c>
      <c r="M72" s="54">
        <f>'5.7'!G73</f>
        <v>2</v>
      </c>
      <c r="N72" s="54">
        <f>'5.8'!G72</f>
        <v>0</v>
      </c>
      <c r="O72" s="54">
        <f>'5.9'!G72</f>
        <v>2</v>
      </c>
      <c r="P72" s="54">
        <f>'5.10'!G73</f>
        <v>0</v>
      </c>
      <c r="Q72" s="54">
        <f>'5.11'!G72</f>
        <v>2</v>
      </c>
      <c r="R72" s="54">
        <f>'5.12'!G72</f>
        <v>2</v>
      </c>
      <c r="S72" s="54">
        <f>'5.13'!G72</f>
        <v>0</v>
      </c>
    </row>
    <row r="73" spans="1:19" ht="15" customHeight="1">
      <c r="A73" s="132" t="s">
        <v>64</v>
      </c>
      <c r="B73" s="23" t="str">
        <f t="shared" si="16"/>
        <v>20-28</v>
      </c>
      <c r="C73" s="23" t="str">
        <f t="shared" si="13"/>
        <v>3</v>
      </c>
      <c r="D73" s="35">
        <f t="shared" si="14"/>
        <v>75</v>
      </c>
      <c r="E73" s="23">
        <f t="shared" si="15"/>
        <v>28</v>
      </c>
      <c r="F73" s="52">
        <f t="shared" si="17"/>
        <v>21</v>
      </c>
      <c r="G73" s="53">
        <f>'5.1 '!G73</f>
        <v>4</v>
      </c>
      <c r="H73" s="54">
        <f>'5.2 '!G74</f>
        <v>1</v>
      </c>
      <c r="I73" s="55">
        <f>'5.3 '!G74</f>
        <v>2</v>
      </c>
      <c r="J73" s="55">
        <f>'5.4'!G73</f>
        <v>2</v>
      </c>
      <c r="K73" s="55">
        <f>'5.5 '!G73</f>
        <v>2</v>
      </c>
      <c r="L73" s="54">
        <f>'5.6'!G73</f>
        <v>2</v>
      </c>
      <c r="M73" s="54">
        <f>'5.7'!G74</f>
        <v>0</v>
      </c>
      <c r="N73" s="54">
        <f>'5.8'!G73</f>
        <v>2</v>
      </c>
      <c r="O73" s="54">
        <f>'5.9'!G73</f>
        <v>2</v>
      </c>
      <c r="P73" s="54">
        <f>'5.10'!G74</f>
        <v>0</v>
      </c>
      <c r="Q73" s="54">
        <f>'5.11'!G73</f>
        <v>2</v>
      </c>
      <c r="R73" s="54">
        <f>'5.12'!G73</f>
        <v>0</v>
      </c>
      <c r="S73" s="54">
        <f>'5.13'!G73</f>
        <v>2</v>
      </c>
    </row>
    <row r="74" spans="1:19" ht="15" customHeight="1">
      <c r="A74" s="133" t="s">
        <v>65</v>
      </c>
      <c r="B74" s="23" t="str">
        <f t="shared" si="16"/>
        <v>10-13</v>
      </c>
      <c r="C74" s="23" t="str">
        <f t="shared" si="13"/>
        <v>1</v>
      </c>
      <c r="D74" s="35">
        <f t="shared" si="14"/>
        <v>82.14285714285714</v>
      </c>
      <c r="E74" s="23">
        <f t="shared" si="15"/>
        <v>28</v>
      </c>
      <c r="F74" s="52">
        <f t="shared" si="17"/>
        <v>23</v>
      </c>
      <c r="G74" s="53">
        <f>'5.1 '!G74</f>
        <v>4</v>
      </c>
      <c r="H74" s="54">
        <f>'5.2 '!G75</f>
        <v>1</v>
      </c>
      <c r="I74" s="55">
        <f>'5.3 '!G75</f>
        <v>2</v>
      </c>
      <c r="J74" s="55">
        <f>'5.4'!G74</f>
        <v>2</v>
      </c>
      <c r="K74" s="55">
        <f>'5.5 '!G74</f>
        <v>2</v>
      </c>
      <c r="L74" s="54">
        <f>'5.6'!G74</f>
        <v>2</v>
      </c>
      <c r="M74" s="54">
        <f>'5.7'!G75</f>
        <v>0</v>
      </c>
      <c r="N74" s="54">
        <f>'5.8'!G74</f>
        <v>2</v>
      </c>
      <c r="O74" s="54">
        <f>'5.9'!G74</f>
        <v>2</v>
      </c>
      <c r="P74" s="54">
        <f>'5.10'!G75</f>
        <v>1</v>
      </c>
      <c r="Q74" s="54">
        <f>'5.11'!G74</f>
        <v>2</v>
      </c>
      <c r="R74" s="54">
        <f>'5.12'!G74</f>
        <v>2</v>
      </c>
      <c r="S74" s="54">
        <f>'5.13'!G74</f>
        <v>1</v>
      </c>
    </row>
    <row r="75" spans="1:19" ht="15" customHeight="1">
      <c r="A75" s="132" t="s">
        <v>66</v>
      </c>
      <c r="B75" s="23" t="str">
        <f t="shared" si="16"/>
        <v>29-33</v>
      </c>
      <c r="C75" s="23" t="str">
        <f t="shared" si="13"/>
        <v>4</v>
      </c>
      <c r="D75" s="35">
        <f t="shared" si="14"/>
        <v>71.42857142857143</v>
      </c>
      <c r="E75" s="23">
        <f t="shared" si="15"/>
        <v>28</v>
      </c>
      <c r="F75" s="52">
        <f t="shared" si="17"/>
        <v>20</v>
      </c>
      <c r="G75" s="53">
        <f>'5.1 '!G75</f>
        <v>4</v>
      </c>
      <c r="H75" s="54">
        <f>'5.2 '!G76</f>
        <v>1</v>
      </c>
      <c r="I75" s="55">
        <f>'5.3 '!G76</f>
        <v>2</v>
      </c>
      <c r="J75" s="55">
        <f>'5.4'!G75</f>
        <v>2</v>
      </c>
      <c r="K75" s="55">
        <f>'5.5 '!G75</f>
        <v>2</v>
      </c>
      <c r="L75" s="54">
        <f>'5.6'!G75</f>
        <v>2</v>
      </c>
      <c r="M75" s="54">
        <f>'5.7'!G76</f>
        <v>1</v>
      </c>
      <c r="N75" s="54">
        <f>'5.8'!G75</f>
        <v>2</v>
      </c>
      <c r="O75" s="54">
        <f>'5.9'!G75</f>
        <v>0</v>
      </c>
      <c r="P75" s="54">
        <f>'5.10'!G76</f>
        <v>0</v>
      </c>
      <c r="Q75" s="54">
        <f>'5.11'!G75</f>
        <v>2</v>
      </c>
      <c r="R75" s="54">
        <f>'5.12'!G75</f>
        <v>2</v>
      </c>
      <c r="S75" s="54">
        <f>'5.13'!G75</f>
        <v>0</v>
      </c>
    </row>
    <row r="76" spans="1:19" ht="15" customHeight="1">
      <c r="A76" s="21" t="s">
        <v>67</v>
      </c>
      <c r="B76" s="24"/>
      <c r="C76" s="24"/>
      <c r="D76" s="36"/>
      <c r="E76" s="36"/>
      <c r="F76" s="36"/>
      <c r="G76" s="56"/>
      <c r="H76" s="57"/>
      <c r="I76" s="58"/>
      <c r="J76" s="58"/>
      <c r="K76" s="58"/>
      <c r="L76" s="57"/>
      <c r="M76" s="57"/>
      <c r="N76" s="57"/>
      <c r="O76" s="57"/>
      <c r="P76" s="57"/>
      <c r="Q76" s="57"/>
      <c r="R76" s="57"/>
      <c r="S76" s="57"/>
    </row>
    <row r="77" spans="1:19" ht="15" customHeight="1">
      <c r="A77" s="132" t="s">
        <v>68</v>
      </c>
      <c r="B77" s="23" t="str">
        <f t="shared" si="16"/>
        <v>40-41</v>
      </c>
      <c r="C77" s="23" t="str">
        <f aca="true" t="shared" si="18" ref="C77:C88">RANK(D77,$D$77:$D$88)&amp;IF(COUNTIF($D$77:$D$88,D77)&gt;1,"-"&amp;RANK(D77,$D$77:$D$88)+COUNTIF($D$77:$D$88,D77)-1,"")</f>
        <v>7</v>
      </c>
      <c r="D77" s="35">
        <f aca="true" t="shared" si="19" ref="D77:D88">F77/E77*100</f>
        <v>64.28571428571429</v>
      </c>
      <c r="E77" s="23">
        <f t="shared" si="15"/>
        <v>28</v>
      </c>
      <c r="F77" s="52">
        <f t="shared" si="17"/>
        <v>18</v>
      </c>
      <c r="G77" s="53">
        <f>'5.1 '!G77</f>
        <v>4</v>
      </c>
      <c r="H77" s="54">
        <f>'5.2 '!G78</f>
        <v>1</v>
      </c>
      <c r="I77" s="55">
        <f>'5.3 '!G78</f>
        <v>0</v>
      </c>
      <c r="J77" s="55">
        <f>'5.4'!G77</f>
        <v>0</v>
      </c>
      <c r="K77" s="55">
        <f>'5.5 '!G77</f>
        <v>0</v>
      </c>
      <c r="L77" s="54">
        <f>'5.6'!G77</f>
        <v>2</v>
      </c>
      <c r="M77" s="54">
        <f>'5.7'!G78</f>
        <v>2</v>
      </c>
      <c r="N77" s="54">
        <f>'5.8'!G77</f>
        <v>2</v>
      </c>
      <c r="O77" s="54">
        <f>'5.9'!G77</f>
        <v>2</v>
      </c>
      <c r="P77" s="54">
        <f>'5.10'!G78</f>
        <v>0</v>
      </c>
      <c r="Q77" s="54">
        <f>'5.11'!G77</f>
        <v>1</v>
      </c>
      <c r="R77" s="54">
        <f>'5.12'!G77</f>
        <v>2</v>
      </c>
      <c r="S77" s="54">
        <f>'5.13'!G77</f>
        <v>2</v>
      </c>
    </row>
    <row r="78" spans="1:19" ht="15" customHeight="1">
      <c r="A78" s="132" t="s">
        <v>69</v>
      </c>
      <c r="B78" s="23" t="str">
        <f t="shared" si="16"/>
        <v>29-33</v>
      </c>
      <c r="C78" s="23" t="str">
        <f t="shared" si="18"/>
        <v>5</v>
      </c>
      <c r="D78" s="35">
        <f t="shared" si="19"/>
        <v>71.42857142857143</v>
      </c>
      <c r="E78" s="23">
        <f t="shared" si="15"/>
        <v>28</v>
      </c>
      <c r="F78" s="52">
        <f t="shared" si="17"/>
        <v>20</v>
      </c>
      <c r="G78" s="53">
        <f>'5.1 '!G78</f>
        <v>4</v>
      </c>
      <c r="H78" s="54">
        <f>'5.2 '!G79</f>
        <v>1</v>
      </c>
      <c r="I78" s="55">
        <f>'5.3 '!G79</f>
        <v>2</v>
      </c>
      <c r="J78" s="55">
        <f>'5.4'!G78</f>
        <v>2</v>
      </c>
      <c r="K78" s="55">
        <f>'5.5 '!G78</f>
        <v>2</v>
      </c>
      <c r="L78" s="54">
        <f>'5.6'!G78</f>
        <v>2</v>
      </c>
      <c r="M78" s="54">
        <f>'5.7'!G79</f>
        <v>0</v>
      </c>
      <c r="N78" s="54">
        <f>'5.8'!G78</f>
        <v>2</v>
      </c>
      <c r="O78" s="54">
        <f>'5.9'!G78</f>
        <v>2</v>
      </c>
      <c r="P78" s="54">
        <f>'5.10'!G79</f>
        <v>0</v>
      </c>
      <c r="Q78" s="54">
        <f>'5.11'!G78</f>
        <v>1</v>
      </c>
      <c r="R78" s="54">
        <f>'5.12'!G78</f>
        <v>0</v>
      </c>
      <c r="S78" s="54">
        <f>'5.13'!G78</f>
        <v>2</v>
      </c>
    </row>
    <row r="79" spans="1:19" ht="15" customHeight="1">
      <c r="A79" s="132" t="s">
        <v>70</v>
      </c>
      <c r="B79" s="23" t="str">
        <f t="shared" si="16"/>
        <v>83-84</v>
      </c>
      <c r="C79" s="23" t="str">
        <f t="shared" si="18"/>
        <v>12</v>
      </c>
      <c r="D79" s="35">
        <f t="shared" si="19"/>
        <v>7.142857142857142</v>
      </c>
      <c r="E79" s="23">
        <f t="shared" si="15"/>
        <v>28</v>
      </c>
      <c r="F79" s="52">
        <f t="shared" si="17"/>
        <v>2</v>
      </c>
      <c r="G79" s="53">
        <f>'5.1 '!G79</f>
        <v>2</v>
      </c>
      <c r="H79" s="54">
        <f>'5.2 '!G80</f>
        <v>0</v>
      </c>
      <c r="I79" s="55">
        <f>'5.3 '!G80</f>
        <v>0</v>
      </c>
      <c r="J79" s="55">
        <f>'5.4'!G79</f>
        <v>0</v>
      </c>
      <c r="K79" s="55">
        <f>'5.5 '!G79</f>
        <v>0</v>
      </c>
      <c r="L79" s="54">
        <f>'5.6'!G79</f>
        <v>0</v>
      </c>
      <c r="M79" s="54">
        <f>'5.7'!G80</f>
        <v>0</v>
      </c>
      <c r="N79" s="54">
        <f>'5.8'!G79</f>
        <v>0</v>
      </c>
      <c r="O79" s="54">
        <f>'5.9'!G79</f>
        <v>0</v>
      </c>
      <c r="P79" s="54">
        <f>'5.10'!G80</f>
        <v>0</v>
      </c>
      <c r="Q79" s="54">
        <f>'5.11'!G79</f>
        <v>0</v>
      </c>
      <c r="R79" s="54">
        <f>'5.12'!G79</f>
        <v>0</v>
      </c>
      <c r="S79" s="54">
        <f>'5.13'!G79</f>
        <v>0</v>
      </c>
    </row>
    <row r="80" spans="1:19" ht="15" customHeight="1">
      <c r="A80" s="132" t="s">
        <v>71</v>
      </c>
      <c r="B80" s="23" t="str">
        <f t="shared" si="16"/>
        <v>64-66</v>
      </c>
      <c r="C80" s="23" t="str">
        <f t="shared" si="18"/>
        <v>10</v>
      </c>
      <c r="D80" s="35">
        <f t="shared" si="19"/>
        <v>32.142857142857146</v>
      </c>
      <c r="E80" s="23">
        <f t="shared" si="15"/>
        <v>28</v>
      </c>
      <c r="F80" s="52">
        <f t="shared" si="17"/>
        <v>9</v>
      </c>
      <c r="G80" s="53">
        <f>'5.1 '!G80</f>
        <v>4</v>
      </c>
      <c r="H80" s="54">
        <f>'5.2 '!G81</f>
        <v>1</v>
      </c>
      <c r="I80" s="55">
        <f>'5.3 '!G81</f>
        <v>2</v>
      </c>
      <c r="J80" s="55">
        <f>'5.4'!G80</f>
        <v>0</v>
      </c>
      <c r="K80" s="55">
        <f>'5.5 '!G80</f>
        <v>0</v>
      </c>
      <c r="L80" s="54">
        <f>'5.6'!G80</f>
        <v>0</v>
      </c>
      <c r="M80" s="54">
        <f>'5.7'!G81</f>
        <v>0</v>
      </c>
      <c r="N80" s="54">
        <f>'5.8'!G80</f>
        <v>0</v>
      </c>
      <c r="O80" s="54">
        <f>'5.9'!G80</f>
        <v>0</v>
      </c>
      <c r="P80" s="54">
        <f>'5.10'!G81</f>
        <v>0</v>
      </c>
      <c r="Q80" s="54">
        <f>'5.11'!G80</f>
        <v>2</v>
      </c>
      <c r="R80" s="54">
        <f>'5.12'!G80</f>
        <v>0</v>
      </c>
      <c r="S80" s="54">
        <f>'5.13'!G80</f>
        <v>0</v>
      </c>
    </row>
    <row r="81" spans="1:19" ht="15" customHeight="1">
      <c r="A81" s="132" t="s">
        <v>72</v>
      </c>
      <c r="B81" s="23" t="str">
        <f t="shared" si="16"/>
        <v>57-58</v>
      </c>
      <c r="C81" s="23" t="str">
        <f t="shared" si="18"/>
        <v>9</v>
      </c>
      <c r="D81" s="35">
        <f t="shared" si="19"/>
        <v>46.42857142857143</v>
      </c>
      <c r="E81" s="23">
        <f t="shared" si="15"/>
        <v>28</v>
      </c>
      <c r="F81" s="52">
        <f t="shared" si="17"/>
        <v>13</v>
      </c>
      <c r="G81" s="53">
        <f>'5.1 '!G81</f>
        <v>2</v>
      </c>
      <c r="H81" s="54">
        <f>'5.2 '!G82</f>
        <v>0</v>
      </c>
      <c r="I81" s="55">
        <f>'5.3 '!G82</f>
        <v>2</v>
      </c>
      <c r="J81" s="55">
        <f>'5.4'!G81</f>
        <v>2</v>
      </c>
      <c r="K81" s="55">
        <f>'5.5 '!G81</f>
        <v>2</v>
      </c>
      <c r="L81" s="54">
        <f>'5.6'!G81</f>
        <v>2</v>
      </c>
      <c r="M81" s="54">
        <f>'5.7'!G82</f>
        <v>0</v>
      </c>
      <c r="N81" s="54">
        <f>'5.8'!G81</f>
        <v>0</v>
      </c>
      <c r="O81" s="54">
        <f>'5.9'!G81</f>
        <v>0</v>
      </c>
      <c r="P81" s="54">
        <f>'5.10'!G82</f>
        <v>0</v>
      </c>
      <c r="Q81" s="54">
        <f>'5.11'!G81</f>
        <v>1</v>
      </c>
      <c r="R81" s="54">
        <f>'5.12'!G81</f>
        <v>2</v>
      </c>
      <c r="S81" s="54">
        <f>'5.13'!G81</f>
        <v>0</v>
      </c>
    </row>
    <row r="82" spans="1:19" ht="15" customHeight="1">
      <c r="A82" s="132" t="s">
        <v>73</v>
      </c>
      <c r="B82" s="23" t="str">
        <f t="shared" si="16"/>
        <v>35-38</v>
      </c>
      <c r="C82" s="23" t="str">
        <f t="shared" si="18"/>
        <v>6</v>
      </c>
      <c r="D82" s="35">
        <f t="shared" si="19"/>
        <v>67.85714285714286</v>
      </c>
      <c r="E82" s="23">
        <f t="shared" si="15"/>
        <v>28</v>
      </c>
      <c r="F82" s="52">
        <f t="shared" si="17"/>
        <v>19</v>
      </c>
      <c r="G82" s="53">
        <f>'5.1 '!G82</f>
        <v>4</v>
      </c>
      <c r="H82" s="54">
        <f>'5.2 '!G83</f>
        <v>1</v>
      </c>
      <c r="I82" s="55">
        <f>'5.3 '!G83</f>
        <v>2</v>
      </c>
      <c r="J82" s="55">
        <f>'5.4'!G82</f>
        <v>0</v>
      </c>
      <c r="K82" s="55">
        <f>'5.5 '!G82</f>
        <v>2</v>
      </c>
      <c r="L82" s="54">
        <f>'5.6'!G82</f>
        <v>2</v>
      </c>
      <c r="M82" s="54">
        <f>'5.7'!G83</f>
        <v>0</v>
      </c>
      <c r="N82" s="54">
        <f>'5.8'!G82</f>
        <v>2</v>
      </c>
      <c r="O82" s="54">
        <f>'5.9'!G82</f>
        <v>0</v>
      </c>
      <c r="P82" s="54">
        <f>'5.10'!G83</f>
        <v>0</v>
      </c>
      <c r="Q82" s="54">
        <f>'5.11'!G82</f>
        <v>2</v>
      </c>
      <c r="R82" s="54">
        <f>'5.12'!G82</f>
        <v>2</v>
      </c>
      <c r="S82" s="54">
        <f>'5.13'!G82</f>
        <v>2</v>
      </c>
    </row>
    <row r="83" spans="1:19" ht="15" customHeight="1">
      <c r="A83" s="132" t="s">
        <v>74</v>
      </c>
      <c r="B83" s="23" t="str">
        <f t="shared" si="16"/>
        <v>1-4</v>
      </c>
      <c r="C83" s="23" t="str">
        <f t="shared" si="18"/>
        <v>1</v>
      </c>
      <c r="D83" s="35">
        <f t="shared" si="19"/>
        <v>92.85714285714286</v>
      </c>
      <c r="E83" s="23">
        <f t="shared" si="15"/>
        <v>28</v>
      </c>
      <c r="F83" s="52">
        <f t="shared" si="17"/>
        <v>26</v>
      </c>
      <c r="G83" s="53">
        <f>'5.1 '!G83</f>
        <v>4</v>
      </c>
      <c r="H83" s="54">
        <f>'5.2 '!G84</f>
        <v>2</v>
      </c>
      <c r="I83" s="55">
        <f>'5.3 '!G84</f>
        <v>2</v>
      </c>
      <c r="J83" s="55">
        <f>'5.4'!G83</f>
        <v>2</v>
      </c>
      <c r="K83" s="55">
        <f>'5.5 '!G83</f>
        <v>2</v>
      </c>
      <c r="L83" s="54">
        <f>'5.6'!G83</f>
        <v>2</v>
      </c>
      <c r="M83" s="54">
        <f>'5.7'!G84</f>
        <v>2</v>
      </c>
      <c r="N83" s="54">
        <f>'5.8'!G83</f>
        <v>2</v>
      </c>
      <c r="O83" s="54">
        <f>'5.9'!G83</f>
        <v>2</v>
      </c>
      <c r="P83" s="54">
        <f>'5.10'!G84</f>
        <v>0</v>
      </c>
      <c r="Q83" s="54">
        <f>'5.11'!G83</f>
        <v>2</v>
      </c>
      <c r="R83" s="54">
        <f>'5.12'!G83</f>
        <v>2</v>
      </c>
      <c r="S83" s="54">
        <f>'5.13'!G83</f>
        <v>2</v>
      </c>
    </row>
    <row r="84" spans="1:19" ht="15" customHeight="1">
      <c r="A84" s="132" t="s">
        <v>75</v>
      </c>
      <c r="B84" s="23" t="str">
        <f t="shared" si="16"/>
        <v>14-19</v>
      </c>
      <c r="C84" s="23" t="str">
        <f t="shared" si="18"/>
        <v>2-3</v>
      </c>
      <c r="D84" s="35">
        <f t="shared" si="19"/>
        <v>78.57142857142857</v>
      </c>
      <c r="E84" s="23">
        <f t="shared" si="15"/>
        <v>28</v>
      </c>
      <c r="F84" s="52">
        <f t="shared" si="17"/>
        <v>22</v>
      </c>
      <c r="G84" s="53">
        <f>'5.1 '!G84</f>
        <v>4</v>
      </c>
      <c r="H84" s="54">
        <f>'5.2 '!G85</f>
        <v>2</v>
      </c>
      <c r="I84" s="55">
        <f>'5.3 '!G85</f>
        <v>2</v>
      </c>
      <c r="J84" s="55">
        <f>'5.4'!G84</f>
        <v>2</v>
      </c>
      <c r="K84" s="55">
        <f>'5.5 '!G84</f>
        <v>2</v>
      </c>
      <c r="L84" s="54">
        <f>'5.6'!G84</f>
        <v>2</v>
      </c>
      <c r="M84" s="54">
        <f>'5.7'!G85</f>
        <v>0</v>
      </c>
      <c r="N84" s="54">
        <f>'5.8'!G84</f>
        <v>2</v>
      </c>
      <c r="O84" s="54">
        <f>'5.9'!G84</f>
        <v>0</v>
      </c>
      <c r="P84" s="54">
        <f>'5.10'!G85</f>
        <v>0</v>
      </c>
      <c r="Q84" s="54">
        <f>'5.11'!G84</f>
        <v>2</v>
      </c>
      <c r="R84" s="54">
        <f>'5.12'!G84</f>
        <v>2</v>
      </c>
      <c r="S84" s="54">
        <f>'5.13'!G84</f>
        <v>2</v>
      </c>
    </row>
    <row r="85" spans="1:19" ht="15" customHeight="1">
      <c r="A85" s="132" t="s">
        <v>76</v>
      </c>
      <c r="B85" s="23" t="str">
        <f t="shared" si="16"/>
        <v>77-81</v>
      </c>
      <c r="C85" s="23" t="str">
        <f t="shared" si="18"/>
        <v>11</v>
      </c>
      <c r="D85" s="35">
        <f t="shared" si="19"/>
        <v>14.285714285714285</v>
      </c>
      <c r="E85" s="23">
        <f t="shared" si="15"/>
        <v>28</v>
      </c>
      <c r="F85" s="52">
        <f t="shared" si="17"/>
        <v>4</v>
      </c>
      <c r="G85" s="53">
        <f>'5.1 '!G85</f>
        <v>4</v>
      </c>
      <c r="H85" s="54">
        <f>'5.2 '!G86</f>
        <v>0</v>
      </c>
      <c r="I85" s="55">
        <f>'5.3 '!G86</f>
        <v>0</v>
      </c>
      <c r="J85" s="55">
        <f>'5.4'!G85</f>
        <v>0</v>
      </c>
      <c r="K85" s="55">
        <f>'5.5 '!G85</f>
        <v>0</v>
      </c>
      <c r="L85" s="54">
        <f>'5.6'!G85</f>
        <v>0</v>
      </c>
      <c r="M85" s="54">
        <f>'5.7'!G86</f>
        <v>0</v>
      </c>
      <c r="N85" s="54">
        <f>'5.8'!G85</f>
        <v>0</v>
      </c>
      <c r="O85" s="54">
        <f>'5.9'!G85</f>
        <v>0</v>
      </c>
      <c r="P85" s="54">
        <f>'5.10'!G86</f>
        <v>0</v>
      </c>
      <c r="Q85" s="54">
        <f>'5.11'!G85</f>
        <v>0</v>
      </c>
      <c r="R85" s="54">
        <f>'5.12'!G85</f>
        <v>0</v>
      </c>
      <c r="S85" s="54">
        <f>'5.13'!G85</f>
        <v>0</v>
      </c>
    </row>
    <row r="86" spans="1:19" ht="15" customHeight="1">
      <c r="A86" s="132" t="s">
        <v>77</v>
      </c>
      <c r="B86" s="23" t="str">
        <f t="shared" si="16"/>
        <v>20-28</v>
      </c>
      <c r="C86" s="23" t="str">
        <f t="shared" si="18"/>
        <v>4</v>
      </c>
      <c r="D86" s="35">
        <f t="shared" si="19"/>
        <v>75</v>
      </c>
      <c r="E86" s="23">
        <f t="shared" si="15"/>
        <v>28</v>
      </c>
      <c r="F86" s="52">
        <f t="shared" si="17"/>
        <v>21</v>
      </c>
      <c r="G86" s="53">
        <f>'5.1 '!G86</f>
        <v>4</v>
      </c>
      <c r="H86" s="54">
        <f>'5.2 '!G87</f>
        <v>1</v>
      </c>
      <c r="I86" s="55">
        <f>'5.3 '!G87</f>
        <v>2</v>
      </c>
      <c r="J86" s="55">
        <f>'5.4'!G86</f>
        <v>0</v>
      </c>
      <c r="K86" s="55">
        <f>'5.5 '!G86</f>
        <v>2</v>
      </c>
      <c r="L86" s="54">
        <f>'5.6'!G86</f>
        <v>2</v>
      </c>
      <c r="M86" s="54">
        <f>'5.7'!G87</f>
        <v>2</v>
      </c>
      <c r="N86" s="54">
        <f>'5.8'!G86</f>
        <v>2</v>
      </c>
      <c r="O86" s="54">
        <f>'5.9'!G86</f>
        <v>2</v>
      </c>
      <c r="P86" s="54">
        <f>'5.10'!G87</f>
        <v>0</v>
      </c>
      <c r="Q86" s="54">
        <f>'5.11'!G86</f>
        <v>2</v>
      </c>
      <c r="R86" s="54">
        <f>'5.12'!G86</f>
        <v>2</v>
      </c>
      <c r="S86" s="54">
        <f>'5.13'!G86</f>
        <v>0</v>
      </c>
    </row>
    <row r="87" spans="1:19" ht="15" customHeight="1">
      <c r="A87" s="132" t="s">
        <v>78</v>
      </c>
      <c r="B87" s="23" t="str">
        <f t="shared" si="16"/>
        <v>14-19</v>
      </c>
      <c r="C87" s="23" t="str">
        <f t="shared" si="18"/>
        <v>2-3</v>
      </c>
      <c r="D87" s="35">
        <f t="shared" si="19"/>
        <v>78.57142857142857</v>
      </c>
      <c r="E87" s="23">
        <f t="shared" si="15"/>
        <v>28</v>
      </c>
      <c r="F87" s="52">
        <f t="shared" si="17"/>
        <v>22</v>
      </c>
      <c r="G87" s="53">
        <f>'5.1 '!G87</f>
        <v>4</v>
      </c>
      <c r="H87" s="54">
        <f>'5.2 '!G88</f>
        <v>2</v>
      </c>
      <c r="I87" s="55">
        <f>'5.3 '!G88</f>
        <v>2</v>
      </c>
      <c r="J87" s="55">
        <f>'5.4'!G87</f>
        <v>2</v>
      </c>
      <c r="K87" s="55">
        <f>'5.5 '!G87</f>
        <v>2</v>
      </c>
      <c r="L87" s="54">
        <f>'5.6'!G87</f>
        <v>2</v>
      </c>
      <c r="M87" s="54">
        <f>'5.7'!G88</f>
        <v>2</v>
      </c>
      <c r="N87" s="54">
        <f>'5.8'!G87</f>
        <v>2</v>
      </c>
      <c r="O87" s="54">
        <f>'5.9'!G87</f>
        <v>0</v>
      </c>
      <c r="P87" s="54">
        <f>'5.10'!G88</f>
        <v>0</v>
      </c>
      <c r="Q87" s="54">
        <f>'5.11'!G87</f>
        <v>2</v>
      </c>
      <c r="R87" s="54">
        <f>'5.12'!G87</f>
        <v>2</v>
      </c>
      <c r="S87" s="54">
        <f>'5.13'!G87</f>
        <v>0</v>
      </c>
    </row>
    <row r="88" spans="1:19" ht="15" customHeight="1">
      <c r="A88" s="132" t="s">
        <v>79</v>
      </c>
      <c r="B88" s="23" t="str">
        <f t="shared" si="16"/>
        <v>45-46</v>
      </c>
      <c r="C88" s="23" t="str">
        <f t="shared" si="18"/>
        <v>8</v>
      </c>
      <c r="D88" s="35">
        <f t="shared" si="19"/>
        <v>58.92857142857143</v>
      </c>
      <c r="E88" s="23">
        <f t="shared" si="15"/>
        <v>28</v>
      </c>
      <c r="F88" s="52">
        <f t="shared" si="17"/>
        <v>16.5</v>
      </c>
      <c r="G88" s="53">
        <f>'5.1 '!G88</f>
        <v>2</v>
      </c>
      <c r="H88" s="54">
        <f>'5.2 '!G89</f>
        <v>0.5</v>
      </c>
      <c r="I88" s="55">
        <f>'5.3 '!G89</f>
        <v>2</v>
      </c>
      <c r="J88" s="55">
        <f>'5.4'!G88</f>
        <v>2</v>
      </c>
      <c r="K88" s="55">
        <f>'5.5 '!G88</f>
        <v>2</v>
      </c>
      <c r="L88" s="54">
        <f>'5.6'!G88</f>
        <v>2</v>
      </c>
      <c r="M88" s="54">
        <f>'5.7'!G89</f>
        <v>2</v>
      </c>
      <c r="N88" s="54">
        <f>'5.8'!G88</f>
        <v>2</v>
      </c>
      <c r="O88" s="54">
        <f>'5.9'!G88</f>
        <v>0</v>
      </c>
      <c r="P88" s="54">
        <f>'5.10'!G89</f>
        <v>0</v>
      </c>
      <c r="Q88" s="54">
        <f>'5.11'!G88</f>
        <v>2</v>
      </c>
      <c r="R88" s="54">
        <f>'5.12'!G88</f>
        <v>0</v>
      </c>
      <c r="S88" s="54">
        <f>'5.13'!G88</f>
        <v>0</v>
      </c>
    </row>
    <row r="89" spans="1:19" ht="15" customHeight="1">
      <c r="A89" s="21" t="s">
        <v>80</v>
      </c>
      <c r="B89" s="24"/>
      <c r="C89" s="24"/>
      <c r="D89" s="36"/>
      <c r="E89" s="36"/>
      <c r="F89" s="36"/>
      <c r="G89" s="56"/>
      <c r="H89" s="57"/>
      <c r="I89" s="58"/>
      <c r="J89" s="58"/>
      <c r="K89" s="58"/>
      <c r="L89" s="57"/>
      <c r="M89" s="57"/>
      <c r="N89" s="57"/>
      <c r="O89" s="57"/>
      <c r="P89" s="57"/>
      <c r="Q89" s="57"/>
      <c r="R89" s="57"/>
      <c r="S89" s="57"/>
    </row>
    <row r="90" spans="1:19" ht="15" customHeight="1">
      <c r="A90" s="132" t="s">
        <v>81</v>
      </c>
      <c r="B90" s="23" t="str">
        <f t="shared" si="16"/>
        <v>68-69</v>
      </c>
      <c r="C90" s="23" t="str">
        <f aca="true" t="shared" si="20" ref="C90:C98">RANK(D90,$D$90:$D$98)&amp;IF(COUNTIF($D$90:$D$98,D90)&gt;1,"-"&amp;RANK(D90,$D$90:$D$98)+COUNTIF($D$90:$D$98,D90)-1,"")</f>
        <v>6</v>
      </c>
      <c r="D90" s="35">
        <f aca="true" t="shared" si="21" ref="D90:D98">F90/E90*100</f>
        <v>28.57142857142857</v>
      </c>
      <c r="E90" s="23">
        <f t="shared" si="15"/>
        <v>28</v>
      </c>
      <c r="F90" s="52">
        <f t="shared" si="17"/>
        <v>8</v>
      </c>
      <c r="G90" s="53">
        <f>'5.1 '!G90</f>
        <v>4</v>
      </c>
      <c r="H90" s="54">
        <f>'5.2 '!G91</f>
        <v>2</v>
      </c>
      <c r="I90" s="55">
        <f>'5.3 '!G91</f>
        <v>0</v>
      </c>
      <c r="J90" s="55">
        <f>'5.4'!G90</f>
        <v>0</v>
      </c>
      <c r="K90" s="55">
        <f>'5.5 '!G90</f>
        <v>0</v>
      </c>
      <c r="L90" s="54">
        <f>'5.6'!G90</f>
        <v>0</v>
      </c>
      <c r="M90" s="54">
        <f>'5.7'!G91</f>
        <v>0</v>
      </c>
      <c r="N90" s="54">
        <f>'5.8'!G90</f>
        <v>0</v>
      </c>
      <c r="O90" s="54">
        <f>'5.9'!G90</f>
        <v>0</v>
      </c>
      <c r="P90" s="54">
        <f>'5.10'!G91</f>
        <v>0</v>
      </c>
      <c r="Q90" s="54">
        <f>'5.11'!G90</f>
        <v>2</v>
      </c>
      <c r="R90" s="54">
        <f>'5.12'!G90</f>
        <v>0</v>
      </c>
      <c r="S90" s="54">
        <f>'5.13'!G90</f>
        <v>0</v>
      </c>
    </row>
    <row r="91" spans="1:19" ht="15" customHeight="1">
      <c r="A91" s="132" t="s">
        <v>82</v>
      </c>
      <c r="B91" s="23" t="str">
        <f t="shared" si="16"/>
        <v>71-74</v>
      </c>
      <c r="C91" s="23" t="str">
        <f t="shared" si="20"/>
        <v>7</v>
      </c>
      <c r="D91" s="35">
        <f t="shared" si="21"/>
        <v>21.428571428571427</v>
      </c>
      <c r="E91" s="23">
        <f t="shared" si="15"/>
        <v>28</v>
      </c>
      <c r="F91" s="52">
        <f t="shared" si="17"/>
        <v>6</v>
      </c>
      <c r="G91" s="53">
        <f>'5.1 '!G91</f>
        <v>4</v>
      </c>
      <c r="H91" s="54">
        <f>'5.2 '!G92</f>
        <v>0</v>
      </c>
      <c r="I91" s="55">
        <f>'5.3 '!G92</f>
        <v>0</v>
      </c>
      <c r="J91" s="55">
        <f>'5.4'!G91</f>
        <v>0</v>
      </c>
      <c r="K91" s="55">
        <f>'5.5 '!G91</f>
        <v>0</v>
      </c>
      <c r="L91" s="54">
        <f>'5.6'!G91</f>
        <v>0</v>
      </c>
      <c r="M91" s="54">
        <f>'5.7'!G92</f>
        <v>0</v>
      </c>
      <c r="N91" s="54">
        <f>'5.8'!G91</f>
        <v>0</v>
      </c>
      <c r="O91" s="54">
        <f>'5.9'!G91</f>
        <v>0</v>
      </c>
      <c r="P91" s="54">
        <f>'5.10'!G92</f>
        <v>0</v>
      </c>
      <c r="Q91" s="54">
        <f>'5.11'!G91</f>
        <v>2</v>
      </c>
      <c r="R91" s="54">
        <f>'5.12'!G91</f>
        <v>0</v>
      </c>
      <c r="S91" s="54">
        <f>'5.13'!G91</f>
        <v>0</v>
      </c>
    </row>
    <row r="92" spans="1:19" ht="15" customHeight="1">
      <c r="A92" s="132" t="s">
        <v>83</v>
      </c>
      <c r="B92" s="23" t="str">
        <f t="shared" si="16"/>
        <v>35-38</v>
      </c>
      <c r="C92" s="23" t="str">
        <f t="shared" si="20"/>
        <v>3</v>
      </c>
      <c r="D92" s="35">
        <f t="shared" si="21"/>
        <v>67.85714285714286</v>
      </c>
      <c r="E92" s="23">
        <f t="shared" si="15"/>
        <v>28</v>
      </c>
      <c r="F92" s="52">
        <f t="shared" si="17"/>
        <v>19</v>
      </c>
      <c r="G92" s="53">
        <f>'5.1 '!G92</f>
        <v>4</v>
      </c>
      <c r="H92" s="54">
        <f>'5.2 '!G93</f>
        <v>1</v>
      </c>
      <c r="I92" s="55">
        <f>'5.3 '!G93</f>
        <v>2</v>
      </c>
      <c r="J92" s="55">
        <f>'5.4'!G92</f>
        <v>2</v>
      </c>
      <c r="K92" s="55">
        <f>'5.5 '!G92</f>
        <v>2</v>
      </c>
      <c r="L92" s="54">
        <f>'5.6'!G92</f>
        <v>2</v>
      </c>
      <c r="M92" s="54">
        <f>'5.7'!G93</f>
        <v>2</v>
      </c>
      <c r="N92" s="54">
        <f>'5.8'!G92</f>
        <v>0</v>
      </c>
      <c r="O92" s="54">
        <f>'5.9'!G92</f>
        <v>0</v>
      </c>
      <c r="P92" s="54">
        <f>'5.10'!G93</f>
        <v>0</v>
      </c>
      <c r="Q92" s="54">
        <f>'5.11'!G92</f>
        <v>2</v>
      </c>
      <c r="R92" s="54">
        <f>'5.12'!G92</f>
        <v>2</v>
      </c>
      <c r="S92" s="54">
        <f>'5.13'!G92</f>
        <v>0</v>
      </c>
    </row>
    <row r="93" spans="1:19" ht="15" customHeight="1">
      <c r="A93" s="132" t="s">
        <v>84</v>
      </c>
      <c r="B93" s="23" t="str">
        <f t="shared" si="16"/>
        <v>43-44</v>
      </c>
      <c r="C93" s="23" t="str">
        <f t="shared" si="20"/>
        <v>4</v>
      </c>
      <c r="D93" s="35">
        <f t="shared" si="21"/>
        <v>60.71428571428571</v>
      </c>
      <c r="E93" s="23">
        <f t="shared" si="15"/>
        <v>28</v>
      </c>
      <c r="F93" s="52">
        <f t="shared" si="17"/>
        <v>17</v>
      </c>
      <c r="G93" s="53">
        <f>'5.1 '!G93</f>
        <v>4</v>
      </c>
      <c r="H93" s="54">
        <f>'5.2 '!G94</f>
        <v>1</v>
      </c>
      <c r="I93" s="55">
        <f>'5.3 '!G94</f>
        <v>0</v>
      </c>
      <c r="J93" s="55">
        <f>'5.4'!G93</f>
        <v>0</v>
      </c>
      <c r="K93" s="55">
        <f>'5.5 '!G93</f>
        <v>2</v>
      </c>
      <c r="L93" s="54">
        <f>'5.6'!G93</f>
        <v>2</v>
      </c>
      <c r="M93" s="54">
        <f>'5.7'!G94</f>
        <v>0</v>
      </c>
      <c r="N93" s="54">
        <f>'5.8'!G93</f>
        <v>2</v>
      </c>
      <c r="O93" s="54">
        <f>'5.9'!G93</f>
        <v>2</v>
      </c>
      <c r="P93" s="54">
        <f>'5.10'!G94</f>
        <v>0</v>
      </c>
      <c r="Q93" s="54">
        <f>'5.11'!G93</f>
        <v>2</v>
      </c>
      <c r="R93" s="54">
        <f>'5.12'!G93</f>
        <v>2</v>
      </c>
      <c r="S93" s="54">
        <f>'5.13'!G93</f>
        <v>0</v>
      </c>
    </row>
    <row r="94" spans="1:19" ht="15" customHeight="1">
      <c r="A94" s="132" t="s">
        <v>85</v>
      </c>
      <c r="B94" s="23" t="str">
        <f t="shared" si="16"/>
        <v>10-13</v>
      </c>
      <c r="C94" s="23" t="str">
        <f t="shared" si="20"/>
        <v>2</v>
      </c>
      <c r="D94" s="35">
        <f t="shared" si="21"/>
        <v>82.14285714285714</v>
      </c>
      <c r="E94" s="23">
        <f t="shared" si="15"/>
        <v>28</v>
      </c>
      <c r="F94" s="52">
        <f t="shared" si="17"/>
        <v>23</v>
      </c>
      <c r="G94" s="53">
        <f>'5.1 '!G94</f>
        <v>4</v>
      </c>
      <c r="H94" s="54">
        <f>'5.2 '!G95</f>
        <v>1</v>
      </c>
      <c r="I94" s="55">
        <f>'5.3 '!G95</f>
        <v>2</v>
      </c>
      <c r="J94" s="55">
        <f>'5.4'!G94</f>
        <v>2</v>
      </c>
      <c r="K94" s="55">
        <f>'5.5 '!G94</f>
        <v>2</v>
      </c>
      <c r="L94" s="54">
        <f>'5.6'!G94</f>
        <v>2</v>
      </c>
      <c r="M94" s="54">
        <f>'5.7'!G95</f>
        <v>2</v>
      </c>
      <c r="N94" s="54">
        <f>'5.8'!G94</f>
        <v>2</v>
      </c>
      <c r="O94" s="54">
        <f>'5.9'!G94</f>
        <v>2</v>
      </c>
      <c r="P94" s="54">
        <f>'5.10'!G95</f>
        <v>0</v>
      </c>
      <c r="Q94" s="54">
        <f>'5.11'!G94</f>
        <v>2</v>
      </c>
      <c r="R94" s="54">
        <f>'5.12'!G94</f>
        <v>2</v>
      </c>
      <c r="S94" s="54">
        <f>'5.13'!G94</f>
        <v>0</v>
      </c>
    </row>
    <row r="95" spans="1:19" ht="15" customHeight="1">
      <c r="A95" s="132" t="s">
        <v>86</v>
      </c>
      <c r="B95" s="23" t="str">
        <f t="shared" si="16"/>
        <v>48-49</v>
      </c>
      <c r="C95" s="23" t="str">
        <f t="shared" si="20"/>
        <v>5</v>
      </c>
      <c r="D95" s="35">
        <f t="shared" si="21"/>
        <v>57.14285714285714</v>
      </c>
      <c r="E95" s="23">
        <f t="shared" si="15"/>
        <v>28</v>
      </c>
      <c r="F95" s="52">
        <f t="shared" si="17"/>
        <v>16</v>
      </c>
      <c r="G95" s="53">
        <f>'5.1 '!G95</f>
        <v>4</v>
      </c>
      <c r="H95" s="54">
        <f>'5.2 '!G96</f>
        <v>1</v>
      </c>
      <c r="I95" s="55">
        <f>'5.3 '!G96</f>
        <v>0</v>
      </c>
      <c r="J95" s="55">
        <f>'5.4'!G95</f>
        <v>2</v>
      </c>
      <c r="K95" s="55">
        <f>'5.5 '!G95</f>
        <v>2</v>
      </c>
      <c r="L95" s="54">
        <f>'5.6'!G95</f>
        <v>2</v>
      </c>
      <c r="M95" s="54">
        <f>'5.7'!G96</f>
        <v>0</v>
      </c>
      <c r="N95" s="54">
        <f>'5.8'!G95</f>
        <v>0</v>
      </c>
      <c r="O95" s="54">
        <f>'5.9'!G95</f>
        <v>2</v>
      </c>
      <c r="P95" s="54">
        <f>'5.10'!G96</f>
        <v>0</v>
      </c>
      <c r="Q95" s="54">
        <f>'5.11'!G95</f>
        <v>0</v>
      </c>
      <c r="R95" s="54">
        <f>'5.12'!G95</f>
        <v>2</v>
      </c>
      <c r="S95" s="54">
        <f>'5.13'!G95</f>
        <v>1</v>
      </c>
    </row>
    <row r="96" spans="1:19" ht="15" customHeight="1">
      <c r="A96" s="132" t="s">
        <v>87</v>
      </c>
      <c r="B96" s="23" t="str">
        <f t="shared" si="16"/>
        <v>1-4</v>
      </c>
      <c r="C96" s="23" t="str">
        <f t="shared" si="20"/>
        <v>1</v>
      </c>
      <c r="D96" s="35">
        <f t="shared" si="21"/>
        <v>92.85714285714286</v>
      </c>
      <c r="E96" s="23">
        <f t="shared" si="15"/>
        <v>28</v>
      </c>
      <c r="F96" s="52">
        <f t="shared" si="17"/>
        <v>26</v>
      </c>
      <c r="G96" s="53">
        <f>'5.1 '!G96</f>
        <v>4</v>
      </c>
      <c r="H96" s="54">
        <f>'5.2 '!G97</f>
        <v>2</v>
      </c>
      <c r="I96" s="55">
        <f>'5.3 '!G97</f>
        <v>2</v>
      </c>
      <c r="J96" s="55">
        <f>'5.4'!G96</f>
        <v>2</v>
      </c>
      <c r="K96" s="55">
        <f>'5.5 '!G96</f>
        <v>2</v>
      </c>
      <c r="L96" s="54">
        <f>'5.6'!G96</f>
        <v>2</v>
      </c>
      <c r="M96" s="54">
        <f>'5.7'!G97</f>
        <v>2</v>
      </c>
      <c r="N96" s="54">
        <f>'5.8'!G96</f>
        <v>2</v>
      </c>
      <c r="O96" s="54">
        <f>'5.9'!G96</f>
        <v>2</v>
      </c>
      <c r="P96" s="54">
        <f>'5.10'!G97</f>
        <v>0</v>
      </c>
      <c r="Q96" s="54">
        <f>'5.11'!G96</f>
        <v>2</v>
      </c>
      <c r="R96" s="54">
        <f>'5.12'!G96</f>
        <v>2</v>
      </c>
      <c r="S96" s="54">
        <f>'5.13'!G96</f>
        <v>2</v>
      </c>
    </row>
    <row r="97" spans="1:19" ht="15" customHeight="1">
      <c r="A97" s="132" t="s">
        <v>88</v>
      </c>
      <c r="B97" s="23" t="str">
        <f t="shared" si="16"/>
        <v>82</v>
      </c>
      <c r="C97" s="23" t="str">
        <f t="shared" si="20"/>
        <v>8</v>
      </c>
      <c r="D97" s="35">
        <f t="shared" si="21"/>
        <v>10.714285714285714</v>
      </c>
      <c r="E97" s="23">
        <f t="shared" si="15"/>
        <v>28</v>
      </c>
      <c r="F97" s="52">
        <f t="shared" si="17"/>
        <v>3</v>
      </c>
      <c r="G97" s="53">
        <f>'5.1 '!G97</f>
        <v>2</v>
      </c>
      <c r="H97" s="54">
        <f>'5.2 '!G98</f>
        <v>0</v>
      </c>
      <c r="I97" s="55">
        <f>'5.3 '!G98</f>
        <v>0</v>
      </c>
      <c r="J97" s="55">
        <f>'5.4'!G97</f>
        <v>0</v>
      </c>
      <c r="K97" s="55">
        <f>'5.5 '!G97</f>
        <v>0</v>
      </c>
      <c r="L97" s="54">
        <f>'5.6'!G97</f>
        <v>0</v>
      </c>
      <c r="M97" s="54">
        <f>'5.7'!G98</f>
        <v>0</v>
      </c>
      <c r="N97" s="54">
        <f>'5.8'!G97</f>
        <v>0</v>
      </c>
      <c r="O97" s="54">
        <f>'5.9'!G97</f>
        <v>0</v>
      </c>
      <c r="P97" s="54">
        <f>'5.10'!G98</f>
        <v>0</v>
      </c>
      <c r="Q97" s="54">
        <f>'5.11'!G97</f>
        <v>1</v>
      </c>
      <c r="R97" s="54">
        <f>'5.12'!G97</f>
        <v>0</v>
      </c>
      <c r="S97" s="54">
        <f>'5.13'!G97</f>
        <v>0</v>
      </c>
    </row>
    <row r="98" spans="1:19" ht="15" customHeight="1">
      <c r="A98" s="132" t="s">
        <v>89</v>
      </c>
      <c r="B98" s="23" t="str">
        <f t="shared" si="16"/>
        <v>85</v>
      </c>
      <c r="C98" s="23" t="str">
        <f t="shared" si="20"/>
        <v>9</v>
      </c>
      <c r="D98" s="35">
        <f t="shared" si="21"/>
        <v>5.357142857142857</v>
      </c>
      <c r="E98" s="23">
        <f t="shared" si="15"/>
        <v>28</v>
      </c>
      <c r="F98" s="52">
        <f t="shared" si="17"/>
        <v>1.5</v>
      </c>
      <c r="G98" s="53">
        <f>'5.1 '!G98</f>
        <v>1</v>
      </c>
      <c r="H98" s="54">
        <f>'5.2 '!G99</f>
        <v>0</v>
      </c>
      <c r="I98" s="55">
        <f>'5.3 '!G99</f>
        <v>0</v>
      </c>
      <c r="J98" s="55">
        <f>'5.4'!G98</f>
        <v>0</v>
      </c>
      <c r="K98" s="55">
        <f>'5.5 '!G98</f>
        <v>0</v>
      </c>
      <c r="L98" s="54">
        <f>'5.6'!G98</f>
        <v>0</v>
      </c>
      <c r="M98" s="54">
        <f>'5.7'!G99</f>
        <v>0</v>
      </c>
      <c r="N98" s="54">
        <f>'5.8'!G98</f>
        <v>0</v>
      </c>
      <c r="O98" s="54">
        <f>'5.9'!G98</f>
        <v>0</v>
      </c>
      <c r="P98" s="54">
        <f>'5.10'!G99</f>
        <v>0</v>
      </c>
      <c r="Q98" s="54">
        <f>'5.11'!G98</f>
        <v>0.5</v>
      </c>
      <c r="R98" s="54">
        <f>'5.12'!G98</f>
        <v>0</v>
      </c>
      <c r="S98" s="54">
        <f>'5.13'!G98</f>
        <v>0</v>
      </c>
    </row>
    <row r="99" spans="1:9" ht="15">
      <c r="A99" s="33" t="s">
        <v>697</v>
      </c>
      <c r="B99" s="34"/>
      <c r="C99" s="34"/>
      <c r="D99" s="34"/>
      <c r="E99" s="34"/>
      <c r="F99" s="34"/>
      <c r="G99" s="34"/>
      <c r="H99" s="34"/>
      <c r="I99" s="34"/>
    </row>
    <row r="100" spans="3:6" ht="15">
      <c r="C100" t="s">
        <v>96</v>
      </c>
      <c r="F100" s="3"/>
    </row>
  </sheetData>
  <sheetProtection/>
  <mergeCells count="1">
    <mergeCell ref="A1:Q1"/>
  </mergeCells>
  <printOptions/>
  <pageMargins left="0.7086614173228347" right="0.7086614173228347" top="0.7874015748031497" bottom="0.7874015748031497" header="0.4330708661417323" footer="0.4330708661417323"/>
  <pageSetup fitToHeight="3" horizontalDpi="600" verticalDpi="600" orientation="landscape" paperSize="9" scale="60" r:id="rId1"/>
  <headerFooter scaleWithDoc="0">
    <oddFooter>&amp;C&amp;"Times New Roman,обычный"&amp;8&amp;A&amp;R&amp;9&amp;P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="110" zoomScaleNormal="110" zoomScalePageLayoutView="0" workbookViewId="0" topLeftCell="A1">
      <selection activeCell="B13" sqref="B13"/>
    </sheetView>
  </sheetViews>
  <sheetFormatPr defaultColWidth="9.140625" defaultRowHeight="15"/>
  <cols>
    <col min="1" max="1" width="7.28125" style="0" customWidth="1"/>
    <col min="2" max="2" width="157.140625" style="0" customWidth="1"/>
    <col min="3" max="3" width="7.7109375" style="0" customWidth="1"/>
    <col min="4" max="6" width="12.7109375" style="0" customWidth="1"/>
  </cols>
  <sheetData>
    <row r="1" spans="1:6" ht="15">
      <c r="A1" s="169" t="s">
        <v>204</v>
      </c>
      <c r="B1" s="170"/>
      <c r="C1" s="170"/>
      <c r="D1" s="170"/>
      <c r="E1" s="170"/>
      <c r="F1" s="170"/>
    </row>
    <row r="2" spans="1:6" ht="15" customHeight="1">
      <c r="A2" s="162" t="s">
        <v>97</v>
      </c>
      <c r="B2" s="162" t="s">
        <v>98</v>
      </c>
      <c r="C2" s="162" t="s">
        <v>99</v>
      </c>
      <c r="D2" s="162" t="s">
        <v>100</v>
      </c>
      <c r="E2" s="162"/>
      <c r="F2" s="162"/>
    </row>
    <row r="3" spans="1:6" ht="84.75">
      <c r="A3" s="162"/>
      <c r="B3" s="162"/>
      <c r="C3" s="162"/>
      <c r="D3" s="37" t="s">
        <v>125</v>
      </c>
      <c r="E3" s="6" t="s">
        <v>126</v>
      </c>
      <c r="F3" s="7" t="s">
        <v>127</v>
      </c>
    </row>
    <row r="4" spans="1:6" ht="15">
      <c r="A4" s="166" t="s">
        <v>189</v>
      </c>
      <c r="B4" s="71" t="s">
        <v>106</v>
      </c>
      <c r="C4" s="161">
        <v>28</v>
      </c>
      <c r="D4" s="161"/>
      <c r="E4" s="161"/>
      <c r="F4" s="161"/>
    </row>
    <row r="5" spans="1:6" ht="15">
      <c r="A5" s="166"/>
      <c r="B5" s="70" t="s">
        <v>201</v>
      </c>
      <c r="C5" s="161"/>
      <c r="D5" s="161"/>
      <c r="E5" s="161"/>
      <c r="F5" s="161"/>
    </row>
    <row r="6" spans="1:6" ht="24">
      <c r="A6" s="166"/>
      <c r="B6" s="70" t="s">
        <v>202</v>
      </c>
      <c r="C6" s="161"/>
      <c r="D6" s="161"/>
      <c r="E6" s="161"/>
      <c r="F6" s="161"/>
    </row>
    <row r="7" spans="1:6" ht="86.25" customHeight="1">
      <c r="A7" s="166"/>
      <c r="B7" s="70" t="s">
        <v>203</v>
      </c>
      <c r="C7" s="161"/>
      <c r="D7" s="161"/>
      <c r="E7" s="161"/>
      <c r="F7" s="161"/>
    </row>
    <row r="8" spans="1:6" ht="24">
      <c r="A8" s="159" t="s">
        <v>190</v>
      </c>
      <c r="B8" s="9" t="s">
        <v>206</v>
      </c>
      <c r="C8" s="160"/>
      <c r="D8" s="160"/>
      <c r="E8" s="160"/>
      <c r="F8" s="160"/>
    </row>
    <row r="9" spans="1:6" ht="24">
      <c r="A9" s="159"/>
      <c r="B9" s="10" t="s">
        <v>205</v>
      </c>
      <c r="C9" s="160"/>
      <c r="D9" s="160"/>
      <c r="E9" s="160"/>
      <c r="F9" s="160"/>
    </row>
    <row r="10" spans="1:6" ht="15">
      <c r="A10" s="11"/>
      <c r="B10" s="8" t="s">
        <v>130</v>
      </c>
      <c r="C10" s="6">
        <v>4</v>
      </c>
      <c r="D10" s="6">
        <v>0.5</v>
      </c>
      <c r="E10" s="6">
        <v>0.5</v>
      </c>
      <c r="F10" s="6">
        <v>0.5</v>
      </c>
    </row>
    <row r="11" spans="1:6" ht="15">
      <c r="A11" s="11"/>
      <c r="B11" s="8" t="s">
        <v>131</v>
      </c>
      <c r="C11" s="6">
        <v>0</v>
      </c>
      <c r="D11" s="6"/>
      <c r="E11" s="6"/>
      <c r="F11" s="6"/>
    </row>
    <row r="12" spans="1:6" ht="15">
      <c r="A12" s="159" t="s">
        <v>191</v>
      </c>
      <c r="B12" s="9" t="s">
        <v>207</v>
      </c>
      <c r="C12" s="160"/>
      <c r="D12" s="160"/>
      <c r="E12" s="160"/>
      <c r="F12" s="160"/>
    </row>
    <row r="13" spans="1:6" ht="15.75" customHeight="1">
      <c r="A13" s="159"/>
      <c r="B13" s="10" t="s">
        <v>208</v>
      </c>
      <c r="C13" s="160"/>
      <c r="D13" s="160"/>
      <c r="E13" s="160"/>
      <c r="F13" s="160"/>
    </row>
    <row r="14" spans="1:6" s="121" customFormat="1" ht="25.5" customHeight="1">
      <c r="A14" s="159"/>
      <c r="B14" s="120" t="s">
        <v>460</v>
      </c>
      <c r="C14" s="160"/>
      <c r="D14" s="160"/>
      <c r="E14" s="160"/>
      <c r="F14" s="160"/>
    </row>
    <row r="15" spans="1:6" ht="27" customHeight="1">
      <c r="A15" s="159"/>
      <c r="B15" s="10" t="s">
        <v>209</v>
      </c>
      <c r="C15" s="160"/>
      <c r="D15" s="160"/>
      <c r="E15" s="160"/>
      <c r="F15" s="160"/>
    </row>
    <row r="16" spans="1:6" ht="15">
      <c r="A16" s="11"/>
      <c r="B16" s="8" t="s">
        <v>134</v>
      </c>
      <c r="C16" s="6">
        <v>2</v>
      </c>
      <c r="D16" s="6">
        <v>0.5</v>
      </c>
      <c r="E16" s="6">
        <v>0.5</v>
      </c>
      <c r="F16" s="6">
        <v>0.5</v>
      </c>
    </row>
    <row r="17" spans="1:6" ht="15">
      <c r="A17" s="11"/>
      <c r="B17" s="8" t="s">
        <v>135</v>
      </c>
      <c r="C17" s="6">
        <v>1</v>
      </c>
      <c r="D17" s="6">
        <v>0.5</v>
      </c>
      <c r="E17" s="6">
        <v>0.5</v>
      </c>
      <c r="F17" s="6">
        <v>0.5</v>
      </c>
    </row>
    <row r="18" spans="1:6" s="2" customFormat="1" ht="15">
      <c r="A18" s="11"/>
      <c r="B18" s="8" t="s">
        <v>136</v>
      </c>
      <c r="C18" s="6">
        <v>0</v>
      </c>
      <c r="D18" s="6"/>
      <c r="E18" s="6"/>
      <c r="F18" s="6"/>
    </row>
    <row r="19" spans="1:6" ht="15">
      <c r="A19" s="159" t="s">
        <v>192</v>
      </c>
      <c r="B19" s="9" t="s">
        <v>210</v>
      </c>
      <c r="C19" s="160"/>
      <c r="D19" s="160"/>
      <c r="E19" s="160"/>
      <c r="F19" s="160"/>
    </row>
    <row r="20" spans="1:6" ht="15">
      <c r="A20" s="159"/>
      <c r="B20" s="10" t="s">
        <v>211</v>
      </c>
      <c r="C20" s="160"/>
      <c r="D20" s="160"/>
      <c r="E20" s="160"/>
      <c r="F20" s="160"/>
    </row>
    <row r="21" spans="1:6" ht="27" customHeight="1">
      <c r="A21" s="159"/>
      <c r="B21" s="10" t="s">
        <v>212</v>
      </c>
      <c r="C21" s="160"/>
      <c r="D21" s="160"/>
      <c r="E21" s="160"/>
      <c r="F21" s="160"/>
    </row>
    <row r="22" spans="1:6" ht="15">
      <c r="A22" s="159"/>
      <c r="B22" s="10" t="s">
        <v>213</v>
      </c>
      <c r="C22" s="160"/>
      <c r="D22" s="160"/>
      <c r="E22" s="160"/>
      <c r="F22" s="160"/>
    </row>
    <row r="23" spans="1:6" ht="15">
      <c r="A23" s="11"/>
      <c r="B23" s="8" t="s">
        <v>142</v>
      </c>
      <c r="C23" s="6">
        <v>2</v>
      </c>
      <c r="D23" s="6">
        <v>0.5</v>
      </c>
      <c r="E23" s="6">
        <v>0.5</v>
      </c>
      <c r="F23" s="6">
        <v>0.5</v>
      </c>
    </row>
    <row r="24" spans="1:6" ht="15">
      <c r="A24" s="11"/>
      <c r="B24" s="8" t="s">
        <v>143</v>
      </c>
      <c r="C24" s="6">
        <v>0</v>
      </c>
      <c r="D24" s="6"/>
      <c r="E24" s="6"/>
      <c r="F24" s="6"/>
    </row>
    <row r="25" spans="1:6" ht="24">
      <c r="A25" s="159" t="s">
        <v>193</v>
      </c>
      <c r="B25" s="9" t="s">
        <v>214</v>
      </c>
      <c r="C25" s="160"/>
      <c r="D25" s="160"/>
      <c r="E25" s="160"/>
      <c r="F25" s="160"/>
    </row>
    <row r="26" spans="1:6" ht="15">
      <c r="A26" s="159"/>
      <c r="B26" s="10" t="s">
        <v>215</v>
      </c>
      <c r="C26" s="160"/>
      <c r="D26" s="160"/>
      <c r="E26" s="160"/>
      <c r="F26" s="160"/>
    </row>
    <row r="27" spans="1:6" ht="15">
      <c r="A27" s="11"/>
      <c r="B27" s="8" t="s">
        <v>142</v>
      </c>
      <c r="C27" s="6">
        <v>2</v>
      </c>
      <c r="D27" s="6">
        <v>0.5</v>
      </c>
      <c r="E27" s="6">
        <v>0.5</v>
      </c>
      <c r="F27" s="6">
        <v>0.5</v>
      </c>
    </row>
    <row r="28" spans="1:6" ht="15">
      <c r="A28" s="11"/>
      <c r="B28" s="8" t="s">
        <v>147</v>
      </c>
      <c r="C28" s="6">
        <v>0</v>
      </c>
      <c r="D28" s="6"/>
      <c r="E28" s="6"/>
      <c r="F28" s="6"/>
    </row>
    <row r="29" spans="1:6" ht="26.25" customHeight="1">
      <c r="A29" s="69" t="s">
        <v>194</v>
      </c>
      <c r="B29" s="9" t="s">
        <v>216</v>
      </c>
      <c r="C29" s="68"/>
      <c r="D29" s="68"/>
      <c r="E29" s="68"/>
      <c r="F29" s="68"/>
    </row>
    <row r="30" spans="1:6" ht="15">
      <c r="A30" s="11"/>
      <c r="B30" s="8" t="s">
        <v>151</v>
      </c>
      <c r="C30" s="6">
        <v>2</v>
      </c>
      <c r="D30" s="6">
        <v>0.5</v>
      </c>
      <c r="E30" s="6">
        <v>0.5</v>
      </c>
      <c r="F30" s="6">
        <v>0.5</v>
      </c>
    </row>
    <row r="31" spans="1:6" ht="15">
      <c r="A31" s="11"/>
      <c r="B31" s="8" t="s">
        <v>152</v>
      </c>
      <c r="C31" s="6">
        <v>0</v>
      </c>
      <c r="D31" s="6"/>
      <c r="E31" s="6"/>
      <c r="F31" s="6"/>
    </row>
    <row r="32" spans="1:6" ht="27" customHeight="1">
      <c r="A32" s="159" t="s">
        <v>195</v>
      </c>
      <c r="B32" s="9" t="s">
        <v>217</v>
      </c>
      <c r="C32" s="160"/>
      <c r="D32" s="160"/>
      <c r="E32" s="160"/>
      <c r="F32" s="160"/>
    </row>
    <row r="33" spans="1:6" ht="28.5" customHeight="1">
      <c r="A33" s="159"/>
      <c r="B33" s="10" t="s">
        <v>218</v>
      </c>
      <c r="C33" s="160"/>
      <c r="D33" s="160"/>
      <c r="E33" s="160"/>
      <c r="F33" s="160"/>
    </row>
    <row r="34" spans="1:6" ht="15">
      <c r="A34" s="11"/>
      <c r="B34" s="8" t="s">
        <v>142</v>
      </c>
      <c r="C34" s="6">
        <v>2</v>
      </c>
      <c r="D34" s="6">
        <v>0.5</v>
      </c>
      <c r="E34" s="6">
        <v>0.5</v>
      </c>
      <c r="F34" s="6">
        <v>0.5</v>
      </c>
    </row>
    <row r="35" spans="1:6" ht="15">
      <c r="A35" s="11"/>
      <c r="B35" s="8" t="s">
        <v>152</v>
      </c>
      <c r="C35" s="6">
        <v>0</v>
      </c>
      <c r="D35" s="6"/>
      <c r="E35" s="6"/>
      <c r="F35" s="6"/>
    </row>
    <row r="36" spans="1:6" ht="36">
      <c r="A36" s="159" t="s">
        <v>196</v>
      </c>
      <c r="B36" s="9" t="s">
        <v>223</v>
      </c>
      <c r="C36" s="160"/>
      <c r="D36" s="160"/>
      <c r="E36" s="160"/>
      <c r="F36" s="160"/>
    </row>
    <row r="37" spans="1:6" ht="15">
      <c r="A37" s="159"/>
      <c r="B37" s="10" t="s">
        <v>115</v>
      </c>
      <c r="C37" s="160"/>
      <c r="D37" s="160"/>
      <c r="E37" s="160"/>
      <c r="F37" s="160"/>
    </row>
    <row r="38" spans="1:6" ht="15">
      <c r="A38" s="159"/>
      <c r="B38" s="10" t="s">
        <v>219</v>
      </c>
      <c r="C38" s="160"/>
      <c r="D38" s="160"/>
      <c r="E38" s="160"/>
      <c r="F38" s="160"/>
    </row>
    <row r="39" spans="1:6" ht="15">
      <c r="A39" s="159"/>
      <c r="B39" s="10" t="s">
        <v>220</v>
      </c>
      <c r="C39" s="160"/>
      <c r="D39" s="160"/>
      <c r="E39" s="160"/>
      <c r="F39" s="160"/>
    </row>
    <row r="40" spans="1:6" ht="48">
      <c r="A40" s="159"/>
      <c r="B40" s="10" t="s">
        <v>221</v>
      </c>
      <c r="C40" s="160"/>
      <c r="D40" s="160"/>
      <c r="E40" s="160"/>
      <c r="F40" s="160"/>
    </row>
    <row r="41" spans="1:6" ht="15">
      <c r="A41" s="159"/>
      <c r="B41" s="10" t="s">
        <v>222</v>
      </c>
      <c r="C41" s="160"/>
      <c r="D41" s="160"/>
      <c r="E41" s="160"/>
      <c r="F41" s="160"/>
    </row>
    <row r="42" spans="1:6" ht="15">
      <c r="A42" s="11"/>
      <c r="B42" s="8" t="s">
        <v>449</v>
      </c>
      <c r="C42" s="6">
        <v>2</v>
      </c>
      <c r="D42" s="6">
        <v>0.5</v>
      </c>
      <c r="E42" s="6">
        <v>0.5</v>
      </c>
      <c r="F42" s="6">
        <v>0.5</v>
      </c>
    </row>
    <row r="43" spans="1:6" ht="15">
      <c r="A43" s="11"/>
      <c r="B43" s="8" t="s">
        <v>160</v>
      </c>
      <c r="C43" s="6">
        <v>1</v>
      </c>
      <c r="D43" s="6">
        <v>0.5</v>
      </c>
      <c r="E43" s="6">
        <v>0.5</v>
      </c>
      <c r="F43" s="6">
        <v>0.5</v>
      </c>
    </row>
    <row r="44" spans="1:6" ht="15">
      <c r="A44" s="11"/>
      <c r="B44" s="8" t="s">
        <v>224</v>
      </c>
      <c r="C44" s="6">
        <v>0</v>
      </c>
      <c r="D44" s="6"/>
      <c r="E44" s="6"/>
      <c r="F44" s="6"/>
    </row>
    <row r="45" spans="1:6" ht="24">
      <c r="A45" s="167" t="s">
        <v>197</v>
      </c>
      <c r="B45" s="9" t="s">
        <v>225</v>
      </c>
      <c r="C45" s="168"/>
      <c r="D45" s="168"/>
      <c r="E45" s="168"/>
      <c r="F45" s="168"/>
    </row>
    <row r="46" spans="1:6" ht="24">
      <c r="A46" s="167"/>
      <c r="B46" s="10" t="s">
        <v>107</v>
      </c>
      <c r="C46" s="168"/>
      <c r="D46" s="168"/>
      <c r="E46" s="168"/>
      <c r="F46" s="168"/>
    </row>
    <row r="47" spans="1:6" ht="15">
      <c r="A47" s="167"/>
      <c r="B47" s="10" t="s">
        <v>116</v>
      </c>
      <c r="C47" s="168"/>
      <c r="D47" s="168"/>
      <c r="E47" s="168"/>
      <c r="F47" s="168"/>
    </row>
    <row r="48" spans="1:6" ht="36">
      <c r="A48" s="167"/>
      <c r="B48" s="10" t="s">
        <v>227</v>
      </c>
      <c r="C48" s="168"/>
      <c r="D48" s="168"/>
      <c r="E48" s="168"/>
      <c r="F48" s="168"/>
    </row>
    <row r="49" spans="1:6" ht="24">
      <c r="A49" s="167"/>
      <c r="B49" s="10" t="s">
        <v>228</v>
      </c>
      <c r="C49" s="168"/>
      <c r="D49" s="168"/>
      <c r="E49" s="168"/>
      <c r="F49" s="168"/>
    </row>
    <row r="50" spans="1:6" ht="15">
      <c r="A50" s="167"/>
      <c r="B50" s="10" t="s">
        <v>570</v>
      </c>
      <c r="C50" s="168"/>
      <c r="D50" s="168"/>
      <c r="E50" s="168"/>
      <c r="F50" s="168"/>
    </row>
    <row r="51" spans="1:6" ht="15">
      <c r="A51" s="167"/>
      <c r="B51" s="10" t="s">
        <v>226</v>
      </c>
      <c r="C51" s="168"/>
      <c r="D51" s="168"/>
      <c r="E51" s="168"/>
      <c r="F51" s="168"/>
    </row>
    <row r="52" spans="1:6" ht="15">
      <c r="A52" s="11"/>
      <c r="B52" s="8" t="s">
        <v>229</v>
      </c>
      <c r="C52" s="6">
        <v>2</v>
      </c>
      <c r="D52" s="6">
        <v>0.5</v>
      </c>
      <c r="E52" s="6">
        <v>0.5</v>
      </c>
      <c r="F52" s="6">
        <v>0.5</v>
      </c>
    </row>
    <row r="53" spans="1:6" ht="15">
      <c r="A53" s="11"/>
      <c r="B53" s="8" t="s">
        <v>224</v>
      </c>
      <c r="C53" s="6">
        <v>0</v>
      </c>
      <c r="D53" s="6"/>
      <c r="E53" s="6"/>
      <c r="F53" s="6"/>
    </row>
    <row r="54" spans="1:6" ht="24">
      <c r="A54" s="163" t="s">
        <v>198</v>
      </c>
      <c r="B54" s="9" t="s">
        <v>230</v>
      </c>
      <c r="C54" s="156"/>
      <c r="D54" s="156"/>
      <c r="E54" s="156"/>
      <c r="F54" s="156"/>
    </row>
    <row r="55" spans="1:6" ht="15">
      <c r="A55" s="164"/>
      <c r="B55" s="10" t="s">
        <v>116</v>
      </c>
      <c r="C55" s="157"/>
      <c r="D55" s="157"/>
      <c r="E55" s="157"/>
      <c r="F55" s="157"/>
    </row>
    <row r="56" spans="1:6" ht="15">
      <c r="A56" s="164"/>
      <c r="B56" s="10" t="s">
        <v>232</v>
      </c>
      <c r="C56" s="157"/>
      <c r="D56" s="157"/>
      <c r="E56" s="157"/>
      <c r="F56" s="157"/>
    </row>
    <row r="57" spans="1:6" ht="24">
      <c r="A57" s="164"/>
      <c r="B57" s="10" t="s">
        <v>233</v>
      </c>
      <c r="C57" s="157"/>
      <c r="D57" s="157"/>
      <c r="E57" s="157"/>
      <c r="F57" s="157"/>
    </row>
    <row r="58" spans="1:6" ht="24">
      <c r="A58" s="164"/>
      <c r="B58" s="10" t="s">
        <v>234</v>
      </c>
      <c r="C58" s="157"/>
      <c r="D58" s="157"/>
      <c r="E58" s="157"/>
      <c r="F58" s="157"/>
    </row>
    <row r="59" spans="1:6" ht="15">
      <c r="A59" s="164"/>
      <c r="B59" s="10" t="s">
        <v>235</v>
      </c>
      <c r="C59" s="157"/>
      <c r="D59" s="157"/>
      <c r="E59" s="157"/>
      <c r="F59" s="157"/>
    </row>
    <row r="60" spans="1:6" ht="15">
      <c r="A60" s="164"/>
      <c r="B60" s="10" t="s">
        <v>226</v>
      </c>
      <c r="C60" s="157"/>
      <c r="D60" s="157"/>
      <c r="E60" s="157"/>
      <c r="F60" s="157"/>
    </row>
    <row r="61" spans="1:6" s="2" customFormat="1" ht="15">
      <c r="A61" s="165"/>
      <c r="B61" s="10" t="s">
        <v>231</v>
      </c>
      <c r="C61" s="158"/>
      <c r="D61" s="158"/>
      <c r="E61" s="158"/>
      <c r="F61" s="158"/>
    </row>
    <row r="62" spans="1:6" ht="15">
      <c r="A62" s="11"/>
      <c r="B62" s="8" t="s">
        <v>151</v>
      </c>
      <c r="C62" s="6">
        <v>2</v>
      </c>
      <c r="D62" s="6">
        <v>0.5</v>
      </c>
      <c r="E62" s="6">
        <v>0.5</v>
      </c>
      <c r="F62" s="6">
        <v>0.5</v>
      </c>
    </row>
    <row r="63" spans="1:6" ht="15">
      <c r="A63" s="11"/>
      <c r="B63" s="8" t="s">
        <v>168</v>
      </c>
      <c r="C63" s="6">
        <v>0</v>
      </c>
      <c r="D63" s="6"/>
      <c r="E63" s="6"/>
      <c r="F63" s="6"/>
    </row>
    <row r="64" spans="1:6" ht="15">
      <c r="A64" s="163" t="s">
        <v>199</v>
      </c>
      <c r="B64" s="9" t="s">
        <v>236</v>
      </c>
      <c r="C64" s="156"/>
      <c r="D64" s="156"/>
      <c r="E64" s="156"/>
      <c r="F64" s="156"/>
    </row>
    <row r="65" spans="1:6" ht="15">
      <c r="A65" s="164"/>
      <c r="B65" s="10" t="s">
        <v>237</v>
      </c>
      <c r="C65" s="157"/>
      <c r="D65" s="157"/>
      <c r="E65" s="157"/>
      <c r="F65" s="157"/>
    </row>
    <row r="66" spans="1:6" ht="15">
      <c r="A66" s="164"/>
      <c r="B66" s="10" t="s">
        <v>244</v>
      </c>
      <c r="C66" s="157"/>
      <c r="D66" s="157"/>
      <c r="E66" s="157"/>
      <c r="F66" s="157"/>
    </row>
    <row r="67" spans="1:6" ht="24">
      <c r="A67" s="164"/>
      <c r="B67" s="10" t="s">
        <v>245</v>
      </c>
      <c r="C67" s="157"/>
      <c r="D67" s="157"/>
      <c r="E67" s="157"/>
      <c r="F67" s="157"/>
    </row>
    <row r="68" spans="1:6" ht="24">
      <c r="A68" s="164"/>
      <c r="B68" s="10" t="s">
        <v>246</v>
      </c>
      <c r="C68" s="157"/>
      <c r="D68" s="157"/>
      <c r="E68" s="157"/>
      <c r="F68" s="157"/>
    </row>
    <row r="69" spans="1:6" ht="24">
      <c r="A69" s="164"/>
      <c r="B69" s="10" t="s">
        <v>238</v>
      </c>
      <c r="C69" s="157"/>
      <c r="D69" s="157"/>
      <c r="E69" s="157"/>
      <c r="F69" s="157"/>
    </row>
    <row r="70" spans="1:6" s="2" customFormat="1" ht="15">
      <c r="A70" s="164"/>
      <c r="B70" s="10" t="s">
        <v>239</v>
      </c>
      <c r="C70" s="157"/>
      <c r="D70" s="157"/>
      <c r="E70" s="157"/>
      <c r="F70" s="157"/>
    </row>
    <row r="71" spans="1:6" s="2" customFormat="1" ht="15">
      <c r="A71" s="164"/>
      <c r="B71" s="10" t="s">
        <v>240</v>
      </c>
      <c r="C71" s="157"/>
      <c r="D71" s="157"/>
      <c r="E71" s="157"/>
      <c r="F71" s="157"/>
    </row>
    <row r="72" spans="1:6" s="2" customFormat="1" ht="15">
      <c r="A72" s="164"/>
      <c r="B72" s="10" t="s">
        <v>241</v>
      </c>
      <c r="C72" s="157"/>
      <c r="D72" s="157"/>
      <c r="E72" s="157"/>
      <c r="F72" s="157"/>
    </row>
    <row r="73" spans="1:6" s="2" customFormat="1" ht="36">
      <c r="A73" s="164"/>
      <c r="B73" s="10" t="s">
        <v>242</v>
      </c>
      <c r="C73" s="157"/>
      <c r="D73" s="157"/>
      <c r="E73" s="157"/>
      <c r="F73" s="157"/>
    </row>
    <row r="74" spans="1:6" s="2" customFormat="1" ht="41.25" customHeight="1">
      <c r="A74" s="164"/>
      <c r="B74" s="10" t="s">
        <v>243</v>
      </c>
      <c r="C74" s="158"/>
      <c r="D74" s="158"/>
      <c r="E74" s="158"/>
      <c r="F74" s="158"/>
    </row>
    <row r="75" spans="1:6" ht="15">
      <c r="A75" s="11"/>
      <c r="B75" s="8" t="s">
        <v>171</v>
      </c>
      <c r="C75" s="6">
        <v>2</v>
      </c>
      <c r="D75" s="6">
        <v>0.5</v>
      </c>
      <c r="E75" s="6">
        <v>0.5</v>
      </c>
      <c r="F75" s="6">
        <v>0.5</v>
      </c>
    </row>
    <row r="76" spans="1:6" ht="15">
      <c r="A76" s="11"/>
      <c r="B76" s="8" t="s">
        <v>172</v>
      </c>
      <c r="C76" s="6">
        <v>1</v>
      </c>
      <c r="D76" s="6">
        <v>0.5</v>
      </c>
      <c r="E76" s="6">
        <v>0.5</v>
      </c>
      <c r="F76" s="6">
        <v>0.5</v>
      </c>
    </row>
    <row r="77" spans="1:6" s="2" customFormat="1" ht="17.25" customHeight="1">
      <c r="A77" s="11"/>
      <c r="B77" s="8" t="s">
        <v>173</v>
      </c>
      <c r="C77" s="6">
        <v>0</v>
      </c>
      <c r="D77" s="6"/>
      <c r="E77" s="6"/>
      <c r="F77" s="6"/>
    </row>
    <row r="78" spans="1:6" ht="24">
      <c r="A78" s="159" t="s">
        <v>200</v>
      </c>
      <c r="B78" s="9" t="s">
        <v>248</v>
      </c>
      <c r="C78" s="160"/>
      <c r="D78" s="160"/>
      <c r="E78" s="160"/>
      <c r="F78" s="160"/>
    </row>
    <row r="79" spans="1:6" ht="24">
      <c r="A79" s="159"/>
      <c r="B79" s="10" t="s">
        <v>247</v>
      </c>
      <c r="C79" s="160"/>
      <c r="D79" s="160"/>
      <c r="E79" s="160"/>
      <c r="F79" s="160"/>
    </row>
    <row r="80" spans="1:6" ht="24">
      <c r="A80" s="159"/>
      <c r="B80" s="10" t="s">
        <v>205</v>
      </c>
      <c r="C80" s="160"/>
      <c r="D80" s="160"/>
      <c r="E80" s="160"/>
      <c r="F80" s="160"/>
    </row>
    <row r="81" spans="1:6" ht="15">
      <c r="A81" s="11"/>
      <c r="B81" s="8" t="s">
        <v>130</v>
      </c>
      <c r="C81" s="6">
        <v>2</v>
      </c>
      <c r="D81" s="6">
        <v>0.5</v>
      </c>
      <c r="E81" s="6">
        <v>0.5</v>
      </c>
      <c r="F81" s="6">
        <v>0.5</v>
      </c>
    </row>
    <row r="82" spans="1:6" ht="15">
      <c r="A82" s="11"/>
      <c r="B82" s="8" t="s">
        <v>131</v>
      </c>
      <c r="C82" s="6">
        <v>0</v>
      </c>
      <c r="D82" s="6"/>
      <c r="E82" s="6"/>
      <c r="F82" s="6"/>
    </row>
    <row r="83" spans="1:6" ht="18" customHeight="1">
      <c r="A83" s="159" t="s">
        <v>252</v>
      </c>
      <c r="B83" s="9" t="s">
        <v>249</v>
      </c>
      <c r="C83" s="160"/>
      <c r="D83" s="160"/>
      <c r="E83" s="160"/>
      <c r="F83" s="160"/>
    </row>
    <row r="84" spans="1:6" ht="24">
      <c r="A84" s="159"/>
      <c r="B84" s="10" t="s">
        <v>250</v>
      </c>
      <c r="C84" s="160"/>
      <c r="D84" s="160"/>
      <c r="E84" s="160"/>
      <c r="F84" s="160"/>
    </row>
    <row r="85" spans="1:6" ht="24">
      <c r="A85" s="159"/>
      <c r="B85" s="10" t="s">
        <v>251</v>
      </c>
      <c r="C85" s="160"/>
      <c r="D85" s="160"/>
      <c r="E85" s="160"/>
      <c r="F85" s="160"/>
    </row>
    <row r="86" spans="1:6" ht="15">
      <c r="A86" s="11"/>
      <c r="B86" s="8" t="s">
        <v>130</v>
      </c>
      <c r="C86" s="6">
        <v>2</v>
      </c>
      <c r="D86" s="6">
        <v>0.5</v>
      </c>
      <c r="E86" s="6"/>
      <c r="F86" s="6"/>
    </row>
    <row r="87" spans="1:6" ht="15">
      <c r="A87" s="11"/>
      <c r="B87" s="8" t="s">
        <v>131</v>
      </c>
      <c r="C87" s="6">
        <v>0</v>
      </c>
      <c r="D87" s="6"/>
      <c r="E87" s="6"/>
      <c r="F87" s="6"/>
    </row>
    <row r="88" spans="1:6" ht="15">
      <c r="A88" s="153" t="s">
        <v>258</v>
      </c>
      <c r="B88" s="9" t="s">
        <v>253</v>
      </c>
      <c r="C88" s="156"/>
      <c r="D88" s="156"/>
      <c r="E88" s="156"/>
      <c r="F88" s="156"/>
    </row>
    <row r="89" spans="1:6" ht="24">
      <c r="A89" s="154"/>
      <c r="B89" s="10" t="s">
        <v>254</v>
      </c>
      <c r="C89" s="157"/>
      <c r="D89" s="157"/>
      <c r="E89" s="157"/>
      <c r="F89" s="157"/>
    </row>
    <row r="90" spans="1:6" ht="24">
      <c r="A90" s="154"/>
      <c r="B90" s="10" t="s">
        <v>255</v>
      </c>
      <c r="C90" s="157"/>
      <c r="D90" s="157"/>
      <c r="E90" s="157"/>
      <c r="F90" s="157"/>
    </row>
    <row r="91" spans="1:6" ht="24">
      <c r="A91" s="154"/>
      <c r="B91" s="10" t="s">
        <v>256</v>
      </c>
      <c r="C91" s="157"/>
      <c r="D91" s="157"/>
      <c r="E91" s="157"/>
      <c r="F91" s="157"/>
    </row>
    <row r="92" spans="1:6" ht="63.75" customHeight="1">
      <c r="A92" s="155"/>
      <c r="B92" s="10" t="s">
        <v>257</v>
      </c>
      <c r="C92" s="158"/>
      <c r="D92" s="158"/>
      <c r="E92" s="158"/>
      <c r="F92" s="158"/>
    </row>
    <row r="93" spans="1:6" ht="15">
      <c r="A93" s="11"/>
      <c r="B93" s="8" t="s">
        <v>180</v>
      </c>
      <c r="C93" s="6">
        <v>2</v>
      </c>
      <c r="D93" s="6">
        <v>0.5</v>
      </c>
      <c r="E93" s="6"/>
      <c r="F93" s="6"/>
    </row>
    <row r="94" spans="1:6" ht="15">
      <c r="A94" s="11"/>
      <c r="B94" s="8" t="s">
        <v>185</v>
      </c>
      <c r="C94" s="6">
        <v>0</v>
      </c>
      <c r="D94" s="6"/>
      <c r="E94" s="6"/>
      <c r="F94" s="6"/>
    </row>
  </sheetData>
  <sheetProtection/>
  <mergeCells count="70">
    <mergeCell ref="A64:A74"/>
    <mergeCell ref="D64:D74"/>
    <mergeCell ref="E64:E74"/>
    <mergeCell ref="F64:F74"/>
    <mergeCell ref="A1:F1"/>
    <mergeCell ref="A78:A80"/>
    <mergeCell ref="C78:C80"/>
    <mergeCell ref="D78:D80"/>
    <mergeCell ref="E32:E33"/>
    <mergeCell ref="F32:F33"/>
    <mergeCell ref="A36:A41"/>
    <mergeCell ref="E45:E51"/>
    <mergeCell ref="F45:F51"/>
    <mergeCell ref="A32:A33"/>
    <mergeCell ref="C32:C33"/>
    <mergeCell ref="D32:D33"/>
    <mergeCell ref="D36:D41"/>
    <mergeCell ref="C36:C41"/>
    <mergeCell ref="F36:F41"/>
    <mergeCell ref="E78:E80"/>
    <mergeCell ref="A45:A51"/>
    <mergeCell ref="C45:C51"/>
    <mergeCell ref="D45:D51"/>
    <mergeCell ref="E36:E41"/>
    <mergeCell ref="A25:A26"/>
    <mergeCell ref="C25:C26"/>
    <mergeCell ref="D25:D26"/>
    <mergeCell ref="E25:E26"/>
    <mergeCell ref="C64:C74"/>
    <mergeCell ref="F25:F26"/>
    <mergeCell ref="A19:A22"/>
    <mergeCell ref="C19:C22"/>
    <mergeCell ref="D19:D22"/>
    <mergeCell ref="E19:E22"/>
    <mergeCell ref="F19:F22"/>
    <mergeCell ref="A54:A61"/>
    <mergeCell ref="C54:C61"/>
    <mergeCell ref="D54:D61"/>
    <mergeCell ref="E54:E61"/>
    <mergeCell ref="F54:F61"/>
    <mergeCell ref="A4:A7"/>
    <mergeCell ref="A12:A15"/>
    <mergeCell ref="C12:C15"/>
    <mergeCell ref="D12:D15"/>
    <mergeCell ref="E12:E15"/>
    <mergeCell ref="A8:A9"/>
    <mergeCell ref="C8:C9"/>
    <mergeCell ref="D8:D9"/>
    <mergeCell ref="E8:E9"/>
    <mergeCell ref="F8:F9"/>
    <mergeCell ref="D2:F2"/>
    <mergeCell ref="A2:A3"/>
    <mergeCell ref="B2:B3"/>
    <mergeCell ref="C2:C3"/>
    <mergeCell ref="F78:F80"/>
    <mergeCell ref="C83:C85"/>
    <mergeCell ref="D83:D85"/>
    <mergeCell ref="E83:E85"/>
    <mergeCell ref="F83:F85"/>
    <mergeCell ref="C4:C7"/>
    <mergeCell ref="D4:D7"/>
    <mergeCell ref="E4:E7"/>
    <mergeCell ref="F4:F7"/>
    <mergeCell ref="F12:F15"/>
    <mergeCell ref="A88:A92"/>
    <mergeCell ref="C88:C92"/>
    <mergeCell ref="A83:A85"/>
    <mergeCell ref="D88:D92"/>
    <mergeCell ref="E88:E92"/>
    <mergeCell ref="F88:F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zoomScaleSheetLayoutView="80" zoomScalePageLayoutView="0" workbookViewId="0" topLeftCell="A1">
      <pane xSplit="7" ySplit="5" topLeftCell="H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I64" sqref="I64"/>
    </sheetView>
  </sheetViews>
  <sheetFormatPr defaultColWidth="9.140625" defaultRowHeight="15"/>
  <cols>
    <col min="1" max="1" width="35.28125" style="27" customWidth="1"/>
    <col min="2" max="2" width="32.421875" style="93" customWidth="1"/>
    <col min="3" max="6" width="6.7109375" style="93" customWidth="1"/>
    <col min="7" max="7" width="6.7109375" style="105" customWidth="1"/>
    <col min="8" max="8" width="20.28125" style="30" customWidth="1"/>
    <col min="9" max="9" width="19.00390625" style="30" customWidth="1"/>
    <col min="10" max="16384" width="9.140625" style="27" customWidth="1"/>
  </cols>
  <sheetData>
    <row r="1" spans="1:9" ht="31.5" customHeight="1">
      <c r="A1" s="176" t="s">
        <v>128</v>
      </c>
      <c r="B1" s="176"/>
      <c r="C1" s="176"/>
      <c r="D1" s="176"/>
      <c r="E1" s="176"/>
      <c r="F1" s="176"/>
      <c r="G1" s="176"/>
      <c r="H1" s="176"/>
      <c r="I1" s="176"/>
    </row>
    <row r="2" spans="1:9" ht="15" customHeight="1">
      <c r="A2" s="177" t="s">
        <v>683</v>
      </c>
      <c r="B2" s="178"/>
      <c r="C2" s="178"/>
      <c r="D2" s="178"/>
      <c r="E2" s="178"/>
      <c r="F2" s="178"/>
      <c r="G2" s="178"/>
      <c r="H2" s="178"/>
      <c r="I2" s="178"/>
    </row>
    <row r="3" spans="1:9" ht="78" customHeight="1">
      <c r="A3" s="171" t="s">
        <v>103</v>
      </c>
      <c r="B3" s="129" t="s">
        <v>129</v>
      </c>
      <c r="C3" s="171" t="s">
        <v>137</v>
      </c>
      <c r="D3" s="171"/>
      <c r="E3" s="172"/>
      <c r="F3" s="172"/>
      <c r="G3" s="172"/>
      <c r="H3" s="173" t="s">
        <v>386</v>
      </c>
      <c r="I3" s="173" t="s">
        <v>95</v>
      </c>
    </row>
    <row r="4" spans="1:9" ht="31.5" customHeight="1">
      <c r="A4" s="172"/>
      <c r="B4" s="77" t="s">
        <v>130</v>
      </c>
      <c r="C4" s="171" t="s">
        <v>105</v>
      </c>
      <c r="D4" s="171" t="s">
        <v>388</v>
      </c>
      <c r="E4" s="171" t="s">
        <v>389</v>
      </c>
      <c r="F4" s="171" t="s">
        <v>385</v>
      </c>
      <c r="G4" s="179" t="s">
        <v>104</v>
      </c>
      <c r="H4" s="174"/>
      <c r="I4" s="174"/>
    </row>
    <row r="5" spans="1:9" ht="39" customHeight="1">
      <c r="A5" s="172"/>
      <c r="B5" s="77" t="s">
        <v>131</v>
      </c>
      <c r="C5" s="172"/>
      <c r="D5" s="172"/>
      <c r="E5" s="172"/>
      <c r="F5" s="172"/>
      <c r="G5" s="180"/>
      <c r="H5" s="175"/>
      <c r="I5" s="175"/>
    </row>
    <row r="6" spans="1:9" s="29" customFormat="1" ht="15" customHeight="1">
      <c r="A6" s="78" t="s">
        <v>0</v>
      </c>
      <c r="B6" s="12"/>
      <c r="C6" s="12"/>
      <c r="D6" s="12"/>
      <c r="E6" s="12"/>
      <c r="F6" s="12"/>
      <c r="G6" s="79"/>
      <c r="H6" s="13"/>
      <c r="I6" s="13"/>
    </row>
    <row r="7" spans="1:9" s="29" customFormat="1" ht="15" customHeight="1">
      <c r="A7" s="134" t="s">
        <v>1</v>
      </c>
      <c r="B7" s="14" t="s">
        <v>130</v>
      </c>
      <c r="C7" s="40">
        <f>IF(B7="Да, размещен",4,0)</f>
        <v>4</v>
      </c>
      <c r="D7" s="85"/>
      <c r="E7" s="85"/>
      <c r="F7" s="85"/>
      <c r="G7" s="41">
        <f aca="true" t="shared" si="0" ref="G7:G24">C7*(1-D7)*(1-E7)*(1-F7)</f>
        <v>4</v>
      </c>
      <c r="H7" s="91"/>
      <c r="I7" s="45" t="s">
        <v>271</v>
      </c>
    </row>
    <row r="8" spans="1:9" s="29" customFormat="1" ht="15" customHeight="1">
      <c r="A8" s="134" t="s">
        <v>2</v>
      </c>
      <c r="B8" s="14" t="s">
        <v>130</v>
      </c>
      <c r="C8" s="40">
        <f aca="true" t="shared" si="1" ref="C8:C24">IF(B8="Да, размещен",4,0)</f>
        <v>4</v>
      </c>
      <c r="D8" s="85"/>
      <c r="E8" s="85"/>
      <c r="F8" s="85"/>
      <c r="G8" s="41">
        <f t="shared" si="0"/>
        <v>4</v>
      </c>
      <c r="H8" s="91"/>
      <c r="I8" s="91" t="s">
        <v>387</v>
      </c>
    </row>
    <row r="9" spans="1:9" s="29" customFormat="1" ht="15" customHeight="1">
      <c r="A9" s="134" t="s">
        <v>3</v>
      </c>
      <c r="B9" s="14" t="s">
        <v>130</v>
      </c>
      <c r="C9" s="40">
        <f t="shared" si="1"/>
        <v>4</v>
      </c>
      <c r="D9" s="85"/>
      <c r="E9" s="85"/>
      <c r="F9" s="85"/>
      <c r="G9" s="41">
        <f t="shared" si="0"/>
        <v>4</v>
      </c>
      <c r="H9" s="91"/>
      <c r="I9" s="45" t="s">
        <v>307</v>
      </c>
    </row>
    <row r="10" spans="1:9" s="29" customFormat="1" ht="15" customHeight="1">
      <c r="A10" s="134" t="s">
        <v>4</v>
      </c>
      <c r="B10" s="14" t="s">
        <v>130</v>
      </c>
      <c r="C10" s="40">
        <f t="shared" si="1"/>
        <v>4</v>
      </c>
      <c r="D10" s="85"/>
      <c r="E10" s="85"/>
      <c r="F10" s="85"/>
      <c r="G10" s="41">
        <f t="shared" si="0"/>
        <v>4</v>
      </c>
      <c r="H10" s="91"/>
      <c r="I10" s="45" t="s">
        <v>308</v>
      </c>
    </row>
    <row r="11" spans="1:9" s="29" customFormat="1" ht="15" customHeight="1">
      <c r="A11" s="134" t="s">
        <v>5</v>
      </c>
      <c r="B11" s="14" t="s">
        <v>130</v>
      </c>
      <c r="C11" s="40">
        <f t="shared" si="1"/>
        <v>4</v>
      </c>
      <c r="D11" s="85"/>
      <c r="E11" s="85"/>
      <c r="F11" s="85"/>
      <c r="G11" s="41">
        <f t="shared" si="0"/>
        <v>4</v>
      </c>
      <c r="H11" s="91"/>
      <c r="I11" s="45" t="s">
        <v>337</v>
      </c>
    </row>
    <row r="12" spans="1:9" s="29" customFormat="1" ht="15" customHeight="1">
      <c r="A12" s="134" t="s">
        <v>6</v>
      </c>
      <c r="B12" s="14" t="s">
        <v>130</v>
      </c>
      <c r="C12" s="40">
        <f t="shared" si="1"/>
        <v>4</v>
      </c>
      <c r="D12" s="85"/>
      <c r="E12" s="85"/>
      <c r="F12" s="85"/>
      <c r="G12" s="41">
        <f t="shared" si="0"/>
        <v>4</v>
      </c>
      <c r="H12" s="91"/>
      <c r="I12" s="45" t="s">
        <v>309</v>
      </c>
    </row>
    <row r="13" spans="1:9" s="29" customFormat="1" ht="15" customHeight="1">
      <c r="A13" s="134" t="s">
        <v>7</v>
      </c>
      <c r="B13" s="14" t="s">
        <v>130</v>
      </c>
      <c r="C13" s="40">
        <f t="shared" si="1"/>
        <v>4</v>
      </c>
      <c r="D13" s="85">
        <v>0.5</v>
      </c>
      <c r="E13" s="85"/>
      <c r="F13" s="85"/>
      <c r="G13" s="41">
        <f t="shared" si="0"/>
        <v>2</v>
      </c>
      <c r="H13" s="91" t="s">
        <v>390</v>
      </c>
      <c r="I13" s="45" t="s">
        <v>310</v>
      </c>
    </row>
    <row r="14" spans="1:9" s="29" customFormat="1" ht="15" customHeight="1">
      <c r="A14" s="134" t="s">
        <v>8</v>
      </c>
      <c r="B14" s="14" t="s">
        <v>130</v>
      </c>
      <c r="C14" s="40">
        <f t="shared" si="1"/>
        <v>4</v>
      </c>
      <c r="D14" s="85"/>
      <c r="E14" s="85"/>
      <c r="F14" s="85"/>
      <c r="G14" s="41">
        <f t="shared" si="0"/>
        <v>4</v>
      </c>
      <c r="H14" s="91"/>
      <c r="I14" s="91" t="s">
        <v>311</v>
      </c>
    </row>
    <row r="15" spans="1:9" s="29" customFormat="1" ht="15" customHeight="1">
      <c r="A15" s="134" t="s">
        <v>9</v>
      </c>
      <c r="B15" s="14" t="s">
        <v>130</v>
      </c>
      <c r="C15" s="40">
        <f t="shared" si="1"/>
        <v>4</v>
      </c>
      <c r="D15" s="85"/>
      <c r="E15" s="85"/>
      <c r="F15" s="85"/>
      <c r="G15" s="41">
        <f t="shared" si="0"/>
        <v>4</v>
      </c>
      <c r="H15" s="91"/>
      <c r="I15" s="45" t="s">
        <v>313</v>
      </c>
    </row>
    <row r="16" spans="1:9" s="29" customFormat="1" ht="15" customHeight="1">
      <c r="A16" s="134" t="s">
        <v>10</v>
      </c>
      <c r="B16" s="14" t="s">
        <v>130</v>
      </c>
      <c r="C16" s="40">
        <f t="shared" si="1"/>
        <v>4</v>
      </c>
      <c r="D16" s="85"/>
      <c r="E16" s="85"/>
      <c r="F16" s="85"/>
      <c r="G16" s="41">
        <f t="shared" si="0"/>
        <v>4</v>
      </c>
      <c r="H16" s="91"/>
      <c r="I16" s="45" t="s">
        <v>314</v>
      </c>
    </row>
    <row r="17" spans="1:9" s="29" customFormat="1" ht="15" customHeight="1">
      <c r="A17" s="134" t="s">
        <v>11</v>
      </c>
      <c r="B17" s="14" t="s">
        <v>130</v>
      </c>
      <c r="C17" s="40">
        <f t="shared" si="1"/>
        <v>4</v>
      </c>
      <c r="D17" s="85"/>
      <c r="E17" s="85">
        <v>0.5</v>
      </c>
      <c r="F17" s="85"/>
      <c r="G17" s="41">
        <f t="shared" si="0"/>
        <v>2</v>
      </c>
      <c r="H17" s="91" t="s">
        <v>391</v>
      </c>
      <c r="I17" s="45" t="s">
        <v>347</v>
      </c>
    </row>
    <row r="18" spans="1:9" s="29" customFormat="1" ht="15" customHeight="1">
      <c r="A18" s="134" t="s">
        <v>12</v>
      </c>
      <c r="B18" s="14" t="s">
        <v>130</v>
      </c>
      <c r="C18" s="40">
        <f t="shared" si="1"/>
        <v>4</v>
      </c>
      <c r="D18" s="85"/>
      <c r="E18" s="85"/>
      <c r="F18" s="85"/>
      <c r="G18" s="41">
        <f t="shared" si="0"/>
        <v>4</v>
      </c>
      <c r="H18" s="91"/>
      <c r="I18" s="91" t="s">
        <v>315</v>
      </c>
    </row>
    <row r="19" spans="1:9" s="29" customFormat="1" ht="15" customHeight="1">
      <c r="A19" s="134" t="s">
        <v>13</v>
      </c>
      <c r="B19" s="14" t="s">
        <v>130</v>
      </c>
      <c r="C19" s="40">
        <f t="shared" si="1"/>
        <v>4</v>
      </c>
      <c r="D19" s="85"/>
      <c r="E19" s="85">
        <v>0.5</v>
      </c>
      <c r="F19" s="85"/>
      <c r="G19" s="41">
        <f t="shared" si="0"/>
        <v>2</v>
      </c>
      <c r="H19" s="91" t="s">
        <v>391</v>
      </c>
      <c r="I19" s="45" t="s">
        <v>316</v>
      </c>
    </row>
    <row r="20" spans="1:9" s="29" customFormat="1" ht="15" customHeight="1">
      <c r="A20" s="134" t="s">
        <v>14</v>
      </c>
      <c r="B20" s="14" t="s">
        <v>130</v>
      </c>
      <c r="C20" s="40">
        <f t="shared" si="1"/>
        <v>4</v>
      </c>
      <c r="D20" s="85"/>
      <c r="E20" s="85"/>
      <c r="F20" s="85"/>
      <c r="G20" s="41">
        <f t="shared" si="0"/>
        <v>4</v>
      </c>
      <c r="H20" s="91"/>
      <c r="I20" s="45" t="s">
        <v>317</v>
      </c>
    </row>
    <row r="21" spans="1:9" s="29" customFormat="1" ht="15" customHeight="1">
      <c r="A21" s="134" t="s">
        <v>15</v>
      </c>
      <c r="B21" s="14" t="s">
        <v>130</v>
      </c>
      <c r="C21" s="40">
        <f t="shared" si="1"/>
        <v>4</v>
      </c>
      <c r="D21" s="85"/>
      <c r="E21" s="85"/>
      <c r="F21" s="85"/>
      <c r="G21" s="41">
        <f t="shared" si="0"/>
        <v>4</v>
      </c>
      <c r="H21" s="91"/>
      <c r="I21" s="45" t="s">
        <v>318</v>
      </c>
    </row>
    <row r="22" spans="1:9" s="29" customFormat="1" ht="15" customHeight="1">
      <c r="A22" s="134" t="s">
        <v>16</v>
      </c>
      <c r="B22" s="14" t="s">
        <v>130</v>
      </c>
      <c r="C22" s="40">
        <f t="shared" si="1"/>
        <v>4</v>
      </c>
      <c r="D22" s="85"/>
      <c r="E22" s="85"/>
      <c r="F22" s="85"/>
      <c r="G22" s="41">
        <f t="shared" si="0"/>
        <v>4</v>
      </c>
      <c r="H22" s="91" t="s">
        <v>424</v>
      </c>
      <c r="I22" s="45" t="s">
        <v>319</v>
      </c>
    </row>
    <row r="23" spans="1:9" s="29" customFormat="1" ht="15" customHeight="1">
      <c r="A23" s="134" t="s">
        <v>17</v>
      </c>
      <c r="B23" s="14" t="s">
        <v>130</v>
      </c>
      <c r="C23" s="40">
        <f t="shared" si="1"/>
        <v>4</v>
      </c>
      <c r="D23" s="85"/>
      <c r="E23" s="85"/>
      <c r="F23" s="85"/>
      <c r="G23" s="41">
        <f t="shared" si="0"/>
        <v>4</v>
      </c>
      <c r="H23" s="91"/>
      <c r="I23" s="45" t="s">
        <v>320</v>
      </c>
    </row>
    <row r="24" spans="1:9" s="29" customFormat="1" ht="15" customHeight="1">
      <c r="A24" s="134" t="s">
        <v>18</v>
      </c>
      <c r="B24" s="14" t="s">
        <v>130</v>
      </c>
      <c r="C24" s="40">
        <f t="shared" si="1"/>
        <v>4</v>
      </c>
      <c r="D24" s="85"/>
      <c r="E24" s="85"/>
      <c r="F24" s="85"/>
      <c r="G24" s="41">
        <f t="shared" si="0"/>
        <v>4</v>
      </c>
      <c r="H24" s="91"/>
      <c r="I24" s="45" t="s">
        <v>321</v>
      </c>
    </row>
    <row r="25" spans="1:9" s="29" customFormat="1" ht="15" customHeight="1">
      <c r="A25" s="78" t="s">
        <v>19</v>
      </c>
      <c r="B25" s="15"/>
      <c r="C25" s="15"/>
      <c r="D25" s="15"/>
      <c r="E25" s="86"/>
      <c r="F25" s="86"/>
      <c r="G25" s="87"/>
      <c r="H25" s="113"/>
      <c r="I25" s="113"/>
    </row>
    <row r="26" spans="1:9" ht="15" customHeight="1">
      <c r="A26" s="134" t="s">
        <v>20</v>
      </c>
      <c r="B26" s="81" t="s">
        <v>130</v>
      </c>
      <c r="C26" s="40">
        <f aca="true" t="shared" si="2" ref="C26:C68">IF(B26="Да, размещен",4,0)</f>
        <v>4</v>
      </c>
      <c r="D26" s="84"/>
      <c r="E26" s="84">
        <v>0.5</v>
      </c>
      <c r="F26" s="84"/>
      <c r="G26" s="41">
        <f aca="true" t="shared" si="3" ref="G26:G31">C26*(1-D26)*(1-E26)*(1-F26)</f>
        <v>2</v>
      </c>
      <c r="H26" s="91" t="s">
        <v>452</v>
      </c>
      <c r="I26" s="74" t="s">
        <v>268</v>
      </c>
    </row>
    <row r="27" spans="1:9" ht="15" customHeight="1">
      <c r="A27" s="134" t="s">
        <v>21</v>
      </c>
      <c r="B27" s="14" t="s">
        <v>130</v>
      </c>
      <c r="C27" s="40">
        <f t="shared" si="2"/>
        <v>4</v>
      </c>
      <c r="D27" s="84"/>
      <c r="E27" s="84"/>
      <c r="F27" s="84"/>
      <c r="G27" s="41">
        <f t="shared" si="3"/>
        <v>4</v>
      </c>
      <c r="H27" s="91"/>
      <c r="I27" s="74" t="s">
        <v>261</v>
      </c>
    </row>
    <row r="28" spans="1:9" s="29" customFormat="1" ht="15" customHeight="1">
      <c r="A28" s="134" t="s">
        <v>22</v>
      </c>
      <c r="B28" s="14" t="s">
        <v>130</v>
      </c>
      <c r="C28" s="85">
        <f t="shared" si="2"/>
        <v>4</v>
      </c>
      <c r="D28" s="85"/>
      <c r="E28" s="85"/>
      <c r="F28" s="85"/>
      <c r="G28" s="41">
        <f t="shared" si="3"/>
        <v>4</v>
      </c>
      <c r="H28" s="91"/>
      <c r="I28" s="74" t="s">
        <v>263</v>
      </c>
    </row>
    <row r="29" spans="1:9" s="98" customFormat="1" ht="15" customHeight="1">
      <c r="A29" s="134" t="s">
        <v>23</v>
      </c>
      <c r="B29" s="81" t="s">
        <v>130</v>
      </c>
      <c r="C29" s="40">
        <f t="shared" si="2"/>
        <v>4</v>
      </c>
      <c r="D29" s="84"/>
      <c r="E29" s="84"/>
      <c r="F29" s="84"/>
      <c r="G29" s="41">
        <f t="shared" si="3"/>
        <v>4</v>
      </c>
      <c r="H29" s="91"/>
      <c r="I29" s="73" t="s">
        <v>270</v>
      </c>
    </row>
    <row r="30" spans="1:9" ht="15" customHeight="1">
      <c r="A30" s="134" t="s">
        <v>24</v>
      </c>
      <c r="B30" s="81" t="s">
        <v>130</v>
      </c>
      <c r="C30" s="40">
        <f t="shared" si="2"/>
        <v>4</v>
      </c>
      <c r="D30" s="84"/>
      <c r="E30" s="84"/>
      <c r="F30" s="84"/>
      <c r="G30" s="41">
        <f t="shared" si="3"/>
        <v>4</v>
      </c>
      <c r="H30" s="91"/>
      <c r="I30" s="74" t="s">
        <v>264</v>
      </c>
    </row>
    <row r="31" spans="1:9" ht="15" customHeight="1">
      <c r="A31" s="134" t="s">
        <v>25</v>
      </c>
      <c r="B31" s="81" t="s">
        <v>130</v>
      </c>
      <c r="C31" s="40">
        <f t="shared" si="2"/>
        <v>4</v>
      </c>
      <c r="D31" s="84"/>
      <c r="E31" s="84"/>
      <c r="F31" s="84"/>
      <c r="G31" s="41">
        <f t="shared" si="3"/>
        <v>4</v>
      </c>
      <c r="H31" s="91"/>
      <c r="I31" s="74" t="s">
        <v>265</v>
      </c>
    </row>
    <row r="32" spans="1:9" ht="15" customHeight="1">
      <c r="A32" s="134" t="s">
        <v>26</v>
      </c>
      <c r="B32" s="81" t="s">
        <v>130</v>
      </c>
      <c r="C32" s="40">
        <f t="shared" si="2"/>
        <v>4</v>
      </c>
      <c r="D32" s="84"/>
      <c r="E32" s="84"/>
      <c r="F32" s="84"/>
      <c r="G32" s="41">
        <f aca="true" t="shared" si="4" ref="G32:G68">C32*(1-D32)*(1-E32)*(1-F32)</f>
        <v>4</v>
      </c>
      <c r="H32" s="91"/>
      <c r="I32" s="74" t="s">
        <v>259</v>
      </c>
    </row>
    <row r="33" spans="1:9" ht="15" customHeight="1">
      <c r="A33" s="134" t="s">
        <v>27</v>
      </c>
      <c r="B33" s="81" t="s">
        <v>130</v>
      </c>
      <c r="C33" s="40">
        <f t="shared" si="2"/>
        <v>4</v>
      </c>
      <c r="D33" s="84"/>
      <c r="E33" s="84"/>
      <c r="F33" s="84"/>
      <c r="G33" s="41">
        <f t="shared" si="4"/>
        <v>4</v>
      </c>
      <c r="H33" s="91"/>
      <c r="I33" s="91" t="s">
        <v>274</v>
      </c>
    </row>
    <row r="34" spans="1:9" ht="15" customHeight="1">
      <c r="A34" s="134" t="s">
        <v>28</v>
      </c>
      <c r="B34" s="81" t="s">
        <v>130</v>
      </c>
      <c r="C34" s="40">
        <f t="shared" si="2"/>
        <v>4</v>
      </c>
      <c r="D34" s="84"/>
      <c r="E34" s="84"/>
      <c r="F34" s="84"/>
      <c r="G34" s="41">
        <f t="shared" si="4"/>
        <v>4</v>
      </c>
      <c r="H34" s="91"/>
      <c r="I34" s="45" t="s">
        <v>383</v>
      </c>
    </row>
    <row r="35" spans="1:9" ht="15" customHeight="1">
      <c r="A35" s="134" t="s">
        <v>29</v>
      </c>
      <c r="B35" s="81" t="s">
        <v>130</v>
      </c>
      <c r="C35" s="40">
        <f t="shared" si="2"/>
        <v>4</v>
      </c>
      <c r="D35" s="84">
        <v>0.5</v>
      </c>
      <c r="E35" s="84"/>
      <c r="F35" s="84"/>
      <c r="G35" s="41">
        <f t="shared" si="4"/>
        <v>2</v>
      </c>
      <c r="H35" s="91" t="s">
        <v>491</v>
      </c>
      <c r="I35" s="74" t="s">
        <v>405</v>
      </c>
    </row>
    <row r="36" spans="1:9" ht="15" customHeight="1">
      <c r="A36" s="134" t="s">
        <v>30</v>
      </c>
      <c r="B36" s="81" t="s">
        <v>130</v>
      </c>
      <c r="C36" s="40">
        <f t="shared" si="2"/>
        <v>4</v>
      </c>
      <c r="D36" s="84"/>
      <c r="E36" s="84">
        <v>0.5</v>
      </c>
      <c r="F36" s="84"/>
      <c r="G36" s="41">
        <f t="shared" si="4"/>
        <v>2</v>
      </c>
      <c r="H36" s="91" t="s">
        <v>391</v>
      </c>
      <c r="I36" s="74" t="s">
        <v>266</v>
      </c>
    </row>
    <row r="37" spans="1:9" s="29" customFormat="1" ht="15" customHeight="1">
      <c r="A37" s="78" t="s">
        <v>31</v>
      </c>
      <c r="B37" s="15"/>
      <c r="C37" s="15"/>
      <c r="D37" s="15"/>
      <c r="E37" s="86"/>
      <c r="F37" s="86"/>
      <c r="G37" s="87"/>
      <c r="H37" s="113"/>
      <c r="I37" s="113"/>
    </row>
    <row r="38" spans="1:9" ht="15" customHeight="1">
      <c r="A38" s="134" t="s">
        <v>32</v>
      </c>
      <c r="B38" s="81" t="s">
        <v>130</v>
      </c>
      <c r="C38" s="40">
        <f t="shared" si="2"/>
        <v>4</v>
      </c>
      <c r="D38" s="84"/>
      <c r="E38" s="84"/>
      <c r="F38" s="84"/>
      <c r="G38" s="41">
        <f t="shared" si="4"/>
        <v>4</v>
      </c>
      <c r="H38" s="91"/>
      <c r="I38" s="74" t="s">
        <v>393</v>
      </c>
    </row>
    <row r="39" spans="1:9" ht="15" customHeight="1">
      <c r="A39" s="134" t="s">
        <v>33</v>
      </c>
      <c r="B39" s="81" t="s">
        <v>130</v>
      </c>
      <c r="C39" s="40">
        <f t="shared" si="2"/>
        <v>4</v>
      </c>
      <c r="D39" s="84"/>
      <c r="E39" s="84">
        <v>0.5</v>
      </c>
      <c r="F39" s="84"/>
      <c r="G39" s="41">
        <f t="shared" si="4"/>
        <v>2</v>
      </c>
      <c r="H39" s="91" t="s">
        <v>394</v>
      </c>
      <c r="I39" s="74" t="s">
        <v>276</v>
      </c>
    </row>
    <row r="40" spans="1:9" ht="15" customHeight="1">
      <c r="A40" s="134" t="s">
        <v>101</v>
      </c>
      <c r="B40" s="81" t="s">
        <v>130</v>
      </c>
      <c r="C40" s="40">
        <f t="shared" si="2"/>
        <v>4</v>
      </c>
      <c r="D40" s="84"/>
      <c r="E40" s="84"/>
      <c r="F40" s="84"/>
      <c r="G40" s="41">
        <f t="shared" si="4"/>
        <v>4</v>
      </c>
      <c r="H40" s="91"/>
      <c r="I40" s="73" t="s">
        <v>290</v>
      </c>
    </row>
    <row r="41" spans="1:9" ht="15" customHeight="1">
      <c r="A41" s="134" t="s">
        <v>34</v>
      </c>
      <c r="B41" s="81" t="s">
        <v>130</v>
      </c>
      <c r="C41" s="40">
        <f t="shared" si="2"/>
        <v>4</v>
      </c>
      <c r="D41" s="84"/>
      <c r="E41" s="84"/>
      <c r="F41" s="84"/>
      <c r="G41" s="41">
        <f t="shared" si="4"/>
        <v>4</v>
      </c>
      <c r="H41" s="91"/>
      <c r="I41" s="74" t="s">
        <v>291</v>
      </c>
    </row>
    <row r="42" spans="1:9" ht="15" customHeight="1">
      <c r="A42" s="134" t="s">
        <v>35</v>
      </c>
      <c r="B42" s="81" t="s">
        <v>130</v>
      </c>
      <c r="C42" s="40">
        <f t="shared" si="2"/>
        <v>4</v>
      </c>
      <c r="D42" s="84"/>
      <c r="E42" s="84"/>
      <c r="F42" s="84"/>
      <c r="G42" s="41">
        <f t="shared" si="4"/>
        <v>4</v>
      </c>
      <c r="H42" s="91"/>
      <c r="I42" s="74" t="s">
        <v>277</v>
      </c>
    </row>
    <row r="43" spans="1:9" ht="15" customHeight="1">
      <c r="A43" s="134" t="s">
        <v>36</v>
      </c>
      <c r="B43" s="81" t="s">
        <v>130</v>
      </c>
      <c r="C43" s="40">
        <f t="shared" si="2"/>
        <v>4</v>
      </c>
      <c r="D43" s="84"/>
      <c r="E43" s="84"/>
      <c r="F43" s="84"/>
      <c r="G43" s="41">
        <f t="shared" si="4"/>
        <v>4</v>
      </c>
      <c r="H43" s="91"/>
      <c r="I43" s="74" t="s">
        <v>292</v>
      </c>
    </row>
    <row r="44" spans="1:9" ht="15" customHeight="1">
      <c r="A44" s="134" t="s">
        <v>37</v>
      </c>
      <c r="B44" s="81" t="s">
        <v>130</v>
      </c>
      <c r="C44" s="40">
        <f t="shared" si="2"/>
        <v>4</v>
      </c>
      <c r="D44" s="84"/>
      <c r="E44" s="84"/>
      <c r="F44" s="84"/>
      <c r="G44" s="41">
        <f t="shared" si="4"/>
        <v>4</v>
      </c>
      <c r="H44" s="91"/>
      <c r="I44" s="73" t="s">
        <v>293</v>
      </c>
    </row>
    <row r="45" spans="1:9" ht="15" customHeight="1">
      <c r="A45" s="134" t="s">
        <v>102</v>
      </c>
      <c r="B45" s="81" t="s">
        <v>130</v>
      </c>
      <c r="C45" s="40">
        <f t="shared" si="2"/>
        <v>4</v>
      </c>
      <c r="D45" s="84"/>
      <c r="E45" s="84"/>
      <c r="F45" s="84"/>
      <c r="G45" s="41">
        <f t="shared" si="4"/>
        <v>4</v>
      </c>
      <c r="H45" s="91"/>
      <c r="I45" s="73" t="s">
        <v>304</v>
      </c>
    </row>
    <row r="46" spans="1:9" s="29" customFormat="1" ht="15" customHeight="1">
      <c r="A46" s="78" t="s">
        <v>38</v>
      </c>
      <c r="B46" s="15"/>
      <c r="C46" s="15"/>
      <c r="D46" s="86"/>
      <c r="E46" s="86"/>
      <c r="F46" s="86"/>
      <c r="G46" s="87"/>
      <c r="H46" s="113"/>
      <c r="I46" s="113"/>
    </row>
    <row r="47" spans="1:9" ht="15" customHeight="1">
      <c r="A47" s="134" t="s">
        <v>39</v>
      </c>
      <c r="B47" s="81" t="s">
        <v>130</v>
      </c>
      <c r="C47" s="40">
        <f aca="true" t="shared" si="5" ref="C47:C53">IF(B47="Да, размещен",4,0)</f>
        <v>4</v>
      </c>
      <c r="D47" s="84"/>
      <c r="E47" s="40"/>
      <c r="F47" s="40"/>
      <c r="G47" s="41">
        <f aca="true" t="shared" si="6" ref="G47:G53">C47*(1-D47)*(1-E47)*(1-F47)</f>
        <v>4</v>
      </c>
      <c r="H47" s="91" t="s">
        <v>522</v>
      </c>
      <c r="I47" s="74" t="s">
        <v>523</v>
      </c>
    </row>
    <row r="48" spans="1:9" ht="15" customHeight="1">
      <c r="A48" s="134" t="s">
        <v>40</v>
      </c>
      <c r="B48" s="81" t="s">
        <v>130</v>
      </c>
      <c r="C48" s="40">
        <f t="shared" si="5"/>
        <v>4</v>
      </c>
      <c r="D48" s="84"/>
      <c r="E48" s="84">
        <v>0.5</v>
      </c>
      <c r="F48" s="84"/>
      <c r="G48" s="41">
        <f t="shared" si="6"/>
        <v>2</v>
      </c>
      <c r="H48" s="91" t="s">
        <v>391</v>
      </c>
      <c r="I48" s="73" t="s">
        <v>323</v>
      </c>
    </row>
    <row r="49" spans="1:9" ht="15" customHeight="1">
      <c r="A49" s="134" t="s">
        <v>41</v>
      </c>
      <c r="B49" s="81" t="s">
        <v>130</v>
      </c>
      <c r="C49" s="40">
        <f t="shared" si="5"/>
        <v>4</v>
      </c>
      <c r="D49" s="84"/>
      <c r="E49" s="84"/>
      <c r="F49" s="84"/>
      <c r="G49" s="41">
        <f t="shared" si="6"/>
        <v>4</v>
      </c>
      <c r="H49" s="91"/>
      <c r="I49" s="74" t="s">
        <v>324</v>
      </c>
    </row>
    <row r="50" spans="1:9" ht="15" customHeight="1">
      <c r="A50" s="134" t="s">
        <v>42</v>
      </c>
      <c r="B50" s="81" t="s">
        <v>130</v>
      </c>
      <c r="C50" s="40">
        <f t="shared" si="5"/>
        <v>4</v>
      </c>
      <c r="D50" s="84"/>
      <c r="E50" s="84"/>
      <c r="F50" s="84"/>
      <c r="G50" s="41">
        <f t="shared" si="6"/>
        <v>4</v>
      </c>
      <c r="H50" s="91"/>
      <c r="I50" s="74" t="s">
        <v>273</v>
      </c>
    </row>
    <row r="51" spans="1:9" ht="15" customHeight="1">
      <c r="A51" s="134" t="s">
        <v>92</v>
      </c>
      <c r="B51" s="81" t="s">
        <v>130</v>
      </c>
      <c r="C51" s="40">
        <f t="shared" si="5"/>
        <v>4</v>
      </c>
      <c r="D51" s="84"/>
      <c r="E51" s="84"/>
      <c r="F51" s="84"/>
      <c r="G51" s="41">
        <f t="shared" si="6"/>
        <v>4</v>
      </c>
      <c r="H51" s="91"/>
      <c r="I51" s="74" t="s">
        <v>279</v>
      </c>
    </row>
    <row r="52" spans="1:9" ht="15" customHeight="1">
      <c r="A52" s="134" t="s">
        <v>43</v>
      </c>
      <c r="B52" s="14" t="s">
        <v>130</v>
      </c>
      <c r="C52" s="40">
        <f t="shared" si="5"/>
        <v>4</v>
      </c>
      <c r="D52" s="85"/>
      <c r="E52" s="85"/>
      <c r="F52" s="85"/>
      <c r="G52" s="41">
        <f t="shared" si="6"/>
        <v>4</v>
      </c>
      <c r="H52" s="91"/>
      <c r="I52" s="73" t="s">
        <v>325</v>
      </c>
    </row>
    <row r="53" spans="1:9" s="29" customFormat="1" ht="15" customHeight="1">
      <c r="A53" s="134" t="s">
        <v>44</v>
      </c>
      <c r="B53" s="14" t="s">
        <v>130</v>
      </c>
      <c r="C53" s="40">
        <f t="shared" si="5"/>
        <v>4</v>
      </c>
      <c r="D53" s="85"/>
      <c r="E53" s="85"/>
      <c r="F53" s="85"/>
      <c r="G53" s="41">
        <f t="shared" si="6"/>
        <v>4</v>
      </c>
      <c r="H53" s="91"/>
      <c r="I53" s="74" t="s">
        <v>326</v>
      </c>
    </row>
    <row r="54" spans="1:9" s="29" customFormat="1" ht="15" customHeight="1">
      <c r="A54" s="78" t="s">
        <v>45</v>
      </c>
      <c r="B54" s="15"/>
      <c r="C54" s="15"/>
      <c r="D54" s="86"/>
      <c r="E54" s="86"/>
      <c r="F54" s="86"/>
      <c r="G54" s="87"/>
      <c r="H54" s="113"/>
      <c r="I54" s="113"/>
    </row>
    <row r="55" spans="1:9" s="29" customFormat="1" ht="15" customHeight="1">
      <c r="A55" s="134" t="s">
        <v>46</v>
      </c>
      <c r="B55" s="14" t="s">
        <v>130</v>
      </c>
      <c r="C55" s="40">
        <f aca="true" t="shared" si="7" ref="C55:C60">IF(B55="Да, размещен",4,0)</f>
        <v>4</v>
      </c>
      <c r="D55" s="85"/>
      <c r="E55" s="85"/>
      <c r="F55" s="85"/>
      <c r="G55" s="41">
        <f aca="true" t="shared" si="8" ref="G55:G60">C55*(1-D55)*(1-E55)*(1-F55)</f>
        <v>4</v>
      </c>
      <c r="H55" s="91"/>
      <c r="I55" s="74" t="s">
        <v>327</v>
      </c>
    </row>
    <row r="56" spans="1:9" ht="15" customHeight="1">
      <c r="A56" s="134" t="s">
        <v>47</v>
      </c>
      <c r="B56" s="81" t="s">
        <v>130</v>
      </c>
      <c r="C56" s="40">
        <f t="shared" si="7"/>
        <v>4</v>
      </c>
      <c r="D56" s="84"/>
      <c r="E56" s="84"/>
      <c r="F56" s="84"/>
      <c r="G56" s="41">
        <f t="shared" si="8"/>
        <v>4</v>
      </c>
      <c r="H56" s="91"/>
      <c r="I56" s="74" t="s">
        <v>281</v>
      </c>
    </row>
    <row r="57" spans="1:9" ht="15" customHeight="1">
      <c r="A57" s="134" t="s">
        <v>48</v>
      </c>
      <c r="B57" s="81" t="s">
        <v>130</v>
      </c>
      <c r="C57" s="40">
        <f t="shared" si="7"/>
        <v>4</v>
      </c>
      <c r="D57" s="84"/>
      <c r="E57" s="84"/>
      <c r="F57" s="84"/>
      <c r="G57" s="41">
        <f t="shared" si="8"/>
        <v>4</v>
      </c>
      <c r="H57" s="91"/>
      <c r="I57" s="74" t="s">
        <v>341</v>
      </c>
    </row>
    <row r="58" spans="1:9" ht="15" customHeight="1">
      <c r="A58" s="134" t="s">
        <v>49</v>
      </c>
      <c r="B58" s="81" t="s">
        <v>130</v>
      </c>
      <c r="C58" s="40">
        <f t="shared" si="7"/>
        <v>4</v>
      </c>
      <c r="D58" s="84"/>
      <c r="E58" s="84">
        <v>0.5</v>
      </c>
      <c r="F58" s="84"/>
      <c r="G58" s="41">
        <f t="shared" si="8"/>
        <v>2</v>
      </c>
      <c r="H58" s="91" t="s">
        <v>391</v>
      </c>
      <c r="I58" s="73" t="s">
        <v>283</v>
      </c>
    </row>
    <row r="59" spans="1:9" ht="15" customHeight="1">
      <c r="A59" s="134" t="s">
        <v>50</v>
      </c>
      <c r="B59" s="81" t="s">
        <v>130</v>
      </c>
      <c r="C59" s="40">
        <f t="shared" si="7"/>
        <v>4</v>
      </c>
      <c r="D59" s="84"/>
      <c r="E59" s="84"/>
      <c r="F59" s="84"/>
      <c r="G59" s="41">
        <f t="shared" si="8"/>
        <v>4</v>
      </c>
      <c r="H59" s="91"/>
      <c r="I59" s="74" t="s">
        <v>328</v>
      </c>
    </row>
    <row r="60" spans="1:9" ht="15" customHeight="1">
      <c r="A60" s="134" t="s">
        <v>51</v>
      </c>
      <c r="B60" s="81" t="s">
        <v>130</v>
      </c>
      <c r="C60" s="40">
        <f t="shared" si="7"/>
        <v>4</v>
      </c>
      <c r="D60" s="84"/>
      <c r="E60" s="84"/>
      <c r="F60" s="84"/>
      <c r="G60" s="41">
        <f t="shared" si="8"/>
        <v>4</v>
      </c>
      <c r="H60" s="91"/>
      <c r="I60" s="74" t="s">
        <v>340</v>
      </c>
    </row>
    <row r="61" spans="1:9" ht="15" customHeight="1">
      <c r="A61" s="134" t="s">
        <v>52</v>
      </c>
      <c r="B61" s="81" t="s">
        <v>130</v>
      </c>
      <c r="C61" s="40">
        <f t="shared" si="2"/>
        <v>4</v>
      </c>
      <c r="D61" s="84"/>
      <c r="E61" s="84">
        <v>0.5</v>
      </c>
      <c r="F61" s="84"/>
      <c r="G61" s="41">
        <f t="shared" si="4"/>
        <v>2</v>
      </c>
      <c r="H61" s="91" t="s">
        <v>391</v>
      </c>
      <c r="I61" s="74" t="s">
        <v>300</v>
      </c>
    </row>
    <row r="62" spans="1:9" ht="15" customHeight="1">
      <c r="A62" s="134" t="s">
        <v>53</v>
      </c>
      <c r="B62" s="81" t="s">
        <v>130</v>
      </c>
      <c r="C62" s="40">
        <f t="shared" si="2"/>
        <v>4</v>
      </c>
      <c r="D62" s="84"/>
      <c r="E62" s="84"/>
      <c r="F62" s="84"/>
      <c r="G62" s="41">
        <f t="shared" si="4"/>
        <v>4</v>
      </c>
      <c r="H62" s="91"/>
      <c r="I62" s="73" t="s">
        <v>294</v>
      </c>
    </row>
    <row r="63" spans="1:9" s="29" customFormat="1" ht="15" customHeight="1">
      <c r="A63" s="134" t="s">
        <v>54</v>
      </c>
      <c r="B63" s="14" t="s">
        <v>130</v>
      </c>
      <c r="C63" s="40">
        <f t="shared" si="2"/>
        <v>4</v>
      </c>
      <c r="D63" s="85"/>
      <c r="E63" s="85"/>
      <c r="F63" s="85"/>
      <c r="G63" s="41">
        <f t="shared" si="4"/>
        <v>4</v>
      </c>
      <c r="H63" s="91"/>
      <c r="I63" s="74" t="s">
        <v>296</v>
      </c>
    </row>
    <row r="64" spans="1:9" s="29" customFormat="1" ht="15" customHeight="1">
      <c r="A64" s="134" t="s">
        <v>55</v>
      </c>
      <c r="B64" s="14" t="s">
        <v>130</v>
      </c>
      <c r="C64" s="40">
        <f t="shared" si="2"/>
        <v>4</v>
      </c>
      <c r="D64" s="85"/>
      <c r="E64" s="85"/>
      <c r="F64" s="85"/>
      <c r="G64" s="41">
        <f t="shared" si="4"/>
        <v>4</v>
      </c>
      <c r="H64" s="91"/>
      <c r="I64" s="74" t="s">
        <v>284</v>
      </c>
    </row>
    <row r="65" spans="1:9" ht="15" customHeight="1">
      <c r="A65" s="134" t="s">
        <v>56</v>
      </c>
      <c r="B65" s="81" t="s">
        <v>130</v>
      </c>
      <c r="C65" s="40">
        <f t="shared" si="2"/>
        <v>4</v>
      </c>
      <c r="D65" s="84"/>
      <c r="E65" s="85">
        <v>0.5</v>
      </c>
      <c r="F65" s="84"/>
      <c r="G65" s="41">
        <f t="shared" si="4"/>
        <v>2</v>
      </c>
      <c r="H65" s="91" t="s">
        <v>575</v>
      </c>
      <c r="I65" s="74" t="s">
        <v>574</v>
      </c>
    </row>
    <row r="66" spans="1:9" ht="15" customHeight="1">
      <c r="A66" s="134" t="s">
        <v>57</v>
      </c>
      <c r="B66" s="81" t="s">
        <v>130</v>
      </c>
      <c r="C66" s="40">
        <f t="shared" si="2"/>
        <v>4</v>
      </c>
      <c r="D66" s="84"/>
      <c r="E66" s="84">
        <v>0.5</v>
      </c>
      <c r="F66" s="84"/>
      <c r="G66" s="41">
        <f t="shared" si="4"/>
        <v>2</v>
      </c>
      <c r="H66" s="91" t="s">
        <v>391</v>
      </c>
      <c r="I66" s="74" t="s">
        <v>580</v>
      </c>
    </row>
    <row r="67" spans="1:9" ht="15" customHeight="1">
      <c r="A67" s="134" t="s">
        <v>58</v>
      </c>
      <c r="B67" s="81" t="s">
        <v>130</v>
      </c>
      <c r="C67" s="40">
        <f t="shared" si="2"/>
        <v>4</v>
      </c>
      <c r="D67" s="84"/>
      <c r="E67" s="84"/>
      <c r="F67" s="84"/>
      <c r="G67" s="41">
        <f t="shared" si="4"/>
        <v>4</v>
      </c>
      <c r="H67" s="91"/>
      <c r="I67" s="74" t="s">
        <v>395</v>
      </c>
    </row>
    <row r="68" spans="1:9" ht="15" customHeight="1">
      <c r="A68" s="134" t="s">
        <v>59</v>
      </c>
      <c r="B68" s="81" t="s">
        <v>130</v>
      </c>
      <c r="C68" s="40">
        <f t="shared" si="2"/>
        <v>4</v>
      </c>
      <c r="D68" s="84"/>
      <c r="E68" s="84"/>
      <c r="F68" s="84"/>
      <c r="G68" s="41">
        <f t="shared" si="4"/>
        <v>4</v>
      </c>
      <c r="H68" s="91"/>
      <c r="I68" s="74" t="s">
        <v>285</v>
      </c>
    </row>
    <row r="69" spans="1:9" s="29" customFormat="1" ht="15" customHeight="1">
      <c r="A69" s="78" t="s">
        <v>60</v>
      </c>
      <c r="B69" s="15"/>
      <c r="C69" s="15"/>
      <c r="D69" s="86"/>
      <c r="E69" s="86"/>
      <c r="F69" s="86"/>
      <c r="G69" s="87"/>
      <c r="H69" s="113"/>
      <c r="I69" s="113"/>
    </row>
    <row r="70" spans="1:9" ht="15" customHeight="1">
      <c r="A70" s="134" t="s">
        <v>61</v>
      </c>
      <c r="B70" s="81" t="s">
        <v>130</v>
      </c>
      <c r="C70" s="40">
        <f aca="true" t="shared" si="9" ref="C70:C75">IF(B70="Да, размещен",4,0)</f>
        <v>4</v>
      </c>
      <c r="D70" s="84"/>
      <c r="E70" s="84">
        <v>0.5</v>
      </c>
      <c r="F70" s="84"/>
      <c r="G70" s="41">
        <f aca="true" t="shared" si="10" ref="G70:G75">C70*(1-D70)*(1-E70)*(1-F70)</f>
        <v>2</v>
      </c>
      <c r="H70" s="91" t="s">
        <v>391</v>
      </c>
      <c r="I70" s="74" t="s">
        <v>595</v>
      </c>
    </row>
    <row r="71" spans="1:9" s="29" customFormat="1" ht="15" customHeight="1">
      <c r="A71" s="134" t="s">
        <v>62</v>
      </c>
      <c r="B71" s="14" t="s">
        <v>130</v>
      </c>
      <c r="C71" s="40">
        <f t="shared" si="9"/>
        <v>4</v>
      </c>
      <c r="D71" s="85"/>
      <c r="E71" s="85"/>
      <c r="F71" s="85"/>
      <c r="G71" s="41">
        <f t="shared" si="10"/>
        <v>4</v>
      </c>
      <c r="H71" s="91"/>
      <c r="I71" s="73" t="s">
        <v>333</v>
      </c>
    </row>
    <row r="72" spans="1:9" s="29" customFormat="1" ht="15" customHeight="1">
      <c r="A72" s="134" t="s">
        <v>63</v>
      </c>
      <c r="B72" s="14" t="s">
        <v>130</v>
      </c>
      <c r="C72" s="40">
        <f t="shared" si="9"/>
        <v>4</v>
      </c>
      <c r="D72" s="85"/>
      <c r="E72" s="85"/>
      <c r="F72" s="85"/>
      <c r="G72" s="41">
        <f t="shared" si="10"/>
        <v>4</v>
      </c>
      <c r="H72" s="91"/>
      <c r="I72" s="73" t="s">
        <v>329</v>
      </c>
    </row>
    <row r="73" spans="1:9" ht="15" customHeight="1">
      <c r="A73" s="134" t="s">
        <v>64</v>
      </c>
      <c r="B73" s="81" t="s">
        <v>130</v>
      </c>
      <c r="C73" s="40">
        <f t="shared" si="9"/>
        <v>4</v>
      </c>
      <c r="D73" s="84"/>
      <c r="E73" s="84"/>
      <c r="F73" s="84"/>
      <c r="G73" s="41">
        <f t="shared" si="10"/>
        <v>4</v>
      </c>
      <c r="H73" s="91"/>
      <c r="I73" s="74" t="s">
        <v>334</v>
      </c>
    </row>
    <row r="74" spans="1:9" ht="15" customHeight="1">
      <c r="A74" s="76" t="s">
        <v>65</v>
      </c>
      <c r="B74" s="81" t="s">
        <v>130</v>
      </c>
      <c r="C74" s="40">
        <f t="shared" si="9"/>
        <v>4</v>
      </c>
      <c r="D74" s="84"/>
      <c r="E74" s="84"/>
      <c r="F74" s="84"/>
      <c r="G74" s="41">
        <f t="shared" si="10"/>
        <v>4</v>
      </c>
      <c r="H74" s="91"/>
      <c r="I74" s="74" t="s">
        <v>335</v>
      </c>
    </row>
    <row r="75" spans="1:9" ht="15" customHeight="1">
      <c r="A75" s="134" t="s">
        <v>66</v>
      </c>
      <c r="B75" s="81" t="s">
        <v>130</v>
      </c>
      <c r="C75" s="40">
        <f t="shared" si="9"/>
        <v>4</v>
      </c>
      <c r="D75" s="84"/>
      <c r="E75" s="84"/>
      <c r="F75" s="84"/>
      <c r="G75" s="41">
        <f t="shared" si="10"/>
        <v>4</v>
      </c>
      <c r="H75" s="91"/>
      <c r="I75" s="74" t="s">
        <v>336</v>
      </c>
    </row>
    <row r="76" spans="1:9" s="29" customFormat="1" ht="15" customHeight="1">
      <c r="A76" s="78" t="s">
        <v>67</v>
      </c>
      <c r="B76" s="15"/>
      <c r="C76" s="15"/>
      <c r="D76" s="86"/>
      <c r="E76" s="86"/>
      <c r="F76" s="86"/>
      <c r="G76" s="87"/>
      <c r="H76" s="113"/>
      <c r="I76" s="113"/>
    </row>
    <row r="77" spans="1:9" ht="15" customHeight="1">
      <c r="A77" s="134" t="s">
        <v>68</v>
      </c>
      <c r="B77" s="81" t="s">
        <v>130</v>
      </c>
      <c r="C77" s="40">
        <f aca="true" t="shared" si="11" ref="C77:C88">IF(B77="Да, размещен",4,0)</f>
        <v>4</v>
      </c>
      <c r="D77" s="84"/>
      <c r="E77" s="84"/>
      <c r="F77" s="84"/>
      <c r="G77" s="41">
        <f aca="true" t="shared" si="12" ref="G77:G88">C77*(1-D77)*(1-E77)*(1-F77)</f>
        <v>4</v>
      </c>
      <c r="H77" s="91"/>
      <c r="I77" s="74" t="s">
        <v>396</v>
      </c>
    </row>
    <row r="78" spans="1:9" ht="15" customHeight="1">
      <c r="A78" s="134" t="s">
        <v>69</v>
      </c>
      <c r="B78" s="81" t="s">
        <v>130</v>
      </c>
      <c r="C78" s="40">
        <f t="shared" si="11"/>
        <v>4</v>
      </c>
      <c r="D78" s="84"/>
      <c r="E78" s="84"/>
      <c r="F78" s="84"/>
      <c r="G78" s="41">
        <f t="shared" si="12"/>
        <v>4</v>
      </c>
      <c r="H78" s="91"/>
      <c r="I78" s="73" t="s">
        <v>352</v>
      </c>
    </row>
    <row r="79" spans="1:9" ht="15" customHeight="1">
      <c r="A79" s="134" t="s">
        <v>70</v>
      </c>
      <c r="B79" s="81" t="s">
        <v>130</v>
      </c>
      <c r="C79" s="40">
        <f t="shared" si="11"/>
        <v>4</v>
      </c>
      <c r="D79" s="84"/>
      <c r="E79" s="84">
        <v>0.5</v>
      </c>
      <c r="F79" s="84"/>
      <c r="G79" s="41">
        <f t="shared" si="12"/>
        <v>2</v>
      </c>
      <c r="H79" s="91" t="s">
        <v>391</v>
      </c>
      <c r="I79" s="73" t="s">
        <v>353</v>
      </c>
    </row>
    <row r="80" spans="1:9" ht="15" customHeight="1">
      <c r="A80" s="134" t="s">
        <v>71</v>
      </c>
      <c r="B80" s="81" t="s">
        <v>130</v>
      </c>
      <c r="C80" s="40">
        <f t="shared" si="11"/>
        <v>4</v>
      </c>
      <c r="D80" s="84"/>
      <c r="E80" s="84"/>
      <c r="F80" s="84"/>
      <c r="G80" s="41">
        <f t="shared" si="12"/>
        <v>4</v>
      </c>
      <c r="H80" s="91"/>
      <c r="I80" s="74" t="s">
        <v>354</v>
      </c>
    </row>
    <row r="81" spans="1:9" ht="15" customHeight="1">
      <c r="A81" s="134" t="s">
        <v>72</v>
      </c>
      <c r="B81" s="81" t="s">
        <v>130</v>
      </c>
      <c r="C81" s="40">
        <f t="shared" si="11"/>
        <v>4</v>
      </c>
      <c r="D81" s="84"/>
      <c r="E81" s="84">
        <v>0.5</v>
      </c>
      <c r="F81" s="84"/>
      <c r="G81" s="41">
        <f t="shared" si="12"/>
        <v>2</v>
      </c>
      <c r="H81" s="91" t="s">
        <v>391</v>
      </c>
      <c r="I81" s="74" t="s">
        <v>355</v>
      </c>
    </row>
    <row r="82" spans="1:9" ht="15" customHeight="1">
      <c r="A82" s="134" t="s">
        <v>73</v>
      </c>
      <c r="B82" s="81" t="s">
        <v>130</v>
      </c>
      <c r="C82" s="40">
        <f t="shared" si="11"/>
        <v>4</v>
      </c>
      <c r="D82" s="84"/>
      <c r="E82" s="84"/>
      <c r="F82" s="84"/>
      <c r="G82" s="41">
        <f t="shared" si="12"/>
        <v>4</v>
      </c>
      <c r="H82" s="91"/>
      <c r="I82" s="74" t="s">
        <v>357</v>
      </c>
    </row>
    <row r="83" spans="1:9" ht="15" customHeight="1">
      <c r="A83" s="134" t="s">
        <v>74</v>
      </c>
      <c r="B83" s="81" t="s">
        <v>130</v>
      </c>
      <c r="C83" s="40">
        <f t="shared" si="11"/>
        <v>4</v>
      </c>
      <c r="D83" s="84"/>
      <c r="E83" s="84"/>
      <c r="F83" s="84"/>
      <c r="G83" s="41">
        <f t="shared" si="12"/>
        <v>4</v>
      </c>
      <c r="H83" s="91"/>
      <c r="I83" s="72" t="s">
        <v>634</v>
      </c>
    </row>
    <row r="84" spans="1:9" ht="15" customHeight="1">
      <c r="A84" s="134" t="s">
        <v>75</v>
      </c>
      <c r="B84" s="81" t="s">
        <v>130</v>
      </c>
      <c r="C84" s="40">
        <f t="shared" si="11"/>
        <v>4</v>
      </c>
      <c r="D84" s="84"/>
      <c r="E84" s="84"/>
      <c r="F84" s="84"/>
      <c r="G84" s="41">
        <f t="shared" si="12"/>
        <v>4</v>
      </c>
      <c r="H84" s="91"/>
      <c r="I84" s="72" t="s">
        <v>358</v>
      </c>
    </row>
    <row r="85" spans="1:9" ht="15" customHeight="1">
      <c r="A85" s="134" t="s">
        <v>76</v>
      </c>
      <c r="B85" s="81" t="s">
        <v>130</v>
      </c>
      <c r="C85" s="40">
        <f t="shared" si="11"/>
        <v>4</v>
      </c>
      <c r="D85" s="84"/>
      <c r="E85" s="84"/>
      <c r="F85" s="84"/>
      <c r="G85" s="41">
        <f t="shared" si="12"/>
        <v>4</v>
      </c>
      <c r="H85" s="91" t="s">
        <v>637</v>
      </c>
      <c r="I85" s="72" t="s">
        <v>636</v>
      </c>
    </row>
    <row r="86" spans="1:9" ht="15" customHeight="1">
      <c r="A86" s="134" t="s">
        <v>77</v>
      </c>
      <c r="B86" s="81" t="s">
        <v>130</v>
      </c>
      <c r="C86" s="40">
        <f t="shared" si="11"/>
        <v>4</v>
      </c>
      <c r="D86" s="84"/>
      <c r="E86" s="84"/>
      <c r="F86" s="84"/>
      <c r="G86" s="41">
        <f t="shared" si="12"/>
        <v>4</v>
      </c>
      <c r="H86" s="91"/>
      <c r="I86" s="103" t="s">
        <v>360</v>
      </c>
    </row>
    <row r="87" spans="1:9" ht="15" customHeight="1">
      <c r="A87" s="134" t="s">
        <v>78</v>
      </c>
      <c r="B87" s="81" t="s">
        <v>130</v>
      </c>
      <c r="C87" s="40">
        <f t="shared" si="11"/>
        <v>4</v>
      </c>
      <c r="D87" s="84"/>
      <c r="E87" s="84"/>
      <c r="F87" s="84"/>
      <c r="G87" s="41">
        <f t="shared" si="12"/>
        <v>4</v>
      </c>
      <c r="H87" s="91"/>
      <c r="I87" s="73" t="s">
        <v>361</v>
      </c>
    </row>
    <row r="88" spans="1:9" ht="15" customHeight="1">
      <c r="A88" s="134" t="s">
        <v>79</v>
      </c>
      <c r="B88" s="81" t="s">
        <v>130</v>
      </c>
      <c r="C88" s="40">
        <f t="shared" si="11"/>
        <v>4</v>
      </c>
      <c r="D88" s="84"/>
      <c r="E88" s="84">
        <v>0.5</v>
      </c>
      <c r="F88" s="84"/>
      <c r="G88" s="41">
        <f t="shared" si="12"/>
        <v>2</v>
      </c>
      <c r="H88" s="91" t="s">
        <v>391</v>
      </c>
      <c r="I88" s="103" t="s">
        <v>362</v>
      </c>
    </row>
    <row r="89" spans="1:9" s="29" customFormat="1" ht="15" customHeight="1">
      <c r="A89" s="78" t="s">
        <v>80</v>
      </c>
      <c r="B89" s="15"/>
      <c r="C89" s="15"/>
      <c r="D89" s="86"/>
      <c r="E89" s="86"/>
      <c r="F89" s="86"/>
      <c r="G89" s="87"/>
      <c r="H89" s="113"/>
      <c r="I89" s="113"/>
    </row>
    <row r="90" spans="1:9" ht="15" customHeight="1">
      <c r="A90" s="134" t="s">
        <v>81</v>
      </c>
      <c r="B90" s="81" t="s">
        <v>130</v>
      </c>
      <c r="C90" s="40">
        <f aca="true" t="shared" si="13" ref="C90:C98">IF(B90="Да, размещен",4,0)</f>
        <v>4</v>
      </c>
      <c r="D90" s="84"/>
      <c r="E90" s="84"/>
      <c r="F90" s="84"/>
      <c r="G90" s="41">
        <f aca="true" t="shared" si="14" ref="G90:G95">C90*(1-D90)*(1-E90)*(1-F90)</f>
        <v>4</v>
      </c>
      <c r="H90" s="91"/>
      <c r="I90" s="73" t="s">
        <v>363</v>
      </c>
    </row>
    <row r="91" spans="1:9" ht="15" customHeight="1">
      <c r="A91" s="134" t="s">
        <v>82</v>
      </c>
      <c r="B91" s="81" t="s">
        <v>130</v>
      </c>
      <c r="C91" s="40">
        <f t="shared" si="13"/>
        <v>4</v>
      </c>
      <c r="D91" s="84"/>
      <c r="E91" s="84"/>
      <c r="F91" s="84"/>
      <c r="G91" s="41">
        <f t="shared" si="14"/>
        <v>4</v>
      </c>
      <c r="H91" s="91"/>
      <c r="I91" s="74" t="s">
        <v>365</v>
      </c>
    </row>
    <row r="92" spans="1:9" ht="15" customHeight="1">
      <c r="A92" s="134" t="s">
        <v>83</v>
      </c>
      <c r="B92" s="81" t="s">
        <v>130</v>
      </c>
      <c r="C92" s="40">
        <f t="shared" si="13"/>
        <v>4</v>
      </c>
      <c r="D92" s="84"/>
      <c r="E92" s="84"/>
      <c r="F92" s="84"/>
      <c r="G92" s="41">
        <f t="shared" si="14"/>
        <v>4</v>
      </c>
      <c r="H92" s="91"/>
      <c r="I92" s="74" t="s">
        <v>398</v>
      </c>
    </row>
    <row r="93" spans="1:9" s="29" customFormat="1" ht="15" customHeight="1">
      <c r="A93" s="134" t="s">
        <v>84</v>
      </c>
      <c r="B93" s="81" t="s">
        <v>130</v>
      </c>
      <c r="C93" s="40">
        <f t="shared" si="13"/>
        <v>4</v>
      </c>
      <c r="D93" s="85"/>
      <c r="E93" s="85"/>
      <c r="F93" s="85"/>
      <c r="G93" s="41">
        <f t="shared" si="14"/>
        <v>4</v>
      </c>
      <c r="H93" s="91" t="s">
        <v>660</v>
      </c>
      <c r="I93" s="74" t="s">
        <v>372</v>
      </c>
    </row>
    <row r="94" spans="1:9" ht="15" customHeight="1">
      <c r="A94" s="134" t="s">
        <v>85</v>
      </c>
      <c r="B94" s="81" t="s">
        <v>130</v>
      </c>
      <c r="C94" s="40">
        <f t="shared" si="13"/>
        <v>4</v>
      </c>
      <c r="D94" s="84"/>
      <c r="E94" s="84"/>
      <c r="F94" s="84"/>
      <c r="G94" s="41">
        <f t="shared" si="14"/>
        <v>4</v>
      </c>
      <c r="H94" s="91"/>
      <c r="I94" s="74" t="s">
        <v>369</v>
      </c>
    </row>
    <row r="95" spans="1:9" ht="15" customHeight="1">
      <c r="A95" s="134" t="s">
        <v>86</v>
      </c>
      <c r="B95" s="81" t="s">
        <v>130</v>
      </c>
      <c r="C95" s="40">
        <f t="shared" si="13"/>
        <v>4</v>
      </c>
      <c r="D95" s="84"/>
      <c r="E95" s="84"/>
      <c r="F95" s="84"/>
      <c r="G95" s="41">
        <f t="shared" si="14"/>
        <v>4</v>
      </c>
      <c r="H95" s="91"/>
      <c r="I95" s="74" t="s">
        <v>370</v>
      </c>
    </row>
    <row r="96" spans="1:9" ht="15" customHeight="1">
      <c r="A96" s="134" t="s">
        <v>87</v>
      </c>
      <c r="B96" s="81" t="s">
        <v>130</v>
      </c>
      <c r="C96" s="40">
        <f t="shared" si="13"/>
        <v>4</v>
      </c>
      <c r="D96" s="84"/>
      <c r="E96" s="84"/>
      <c r="F96" s="84"/>
      <c r="G96" s="41">
        <f>C96*(1-D96)*(1-E96)*(1-F96)</f>
        <v>4</v>
      </c>
      <c r="H96" s="91"/>
      <c r="I96" s="74" t="s">
        <v>399</v>
      </c>
    </row>
    <row r="97" spans="1:9" ht="15" customHeight="1">
      <c r="A97" s="134" t="s">
        <v>88</v>
      </c>
      <c r="B97" s="14" t="s">
        <v>130</v>
      </c>
      <c r="C97" s="40">
        <f t="shared" si="13"/>
        <v>4</v>
      </c>
      <c r="D97" s="84"/>
      <c r="E97" s="84">
        <v>0.5</v>
      </c>
      <c r="F97" s="84"/>
      <c r="G97" s="41">
        <f>C97*(1-D97)*(1-E97)*(1-F97)</f>
        <v>2</v>
      </c>
      <c r="H97" s="91" t="s">
        <v>673</v>
      </c>
      <c r="I97" s="74" t="s">
        <v>674</v>
      </c>
    </row>
    <row r="98" spans="1:9" ht="15" customHeight="1">
      <c r="A98" s="134" t="s">
        <v>89</v>
      </c>
      <c r="B98" s="81" t="s">
        <v>130</v>
      </c>
      <c r="C98" s="40">
        <f t="shared" si="13"/>
        <v>4</v>
      </c>
      <c r="D98" s="84">
        <v>0.5</v>
      </c>
      <c r="E98" s="84">
        <v>0.5</v>
      </c>
      <c r="F98" s="84"/>
      <c r="G98" s="41">
        <f>C98*(1-D98)*(1-E98)*(1-F98)</f>
        <v>1</v>
      </c>
      <c r="H98" s="91" t="s">
        <v>401</v>
      </c>
      <c r="I98" s="74" t="s">
        <v>400</v>
      </c>
    </row>
    <row r="99" ht="12">
      <c r="B99" s="93" t="s">
        <v>96</v>
      </c>
    </row>
    <row r="100" spans="1:9" ht="12">
      <c r="A100" s="94"/>
      <c r="B100" s="95"/>
      <c r="C100" s="95"/>
      <c r="D100" s="95"/>
      <c r="E100" s="95"/>
      <c r="F100" s="95"/>
      <c r="G100" s="106"/>
      <c r="H100" s="109"/>
      <c r="I100" s="109"/>
    </row>
    <row r="101" ht="12">
      <c r="C101" s="99"/>
    </row>
    <row r="102" spans="3:4" ht="12">
      <c r="C102" s="107"/>
      <c r="D102" s="108"/>
    </row>
    <row r="103" spans="3:4" ht="12">
      <c r="C103" s="107"/>
      <c r="D103" s="108"/>
    </row>
    <row r="107" spans="1:9" ht="12">
      <c r="A107" s="94"/>
      <c r="B107" s="95"/>
      <c r="C107" s="95"/>
      <c r="D107" s="95"/>
      <c r="E107" s="95"/>
      <c r="F107" s="95"/>
      <c r="G107" s="106"/>
      <c r="H107" s="109"/>
      <c r="I107" s="109"/>
    </row>
    <row r="111" spans="1:9" ht="12">
      <c r="A111" s="94"/>
      <c r="B111" s="95"/>
      <c r="C111" s="95"/>
      <c r="D111" s="95"/>
      <c r="E111" s="95"/>
      <c r="F111" s="95"/>
      <c r="G111" s="106"/>
      <c r="H111" s="109"/>
      <c r="I111" s="109"/>
    </row>
    <row r="114" spans="1:9" ht="12">
      <c r="A114" s="94"/>
      <c r="B114" s="95"/>
      <c r="C114" s="95"/>
      <c r="D114" s="95"/>
      <c r="E114" s="95"/>
      <c r="F114" s="95"/>
      <c r="G114" s="106"/>
      <c r="H114" s="109"/>
      <c r="I114" s="109"/>
    </row>
    <row r="118" spans="1:9" ht="12">
      <c r="A118" s="94"/>
      <c r="B118" s="95"/>
      <c r="C118" s="95"/>
      <c r="D118" s="95"/>
      <c r="E118" s="95"/>
      <c r="F118" s="95"/>
      <c r="G118" s="106"/>
      <c r="H118" s="109"/>
      <c r="I118" s="109"/>
    </row>
    <row r="121" spans="1:9" ht="12">
      <c r="A121" s="94"/>
      <c r="B121" s="95"/>
      <c r="C121" s="95"/>
      <c r="D121" s="95"/>
      <c r="E121" s="95"/>
      <c r="F121" s="95"/>
      <c r="G121" s="106"/>
      <c r="H121" s="109"/>
      <c r="I121" s="109"/>
    </row>
    <row r="125" spans="1:9" ht="12">
      <c r="A125" s="94"/>
      <c r="B125" s="95"/>
      <c r="C125" s="95"/>
      <c r="D125" s="95"/>
      <c r="E125" s="95"/>
      <c r="F125" s="95"/>
      <c r="G125" s="106"/>
      <c r="H125" s="109"/>
      <c r="I125" s="109"/>
    </row>
  </sheetData>
  <sheetProtection/>
  <autoFilter ref="A6:I99"/>
  <mergeCells count="11">
    <mergeCell ref="D4:D5"/>
    <mergeCell ref="E4:E5"/>
    <mergeCell ref="F4:F5"/>
    <mergeCell ref="I3:I5"/>
    <mergeCell ref="H3:H5"/>
    <mergeCell ref="A1:I1"/>
    <mergeCell ref="A2:I2"/>
    <mergeCell ref="C4:C5"/>
    <mergeCell ref="C3:G3"/>
    <mergeCell ref="A3:A5"/>
    <mergeCell ref="G4:G5"/>
  </mergeCells>
  <dataValidations count="2">
    <dataValidation type="list" allowBlank="1" showInputMessage="1" showErrorMessage="1" sqref="B6:B98 C46 C25:D25 C37:D37 C54 C69 C76 C89">
      <formula1>$B$4:$B$5</formula1>
    </dataValidation>
    <dataValidation type="list" allowBlank="1" showInputMessage="1" showErrorMessage="1" sqref="E6:F6">
      <formula1>"0,5"</formula1>
    </dataValidation>
  </dataValidations>
  <hyperlinks>
    <hyperlink ref="I26" r:id="rId1" display="http://minfin.karelia.ru/sostavlenie-bjudzheta-na-2018-2020-gody/"/>
    <hyperlink ref="I27" r:id="rId2" display="http://minfin.rkomi.ru/minfin_rkomi/minfin_rbudj/budjet/"/>
    <hyperlink ref="I28" r:id="rId3" display="http://dvinaland.ru/-jy0jwy2y"/>
    <hyperlink ref="I30" r:id="rId4" display="http://minfin39.ru/budget/next_year/"/>
    <hyperlink ref="I31" r:id="rId5" display="http://budget.lenobl.ru/new/documents/?page=0&amp;sortOrder=&amp;type=&amp;sortName=&amp;sortDate="/>
    <hyperlink ref="I32" r:id="rId6" display="http://minfin.gov-murman.ru/open-budget/regional_budget/law_of_budget_projects/project-19-20.php"/>
    <hyperlink ref="I36" r:id="rId7" display="http://dfei.adm-nao.ru/zakony-o-byudzhete/"/>
    <hyperlink ref="I43" r:id="rId8" display="http://volgafin.volgograd.ru/norms/acts/7359/"/>
    <hyperlink ref="I39" r:id="rId9" display="http://minfin.kalmregion.ru/deyatelnost/byudzhet-respubliki-kalmykiya/proekt-respublikanskogo-byudzheta-na-ocherednoy-finansovyy-god-i-planovyy-period-/"/>
    <hyperlink ref="I44" r:id="rId10" display="http://www.minfin.donland.ru/docs/s/226/cp/1"/>
    <hyperlink ref="I42" r:id="rId11" display="https://minfin.astrobl.ru/site-page/materialy-proekta"/>
    <hyperlink ref="I38" r:id="rId12" display="http://minfin01-maykop.ru/Show/Category/12?page=2&amp;ItemId=58"/>
    <hyperlink ref="I41" r:id="rId13" display="https://www.minfinkubani.ru/budget_execution/detail.php?ID=9045&amp;IBLOCK_ID=31&amp;str_date=25.10.2017"/>
    <hyperlink ref="I48" r:id="rId14" display="https://www.mfri.ru/index.php/byudzhet/obshchaya-informatsiya/1841-proekt-zakona-o-respublikanskom-byudzhete-na-2018-god-i-planovyj-period-2019-i-2020-gg"/>
    <hyperlink ref="I49" r:id="rId15" display="http://pravitelstvo.kbr.ru/oigv/minfin/npi/proekty_normativnyh_i_pravovyh_aktov.php?postid=17418"/>
    <hyperlink ref="I51" r:id="rId16" display="http://mfrno-a.ru/proekti-npa.php"/>
    <hyperlink ref="I47" r:id="rId17" display="http://minfinrd.ru/deyatelnost/statistika-i-otchety/byudzhet"/>
    <hyperlink ref="I53" r:id="rId18" display="http://openbudsk.ru/content/projectzk17/pr18standart.php"/>
    <hyperlink ref="I50" r:id="rId19" display="http://minfin09.ru/2017/10/%D0%BF%D1%80%D0%BE%D0%B5%D0%BA%D1%82-%D0%B7%D0%B0%D0%BA%D0%BE%D0%BD%D0%B0-%D0%BE-%D1%80%D0%B5%D1%81%D0%BF%D1%83%D0%B1%D0%BB%D0%B8%D0%BA%D0%B0%D0%BD%D1%81%D0%BA%D0%BE%D0%BC-%D0%B1%D1%8E%D0%B4%D0%B6-5/"/>
    <hyperlink ref="I66" r:id="rId20" display="http://minfin-samara.ru/proekty-zakonov-o-byudzhete/"/>
    <hyperlink ref="I63" r:id="rId21" display="http://mf.nnov.ru/index.php?option=com_k2&amp;view=item&amp;layout=item&amp;id=1374&amp;Itemid=259"/>
    <hyperlink ref="I64" r:id="rId22" display="http://minfin.orb.ru/%D0%B7%D0%B0%D0%BA%D0%BE%D0%BD-%D0%BE%D0%B1-%D0%BE%D0%B1%D0%BB%D0%B0%D1%81%D1%82%D0%BD%D0%BE%D0%BC-%D0%B1%D1%8E%D0%B4%D0%B6%D0%B5%D1%82%D0%B5/"/>
    <hyperlink ref="I68" r:id="rId23" display="http://ufo.ulntc.ru/index.php?mgf=budget/open_budget"/>
    <hyperlink ref="I61" r:id="rId24" display="http://budget.perm.ru/execution/proekt/proektzak/2017/"/>
    <hyperlink ref="I56" r:id="rId25" display="http://mari-el.gov.ru/minfin/Pages/projects.aspx"/>
    <hyperlink ref="I59" r:id="rId26" display="http://www.mfur.ru/budjet/formirovanie/2018-god.php"/>
    <hyperlink ref="I58" r:id="rId27" display="http://minfin.tatarstan.ru/rus/proekt-byudzheta-i-materiali-k-nemu-845677.htm"/>
    <hyperlink ref="I55" r:id="rId28" display="https://minfin.bashkortostan.ru/activity/?SECTION_ID=18373"/>
    <hyperlink ref="I62" r:id="rId29" display="http://www.minfin.kirov.ru/otkrytyy-byudzhet/dlya-spetsialistov/oblastnoy-byudzhet/byudzhet-2018-2020-normativnye-dokumenty/"/>
    <hyperlink ref="I71" r:id="rId30" display="http://minfin.midural.ru/document/category/23#document_list"/>
    <hyperlink ref="I72" r:id="rId31" display="https://admtyumen.ru/ogv_ru/finance/finance/bugjet/more.htm?id=11480133@cmsArticle"/>
    <hyperlink ref="I73" r:id="rId32" display="http://www.minfin74.ru/mBudget/project/"/>
    <hyperlink ref="I74" r:id="rId33" display="http://depfin.admhmao.ru/otkrytyy-byudzhet/"/>
    <hyperlink ref="I75" r:id="rId34" display="http://www.yamalfin.ru/index.php?option=com_content&amp;view=article&amp;id=2460:2017-11-01-12-34-14&amp;catid=144:2017-11-01-12-24-25&amp;Itemid=118"/>
    <hyperlink ref="I84" r:id="rId35" display="http://gfu.ru/budget/obl/section.php?IBLOCK_ID=125&amp;SECTION_ID=1180"/>
    <hyperlink ref="I87" r:id="rId36" display="http://mf.omskportal.ru/ru/RegionalPublicAuthorities/executivelist/MF/otkrbudg/proekt/2018-2020.html"/>
    <hyperlink ref="I81" r:id="rId37" display="http://fin22.ru/projects/p2017/"/>
    <hyperlink ref="I78" r:id="rId38" display="http://minfinrb.ru/normbase/18/?SECTION_ID=18&amp;PAGEN_1=2"/>
    <hyperlink ref="I80" r:id="rId39" display="http://r-19.ru/authorities/ministry-of-finance-of-the-republic-of-khakassia/docs/byudzhet-respubliki-khakasiya/"/>
    <hyperlink ref="I82" r:id="rId40" display="http://xn--h1aakfb4b.xn--80aaaac8algcbgbck3fl0q.xn--p1ai/budget/edge/proj_zzk/proekt_zakona2018.html"/>
    <hyperlink ref="I91" r:id="rId41" display="https://www.kamgov.ru/minfin/budzet-2018"/>
    <hyperlink ref="I88" r:id="rId42" display="http://acts.findep.org/acts.html"/>
    <hyperlink ref="I77" r:id="rId43" display="http://www.minfin-altai.ru/regulatory/bills/?ELEMENT_ID=3028"/>
    <hyperlink ref="I94" r:id="rId44" display="http://www.fin.amurobl.ru/oblastnoy-byudzhet/proekty-zakonov-amurskoy-oblasti/ob-oblastnom-byudzhete/ob-oblastnom-byudzhete-2018-god.php"/>
    <hyperlink ref="I19" r:id="rId45" display="http://www.finsmol.ru/pbudget/nJkD58Sj"/>
    <hyperlink ref="I17" r:id="rId46" display="http://orel-region.ru/index.php?head=6&amp;part=73&amp;unit=3&amp;op=8&amp;in=132"/>
    <hyperlink ref="I20" r:id="rId47" display="http://fin.tmbreg.ru/6347/8130/8468.html"/>
    <hyperlink ref="I22" r:id="rId48" display="http://dfto.ru/index.php/razdel/razdely/proekt-zakona-o-byudzhete"/>
    <hyperlink ref="I24" r:id="rId49" display="http://www.budget.mos.ru/BudgetAttachements_2018_2020"/>
    <hyperlink ref="I7" r:id="rId50" display="http://beldepfin.ru/byudzhet-2018-2020/"/>
    <hyperlink ref="I9" r:id="rId51" display="http://dtf.avo.ru/proekty-zakonov-vladimirskoj-oblasti"/>
    <hyperlink ref="I10" r:id="rId52" display="http://www.gfu.vrn.ru/regulatory/normativnye-pravovye-akty/zakony-voronezhskoy-oblasti-/zakony-voronezhskoy-oblasti-2019-2020.php"/>
    <hyperlink ref="I11" r:id="rId53" display="http://df.ivanovoobl.ru/regionalnye-finansy/zakon-ob-oblastnom-byudzhete/proekt-zakona-o-byudzhete/"/>
    <hyperlink ref="I12" r:id="rId54" display="http://admobl.kaluga.ru/main/work/finances/budget/2018-2020.php"/>
    <hyperlink ref="I13" r:id="rId55" display="http://depfin.adm44.ru/info/law/proetjzko/index.aspx"/>
    <hyperlink ref="I15" r:id="rId56" display="http://ufin48.ru/Show/Category/?ItemId=16&amp;headingId=4"/>
    <hyperlink ref="I34" r:id="rId57" display="http://bks.pskov.ru/ebudget/Show/Category/10?ItemId=257"/>
    <hyperlink ref="I35" r:id="rId58" display="http://old.fincom.gov.spb.ru/cf/activity/opendata/budget_for_people/details.htm?id=10277998@cmsArticle"/>
    <hyperlink ref="I40" r:id="rId59" display="http://minfin.rk.gov.ru/rus/info.php?id=659020"/>
    <hyperlink ref="I45" r:id="rId60" display="http://ob.sev.gov.ru/dokumenty/project-zakona-o-budgete"/>
    <hyperlink ref="I52" r:id="rId61" display="http://forcitizens.ru/ob/dokumenty/proekt-byudzheta-i-materialy-k-nemu/2018-god"/>
    <hyperlink ref="I57" r:id="rId62" display="http://www.minfinrm.ru/norm-akty-new/zakony/norm-prav-akty/budget-2018/"/>
    <hyperlink ref="I60" r:id="rId63" display="http://budget.cap.ru/Show/Category/206?page=2&amp;ItemId=584"/>
    <hyperlink ref="I67" r:id="rId64" display="http://saratov.ifinmon.ru/index.php/byudzhet-dlya-grazhdan/byudzhet-saratovskoj-oblasti/zakon-ob-oblastnom-byudzhete-na-2018-2020-godi/proect-zakona2018"/>
    <hyperlink ref="I92" r:id="rId65" display="http://ebudget.primorsky.ru/Menu/Page/345"/>
    <hyperlink ref="I93" r:id="rId66" display="https://minfin.khabkrai.ru/portal/Show/Category/220?ItemId=652"/>
    <hyperlink ref="I95" r:id="rId67" display="http://iis.minfin.49gov.ru/ebudget/Menu/Page/84"/>
    <hyperlink ref="I96" r:id="rId68" display="https://openbudget.sakhminfin.ru/Menu/Page/523"/>
    <hyperlink ref="I97" r:id="rId69" display="http://zseao.ru/2017/10/proekt-zakona-eao-ob-oblastnom-byudzhete-na-2018-god-i-na-planovyj-period-2019-i-2020-godov/"/>
    <hyperlink ref="I98" r:id="rId70" display="http://duma.chukotka.ru/index.php?option=com_content&amp;view=article&amp;id=1317:9-ssess-budget-2018&amp;catid=47&amp;Itemid=154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2" r:id="rId71"/>
  <headerFooter>
    <oddFooter>&amp;C&amp;"Times New Roman,обычный"&amp;8&amp;P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27" sqref="A27"/>
      <selection pane="bottomRight" activeCell="H13" sqref="H13"/>
    </sheetView>
  </sheetViews>
  <sheetFormatPr defaultColWidth="9.140625" defaultRowHeight="15"/>
  <cols>
    <col min="1" max="1" width="29.7109375" style="27" customWidth="1"/>
    <col min="2" max="2" width="48.7109375" style="27" customWidth="1"/>
    <col min="3" max="7" width="6.7109375" style="27" customWidth="1"/>
    <col min="8" max="8" width="16.421875" style="27" customWidth="1"/>
    <col min="9" max="9" width="22.7109375" style="27" customWidth="1"/>
    <col min="10" max="16384" width="9.140625" style="27" customWidth="1"/>
  </cols>
  <sheetData>
    <row r="1" spans="1:9" ht="19.5" customHeight="1">
      <c r="A1" s="176" t="s">
        <v>132</v>
      </c>
      <c r="B1" s="184"/>
      <c r="C1" s="184"/>
      <c r="D1" s="184"/>
      <c r="E1" s="184"/>
      <c r="F1" s="184"/>
      <c r="G1" s="184"/>
      <c r="H1" s="184"/>
      <c r="I1" s="184"/>
    </row>
    <row r="2" spans="1:9" ht="15.75" customHeight="1">
      <c r="A2" s="177" t="s">
        <v>683</v>
      </c>
      <c r="B2" s="178"/>
      <c r="C2" s="178"/>
      <c r="D2" s="178"/>
      <c r="E2" s="178"/>
      <c r="F2" s="178"/>
      <c r="G2" s="178"/>
      <c r="H2" s="178"/>
      <c r="I2" s="178"/>
    </row>
    <row r="3" spans="1:9" ht="39.75" customHeight="1">
      <c r="A3" s="185" t="s">
        <v>103</v>
      </c>
      <c r="B3" s="130" t="s">
        <v>133</v>
      </c>
      <c r="C3" s="188" t="s">
        <v>138</v>
      </c>
      <c r="D3" s="189"/>
      <c r="E3" s="189"/>
      <c r="F3" s="189"/>
      <c r="G3" s="190"/>
      <c r="H3" s="185" t="s">
        <v>117</v>
      </c>
      <c r="I3" s="185" t="s">
        <v>95</v>
      </c>
    </row>
    <row r="4" spans="1:9" ht="30.75" customHeight="1">
      <c r="A4" s="186"/>
      <c r="B4" s="77" t="s">
        <v>134</v>
      </c>
      <c r="C4" s="173" t="s">
        <v>105</v>
      </c>
      <c r="D4" s="173" t="s">
        <v>388</v>
      </c>
      <c r="E4" s="173" t="s">
        <v>389</v>
      </c>
      <c r="F4" s="173" t="s">
        <v>385</v>
      </c>
      <c r="G4" s="181" t="s">
        <v>104</v>
      </c>
      <c r="H4" s="186"/>
      <c r="I4" s="174"/>
    </row>
    <row r="5" spans="1:9" ht="30.75" customHeight="1">
      <c r="A5" s="186"/>
      <c r="B5" s="77" t="s">
        <v>135</v>
      </c>
      <c r="C5" s="174"/>
      <c r="D5" s="174"/>
      <c r="E5" s="174"/>
      <c r="F5" s="174"/>
      <c r="G5" s="182"/>
      <c r="H5" s="186"/>
      <c r="I5" s="174"/>
    </row>
    <row r="6" spans="1:9" ht="30.75" customHeight="1">
      <c r="A6" s="187"/>
      <c r="B6" s="77" t="s">
        <v>136</v>
      </c>
      <c r="C6" s="175"/>
      <c r="D6" s="175"/>
      <c r="E6" s="175"/>
      <c r="F6" s="175"/>
      <c r="G6" s="183"/>
      <c r="H6" s="187"/>
      <c r="I6" s="175"/>
    </row>
    <row r="7" spans="1:9" s="29" customFormat="1" ht="15" customHeight="1">
      <c r="A7" s="78" t="s">
        <v>0</v>
      </c>
      <c r="B7" s="12"/>
      <c r="C7" s="78"/>
      <c r="D7" s="78"/>
      <c r="E7" s="78"/>
      <c r="F7" s="78"/>
      <c r="G7" s="79"/>
      <c r="H7" s="78"/>
      <c r="I7" s="78"/>
    </row>
    <row r="8" spans="1:9" ht="15" customHeight="1">
      <c r="A8" s="135" t="s">
        <v>1</v>
      </c>
      <c r="B8" s="43" t="s">
        <v>134</v>
      </c>
      <c r="C8" s="84">
        <f aca="true" t="shared" si="0" ref="C8:C25">IF(B8=$B$4,2,IF(B8=$B$5,1,0))</f>
        <v>2</v>
      </c>
      <c r="D8" s="84"/>
      <c r="E8" s="84"/>
      <c r="F8" s="84"/>
      <c r="G8" s="90">
        <f aca="true" t="shared" si="1" ref="G8:G25">C8*(1-D8)*(1-E8)*(1-F8)</f>
        <v>2</v>
      </c>
      <c r="H8" s="84"/>
      <c r="I8" s="45" t="s">
        <v>271</v>
      </c>
    </row>
    <row r="9" spans="1:9" ht="15" customHeight="1">
      <c r="A9" s="135" t="s">
        <v>2</v>
      </c>
      <c r="B9" s="43" t="s">
        <v>135</v>
      </c>
      <c r="C9" s="84">
        <f t="shared" si="0"/>
        <v>1</v>
      </c>
      <c r="D9" s="84"/>
      <c r="E9" s="84"/>
      <c r="F9" s="84"/>
      <c r="G9" s="90">
        <f t="shared" si="1"/>
        <v>1</v>
      </c>
      <c r="H9" s="43" t="s">
        <v>403</v>
      </c>
      <c r="I9" s="91" t="s">
        <v>387</v>
      </c>
    </row>
    <row r="10" spans="1:9" ht="15" customHeight="1">
      <c r="A10" s="135" t="s">
        <v>3</v>
      </c>
      <c r="B10" s="43" t="s">
        <v>134</v>
      </c>
      <c r="C10" s="84">
        <f t="shared" si="0"/>
        <v>2</v>
      </c>
      <c r="D10" s="84"/>
      <c r="E10" s="85">
        <v>0.5</v>
      </c>
      <c r="F10" s="85"/>
      <c r="G10" s="90">
        <f t="shared" si="1"/>
        <v>1</v>
      </c>
      <c r="H10" s="91" t="s">
        <v>407</v>
      </c>
      <c r="I10" s="45" t="s">
        <v>307</v>
      </c>
    </row>
    <row r="11" spans="1:9" ht="15" customHeight="1">
      <c r="A11" s="135" t="s">
        <v>4</v>
      </c>
      <c r="B11" s="43" t="s">
        <v>134</v>
      </c>
      <c r="C11" s="84">
        <f t="shared" si="0"/>
        <v>2</v>
      </c>
      <c r="D11" s="84"/>
      <c r="E11" s="84"/>
      <c r="F11" s="84"/>
      <c r="G11" s="90">
        <f t="shared" si="1"/>
        <v>2</v>
      </c>
      <c r="H11" s="84"/>
      <c r="I11" s="91" t="s">
        <v>308</v>
      </c>
    </row>
    <row r="12" spans="1:9" ht="15" customHeight="1">
      <c r="A12" s="135" t="s">
        <v>5</v>
      </c>
      <c r="B12" s="43" t="s">
        <v>134</v>
      </c>
      <c r="C12" s="84">
        <f t="shared" si="0"/>
        <v>2</v>
      </c>
      <c r="D12" s="84"/>
      <c r="E12" s="85">
        <v>0.5</v>
      </c>
      <c r="F12" s="84"/>
      <c r="G12" s="90">
        <f t="shared" si="1"/>
        <v>1</v>
      </c>
      <c r="H12" s="91" t="s">
        <v>407</v>
      </c>
      <c r="I12" s="45" t="s">
        <v>337</v>
      </c>
    </row>
    <row r="13" spans="1:9" ht="15" customHeight="1">
      <c r="A13" s="135" t="s">
        <v>6</v>
      </c>
      <c r="B13" s="43" t="s">
        <v>134</v>
      </c>
      <c r="C13" s="84">
        <f t="shared" si="0"/>
        <v>2</v>
      </c>
      <c r="D13" s="84"/>
      <c r="E13" s="84"/>
      <c r="F13" s="84"/>
      <c r="G13" s="90">
        <f t="shared" si="1"/>
        <v>2</v>
      </c>
      <c r="H13" s="46"/>
      <c r="I13" s="91" t="s">
        <v>309</v>
      </c>
    </row>
    <row r="14" spans="1:9" ht="15" customHeight="1">
      <c r="A14" s="135" t="s">
        <v>7</v>
      </c>
      <c r="B14" s="43" t="s">
        <v>134</v>
      </c>
      <c r="C14" s="84">
        <f t="shared" si="0"/>
        <v>2</v>
      </c>
      <c r="D14" s="84"/>
      <c r="E14" s="84"/>
      <c r="F14" s="84"/>
      <c r="G14" s="90">
        <f t="shared" si="1"/>
        <v>2</v>
      </c>
      <c r="H14" s="84"/>
      <c r="I14" s="45" t="s">
        <v>310</v>
      </c>
    </row>
    <row r="15" spans="1:9" ht="15" customHeight="1">
      <c r="A15" s="135" t="s">
        <v>8</v>
      </c>
      <c r="B15" s="43" t="s">
        <v>134</v>
      </c>
      <c r="C15" s="84">
        <f t="shared" si="0"/>
        <v>2</v>
      </c>
      <c r="D15" s="84"/>
      <c r="E15" s="84"/>
      <c r="F15" s="84"/>
      <c r="G15" s="90">
        <f t="shared" si="1"/>
        <v>2</v>
      </c>
      <c r="H15" s="84"/>
      <c r="I15" s="91" t="s">
        <v>311</v>
      </c>
    </row>
    <row r="16" spans="1:9" ht="15" customHeight="1">
      <c r="A16" s="135" t="s">
        <v>9</v>
      </c>
      <c r="B16" s="43" t="s">
        <v>136</v>
      </c>
      <c r="C16" s="84">
        <f t="shared" si="0"/>
        <v>0</v>
      </c>
      <c r="D16" s="84"/>
      <c r="E16" s="84"/>
      <c r="F16" s="84"/>
      <c r="G16" s="90">
        <f t="shared" si="1"/>
        <v>0</v>
      </c>
      <c r="H16" s="84"/>
      <c r="I16" s="45" t="s">
        <v>450</v>
      </c>
    </row>
    <row r="17" spans="1:9" ht="15" customHeight="1">
      <c r="A17" s="135" t="s">
        <v>10</v>
      </c>
      <c r="B17" s="43" t="s">
        <v>134</v>
      </c>
      <c r="C17" s="84">
        <f t="shared" si="0"/>
        <v>2</v>
      </c>
      <c r="D17" s="84"/>
      <c r="E17" s="84"/>
      <c r="F17" s="84"/>
      <c r="G17" s="90">
        <f t="shared" si="1"/>
        <v>2</v>
      </c>
      <c r="H17" s="84"/>
      <c r="I17" s="91" t="s">
        <v>314</v>
      </c>
    </row>
    <row r="18" spans="1:9" ht="15" customHeight="1">
      <c r="A18" s="135" t="s">
        <v>11</v>
      </c>
      <c r="B18" s="43" t="s">
        <v>136</v>
      </c>
      <c r="C18" s="84">
        <f t="shared" si="0"/>
        <v>0</v>
      </c>
      <c r="D18" s="84"/>
      <c r="E18" s="84"/>
      <c r="F18" s="84"/>
      <c r="G18" s="90">
        <f t="shared" si="1"/>
        <v>0</v>
      </c>
      <c r="H18" s="43"/>
      <c r="I18" s="91" t="s">
        <v>347</v>
      </c>
    </row>
    <row r="19" spans="1:9" ht="15" customHeight="1">
      <c r="A19" s="135" t="s">
        <v>108</v>
      </c>
      <c r="B19" s="43" t="s">
        <v>135</v>
      </c>
      <c r="C19" s="84">
        <f t="shared" si="0"/>
        <v>1</v>
      </c>
      <c r="D19" s="84"/>
      <c r="E19" s="84"/>
      <c r="F19" s="84"/>
      <c r="G19" s="90">
        <f t="shared" si="1"/>
        <v>1</v>
      </c>
      <c r="H19" s="43" t="s">
        <v>403</v>
      </c>
      <c r="I19" s="91" t="s">
        <v>315</v>
      </c>
    </row>
    <row r="20" spans="1:9" ht="15" customHeight="1">
      <c r="A20" s="135" t="s">
        <v>13</v>
      </c>
      <c r="B20" s="43" t="s">
        <v>135</v>
      </c>
      <c r="C20" s="84">
        <f t="shared" si="0"/>
        <v>1</v>
      </c>
      <c r="D20" s="84"/>
      <c r="E20" s="84"/>
      <c r="F20" s="84"/>
      <c r="G20" s="90">
        <f t="shared" si="1"/>
        <v>1</v>
      </c>
      <c r="H20" s="43" t="s">
        <v>403</v>
      </c>
      <c r="I20" s="45" t="s">
        <v>316</v>
      </c>
    </row>
    <row r="21" spans="1:9" ht="15" customHeight="1">
      <c r="A21" s="135" t="s">
        <v>14</v>
      </c>
      <c r="B21" s="43" t="s">
        <v>135</v>
      </c>
      <c r="C21" s="84">
        <f t="shared" si="0"/>
        <v>1</v>
      </c>
      <c r="D21" s="84"/>
      <c r="E21" s="84"/>
      <c r="F21" s="84"/>
      <c r="G21" s="90">
        <f t="shared" si="1"/>
        <v>1</v>
      </c>
      <c r="H21" s="43" t="s">
        <v>403</v>
      </c>
      <c r="I21" s="91" t="s">
        <v>317</v>
      </c>
    </row>
    <row r="22" spans="1:9" ht="15" customHeight="1">
      <c r="A22" s="135" t="s">
        <v>15</v>
      </c>
      <c r="B22" s="43" t="s">
        <v>135</v>
      </c>
      <c r="C22" s="84">
        <f t="shared" si="0"/>
        <v>1</v>
      </c>
      <c r="D22" s="84"/>
      <c r="E22" s="84"/>
      <c r="F22" s="84"/>
      <c r="G22" s="90">
        <f t="shared" si="1"/>
        <v>1</v>
      </c>
      <c r="H22" s="43" t="s">
        <v>403</v>
      </c>
      <c r="I22" s="45" t="s">
        <v>343</v>
      </c>
    </row>
    <row r="23" spans="1:9" ht="15" customHeight="1">
      <c r="A23" s="135" t="s">
        <v>16</v>
      </c>
      <c r="B23" s="43" t="s">
        <v>134</v>
      </c>
      <c r="C23" s="84">
        <f t="shared" si="0"/>
        <v>2</v>
      </c>
      <c r="D23" s="84"/>
      <c r="E23" s="84"/>
      <c r="F23" s="84"/>
      <c r="G23" s="90">
        <f t="shared" si="1"/>
        <v>2</v>
      </c>
      <c r="H23" s="44"/>
      <c r="I23" s="91" t="s">
        <v>319</v>
      </c>
    </row>
    <row r="24" spans="1:9" ht="15" customHeight="1">
      <c r="A24" s="135" t="s">
        <v>17</v>
      </c>
      <c r="B24" s="43" t="s">
        <v>134</v>
      </c>
      <c r="C24" s="84">
        <f t="shared" si="0"/>
        <v>2</v>
      </c>
      <c r="D24" s="84"/>
      <c r="E24" s="85"/>
      <c r="F24" s="84"/>
      <c r="G24" s="90">
        <f t="shared" si="1"/>
        <v>2</v>
      </c>
      <c r="H24" s="91"/>
      <c r="I24" s="45" t="s">
        <v>320</v>
      </c>
    </row>
    <row r="25" spans="1:9" ht="15" customHeight="1">
      <c r="A25" s="135" t="s">
        <v>18</v>
      </c>
      <c r="B25" s="43" t="s">
        <v>135</v>
      </c>
      <c r="C25" s="84">
        <f t="shared" si="0"/>
        <v>1</v>
      </c>
      <c r="D25" s="84"/>
      <c r="E25" s="84"/>
      <c r="F25" s="84"/>
      <c r="G25" s="90">
        <f t="shared" si="1"/>
        <v>1</v>
      </c>
      <c r="H25" s="43" t="s">
        <v>684</v>
      </c>
      <c r="I25" s="91" t="s">
        <v>321</v>
      </c>
    </row>
    <row r="26" spans="1:9" s="29" customFormat="1" ht="15" customHeight="1">
      <c r="A26" s="47" t="s">
        <v>19</v>
      </c>
      <c r="B26" s="48"/>
      <c r="C26" s="48"/>
      <c r="D26" s="48"/>
      <c r="E26" s="86"/>
      <c r="F26" s="86"/>
      <c r="G26" s="87"/>
      <c r="H26" s="87"/>
      <c r="I26" s="113"/>
    </row>
    <row r="27" spans="1:9" ht="15" customHeight="1">
      <c r="A27" s="135" t="s">
        <v>20</v>
      </c>
      <c r="B27" s="43" t="s">
        <v>134</v>
      </c>
      <c r="C27" s="84">
        <f aca="true" t="shared" si="2" ref="C27:C37">IF(B27=$B$4,2,IF(B27=$B$5,1,0))</f>
        <v>2</v>
      </c>
      <c r="D27" s="84"/>
      <c r="E27" s="84"/>
      <c r="F27" s="84"/>
      <c r="G27" s="90">
        <f aca="true" t="shared" si="3" ref="G27:G37">C27*(1-D27)*(1-E27)*(1-F27)</f>
        <v>2</v>
      </c>
      <c r="H27" s="84"/>
      <c r="I27" s="74" t="s">
        <v>268</v>
      </c>
    </row>
    <row r="28" spans="1:9" ht="15" customHeight="1">
      <c r="A28" s="135" t="s">
        <v>21</v>
      </c>
      <c r="B28" s="43" t="s">
        <v>135</v>
      </c>
      <c r="C28" s="84">
        <f t="shared" si="2"/>
        <v>1</v>
      </c>
      <c r="D28" s="84"/>
      <c r="E28" s="85">
        <v>0.5</v>
      </c>
      <c r="F28" s="84"/>
      <c r="G28" s="90">
        <f t="shared" si="3"/>
        <v>0.5</v>
      </c>
      <c r="H28" s="43" t="s">
        <v>402</v>
      </c>
      <c r="I28" s="74" t="s">
        <v>261</v>
      </c>
    </row>
    <row r="29" spans="1:9" ht="15" customHeight="1">
      <c r="A29" s="135" t="s">
        <v>22</v>
      </c>
      <c r="B29" s="43" t="s">
        <v>134</v>
      </c>
      <c r="C29" s="84">
        <f t="shared" si="2"/>
        <v>2</v>
      </c>
      <c r="D29" s="84"/>
      <c r="E29" s="84"/>
      <c r="F29" s="84"/>
      <c r="G29" s="90">
        <f t="shared" si="3"/>
        <v>2</v>
      </c>
      <c r="H29" s="84"/>
      <c r="I29" s="74" t="s">
        <v>263</v>
      </c>
    </row>
    <row r="30" spans="1:9" ht="15" customHeight="1">
      <c r="A30" s="135" t="s">
        <v>23</v>
      </c>
      <c r="B30" s="43" t="s">
        <v>136</v>
      </c>
      <c r="C30" s="84">
        <f t="shared" si="2"/>
        <v>0</v>
      </c>
      <c r="D30" s="84"/>
      <c r="E30" s="84"/>
      <c r="F30" s="84"/>
      <c r="G30" s="90">
        <f t="shared" si="3"/>
        <v>0</v>
      </c>
      <c r="H30" s="43" t="s">
        <v>461</v>
      </c>
      <c r="I30" s="73" t="s">
        <v>272</v>
      </c>
    </row>
    <row r="31" spans="1:9" ht="15" customHeight="1">
      <c r="A31" s="135" t="s">
        <v>24</v>
      </c>
      <c r="B31" s="43" t="s">
        <v>135</v>
      </c>
      <c r="C31" s="84">
        <f t="shared" si="2"/>
        <v>1</v>
      </c>
      <c r="D31" s="84"/>
      <c r="E31" s="85">
        <v>0.5</v>
      </c>
      <c r="F31" s="84"/>
      <c r="G31" s="90">
        <f t="shared" si="3"/>
        <v>0.5</v>
      </c>
      <c r="H31" s="43" t="s">
        <v>470</v>
      </c>
      <c r="I31" s="74" t="s">
        <v>264</v>
      </c>
    </row>
    <row r="32" spans="1:10" ht="15" customHeight="1">
      <c r="A32" s="135" t="s">
        <v>25</v>
      </c>
      <c r="B32" s="43" t="s">
        <v>135</v>
      </c>
      <c r="C32" s="84">
        <f t="shared" si="2"/>
        <v>1</v>
      </c>
      <c r="D32" s="84"/>
      <c r="E32" s="85">
        <v>0.5</v>
      </c>
      <c r="F32" s="84"/>
      <c r="G32" s="90">
        <f t="shared" si="3"/>
        <v>0.5</v>
      </c>
      <c r="H32" s="43" t="s">
        <v>471</v>
      </c>
      <c r="I32" s="74" t="s">
        <v>404</v>
      </c>
      <c r="J32" s="28"/>
    </row>
    <row r="33" spans="1:9" ht="15" customHeight="1">
      <c r="A33" s="135" t="s">
        <v>26</v>
      </c>
      <c r="B33" s="43" t="s">
        <v>135</v>
      </c>
      <c r="C33" s="84">
        <f t="shared" si="2"/>
        <v>1</v>
      </c>
      <c r="D33" s="85"/>
      <c r="E33" s="85"/>
      <c r="F33" s="85"/>
      <c r="G33" s="41">
        <f t="shared" si="3"/>
        <v>1</v>
      </c>
      <c r="H33" s="91" t="s">
        <v>478</v>
      </c>
      <c r="I33" s="74" t="s">
        <v>259</v>
      </c>
    </row>
    <row r="34" spans="1:9" ht="15" customHeight="1">
      <c r="A34" s="135" t="s">
        <v>27</v>
      </c>
      <c r="B34" s="43" t="s">
        <v>134</v>
      </c>
      <c r="C34" s="84">
        <f t="shared" si="2"/>
        <v>2</v>
      </c>
      <c r="D34" s="84"/>
      <c r="E34" s="85"/>
      <c r="F34" s="84"/>
      <c r="G34" s="90">
        <f t="shared" si="3"/>
        <v>2</v>
      </c>
      <c r="H34" s="91"/>
      <c r="I34" s="91" t="s">
        <v>274</v>
      </c>
    </row>
    <row r="35" spans="1:9" ht="15" customHeight="1">
      <c r="A35" s="135" t="s">
        <v>28</v>
      </c>
      <c r="B35" s="43" t="s">
        <v>136</v>
      </c>
      <c r="C35" s="84">
        <f t="shared" si="2"/>
        <v>0</v>
      </c>
      <c r="D35" s="84"/>
      <c r="E35" s="84"/>
      <c r="F35" s="84"/>
      <c r="G35" s="90">
        <f t="shared" si="3"/>
        <v>0</v>
      </c>
      <c r="H35" s="91" t="s">
        <v>488</v>
      </c>
      <c r="I35" s="45" t="s">
        <v>487</v>
      </c>
    </row>
    <row r="36" spans="1:9" ht="15" customHeight="1">
      <c r="A36" s="135" t="s">
        <v>29</v>
      </c>
      <c r="B36" s="43" t="s">
        <v>135</v>
      </c>
      <c r="C36" s="84">
        <f t="shared" si="2"/>
        <v>1</v>
      </c>
      <c r="D36" s="84"/>
      <c r="E36" s="85"/>
      <c r="F36" s="84"/>
      <c r="G36" s="90">
        <f t="shared" si="3"/>
        <v>1</v>
      </c>
      <c r="H36" s="43" t="s">
        <v>492</v>
      </c>
      <c r="I36" s="74" t="s">
        <v>406</v>
      </c>
    </row>
    <row r="37" spans="1:9" ht="15" customHeight="1">
      <c r="A37" s="136" t="s">
        <v>30</v>
      </c>
      <c r="B37" s="43" t="s">
        <v>134</v>
      </c>
      <c r="C37" s="84">
        <f t="shared" si="2"/>
        <v>2</v>
      </c>
      <c r="D37" s="84"/>
      <c r="E37" s="84">
        <v>0.5</v>
      </c>
      <c r="F37" s="84"/>
      <c r="G37" s="90">
        <f t="shared" si="3"/>
        <v>1</v>
      </c>
      <c r="H37" s="43" t="s">
        <v>498</v>
      </c>
      <c r="I37" s="74" t="s">
        <v>266</v>
      </c>
    </row>
    <row r="38" spans="1:9" s="29" customFormat="1" ht="15" customHeight="1">
      <c r="A38" s="110" t="s">
        <v>31</v>
      </c>
      <c r="B38" s="48"/>
      <c r="C38" s="48"/>
      <c r="D38" s="48"/>
      <c r="E38" s="86"/>
      <c r="F38" s="86"/>
      <c r="G38" s="87"/>
      <c r="H38" s="87"/>
      <c r="I38" s="113"/>
    </row>
    <row r="39" spans="1:9" ht="15" customHeight="1">
      <c r="A39" s="135" t="s">
        <v>32</v>
      </c>
      <c r="B39" s="43" t="s">
        <v>134</v>
      </c>
      <c r="C39" s="84">
        <f aca="true" t="shared" si="4" ref="C39:C46">IF(B39=$B$4,2,IF(B39=$B$5,1,0))</f>
        <v>2</v>
      </c>
      <c r="D39" s="84"/>
      <c r="E39" s="84"/>
      <c r="F39" s="84"/>
      <c r="G39" s="90">
        <f aca="true" t="shared" si="5" ref="G39:G46">C39*(1-D39)*(1-E39)*(1-F39)</f>
        <v>2</v>
      </c>
      <c r="H39" s="43"/>
      <c r="I39" s="74" t="s">
        <v>393</v>
      </c>
    </row>
    <row r="40" spans="1:9" ht="15" customHeight="1">
      <c r="A40" s="135" t="s">
        <v>33</v>
      </c>
      <c r="B40" s="43" t="s">
        <v>135</v>
      </c>
      <c r="C40" s="84">
        <f t="shared" si="4"/>
        <v>1</v>
      </c>
      <c r="D40" s="84"/>
      <c r="E40" s="84"/>
      <c r="F40" s="84"/>
      <c r="G40" s="90">
        <f t="shared" si="5"/>
        <v>1</v>
      </c>
      <c r="H40" s="43" t="s">
        <v>403</v>
      </c>
      <c r="I40" s="74" t="s">
        <v>276</v>
      </c>
    </row>
    <row r="41" spans="1:9" ht="15" customHeight="1">
      <c r="A41" s="135" t="s">
        <v>101</v>
      </c>
      <c r="B41" s="43" t="s">
        <v>135</v>
      </c>
      <c r="C41" s="84">
        <f t="shared" si="4"/>
        <v>1</v>
      </c>
      <c r="D41" s="84"/>
      <c r="E41" s="85">
        <v>0.5</v>
      </c>
      <c r="F41" s="84"/>
      <c r="G41" s="90">
        <f t="shared" si="5"/>
        <v>0.5</v>
      </c>
      <c r="H41" s="43" t="s">
        <v>509</v>
      </c>
      <c r="I41" s="73" t="s">
        <v>289</v>
      </c>
    </row>
    <row r="42" spans="1:9" ht="15" customHeight="1">
      <c r="A42" s="135" t="s">
        <v>34</v>
      </c>
      <c r="B42" s="43" t="s">
        <v>134</v>
      </c>
      <c r="C42" s="84">
        <f t="shared" si="4"/>
        <v>2</v>
      </c>
      <c r="D42" s="84"/>
      <c r="E42" s="85">
        <v>0.5</v>
      </c>
      <c r="F42" s="84"/>
      <c r="G42" s="90">
        <f t="shared" si="5"/>
        <v>1</v>
      </c>
      <c r="H42" s="91" t="s">
        <v>407</v>
      </c>
      <c r="I42" s="74" t="s">
        <v>291</v>
      </c>
    </row>
    <row r="43" spans="1:9" ht="15" customHeight="1">
      <c r="A43" s="135" t="s">
        <v>35</v>
      </c>
      <c r="B43" s="43" t="s">
        <v>134</v>
      </c>
      <c r="C43" s="84">
        <f t="shared" si="4"/>
        <v>2</v>
      </c>
      <c r="D43" s="84"/>
      <c r="E43" s="84"/>
      <c r="F43" s="84"/>
      <c r="G43" s="90">
        <f t="shared" si="5"/>
        <v>2</v>
      </c>
      <c r="H43" s="43"/>
      <c r="I43" s="74" t="s">
        <v>277</v>
      </c>
    </row>
    <row r="44" spans="1:9" ht="15" customHeight="1">
      <c r="A44" s="135" t="s">
        <v>36</v>
      </c>
      <c r="B44" s="43" t="s">
        <v>135</v>
      </c>
      <c r="C44" s="84">
        <f t="shared" si="4"/>
        <v>1</v>
      </c>
      <c r="D44" s="84"/>
      <c r="E44" s="84"/>
      <c r="F44" s="84"/>
      <c r="G44" s="90">
        <f t="shared" si="5"/>
        <v>1</v>
      </c>
      <c r="H44" s="91" t="s">
        <v>403</v>
      </c>
      <c r="I44" s="74" t="s">
        <v>292</v>
      </c>
    </row>
    <row r="45" spans="1:9" ht="15" customHeight="1">
      <c r="A45" s="135" t="s">
        <v>37</v>
      </c>
      <c r="B45" s="43" t="s">
        <v>136</v>
      </c>
      <c r="C45" s="84">
        <f t="shared" si="4"/>
        <v>0</v>
      </c>
      <c r="D45" s="84"/>
      <c r="E45" s="84"/>
      <c r="F45" s="84"/>
      <c r="G45" s="90">
        <f t="shared" si="5"/>
        <v>0</v>
      </c>
      <c r="H45" s="39"/>
      <c r="I45" s="73" t="s">
        <v>293</v>
      </c>
    </row>
    <row r="46" spans="1:9" ht="15" customHeight="1">
      <c r="A46" s="135" t="s">
        <v>102</v>
      </c>
      <c r="B46" s="43" t="s">
        <v>135</v>
      </c>
      <c r="C46" s="84">
        <f t="shared" si="4"/>
        <v>1</v>
      </c>
      <c r="D46" s="84"/>
      <c r="E46" s="85">
        <v>0.5</v>
      </c>
      <c r="F46" s="84"/>
      <c r="G46" s="90">
        <f t="shared" si="5"/>
        <v>0.5</v>
      </c>
      <c r="H46" s="39" t="s">
        <v>518</v>
      </c>
      <c r="I46" s="73" t="s">
        <v>304</v>
      </c>
    </row>
    <row r="47" spans="1:9" s="29" customFormat="1" ht="15" customHeight="1">
      <c r="A47" s="47" t="s">
        <v>38</v>
      </c>
      <c r="B47" s="48"/>
      <c r="C47" s="48"/>
      <c r="D47" s="86"/>
      <c r="E47" s="86"/>
      <c r="F47" s="86"/>
      <c r="G47" s="87"/>
      <c r="H47" s="87"/>
      <c r="I47" s="113"/>
    </row>
    <row r="48" spans="1:9" ht="15" customHeight="1">
      <c r="A48" s="135" t="s">
        <v>39</v>
      </c>
      <c r="B48" s="43" t="s">
        <v>136</v>
      </c>
      <c r="C48" s="84">
        <f aca="true" t="shared" si="6" ref="C48:C54">IF(B48=$B$4,2,IF(B48=$B$5,1,0))</f>
        <v>0</v>
      </c>
      <c r="D48" s="84"/>
      <c r="E48" s="84"/>
      <c r="F48" s="84"/>
      <c r="G48" s="90">
        <f aca="true" t="shared" si="7" ref="G48:G54">C48*(1-D48)*(1-E48)*(1-F48)</f>
        <v>0</v>
      </c>
      <c r="H48" s="91"/>
      <c r="I48" s="74" t="s">
        <v>322</v>
      </c>
    </row>
    <row r="49" spans="1:9" ht="15" customHeight="1">
      <c r="A49" s="135" t="s">
        <v>40</v>
      </c>
      <c r="B49" s="43" t="s">
        <v>136</v>
      </c>
      <c r="C49" s="84">
        <f t="shared" si="6"/>
        <v>0</v>
      </c>
      <c r="D49" s="84"/>
      <c r="E49" s="84"/>
      <c r="F49" s="84"/>
      <c r="G49" s="90">
        <f t="shared" si="7"/>
        <v>0</v>
      </c>
      <c r="H49" s="84"/>
      <c r="I49" s="73" t="s">
        <v>323</v>
      </c>
    </row>
    <row r="50" spans="1:9" ht="15" customHeight="1">
      <c r="A50" s="135" t="s">
        <v>41</v>
      </c>
      <c r="B50" s="43" t="s">
        <v>134</v>
      </c>
      <c r="C50" s="84">
        <f t="shared" si="6"/>
        <v>2</v>
      </c>
      <c r="D50" s="84"/>
      <c r="E50" s="84"/>
      <c r="F50" s="84"/>
      <c r="G50" s="90">
        <f t="shared" si="7"/>
        <v>2</v>
      </c>
      <c r="H50" s="84"/>
      <c r="I50" s="74" t="s">
        <v>324</v>
      </c>
    </row>
    <row r="51" spans="1:9" ht="15" customHeight="1">
      <c r="A51" s="137" t="s">
        <v>42</v>
      </c>
      <c r="B51" s="43" t="s">
        <v>135</v>
      </c>
      <c r="C51" s="84">
        <f t="shared" si="6"/>
        <v>1</v>
      </c>
      <c r="D51" s="84"/>
      <c r="E51" s="84"/>
      <c r="F51" s="84"/>
      <c r="G51" s="90">
        <f t="shared" si="7"/>
        <v>1</v>
      </c>
      <c r="H51" s="43" t="s">
        <v>403</v>
      </c>
      <c r="I51" s="74" t="s">
        <v>273</v>
      </c>
    </row>
    <row r="52" spans="1:9" ht="15" customHeight="1">
      <c r="A52" s="137" t="s">
        <v>92</v>
      </c>
      <c r="B52" s="43" t="s">
        <v>136</v>
      </c>
      <c r="C52" s="84">
        <f t="shared" si="6"/>
        <v>0</v>
      </c>
      <c r="D52" s="84"/>
      <c r="E52" s="84"/>
      <c r="F52" s="84"/>
      <c r="G52" s="90">
        <f t="shared" si="7"/>
        <v>0</v>
      </c>
      <c r="H52" s="43"/>
      <c r="I52" s="74" t="s">
        <v>531</v>
      </c>
    </row>
    <row r="53" spans="1:9" ht="15" customHeight="1">
      <c r="A53" s="135" t="s">
        <v>43</v>
      </c>
      <c r="B53" s="43" t="s">
        <v>135</v>
      </c>
      <c r="C53" s="84">
        <f t="shared" si="6"/>
        <v>1</v>
      </c>
      <c r="D53" s="84"/>
      <c r="E53" s="84"/>
      <c r="F53" s="84"/>
      <c r="G53" s="90">
        <f t="shared" si="7"/>
        <v>1</v>
      </c>
      <c r="H53" s="43" t="s">
        <v>403</v>
      </c>
      <c r="I53" s="73" t="s">
        <v>325</v>
      </c>
    </row>
    <row r="54" spans="1:9" ht="15" customHeight="1">
      <c r="A54" s="135" t="s">
        <v>44</v>
      </c>
      <c r="B54" s="43" t="s">
        <v>134</v>
      </c>
      <c r="C54" s="84">
        <f t="shared" si="6"/>
        <v>2</v>
      </c>
      <c r="D54" s="84"/>
      <c r="E54" s="84"/>
      <c r="F54" s="84"/>
      <c r="G54" s="90">
        <f t="shared" si="7"/>
        <v>2</v>
      </c>
      <c r="H54" s="84"/>
      <c r="I54" s="74" t="s">
        <v>326</v>
      </c>
    </row>
    <row r="55" spans="1:9" s="29" customFormat="1" ht="15" customHeight="1">
      <c r="A55" s="50" t="s">
        <v>45</v>
      </c>
      <c r="B55" s="48"/>
      <c r="C55" s="48"/>
      <c r="D55" s="86"/>
      <c r="E55" s="86"/>
      <c r="F55" s="86"/>
      <c r="G55" s="87"/>
      <c r="H55" s="87"/>
      <c r="I55" s="113"/>
    </row>
    <row r="56" spans="1:9" ht="15" customHeight="1">
      <c r="A56" s="135" t="s">
        <v>46</v>
      </c>
      <c r="B56" s="43" t="s">
        <v>134</v>
      </c>
      <c r="C56" s="84">
        <f aca="true" t="shared" si="8" ref="C56:C69">IF(B56=$B$4,2,IF(B56=$B$5,1,0))</f>
        <v>2</v>
      </c>
      <c r="D56" s="85"/>
      <c r="E56" s="84">
        <v>0.5</v>
      </c>
      <c r="F56" s="84"/>
      <c r="G56" s="90">
        <f aca="true" t="shared" si="9" ref="G56:G69">C56*(1-D56)*(1-E56)*(1-F56)</f>
        <v>1</v>
      </c>
      <c r="H56" s="43" t="s">
        <v>392</v>
      </c>
      <c r="I56" s="74" t="s">
        <v>327</v>
      </c>
    </row>
    <row r="57" spans="1:9" ht="15" customHeight="1">
      <c r="A57" s="135" t="s">
        <v>47</v>
      </c>
      <c r="B57" s="43" t="s">
        <v>136</v>
      </c>
      <c r="C57" s="84">
        <f t="shared" si="8"/>
        <v>0</v>
      </c>
      <c r="D57" s="84"/>
      <c r="E57" s="84"/>
      <c r="F57" s="84"/>
      <c r="G57" s="90">
        <f t="shared" si="9"/>
        <v>0</v>
      </c>
      <c r="H57" s="43"/>
      <c r="I57" s="74" t="s">
        <v>281</v>
      </c>
    </row>
    <row r="58" spans="1:9" ht="15" customHeight="1">
      <c r="A58" s="135" t="s">
        <v>48</v>
      </c>
      <c r="B58" s="43" t="s">
        <v>136</v>
      </c>
      <c r="C58" s="84">
        <f t="shared" si="8"/>
        <v>0</v>
      </c>
      <c r="D58" s="84"/>
      <c r="E58" s="84"/>
      <c r="F58" s="84"/>
      <c r="G58" s="90">
        <f t="shared" si="9"/>
        <v>0</v>
      </c>
      <c r="H58" s="43"/>
      <c r="I58" s="74" t="s">
        <v>341</v>
      </c>
    </row>
    <row r="59" spans="1:9" ht="15" customHeight="1">
      <c r="A59" s="135" t="s">
        <v>49</v>
      </c>
      <c r="B59" s="43" t="s">
        <v>136</v>
      </c>
      <c r="C59" s="84">
        <f t="shared" si="8"/>
        <v>0</v>
      </c>
      <c r="D59" s="84"/>
      <c r="E59" s="84"/>
      <c r="F59" s="84"/>
      <c r="G59" s="90">
        <f t="shared" si="9"/>
        <v>0</v>
      </c>
      <c r="H59" s="43" t="s">
        <v>548</v>
      </c>
      <c r="I59" s="73" t="s">
        <v>283</v>
      </c>
    </row>
    <row r="60" spans="1:9" ht="15" customHeight="1">
      <c r="A60" s="135" t="s">
        <v>50</v>
      </c>
      <c r="B60" s="43" t="s">
        <v>134</v>
      </c>
      <c r="C60" s="84">
        <f t="shared" si="8"/>
        <v>2</v>
      </c>
      <c r="D60" s="84"/>
      <c r="E60" s="85">
        <v>0.5</v>
      </c>
      <c r="F60" s="84"/>
      <c r="G60" s="90">
        <f t="shared" si="9"/>
        <v>1</v>
      </c>
      <c r="H60" s="43" t="s">
        <v>392</v>
      </c>
      <c r="I60" s="74" t="s">
        <v>328</v>
      </c>
    </row>
    <row r="61" spans="1:9" ht="15" customHeight="1">
      <c r="A61" s="135" t="s">
        <v>51</v>
      </c>
      <c r="B61" s="43" t="s">
        <v>134</v>
      </c>
      <c r="C61" s="84">
        <f t="shared" si="8"/>
        <v>2</v>
      </c>
      <c r="D61" s="84"/>
      <c r="E61" s="84"/>
      <c r="F61" s="84"/>
      <c r="G61" s="90">
        <f t="shared" si="9"/>
        <v>2</v>
      </c>
      <c r="H61" s="84"/>
      <c r="I61" s="74" t="s">
        <v>340</v>
      </c>
    </row>
    <row r="62" spans="1:9" ht="15" customHeight="1">
      <c r="A62" s="135" t="s">
        <v>52</v>
      </c>
      <c r="B62" s="43" t="s">
        <v>134</v>
      </c>
      <c r="C62" s="84">
        <f t="shared" si="8"/>
        <v>2</v>
      </c>
      <c r="D62" s="84"/>
      <c r="E62" s="84"/>
      <c r="F62" s="84"/>
      <c r="G62" s="90">
        <f t="shared" si="9"/>
        <v>2</v>
      </c>
      <c r="H62" s="91"/>
      <c r="I62" s="74" t="s">
        <v>300</v>
      </c>
    </row>
    <row r="63" spans="1:9" ht="15" customHeight="1">
      <c r="A63" s="135" t="s">
        <v>53</v>
      </c>
      <c r="B63" s="43" t="s">
        <v>134</v>
      </c>
      <c r="C63" s="84">
        <f t="shared" si="8"/>
        <v>2</v>
      </c>
      <c r="D63" s="84"/>
      <c r="E63" s="85">
        <v>0.5</v>
      </c>
      <c r="F63" s="84"/>
      <c r="G63" s="90">
        <f t="shared" si="9"/>
        <v>1</v>
      </c>
      <c r="H63" s="43" t="s">
        <v>407</v>
      </c>
      <c r="I63" s="73" t="s">
        <v>295</v>
      </c>
    </row>
    <row r="64" spans="1:9" ht="15" customHeight="1">
      <c r="A64" s="135" t="s">
        <v>54</v>
      </c>
      <c r="B64" s="43" t="s">
        <v>134</v>
      </c>
      <c r="C64" s="84">
        <f t="shared" si="8"/>
        <v>2</v>
      </c>
      <c r="D64" s="84"/>
      <c r="E64" s="85">
        <v>0.5</v>
      </c>
      <c r="F64" s="84"/>
      <c r="G64" s="90">
        <f t="shared" si="9"/>
        <v>1</v>
      </c>
      <c r="H64" s="43" t="s">
        <v>407</v>
      </c>
      <c r="I64" s="74" t="s">
        <v>567</v>
      </c>
    </row>
    <row r="65" spans="1:9" ht="15" customHeight="1">
      <c r="A65" s="135" t="s">
        <v>55</v>
      </c>
      <c r="B65" s="43" t="s">
        <v>134</v>
      </c>
      <c r="C65" s="84">
        <f t="shared" si="8"/>
        <v>2</v>
      </c>
      <c r="D65" s="84"/>
      <c r="E65" s="85">
        <v>0.5</v>
      </c>
      <c r="F65" s="84"/>
      <c r="G65" s="90">
        <f t="shared" si="9"/>
        <v>1</v>
      </c>
      <c r="H65" s="43" t="s">
        <v>407</v>
      </c>
      <c r="I65" s="74" t="s">
        <v>284</v>
      </c>
    </row>
    <row r="66" spans="1:9" ht="15" customHeight="1">
      <c r="A66" s="135" t="s">
        <v>56</v>
      </c>
      <c r="B66" s="43" t="s">
        <v>135</v>
      </c>
      <c r="C66" s="84">
        <f t="shared" si="8"/>
        <v>1</v>
      </c>
      <c r="D66" s="84"/>
      <c r="E66" s="84">
        <v>0.5</v>
      </c>
      <c r="F66" s="84"/>
      <c r="G66" s="90">
        <f t="shared" si="9"/>
        <v>0.5</v>
      </c>
      <c r="H66" s="43" t="s">
        <v>576</v>
      </c>
      <c r="I66" s="74" t="s">
        <v>297</v>
      </c>
    </row>
    <row r="67" spans="1:9" ht="15" customHeight="1">
      <c r="A67" s="135" t="s">
        <v>57</v>
      </c>
      <c r="B67" s="43" t="s">
        <v>136</v>
      </c>
      <c r="C67" s="84">
        <f t="shared" si="8"/>
        <v>0</v>
      </c>
      <c r="D67" s="84"/>
      <c r="E67" s="84"/>
      <c r="F67" s="84"/>
      <c r="G67" s="90">
        <f t="shared" si="9"/>
        <v>0</v>
      </c>
      <c r="H67" s="39"/>
      <c r="I67" s="74" t="s">
        <v>580</v>
      </c>
    </row>
    <row r="68" spans="1:9" ht="15" customHeight="1">
      <c r="A68" s="135" t="s">
        <v>58</v>
      </c>
      <c r="B68" s="43" t="s">
        <v>136</v>
      </c>
      <c r="C68" s="84">
        <f t="shared" si="8"/>
        <v>0</v>
      </c>
      <c r="D68" s="84"/>
      <c r="E68" s="84"/>
      <c r="F68" s="84"/>
      <c r="G68" s="90">
        <f t="shared" si="9"/>
        <v>0</v>
      </c>
      <c r="H68" s="43" t="s">
        <v>584</v>
      </c>
      <c r="I68" s="74" t="s">
        <v>395</v>
      </c>
    </row>
    <row r="69" spans="1:9" ht="15" customHeight="1">
      <c r="A69" s="135" t="s">
        <v>59</v>
      </c>
      <c r="B69" s="43" t="s">
        <v>135</v>
      </c>
      <c r="C69" s="84">
        <f t="shared" si="8"/>
        <v>1</v>
      </c>
      <c r="D69" s="84"/>
      <c r="E69" s="84"/>
      <c r="F69" s="84"/>
      <c r="G69" s="90">
        <f t="shared" si="9"/>
        <v>1</v>
      </c>
      <c r="H69" s="43" t="s">
        <v>403</v>
      </c>
      <c r="I69" s="74" t="s">
        <v>285</v>
      </c>
    </row>
    <row r="70" spans="1:9" s="29" customFormat="1" ht="15" customHeight="1">
      <c r="A70" s="50" t="s">
        <v>60</v>
      </c>
      <c r="B70" s="48"/>
      <c r="C70" s="48"/>
      <c r="D70" s="86"/>
      <c r="E70" s="86"/>
      <c r="F70" s="86"/>
      <c r="G70" s="87"/>
      <c r="H70" s="87"/>
      <c r="I70" s="113"/>
    </row>
    <row r="71" spans="1:9" ht="15" customHeight="1">
      <c r="A71" s="135" t="s">
        <v>61</v>
      </c>
      <c r="B71" s="43" t="s">
        <v>136</v>
      </c>
      <c r="C71" s="84">
        <f aca="true" t="shared" si="10" ref="C71:C76">IF(B71=$B$4,2,IF(B71=$B$5,1,0))</f>
        <v>0</v>
      </c>
      <c r="D71" s="84"/>
      <c r="E71" s="84"/>
      <c r="F71" s="84"/>
      <c r="G71" s="90">
        <f aca="true" t="shared" si="11" ref="G71:G76">C71*(1-D71)*(1-E71)*(1-F71)</f>
        <v>0</v>
      </c>
      <c r="H71" s="39"/>
      <c r="I71" s="74" t="s">
        <v>595</v>
      </c>
    </row>
    <row r="72" spans="1:9" ht="15" customHeight="1">
      <c r="A72" s="135" t="s">
        <v>62</v>
      </c>
      <c r="B72" s="43" t="s">
        <v>134</v>
      </c>
      <c r="C72" s="84">
        <f t="shared" si="10"/>
        <v>2</v>
      </c>
      <c r="D72" s="84"/>
      <c r="E72" s="84"/>
      <c r="F72" s="84"/>
      <c r="G72" s="90">
        <f t="shared" si="11"/>
        <v>2</v>
      </c>
      <c r="H72" s="84"/>
      <c r="I72" s="73" t="s">
        <v>333</v>
      </c>
    </row>
    <row r="73" spans="1:9" ht="15" customHeight="1">
      <c r="A73" s="135" t="s">
        <v>63</v>
      </c>
      <c r="B73" s="43" t="s">
        <v>134</v>
      </c>
      <c r="C73" s="84">
        <f t="shared" si="10"/>
        <v>2</v>
      </c>
      <c r="D73" s="84"/>
      <c r="E73" s="84"/>
      <c r="F73" s="84"/>
      <c r="G73" s="90">
        <f t="shared" si="11"/>
        <v>2</v>
      </c>
      <c r="H73" s="85"/>
      <c r="I73" s="73" t="s">
        <v>329</v>
      </c>
    </row>
    <row r="74" spans="1:9" ht="15" customHeight="1">
      <c r="A74" s="135" t="s">
        <v>64</v>
      </c>
      <c r="B74" s="43" t="s">
        <v>134</v>
      </c>
      <c r="C74" s="84">
        <f t="shared" si="10"/>
        <v>2</v>
      </c>
      <c r="D74" s="84"/>
      <c r="E74" s="85">
        <v>0.5</v>
      </c>
      <c r="F74" s="84"/>
      <c r="G74" s="90">
        <f t="shared" si="11"/>
        <v>1</v>
      </c>
      <c r="H74" s="43" t="s">
        <v>407</v>
      </c>
      <c r="I74" s="74" t="s">
        <v>334</v>
      </c>
    </row>
    <row r="75" spans="1:9" ht="15" customHeight="1">
      <c r="A75" s="38" t="s">
        <v>65</v>
      </c>
      <c r="B75" s="43" t="s">
        <v>135</v>
      </c>
      <c r="C75" s="84">
        <f t="shared" si="10"/>
        <v>1</v>
      </c>
      <c r="D75" s="84"/>
      <c r="E75" s="84"/>
      <c r="F75" s="84"/>
      <c r="G75" s="90">
        <f t="shared" si="11"/>
        <v>1</v>
      </c>
      <c r="H75" s="43" t="s">
        <v>609</v>
      </c>
      <c r="I75" s="74" t="s">
        <v>606</v>
      </c>
    </row>
    <row r="76" spans="1:9" ht="15" customHeight="1">
      <c r="A76" s="135" t="s">
        <v>66</v>
      </c>
      <c r="B76" s="43" t="s">
        <v>135</v>
      </c>
      <c r="C76" s="84">
        <f t="shared" si="10"/>
        <v>1</v>
      </c>
      <c r="D76" s="84"/>
      <c r="E76" s="84"/>
      <c r="F76" s="84"/>
      <c r="G76" s="90">
        <f t="shared" si="11"/>
        <v>1</v>
      </c>
      <c r="H76" s="43" t="s">
        <v>403</v>
      </c>
      <c r="I76" s="74" t="s">
        <v>336</v>
      </c>
    </row>
    <row r="77" spans="1:9" s="29" customFormat="1" ht="15" customHeight="1">
      <c r="A77" s="50" t="s">
        <v>67</v>
      </c>
      <c r="B77" s="48"/>
      <c r="C77" s="48"/>
      <c r="D77" s="86"/>
      <c r="E77" s="86"/>
      <c r="F77" s="86"/>
      <c r="G77" s="87"/>
      <c r="H77" s="87"/>
      <c r="I77" s="113"/>
    </row>
    <row r="78" spans="1:9" ht="15" customHeight="1">
      <c r="A78" s="135" t="s">
        <v>68</v>
      </c>
      <c r="B78" s="43" t="s">
        <v>134</v>
      </c>
      <c r="C78" s="84">
        <f aca="true" t="shared" si="12" ref="C78:C89">IF(B78=$B$4,2,IF(B78=$B$5,1,0))</f>
        <v>2</v>
      </c>
      <c r="D78" s="84"/>
      <c r="E78" s="85">
        <v>0.5</v>
      </c>
      <c r="F78" s="84"/>
      <c r="G78" s="90">
        <f aca="true" t="shared" si="13" ref="G78:G89">C78*(1-D78)*(1-E78)*(1-F78)</f>
        <v>1</v>
      </c>
      <c r="H78" s="43" t="s">
        <v>619</v>
      </c>
      <c r="I78" s="74" t="s">
        <v>396</v>
      </c>
    </row>
    <row r="79" spans="1:9" ht="15" customHeight="1">
      <c r="A79" s="135" t="s">
        <v>69</v>
      </c>
      <c r="B79" s="43" t="s">
        <v>135</v>
      </c>
      <c r="C79" s="84">
        <f t="shared" si="12"/>
        <v>1</v>
      </c>
      <c r="D79" s="84"/>
      <c r="E79" s="84"/>
      <c r="F79" s="84"/>
      <c r="G79" s="90">
        <f t="shared" si="13"/>
        <v>1</v>
      </c>
      <c r="H79" s="43"/>
      <c r="I79" s="73" t="s">
        <v>352</v>
      </c>
    </row>
    <row r="80" spans="1:9" ht="15" customHeight="1">
      <c r="A80" s="135" t="s">
        <v>70</v>
      </c>
      <c r="B80" s="43" t="s">
        <v>136</v>
      </c>
      <c r="C80" s="84">
        <f t="shared" si="12"/>
        <v>0</v>
      </c>
      <c r="D80" s="84"/>
      <c r="E80" s="84"/>
      <c r="F80" s="84"/>
      <c r="G80" s="90">
        <f t="shared" si="13"/>
        <v>0</v>
      </c>
      <c r="H80" s="43" t="s">
        <v>626</v>
      </c>
      <c r="I80" s="73" t="s">
        <v>371</v>
      </c>
    </row>
    <row r="81" spans="1:9" ht="15" customHeight="1">
      <c r="A81" s="135" t="s">
        <v>71</v>
      </c>
      <c r="B81" s="43" t="s">
        <v>135</v>
      </c>
      <c r="C81" s="84">
        <f t="shared" si="12"/>
        <v>1</v>
      </c>
      <c r="D81" s="84"/>
      <c r="E81" s="84"/>
      <c r="F81" s="84"/>
      <c r="G81" s="90">
        <f t="shared" si="13"/>
        <v>1</v>
      </c>
      <c r="H81" s="43" t="s">
        <v>403</v>
      </c>
      <c r="I81" s="74" t="s">
        <v>354</v>
      </c>
    </row>
    <row r="82" spans="1:9" ht="15" customHeight="1">
      <c r="A82" s="135" t="s">
        <v>72</v>
      </c>
      <c r="B82" s="43" t="s">
        <v>136</v>
      </c>
      <c r="C82" s="84">
        <f t="shared" si="12"/>
        <v>0</v>
      </c>
      <c r="D82" s="84"/>
      <c r="E82" s="84"/>
      <c r="F82" s="84"/>
      <c r="G82" s="90">
        <f t="shared" si="13"/>
        <v>0</v>
      </c>
      <c r="H82" s="43" t="s">
        <v>584</v>
      </c>
      <c r="I82" s="74" t="s">
        <v>355</v>
      </c>
    </row>
    <row r="83" spans="1:9" ht="15" customHeight="1">
      <c r="A83" s="135" t="s">
        <v>73</v>
      </c>
      <c r="B83" s="43" t="s">
        <v>134</v>
      </c>
      <c r="C83" s="84">
        <f t="shared" si="12"/>
        <v>2</v>
      </c>
      <c r="D83" s="84"/>
      <c r="E83" s="84">
        <v>0.5</v>
      </c>
      <c r="F83" s="84"/>
      <c r="G83" s="90">
        <f t="shared" si="13"/>
        <v>1</v>
      </c>
      <c r="H83" s="91" t="s">
        <v>627</v>
      </c>
      <c r="I83" s="74" t="s">
        <v>357</v>
      </c>
    </row>
    <row r="84" spans="1:9" ht="15" customHeight="1">
      <c r="A84" s="135" t="s">
        <v>74</v>
      </c>
      <c r="B84" s="43" t="s">
        <v>134</v>
      </c>
      <c r="C84" s="84">
        <f t="shared" si="12"/>
        <v>2</v>
      </c>
      <c r="D84" s="84"/>
      <c r="E84" s="84"/>
      <c r="F84" s="84"/>
      <c r="G84" s="90">
        <f t="shared" si="13"/>
        <v>2</v>
      </c>
      <c r="H84" s="84"/>
      <c r="I84" s="72" t="s">
        <v>634</v>
      </c>
    </row>
    <row r="85" spans="1:9" ht="15" customHeight="1">
      <c r="A85" s="135" t="s">
        <v>75</v>
      </c>
      <c r="B85" s="43" t="s">
        <v>134</v>
      </c>
      <c r="C85" s="84">
        <f t="shared" si="12"/>
        <v>2</v>
      </c>
      <c r="D85" s="84"/>
      <c r="E85" s="84"/>
      <c r="F85" s="84"/>
      <c r="G85" s="90">
        <f t="shared" si="13"/>
        <v>2</v>
      </c>
      <c r="H85" s="43"/>
      <c r="I85" s="72" t="s">
        <v>358</v>
      </c>
    </row>
    <row r="86" spans="1:9" ht="15" customHeight="1">
      <c r="A86" s="135" t="s">
        <v>76</v>
      </c>
      <c r="B86" s="43" t="s">
        <v>136</v>
      </c>
      <c r="C86" s="84">
        <f t="shared" si="12"/>
        <v>0</v>
      </c>
      <c r="D86" s="84"/>
      <c r="E86" s="84"/>
      <c r="F86" s="84"/>
      <c r="G86" s="90">
        <f t="shared" si="13"/>
        <v>0</v>
      </c>
      <c r="H86" s="43"/>
      <c r="I86" s="72" t="s">
        <v>636</v>
      </c>
    </row>
    <row r="87" spans="1:9" ht="15" customHeight="1">
      <c r="A87" s="135" t="s">
        <v>77</v>
      </c>
      <c r="B87" s="43" t="s">
        <v>135</v>
      </c>
      <c r="C87" s="84">
        <f t="shared" si="12"/>
        <v>1</v>
      </c>
      <c r="D87" s="84"/>
      <c r="E87" s="84"/>
      <c r="F87" s="84"/>
      <c r="G87" s="90">
        <f t="shared" si="13"/>
        <v>1</v>
      </c>
      <c r="H87" s="43" t="s">
        <v>403</v>
      </c>
      <c r="I87" s="103" t="s">
        <v>360</v>
      </c>
    </row>
    <row r="88" spans="1:9" ht="15" customHeight="1">
      <c r="A88" s="135" t="s">
        <v>78</v>
      </c>
      <c r="B88" s="43" t="s">
        <v>134</v>
      </c>
      <c r="C88" s="84">
        <f t="shared" si="12"/>
        <v>2</v>
      </c>
      <c r="D88" s="84"/>
      <c r="E88" s="84"/>
      <c r="F88" s="84"/>
      <c r="G88" s="90">
        <f t="shared" si="13"/>
        <v>2</v>
      </c>
      <c r="H88" s="43"/>
      <c r="I88" s="73" t="s">
        <v>361</v>
      </c>
    </row>
    <row r="89" spans="1:9" ht="15" customHeight="1">
      <c r="A89" s="135" t="s">
        <v>79</v>
      </c>
      <c r="B89" s="43" t="s">
        <v>135</v>
      </c>
      <c r="C89" s="84">
        <f t="shared" si="12"/>
        <v>1</v>
      </c>
      <c r="D89" s="84"/>
      <c r="E89" s="84">
        <v>0.5</v>
      </c>
      <c r="F89" s="84"/>
      <c r="G89" s="90">
        <f t="shared" si="13"/>
        <v>0.5</v>
      </c>
      <c r="H89" s="43" t="s">
        <v>650</v>
      </c>
      <c r="I89" s="103" t="s">
        <v>651</v>
      </c>
    </row>
    <row r="90" spans="1:9" s="29" customFormat="1" ht="15" customHeight="1">
      <c r="A90" s="47" t="s">
        <v>80</v>
      </c>
      <c r="B90" s="48"/>
      <c r="C90" s="48"/>
      <c r="D90" s="86"/>
      <c r="E90" s="86"/>
      <c r="F90" s="86"/>
      <c r="G90" s="87"/>
      <c r="H90" s="87"/>
      <c r="I90" s="113"/>
    </row>
    <row r="91" spans="1:9" ht="15" customHeight="1">
      <c r="A91" s="135" t="s">
        <v>81</v>
      </c>
      <c r="B91" s="43" t="s">
        <v>134</v>
      </c>
      <c r="C91" s="84">
        <f aca="true" t="shared" si="14" ref="C91:C99">IF(B91=$B$4,2,IF(B91=$B$5,1,0))</f>
        <v>2</v>
      </c>
      <c r="D91" s="84"/>
      <c r="E91" s="84"/>
      <c r="F91" s="84"/>
      <c r="G91" s="90">
        <f aca="true" t="shared" si="15" ref="G91:G99">C91*(1-D91)*(1-E91)*(1-F91)</f>
        <v>2</v>
      </c>
      <c r="H91" s="43"/>
      <c r="I91" s="73" t="s">
        <v>363</v>
      </c>
    </row>
    <row r="92" spans="1:9" ht="15" customHeight="1">
      <c r="A92" s="135" t="s">
        <v>82</v>
      </c>
      <c r="B92" s="43" t="s">
        <v>136</v>
      </c>
      <c r="C92" s="84">
        <f t="shared" si="14"/>
        <v>0</v>
      </c>
      <c r="D92" s="84"/>
      <c r="E92" s="84"/>
      <c r="F92" s="84"/>
      <c r="G92" s="90">
        <f t="shared" si="15"/>
        <v>0</v>
      </c>
      <c r="H92" s="91"/>
      <c r="I92" s="74" t="s">
        <v>364</v>
      </c>
    </row>
    <row r="93" spans="1:9" ht="15" customHeight="1">
      <c r="A93" s="135" t="s">
        <v>83</v>
      </c>
      <c r="B93" s="43" t="s">
        <v>135</v>
      </c>
      <c r="C93" s="84">
        <f t="shared" si="14"/>
        <v>1</v>
      </c>
      <c r="D93" s="84"/>
      <c r="E93" s="84"/>
      <c r="F93" s="84"/>
      <c r="G93" s="90">
        <f t="shared" si="15"/>
        <v>1</v>
      </c>
      <c r="H93" s="43" t="s">
        <v>403</v>
      </c>
      <c r="I93" s="74" t="s">
        <v>398</v>
      </c>
    </row>
    <row r="94" spans="1:9" ht="15" customHeight="1">
      <c r="A94" s="135" t="s">
        <v>84</v>
      </c>
      <c r="B94" s="43" t="s">
        <v>134</v>
      </c>
      <c r="C94" s="84">
        <f t="shared" si="14"/>
        <v>2</v>
      </c>
      <c r="D94" s="84"/>
      <c r="E94" s="84">
        <v>0.5</v>
      </c>
      <c r="F94" s="84"/>
      <c r="G94" s="90">
        <f t="shared" si="15"/>
        <v>1</v>
      </c>
      <c r="H94" s="43" t="s">
        <v>661</v>
      </c>
      <c r="I94" s="74" t="s">
        <v>368</v>
      </c>
    </row>
    <row r="95" spans="1:9" ht="15" customHeight="1">
      <c r="A95" s="135" t="s">
        <v>85</v>
      </c>
      <c r="B95" s="43" t="s">
        <v>135</v>
      </c>
      <c r="C95" s="84">
        <f t="shared" si="14"/>
        <v>1</v>
      </c>
      <c r="D95" s="84"/>
      <c r="E95" s="84"/>
      <c r="F95" s="84"/>
      <c r="G95" s="90">
        <f t="shared" si="15"/>
        <v>1</v>
      </c>
      <c r="H95" s="43" t="s">
        <v>403</v>
      </c>
      <c r="I95" s="74" t="s">
        <v>369</v>
      </c>
    </row>
    <row r="96" spans="1:9" ht="15" customHeight="1">
      <c r="A96" s="135" t="s">
        <v>86</v>
      </c>
      <c r="B96" s="43" t="s">
        <v>135</v>
      </c>
      <c r="C96" s="84">
        <f t="shared" si="14"/>
        <v>1</v>
      </c>
      <c r="D96" s="84"/>
      <c r="E96" s="84"/>
      <c r="F96" s="84"/>
      <c r="G96" s="90">
        <f t="shared" si="15"/>
        <v>1</v>
      </c>
      <c r="H96" s="43" t="s">
        <v>670</v>
      </c>
      <c r="I96" s="74" t="s">
        <v>370</v>
      </c>
    </row>
    <row r="97" spans="1:9" ht="15" customHeight="1">
      <c r="A97" s="135" t="s">
        <v>87</v>
      </c>
      <c r="B97" s="43" t="s">
        <v>134</v>
      </c>
      <c r="C97" s="84">
        <f t="shared" si="14"/>
        <v>2</v>
      </c>
      <c r="D97" s="84"/>
      <c r="E97" s="84"/>
      <c r="F97" s="84"/>
      <c r="G97" s="90">
        <f t="shared" si="15"/>
        <v>2</v>
      </c>
      <c r="H97" s="38" t="s">
        <v>685</v>
      </c>
      <c r="I97" s="74" t="s">
        <v>399</v>
      </c>
    </row>
    <row r="98" spans="1:9" ht="15" customHeight="1">
      <c r="A98" s="135" t="s">
        <v>88</v>
      </c>
      <c r="B98" s="43" t="s">
        <v>136</v>
      </c>
      <c r="C98" s="84">
        <f t="shared" si="14"/>
        <v>0</v>
      </c>
      <c r="D98" s="84"/>
      <c r="E98" s="84"/>
      <c r="F98" s="84"/>
      <c r="G98" s="90">
        <f t="shared" si="15"/>
        <v>0</v>
      </c>
      <c r="H98" s="91"/>
      <c r="I98" s="74" t="s">
        <v>674</v>
      </c>
    </row>
    <row r="99" spans="1:9" ht="15" customHeight="1">
      <c r="A99" s="42" t="s">
        <v>89</v>
      </c>
      <c r="B99" s="43" t="s">
        <v>136</v>
      </c>
      <c r="C99" s="84">
        <f t="shared" si="14"/>
        <v>0</v>
      </c>
      <c r="D99" s="84"/>
      <c r="E99" s="84"/>
      <c r="F99" s="84"/>
      <c r="G99" s="90">
        <f t="shared" si="15"/>
        <v>0</v>
      </c>
      <c r="H99" s="43"/>
      <c r="I99" s="74" t="s">
        <v>680</v>
      </c>
    </row>
    <row r="101" spans="1:9" ht="12">
      <c r="A101" s="94"/>
      <c r="B101" s="94"/>
      <c r="C101" s="94"/>
      <c r="D101" s="94"/>
      <c r="E101" s="94"/>
      <c r="F101" s="94"/>
      <c r="G101" s="94"/>
      <c r="H101" s="94"/>
      <c r="I101" s="94"/>
    </row>
    <row r="108" spans="1:9" ht="12">
      <c r="A108" s="94"/>
      <c r="B108" s="94"/>
      <c r="C108" s="94"/>
      <c r="D108" s="94"/>
      <c r="E108" s="94"/>
      <c r="F108" s="94"/>
      <c r="G108" s="94"/>
      <c r="H108" s="94"/>
      <c r="I108" s="94"/>
    </row>
    <row r="112" spans="1:9" ht="12">
      <c r="A112" s="94"/>
      <c r="B112" s="94"/>
      <c r="C112" s="94"/>
      <c r="D112" s="94"/>
      <c r="E112" s="94"/>
      <c r="F112" s="94"/>
      <c r="G112" s="94"/>
      <c r="H112" s="94"/>
      <c r="I112" s="94"/>
    </row>
    <row r="115" spans="1:9" ht="12">
      <c r="A115" s="94"/>
      <c r="B115" s="94"/>
      <c r="C115" s="94"/>
      <c r="D115" s="94"/>
      <c r="E115" s="94"/>
      <c r="F115" s="94"/>
      <c r="G115" s="94"/>
      <c r="H115" s="94"/>
      <c r="I115" s="94"/>
    </row>
    <row r="119" spans="1:9" ht="12">
      <c r="A119" s="94"/>
      <c r="B119" s="94"/>
      <c r="C119" s="94"/>
      <c r="D119" s="94"/>
      <c r="E119" s="94"/>
      <c r="F119" s="94"/>
      <c r="G119" s="94"/>
      <c r="H119" s="94"/>
      <c r="I119" s="94"/>
    </row>
    <row r="122" spans="1:9" ht="12">
      <c r="A122" s="94"/>
      <c r="B122" s="94"/>
      <c r="C122" s="94"/>
      <c r="D122" s="94"/>
      <c r="E122" s="94"/>
      <c r="F122" s="94"/>
      <c r="G122" s="94"/>
      <c r="H122" s="94"/>
      <c r="I122" s="94"/>
    </row>
    <row r="126" spans="1:9" ht="12">
      <c r="A126" s="94"/>
      <c r="B126" s="94"/>
      <c r="C126" s="94"/>
      <c r="D126" s="94"/>
      <c r="E126" s="94"/>
      <c r="F126" s="94"/>
      <c r="G126" s="94"/>
      <c r="H126" s="94"/>
      <c r="I126" s="94"/>
    </row>
  </sheetData>
  <sheetProtection/>
  <autoFilter ref="A7:I100"/>
  <mergeCells count="11">
    <mergeCell ref="E4:E6"/>
    <mergeCell ref="F4:F6"/>
    <mergeCell ref="G4:G6"/>
    <mergeCell ref="A1:I1"/>
    <mergeCell ref="A2:I2"/>
    <mergeCell ref="A3:A6"/>
    <mergeCell ref="I3:I6"/>
    <mergeCell ref="H3:H6"/>
    <mergeCell ref="C3:G3"/>
    <mergeCell ref="C4:C6"/>
    <mergeCell ref="D4:D6"/>
  </mergeCells>
  <dataValidations count="3">
    <dataValidation type="list" allowBlank="1" showInputMessage="1" showErrorMessage="1" sqref="B7">
      <formula1>$B$4:$B$5</formula1>
    </dataValidation>
    <dataValidation type="list" allowBlank="1" showInputMessage="1" showErrorMessage="1" sqref="E7:F7">
      <formula1>"0,5"</formula1>
    </dataValidation>
    <dataValidation type="list" allowBlank="1" showInputMessage="1" showErrorMessage="1" sqref="C26:D26 C90 C55 C38:D38 C47 C70 C77 B8:B99">
      <formula1>$B$4:$B$6</formula1>
    </dataValidation>
  </dataValidations>
  <hyperlinks>
    <hyperlink ref="I27" r:id="rId1" display="http://minfin.karelia.ru/sostavlenie-bjudzheta-na-2018-2020-gody/"/>
    <hyperlink ref="I28" r:id="rId2" display="http://minfin.rkomi.ru/minfin_rkomi/minfin_rbudj/budjet/"/>
    <hyperlink ref="I29" r:id="rId3" display="http://dvinaland.ru/-jy0jwy2y"/>
    <hyperlink ref="I31" r:id="rId4" display="http://minfin39.ru/budget/next_year/"/>
    <hyperlink ref="I33" r:id="rId5" display="http://minfin.gov-murman.ru/open-budget/regional_budget/law_of_budget_projects/project-19-20.php"/>
    <hyperlink ref="I37" r:id="rId6" display="http://dfei.adm-nao.ru/zakony-o-byudzhete/"/>
    <hyperlink ref="I40" r:id="rId7" display="http://minfin.kalmregion.ru/deyatelnost/byudzhet-respubliki-kalmykiya/proekt-respublikanskogo-byudzheta-na-ocherednoy-finansovyy-god-i-planovyy-period-/"/>
    <hyperlink ref="I45" r:id="rId8" display="http://www.minfin.donland.ru/docs/s/226/cp/1"/>
    <hyperlink ref="I43" r:id="rId9" display="https://minfin.astrobl.ru/site-page/materialy-proekta"/>
    <hyperlink ref="I39" r:id="rId10" display="http://minfin01-maykop.ru/Show/Category/12?page=2&amp;ItemId=58"/>
    <hyperlink ref="I42" r:id="rId11" display="https://www.minfinkubani.ru/budget_execution/detail.php?ID=9045&amp;IBLOCK_ID=31&amp;str_date=25.10.2017"/>
    <hyperlink ref="I50" r:id="rId12" display="http://pravitelstvo.kbr.ru/oigv/minfin/npi/proekty_normativnyh_i_pravovyh_aktov.php?postid=17418"/>
    <hyperlink ref="I54" r:id="rId13" display="http://openbudsk.ru/content/projectzk17/pr18standart.php"/>
    <hyperlink ref="I51" r:id="rId14" display="http://minfin09.ru/2017/10/%D0%BF%D1%80%D0%BE%D0%B5%D0%BA%D1%82-%D0%B7%D0%B0%D0%BA%D0%BE%D0%BD%D0%B0-%D0%BE-%D1%80%D0%B5%D1%81%D0%BF%D1%83%D0%B1%D0%BB%D0%B8%D0%BA%D0%B0%D0%BD%D1%81%D0%BA%D0%BE%D0%BC-%D0%B1%D1%8E%D0%B4%D0%B6-5/"/>
    <hyperlink ref="I65" r:id="rId15" display="http://minfin.orb.ru/%D0%B7%D0%B0%D0%BA%D0%BE%D0%BD-%D0%BE%D0%B1-%D0%BE%D0%B1%D0%BB%D0%B0%D1%81%D1%82%D0%BD%D0%BE%D0%BC-%D0%B1%D1%8E%D0%B4%D0%B6%D0%B5%D1%82%D0%B5/"/>
    <hyperlink ref="I66" r:id="rId16" display="http://finance.pnzreg.ru/norm_doc/2017/10/31/19484449"/>
    <hyperlink ref="I69" r:id="rId17" display="http://ufo.ulntc.ru/index.php?mgf=budget/open_budget"/>
    <hyperlink ref="I62" r:id="rId18" display="http://budget.perm.ru/execution/proekt/proektzak/2017/"/>
    <hyperlink ref="I57" r:id="rId19" display="http://mari-el.gov.ru/minfin/Pages/projects.aspx"/>
    <hyperlink ref="I60" r:id="rId20" display="http://www.mfur.ru/budjet/formirovanie/2018-god.php"/>
    <hyperlink ref="I59" r:id="rId21" display="http://minfin.tatarstan.ru/rus/proekt-byudzheta-i-materiali-k-nemu-845677.htm"/>
    <hyperlink ref="I56" r:id="rId22" display="https://minfin.bashkortostan.ru/activity/?SECTION_ID=18373"/>
    <hyperlink ref="I72" r:id="rId23" display="http://minfin.midural.ru/document/category/23#document_list"/>
    <hyperlink ref="I73" r:id="rId24" display="https://admtyumen.ru/ogv_ru/finance/finance/bugjet/more.htm?id=11480133@cmsArticle"/>
    <hyperlink ref="I74" r:id="rId25" display="http://www.minfin74.ru/mBudget/project/"/>
    <hyperlink ref="I76" r:id="rId26" display="http://www.yamalfin.ru/index.php?option=com_content&amp;view=article&amp;id=2460:2017-11-01-12-34-14&amp;catid=144:2017-11-01-12-24-25&amp;Itemid=118"/>
    <hyperlink ref="I85" r:id="rId27" display="http://gfu.ru/budget/obl/section.php?IBLOCK_ID=125&amp;SECTION_ID=1180"/>
    <hyperlink ref="I87" r:id="rId28" display="http://mfnso.nso.ru/page/2755"/>
    <hyperlink ref="I88" r:id="rId29" display="http://mf.omskportal.ru/ru/RegionalPublicAuthorities/executivelist/MF/otkrbudg/proekt/2018-2020.html"/>
    <hyperlink ref="I82" r:id="rId30" display="http://fin22.ru/projects/p2017/"/>
    <hyperlink ref="I79" r:id="rId31" display="http://minfinrb.ru/normbase/18/?SECTION_ID=18&amp;PAGEN_1=2"/>
    <hyperlink ref="I81" r:id="rId32" display="http://r-19.ru/authorities/ministry-of-finance-of-the-republic-of-khakassia/docs/byudzhet-respubliki-khakasiya/"/>
    <hyperlink ref="I83" r:id="rId33" display="http://xn--h1aakfb4b.xn--80aaaac8algcbgbck3fl0q.xn--p1ai/budget/edge/proj_zzk/proekt_zakona2018.html"/>
    <hyperlink ref="I78" r:id="rId34" display="http://www.minfin-altai.ru/regulatory/bills/?ELEMENT_ID=3028"/>
    <hyperlink ref="I95" r:id="rId35" display="http://www.fin.amurobl.ru/oblastnoy-byudzhet/proekty-zakonov-amurskoy-oblasti/ob-oblastnom-byudzhete/ob-oblastnom-byudzhete-2018-god.php"/>
    <hyperlink ref="I12" r:id="rId36" display="http://df.ivanovoobl.ru/regionalnye-finansy/zakon-ob-oblastnom-byudzhete/proekt-zakona-o-byudzhete/"/>
    <hyperlink ref="I20" r:id="rId37" display="http://www.finsmol.ru/pbudget/nJkD58Sj"/>
    <hyperlink ref="I93" r:id="rId38" display="http://ebudget.primorsky.ru/Menu/Page/345"/>
    <hyperlink ref="I96" r:id="rId39" display="http://iis.minfin.49gov.ru/ebudget/Menu/Page/84"/>
    <hyperlink ref="I97" r:id="rId40" display="https://openbudget.sakhminfin.ru/Menu/Page/523"/>
    <hyperlink ref="I22" r:id="rId41" display="http://portal.tverfin.ru/portal/Show/Category/44?ItemId=594"/>
    <hyperlink ref="I16" r:id="rId42" display="http://ufin48.ru/Show/Category/?ItemId=16&amp;headingId=4"/>
    <hyperlink ref="I32" r:id="rId43" display="http://budget.lenobl.ru/new/documents/?page=2&amp;sortOrder=&amp;type=&amp;sortName=&amp;sortDate="/>
    <hyperlink ref="I36" r:id="rId44" display="http://old.fincom.gov.spb.ru/cf/activity/opendata/budget_for_people/budget.htm"/>
    <hyperlink ref="I41" r:id="rId45" display="http://crimea.gov.ru/law-draft-card/5600"/>
    <hyperlink ref="I52" r:id="rId46" display="http://parliament-osetia.ru/index.php/main/bills/art/422"/>
    <hyperlink ref="I58" r:id="rId47" display="http://www.minfinrm.ru/norm-akty-new/zakony/norm-prav-akty/budget-2018/"/>
    <hyperlink ref="I8" r:id="rId48" display="http://beldepfin.ru/byudzhet-2018-2020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9" r:id="rId49"/>
  <headerFooter>
    <oddFooter>&amp;C&amp;"Times New Roman,обычный"&amp;8&amp;P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zoomScalePageLayoutView="0" workbookViewId="0" topLeftCell="A43">
      <selection activeCell="H65" sqref="H65"/>
    </sheetView>
  </sheetViews>
  <sheetFormatPr defaultColWidth="9.140625" defaultRowHeight="15"/>
  <cols>
    <col min="1" max="1" width="35.421875" style="27" customWidth="1"/>
    <col min="2" max="2" width="33.140625" style="27" customWidth="1"/>
    <col min="3" max="7" width="6.7109375" style="27" customWidth="1"/>
    <col min="8" max="8" width="16.28125" style="27" customWidth="1"/>
    <col min="9" max="9" width="22.7109375" style="27" customWidth="1"/>
    <col min="10" max="16384" width="9.140625" style="27" customWidth="1"/>
  </cols>
  <sheetData>
    <row r="1" spans="1:9" ht="26.25" customHeight="1">
      <c r="A1" s="176" t="s">
        <v>139</v>
      </c>
      <c r="B1" s="184"/>
      <c r="C1" s="184"/>
      <c r="D1" s="184"/>
      <c r="E1" s="184"/>
      <c r="F1" s="184"/>
      <c r="G1" s="184"/>
      <c r="H1" s="184"/>
      <c r="I1" s="184"/>
    </row>
    <row r="2" spans="1:9" ht="15.75" customHeight="1">
      <c r="A2" s="177" t="s">
        <v>683</v>
      </c>
      <c r="B2" s="178"/>
      <c r="C2" s="178"/>
      <c r="D2" s="178"/>
      <c r="E2" s="178"/>
      <c r="F2" s="178"/>
      <c r="G2" s="178"/>
      <c r="H2" s="178"/>
      <c r="I2" s="178"/>
    </row>
    <row r="3" spans="1:9" ht="37.5" customHeight="1">
      <c r="A3" s="171" t="s">
        <v>103</v>
      </c>
      <c r="B3" s="171" t="s">
        <v>140</v>
      </c>
      <c r="C3" s="171" t="s">
        <v>141</v>
      </c>
      <c r="D3" s="171"/>
      <c r="E3" s="171"/>
      <c r="F3" s="171"/>
      <c r="G3" s="171"/>
      <c r="H3" s="171" t="s">
        <v>117</v>
      </c>
      <c r="I3" s="171" t="s">
        <v>95</v>
      </c>
    </row>
    <row r="4" spans="1:9" ht="31.5" customHeight="1">
      <c r="A4" s="171"/>
      <c r="B4" s="171"/>
      <c r="C4" s="171"/>
      <c r="D4" s="171"/>
      <c r="E4" s="171"/>
      <c r="F4" s="171"/>
      <c r="G4" s="171"/>
      <c r="H4" s="171"/>
      <c r="I4" s="171"/>
    </row>
    <row r="5" spans="1:9" ht="30.75" customHeight="1">
      <c r="A5" s="172"/>
      <c r="B5" s="77" t="s">
        <v>142</v>
      </c>
      <c r="C5" s="172" t="s">
        <v>105</v>
      </c>
      <c r="D5" s="172" t="s">
        <v>388</v>
      </c>
      <c r="E5" s="172" t="s">
        <v>389</v>
      </c>
      <c r="F5" s="172" t="s">
        <v>385</v>
      </c>
      <c r="G5" s="180" t="s">
        <v>104</v>
      </c>
      <c r="H5" s="171"/>
      <c r="I5" s="171"/>
    </row>
    <row r="6" spans="1:9" ht="30.75" customHeight="1">
      <c r="A6" s="172"/>
      <c r="B6" s="77" t="s">
        <v>143</v>
      </c>
      <c r="C6" s="191"/>
      <c r="D6" s="191"/>
      <c r="E6" s="191"/>
      <c r="F6" s="172"/>
      <c r="G6" s="191"/>
      <c r="H6" s="172"/>
      <c r="I6" s="172"/>
    </row>
    <row r="7" spans="1:9" s="29" customFormat="1" ht="15" customHeight="1">
      <c r="A7" s="17" t="s">
        <v>0</v>
      </c>
      <c r="B7" s="82"/>
      <c r="C7" s="78"/>
      <c r="D7" s="78"/>
      <c r="E7" s="78"/>
      <c r="F7" s="78"/>
      <c r="G7" s="79"/>
      <c r="H7" s="78"/>
      <c r="I7" s="78"/>
    </row>
    <row r="8" spans="1:10" ht="15" customHeight="1">
      <c r="A8" s="76" t="s">
        <v>1</v>
      </c>
      <c r="B8" s="83" t="s">
        <v>143</v>
      </c>
      <c r="C8" s="84">
        <f>IF(B8=$B$5,2,0)</f>
        <v>0</v>
      </c>
      <c r="D8" s="84"/>
      <c r="E8" s="84"/>
      <c r="F8" s="84"/>
      <c r="G8" s="90">
        <f>C8*(1-D8)*(1-E8)*(1-F8)</f>
        <v>0</v>
      </c>
      <c r="H8" s="80" t="s">
        <v>409</v>
      </c>
      <c r="I8" s="91" t="s">
        <v>271</v>
      </c>
      <c r="J8" s="28"/>
    </row>
    <row r="9" spans="1:10" ht="15" customHeight="1">
      <c r="A9" s="76" t="s">
        <v>2</v>
      </c>
      <c r="B9" s="83" t="s">
        <v>143</v>
      </c>
      <c r="C9" s="84">
        <f aca="true" t="shared" si="0" ref="C9:C25">IF(B9=$B$5,2,0)</f>
        <v>0</v>
      </c>
      <c r="D9" s="84"/>
      <c r="E9" s="84"/>
      <c r="F9" s="84"/>
      <c r="G9" s="90">
        <f aca="true" t="shared" si="1" ref="G9:G25">C9*(1-D9)*(1-E9)*(1-F9)</f>
        <v>0</v>
      </c>
      <c r="H9" s="80" t="s">
        <v>428</v>
      </c>
      <c r="I9" s="91" t="s">
        <v>387</v>
      </c>
      <c r="J9" s="28"/>
    </row>
    <row r="10" spans="1:10" ht="15" customHeight="1">
      <c r="A10" s="76" t="s">
        <v>3</v>
      </c>
      <c r="B10" s="83" t="s">
        <v>142</v>
      </c>
      <c r="C10" s="84">
        <f t="shared" si="0"/>
        <v>2</v>
      </c>
      <c r="D10" s="84"/>
      <c r="E10" s="84"/>
      <c r="F10" s="84"/>
      <c r="G10" s="90">
        <f t="shared" si="1"/>
        <v>2</v>
      </c>
      <c r="H10" s="81"/>
      <c r="I10" s="45" t="s">
        <v>307</v>
      </c>
      <c r="J10" s="28"/>
    </row>
    <row r="11" spans="1:10" ht="15" customHeight="1">
      <c r="A11" s="76" t="s">
        <v>4</v>
      </c>
      <c r="B11" s="83" t="s">
        <v>142</v>
      </c>
      <c r="C11" s="84">
        <f t="shared" si="0"/>
        <v>2</v>
      </c>
      <c r="D11" s="84"/>
      <c r="E11" s="84"/>
      <c r="F11" s="84"/>
      <c r="G11" s="90">
        <f t="shared" si="1"/>
        <v>2</v>
      </c>
      <c r="H11" s="81"/>
      <c r="I11" s="91" t="s">
        <v>308</v>
      </c>
      <c r="J11" s="28"/>
    </row>
    <row r="12" spans="1:10" ht="15" customHeight="1">
      <c r="A12" s="76" t="s">
        <v>5</v>
      </c>
      <c r="B12" s="83" t="s">
        <v>142</v>
      </c>
      <c r="C12" s="84">
        <f t="shared" si="0"/>
        <v>2</v>
      </c>
      <c r="D12" s="84"/>
      <c r="E12" s="84"/>
      <c r="F12" s="84"/>
      <c r="G12" s="90">
        <f t="shared" si="1"/>
        <v>2</v>
      </c>
      <c r="H12" s="81"/>
      <c r="I12" s="45" t="s">
        <v>337</v>
      </c>
      <c r="J12" s="28"/>
    </row>
    <row r="13" spans="1:10" ht="15" customHeight="1">
      <c r="A13" s="76" t="s">
        <v>6</v>
      </c>
      <c r="B13" s="83" t="s">
        <v>142</v>
      </c>
      <c r="C13" s="84">
        <f t="shared" si="0"/>
        <v>2</v>
      </c>
      <c r="D13" s="84"/>
      <c r="E13" s="84"/>
      <c r="F13" s="84"/>
      <c r="G13" s="90">
        <f t="shared" si="1"/>
        <v>2</v>
      </c>
      <c r="H13" s="80"/>
      <c r="I13" s="91" t="s">
        <v>309</v>
      </c>
      <c r="J13" s="28"/>
    </row>
    <row r="14" spans="1:10" ht="15" customHeight="1">
      <c r="A14" s="76" t="s">
        <v>7</v>
      </c>
      <c r="B14" s="83" t="s">
        <v>143</v>
      </c>
      <c r="C14" s="84">
        <f t="shared" si="0"/>
        <v>0</v>
      </c>
      <c r="D14" s="84"/>
      <c r="E14" s="84"/>
      <c r="F14" s="84"/>
      <c r="G14" s="90">
        <f t="shared" si="1"/>
        <v>0</v>
      </c>
      <c r="H14" s="80"/>
      <c r="I14" s="80" t="s">
        <v>440</v>
      </c>
      <c r="J14" s="28"/>
    </row>
    <row r="15" spans="1:10" ht="15" customHeight="1">
      <c r="A15" s="76" t="s">
        <v>8</v>
      </c>
      <c r="B15" s="83" t="s">
        <v>142</v>
      </c>
      <c r="C15" s="84">
        <f t="shared" si="0"/>
        <v>2</v>
      </c>
      <c r="D15" s="84"/>
      <c r="E15" s="84"/>
      <c r="F15" s="84"/>
      <c r="G15" s="90">
        <f t="shared" si="1"/>
        <v>2</v>
      </c>
      <c r="H15" s="80"/>
      <c r="I15" s="91" t="s">
        <v>311</v>
      </c>
      <c r="J15" s="28"/>
    </row>
    <row r="16" spans="1:10" ht="15" customHeight="1">
      <c r="A16" s="76" t="s">
        <v>9</v>
      </c>
      <c r="B16" s="83" t="s">
        <v>143</v>
      </c>
      <c r="C16" s="84">
        <f t="shared" si="0"/>
        <v>0</v>
      </c>
      <c r="D16" s="84"/>
      <c r="E16" s="84"/>
      <c r="F16" s="84"/>
      <c r="G16" s="90">
        <f t="shared" si="1"/>
        <v>0</v>
      </c>
      <c r="H16" s="81"/>
      <c r="I16" s="45" t="s">
        <v>450</v>
      </c>
      <c r="J16" s="28"/>
    </row>
    <row r="17" spans="1:10" ht="15" customHeight="1">
      <c r="A17" s="76" t="s">
        <v>10</v>
      </c>
      <c r="B17" s="83" t="s">
        <v>142</v>
      </c>
      <c r="C17" s="84">
        <f t="shared" si="0"/>
        <v>2</v>
      </c>
      <c r="D17" s="84"/>
      <c r="E17" s="84"/>
      <c r="F17" s="85"/>
      <c r="G17" s="41">
        <f t="shared" si="1"/>
        <v>2</v>
      </c>
      <c r="H17" s="72"/>
      <c r="I17" s="91" t="s">
        <v>314</v>
      </c>
      <c r="J17" s="28"/>
    </row>
    <row r="18" spans="1:10" ht="15" customHeight="1">
      <c r="A18" s="76" t="s">
        <v>11</v>
      </c>
      <c r="B18" s="83" t="s">
        <v>143</v>
      </c>
      <c r="C18" s="84">
        <f t="shared" si="0"/>
        <v>0</v>
      </c>
      <c r="D18" s="84"/>
      <c r="E18" s="84"/>
      <c r="F18" s="84"/>
      <c r="G18" s="90">
        <f t="shared" si="1"/>
        <v>0</v>
      </c>
      <c r="H18" s="80"/>
      <c r="I18" s="91" t="s">
        <v>347</v>
      </c>
      <c r="J18" s="28"/>
    </row>
    <row r="19" spans="1:10" ht="15" customHeight="1">
      <c r="A19" s="76" t="s">
        <v>12</v>
      </c>
      <c r="B19" s="83" t="s">
        <v>143</v>
      </c>
      <c r="C19" s="84">
        <f t="shared" si="0"/>
        <v>0</v>
      </c>
      <c r="D19" s="84"/>
      <c r="E19" s="84"/>
      <c r="F19" s="84"/>
      <c r="G19" s="90">
        <f t="shared" si="1"/>
        <v>0</v>
      </c>
      <c r="H19" s="80" t="s">
        <v>409</v>
      </c>
      <c r="I19" s="91" t="s">
        <v>315</v>
      </c>
      <c r="J19" s="28"/>
    </row>
    <row r="20" spans="1:10" ht="15" customHeight="1">
      <c r="A20" s="76" t="s">
        <v>13</v>
      </c>
      <c r="B20" s="83" t="s">
        <v>143</v>
      </c>
      <c r="C20" s="84">
        <f t="shared" si="0"/>
        <v>0</v>
      </c>
      <c r="D20" s="84"/>
      <c r="E20" s="84"/>
      <c r="F20" s="84"/>
      <c r="G20" s="90">
        <f t="shared" si="1"/>
        <v>0</v>
      </c>
      <c r="H20" s="80" t="s">
        <v>409</v>
      </c>
      <c r="I20" s="45" t="s">
        <v>316</v>
      </c>
      <c r="J20" s="28"/>
    </row>
    <row r="21" spans="1:10" ht="15" customHeight="1">
      <c r="A21" s="76" t="s">
        <v>14</v>
      </c>
      <c r="B21" s="83" t="s">
        <v>143</v>
      </c>
      <c r="C21" s="84">
        <f t="shared" si="0"/>
        <v>0</v>
      </c>
      <c r="D21" s="84"/>
      <c r="E21" s="84"/>
      <c r="F21" s="84"/>
      <c r="G21" s="90">
        <f t="shared" si="1"/>
        <v>0</v>
      </c>
      <c r="H21" s="80" t="s">
        <v>423</v>
      </c>
      <c r="I21" s="91" t="s">
        <v>317</v>
      </c>
      <c r="J21" s="28"/>
    </row>
    <row r="22" spans="1:10" ht="15" customHeight="1">
      <c r="A22" s="76" t="s">
        <v>15</v>
      </c>
      <c r="B22" s="83" t="s">
        <v>142</v>
      </c>
      <c r="C22" s="84">
        <f t="shared" si="0"/>
        <v>2</v>
      </c>
      <c r="D22" s="84"/>
      <c r="E22" s="84"/>
      <c r="F22" s="84"/>
      <c r="G22" s="90">
        <f t="shared" si="1"/>
        <v>2</v>
      </c>
      <c r="H22" s="80"/>
      <c r="I22" s="45" t="s">
        <v>318</v>
      </c>
      <c r="J22" s="28"/>
    </row>
    <row r="23" spans="1:10" ht="15" customHeight="1">
      <c r="A23" s="76" t="s">
        <v>16</v>
      </c>
      <c r="B23" s="83" t="s">
        <v>142</v>
      </c>
      <c r="C23" s="84">
        <f t="shared" si="0"/>
        <v>2</v>
      </c>
      <c r="D23" s="84"/>
      <c r="E23" s="84"/>
      <c r="F23" s="84"/>
      <c r="G23" s="90">
        <f t="shared" si="1"/>
        <v>2</v>
      </c>
      <c r="H23" s="83"/>
      <c r="I23" s="91" t="s">
        <v>319</v>
      </c>
      <c r="J23" s="28"/>
    </row>
    <row r="24" spans="1:10" ht="15" customHeight="1">
      <c r="A24" s="76" t="s">
        <v>17</v>
      </c>
      <c r="B24" s="83" t="s">
        <v>143</v>
      </c>
      <c r="C24" s="84">
        <f t="shared" si="0"/>
        <v>0</v>
      </c>
      <c r="D24" s="84"/>
      <c r="E24" s="84"/>
      <c r="F24" s="84"/>
      <c r="G24" s="90">
        <f t="shared" si="1"/>
        <v>0</v>
      </c>
      <c r="H24" s="80" t="s">
        <v>409</v>
      </c>
      <c r="I24" s="45" t="s">
        <v>320</v>
      </c>
      <c r="J24" s="28"/>
    </row>
    <row r="25" spans="1:10" ht="15" customHeight="1">
      <c r="A25" s="76" t="s">
        <v>110</v>
      </c>
      <c r="B25" s="83" t="s">
        <v>143</v>
      </c>
      <c r="C25" s="84">
        <f t="shared" si="0"/>
        <v>0</v>
      </c>
      <c r="D25" s="84"/>
      <c r="E25" s="84"/>
      <c r="F25" s="84"/>
      <c r="G25" s="90">
        <f t="shared" si="1"/>
        <v>0</v>
      </c>
      <c r="H25" s="80" t="s">
        <v>426</v>
      </c>
      <c r="I25" s="91" t="s">
        <v>321</v>
      </c>
      <c r="J25" s="28"/>
    </row>
    <row r="26" spans="1:10" s="29" customFormat="1" ht="15" customHeight="1">
      <c r="A26" s="17" t="s">
        <v>19</v>
      </c>
      <c r="B26" s="15"/>
      <c r="C26" s="15"/>
      <c r="D26" s="86"/>
      <c r="E26" s="86"/>
      <c r="F26" s="86"/>
      <c r="G26" s="87"/>
      <c r="H26" s="15"/>
      <c r="I26" s="113"/>
      <c r="J26" s="51"/>
    </row>
    <row r="27" spans="1:10" ht="15" customHeight="1">
      <c r="A27" s="76" t="s">
        <v>20</v>
      </c>
      <c r="B27" s="80" t="s">
        <v>143</v>
      </c>
      <c r="C27" s="84">
        <f aca="true" t="shared" si="2" ref="C27:C69">IF(B27=$B$5,2,0)</f>
        <v>0</v>
      </c>
      <c r="D27" s="84"/>
      <c r="E27" s="84"/>
      <c r="F27" s="84"/>
      <c r="G27" s="90">
        <f aca="true" t="shared" si="3" ref="G27:G69">C27*(1-D27)*(1-E27)*(1-F27)</f>
        <v>0</v>
      </c>
      <c r="H27" s="80" t="s">
        <v>409</v>
      </c>
      <c r="I27" s="74" t="s">
        <v>268</v>
      </c>
      <c r="J27" s="28"/>
    </row>
    <row r="28" spans="1:10" ht="15" customHeight="1">
      <c r="A28" s="76" t="s">
        <v>21</v>
      </c>
      <c r="B28" s="80" t="s">
        <v>143</v>
      </c>
      <c r="C28" s="84">
        <f t="shared" si="2"/>
        <v>0</v>
      </c>
      <c r="D28" s="84"/>
      <c r="E28" s="84"/>
      <c r="F28" s="84"/>
      <c r="G28" s="90">
        <f t="shared" si="3"/>
        <v>0</v>
      </c>
      <c r="H28" s="80"/>
      <c r="I28" s="74" t="s">
        <v>261</v>
      </c>
      <c r="J28" s="28"/>
    </row>
    <row r="29" spans="1:10" ht="15" customHeight="1">
      <c r="A29" s="76" t="s">
        <v>22</v>
      </c>
      <c r="B29" s="80" t="s">
        <v>143</v>
      </c>
      <c r="C29" s="84">
        <f t="shared" si="2"/>
        <v>0</v>
      </c>
      <c r="D29" s="84"/>
      <c r="E29" s="84"/>
      <c r="F29" s="84"/>
      <c r="G29" s="90">
        <f t="shared" si="3"/>
        <v>0</v>
      </c>
      <c r="H29" s="80" t="s">
        <v>409</v>
      </c>
      <c r="I29" s="74" t="s">
        <v>263</v>
      </c>
      <c r="J29" s="28"/>
    </row>
    <row r="30" spans="1:10" ht="15" customHeight="1">
      <c r="A30" s="76" t="s">
        <v>23</v>
      </c>
      <c r="B30" s="80" t="s">
        <v>142</v>
      </c>
      <c r="C30" s="84">
        <f t="shared" si="2"/>
        <v>2</v>
      </c>
      <c r="D30" s="84"/>
      <c r="E30" s="84"/>
      <c r="F30" s="84"/>
      <c r="G30" s="90">
        <f t="shared" si="3"/>
        <v>2</v>
      </c>
      <c r="H30" s="81"/>
      <c r="I30" s="73" t="s">
        <v>272</v>
      </c>
      <c r="J30" s="28"/>
    </row>
    <row r="31" spans="1:10" ht="15" customHeight="1">
      <c r="A31" s="76" t="s">
        <v>24</v>
      </c>
      <c r="B31" s="80" t="s">
        <v>142</v>
      </c>
      <c r="C31" s="84">
        <f t="shared" si="2"/>
        <v>2</v>
      </c>
      <c r="D31" s="84"/>
      <c r="E31" s="84"/>
      <c r="F31" s="84"/>
      <c r="G31" s="90">
        <f t="shared" si="3"/>
        <v>2</v>
      </c>
      <c r="H31" s="81"/>
      <c r="I31" s="74" t="s">
        <v>264</v>
      </c>
      <c r="J31" s="28"/>
    </row>
    <row r="32" spans="1:10" ht="15" customHeight="1">
      <c r="A32" s="76" t="s">
        <v>25</v>
      </c>
      <c r="B32" s="80" t="s">
        <v>143</v>
      </c>
      <c r="C32" s="84">
        <f t="shared" si="2"/>
        <v>0</v>
      </c>
      <c r="D32" s="84"/>
      <c r="E32" s="84"/>
      <c r="F32" s="84"/>
      <c r="G32" s="90">
        <f>C32*(1-D32)*(1-E32)*(1-F32)</f>
        <v>0</v>
      </c>
      <c r="H32" s="80" t="s">
        <v>409</v>
      </c>
      <c r="I32" s="74" t="s">
        <v>404</v>
      </c>
      <c r="J32" s="28"/>
    </row>
    <row r="33" spans="1:10" ht="15" customHeight="1">
      <c r="A33" s="76" t="s">
        <v>26</v>
      </c>
      <c r="B33" s="72" t="s">
        <v>142</v>
      </c>
      <c r="C33" s="84">
        <f t="shared" si="2"/>
        <v>2</v>
      </c>
      <c r="D33" s="84"/>
      <c r="E33" s="84"/>
      <c r="F33" s="84"/>
      <c r="G33" s="90">
        <f>C33*(1-D33)*(1-E33)*(1-F33)</f>
        <v>2</v>
      </c>
      <c r="H33" s="81"/>
      <c r="I33" s="74" t="s">
        <v>259</v>
      </c>
      <c r="J33" s="28"/>
    </row>
    <row r="34" spans="1:10" ht="15" customHeight="1">
      <c r="A34" s="76" t="s">
        <v>27</v>
      </c>
      <c r="B34" s="80" t="s">
        <v>142</v>
      </c>
      <c r="C34" s="84">
        <f t="shared" si="2"/>
        <v>2</v>
      </c>
      <c r="D34" s="84"/>
      <c r="E34" s="85"/>
      <c r="F34" s="84"/>
      <c r="G34" s="90">
        <f>C34*(1-D34)*(1-E34)*(1-F34)</f>
        <v>2</v>
      </c>
      <c r="H34" s="72"/>
      <c r="I34" s="91" t="s">
        <v>274</v>
      </c>
      <c r="J34" s="28"/>
    </row>
    <row r="35" spans="1:10" ht="15" customHeight="1">
      <c r="A35" s="76" t="s">
        <v>28</v>
      </c>
      <c r="B35" s="80" t="s">
        <v>143</v>
      </c>
      <c r="C35" s="84">
        <f t="shared" si="2"/>
        <v>0</v>
      </c>
      <c r="D35" s="84"/>
      <c r="E35" s="84"/>
      <c r="F35" s="84"/>
      <c r="G35" s="90">
        <f>C35*(1-D35)*(1-E35)*(1-F35)</f>
        <v>0</v>
      </c>
      <c r="H35" s="80" t="s">
        <v>409</v>
      </c>
      <c r="I35" s="45" t="s">
        <v>487</v>
      </c>
      <c r="J35" s="28"/>
    </row>
    <row r="36" spans="1:10" ht="15" customHeight="1">
      <c r="A36" s="76" t="s">
        <v>29</v>
      </c>
      <c r="B36" s="80" t="s">
        <v>142</v>
      </c>
      <c r="C36" s="84">
        <f t="shared" si="2"/>
        <v>2</v>
      </c>
      <c r="D36" s="84"/>
      <c r="E36" s="85"/>
      <c r="F36" s="84"/>
      <c r="G36" s="90">
        <f>C36*(1-D36)*(1-E36)*(1-F36)</f>
        <v>2</v>
      </c>
      <c r="H36" s="80"/>
      <c r="I36" s="74" t="s">
        <v>406</v>
      </c>
      <c r="J36" s="28"/>
    </row>
    <row r="37" spans="1:10" ht="15" customHeight="1">
      <c r="A37" s="76" t="s">
        <v>30</v>
      </c>
      <c r="B37" s="80" t="s">
        <v>143</v>
      </c>
      <c r="C37" s="84">
        <f t="shared" si="2"/>
        <v>0</v>
      </c>
      <c r="D37" s="84"/>
      <c r="E37" s="84"/>
      <c r="F37" s="84"/>
      <c r="G37" s="90">
        <f t="shared" si="3"/>
        <v>0</v>
      </c>
      <c r="H37" s="80" t="s">
        <v>497</v>
      </c>
      <c r="I37" s="74" t="s">
        <v>266</v>
      </c>
      <c r="J37" s="28"/>
    </row>
    <row r="38" spans="1:10" s="29" customFormat="1" ht="15" customHeight="1">
      <c r="A38" s="17" t="s">
        <v>31</v>
      </c>
      <c r="B38" s="15"/>
      <c r="C38" s="15"/>
      <c r="D38" s="86"/>
      <c r="E38" s="86"/>
      <c r="F38" s="86"/>
      <c r="G38" s="87"/>
      <c r="H38" s="15"/>
      <c r="I38" s="113"/>
      <c r="J38" s="51"/>
    </row>
    <row r="39" spans="1:10" ht="15" customHeight="1">
      <c r="A39" s="76" t="s">
        <v>32</v>
      </c>
      <c r="B39" s="80" t="s">
        <v>142</v>
      </c>
      <c r="C39" s="84">
        <f t="shared" si="2"/>
        <v>2</v>
      </c>
      <c r="D39" s="84"/>
      <c r="E39" s="84"/>
      <c r="F39" s="84"/>
      <c r="G39" s="90">
        <f t="shared" si="3"/>
        <v>2</v>
      </c>
      <c r="H39" s="80"/>
      <c r="I39" s="74" t="s">
        <v>393</v>
      </c>
      <c r="J39" s="28"/>
    </row>
    <row r="40" spans="1:10" ht="15" customHeight="1">
      <c r="A40" s="76" t="s">
        <v>33</v>
      </c>
      <c r="B40" s="80" t="s">
        <v>142</v>
      </c>
      <c r="C40" s="84">
        <f t="shared" si="2"/>
        <v>2</v>
      </c>
      <c r="D40" s="84"/>
      <c r="E40" s="84"/>
      <c r="F40" s="84"/>
      <c r="G40" s="90">
        <f t="shared" si="3"/>
        <v>2</v>
      </c>
      <c r="H40" s="81"/>
      <c r="I40" s="74" t="s">
        <v>276</v>
      </c>
      <c r="J40" s="28"/>
    </row>
    <row r="41" spans="1:10" ht="15" customHeight="1">
      <c r="A41" s="76" t="s">
        <v>101</v>
      </c>
      <c r="B41" s="80" t="s">
        <v>143</v>
      </c>
      <c r="C41" s="84">
        <f t="shared" si="2"/>
        <v>0</v>
      </c>
      <c r="D41" s="84"/>
      <c r="E41" s="84"/>
      <c r="F41" s="84"/>
      <c r="G41" s="90">
        <f t="shared" si="3"/>
        <v>0</v>
      </c>
      <c r="H41" s="80" t="s">
        <v>409</v>
      </c>
      <c r="I41" s="73" t="s">
        <v>289</v>
      </c>
      <c r="J41" s="28"/>
    </row>
    <row r="42" spans="1:10" ht="15" customHeight="1">
      <c r="A42" s="76" t="s">
        <v>34</v>
      </c>
      <c r="B42" s="80" t="s">
        <v>142</v>
      </c>
      <c r="C42" s="84">
        <f t="shared" si="2"/>
        <v>2</v>
      </c>
      <c r="D42" s="84"/>
      <c r="E42" s="84"/>
      <c r="F42" s="84"/>
      <c r="G42" s="90">
        <f t="shared" si="3"/>
        <v>2</v>
      </c>
      <c r="H42" s="80"/>
      <c r="I42" s="74" t="s">
        <v>291</v>
      </c>
      <c r="J42" s="28"/>
    </row>
    <row r="43" spans="1:10" ht="15" customHeight="1">
      <c r="A43" s="76" t="s">
        <v>35</v>
      </c>
      <c r="B43" s="80" t="s">
        <v>143</v>
      </c>
      <c r="C43" s="84">
        <f t="shared" si="2"/>
        <v>0</v>
      </c>
      <c r="D43" s="84"/>
      <c r="E43" s="84"/>
      <c r="F43" s="84"/>
      <c r="G43" s="90">
        <f t="shared" si="3"/>
        <v>0</v>
      </c>
      <c r="H43" s="80"/>
      <c r="I43" s="74" t="s">
        <v>277</v>
      </c>
      <c r="J43" s="28"/>
    </row>
    <row r="44" spans="1:10" ht="15" customHeight="1">
      <c r="A44" s="76" t="s">
        <v>36</v>
      </c>
      <c r="B44" s="80" t="s">
        <v>142</v>
      </c>
      <c r="C44" s="84">
        <f t="shared" si="2"/>
        <v>2</v>
      </c>
      <c r="D44" s="84"/>
      <c r="E44" s="84"/>
      <c r="F44" s="84"/>
      <c r="G44" s="90">
        <f t="shared" si="3"/>
        <v>2</v>
      </c>
      <c r="H44" s="80"/>
      <c r="I44" s="74" t="s">
        <v>292</v>
      </c>
      <c r="J44" s="28"/>
    </row>
    <row r="45" spans="1:10" ht="15" customHeight="1">
      <c r="A45" s="76" t="s">
        <v>37</v>
      </c>
      <c r="B45" s="80" t="s">
        <v>143</v>
      </c>
      <c r="C45" s="84">
        <f t="shared" si="2"/>
        <v>0</v>
      </c>
      <c r="D45" s="84"/>
      <c r="E45" s="84"/>
      <c r="F45" s="84"/>
      <c r="G45" s="90">
        <f t="shared" si="3"/>
        <v>0</v>
      </c>
      <c r="H45" s="80"/>
      <c r="I45" s="73" t="s">
        <v>293</v>
      </c>
      <c r="J45" s="28"/>
    </row>
    <row r="46" spans="1:10" ht="15" customHeight="1">
      <c r="A46" s="76" t="s">
        <v>102</v>
      </c>
      <c r="B46" s="80" t="s">
        <v>142</v>
      </c>
      <c r="C46" s="84">
        <f t="shared" si="2"/>
        <v>2</v>
      </c>
      <c r="D46" s="84"/>
      <c r="E46" s="84"/>
      <c r="F46" s="84"/>
      <c r="G46" s="90">
        <f t="shared" si="3"/>
        <v>2</v>
      </c>
      <c r="H46" s="80"/>
      <c r="I46" s="73" t="s">
        <v>304</v>
      </c>
      <c r="J46" s="28"/>
    </row>
    <row r="47" spans="1:10" s="29" customFormat="1" ht="15" customHeight="1">
      <c r="A47" s="17" t="s">
        <v>38</v>
      </c>
      <c r="B47" s="15"/>
      <c r="C47" s="15"/>
      <c r="D47" s="86"/>
      <c r="E47" s="86"/>
      <c r="F47" s="86"/>
      <c r="G47" s="87"/>
      <c r="H47" s="15"/>
      <c r="I47" s="113"/>
      <c r="J47" s="51"/>
    </row>
    <row r="48" spans="1:10" ht="15" customHeight="1">
      <c r="A48" s="76" t="s">
        <v>39</v>
      </c>
      <c r="B48" s="80" t="s">
        <v>143</v>
      </c>
      <c r="C48" s="84">
        <f aca="true" t="shared" si="4" ref="C48:C61">IF(B48=$B$5,2,0)</f>
        <v>0</v>
      </c>
      <c r="D48" s="84"/>
      <c r="E48" s="84"/>
      <c r="F48" s="84"/>
      <c r="G48" s="90">
        <f aca="true" t="shared" si="5" ref="G48:G61">C48*(1-D48)*(1-E48)*(1-F48)</f>
        <v>0</v>
      </c>
      <c r="H48" s="81"/>
      <c r="I48" s="74" t="s">
        <v>322</v>
      </c>
      <c r="J48" s="28"/>
    </row>
    <row r="49" spans="1:10" ht="15" customHeight="1">
      <c r="A49" s="76" t="s">
        <v>40</v>
      </c>
      <c r="B49" s="80" t="s">
        <v>143</v>
      </c>
      <c r="C49" s="84">
        <f t="shared" si="4"/>
        <v>0</v>
      </c>
      <c r="D49" s="84"/>
      <c r="E49" s="84"/>
      <c r="F49" s="84"/>
      <c r="G49" s="90">
        <f t="shared" si="5"/>
        <v>0</v>
      </c>
      <c r="H49" s="81"/>
      <c r="I49" s="73" t="s">
        <v>323</v>
      </c>
      <c r="J49" s="28"/>
    </row>
    <row r="50" spans="1:10" ht="15" customHeight="1">
      <c r="A50" s="76" t="s">
        <v>41</v>
      </c>
      <c r="B50" s="80" t="s">
        <v>142</v>
      </c>
      <c r="C50" s="84">
        <f t="shared" si="4"/>
        <v>2</v>
      </c>
      <c r="D50" s="84"/>
      <c r="E50" s="84"/>
      <c r="F50" s="84"/>
      <c r="G50" s="90">
        <f t="shared" si="5"/>
        <v>2</v>
      </c>
      <c r="H50" s="81"/>
      <c r="I50" s="74" t="s">
        <v>324</v>
      </c>
      <c r="J50" s="28"/>
    </row>
    <row r="51" spans="1:10" ht="15" customHeight="1">
      <c r="A51" s="76" t="s">
        <v>42</v>
      </c>
      <c r="B51" s="80" t="s">
        <v>142</v>
      </c>
      <c r="C51" s="84">
        <f t="shared" si="4"/>
        <v>2</v>
      </c>
      <c r="D51" s="84"/>
      <c r="E51" s="84"/>
      <c r="F51" s="84"/>
      <c r="G51" s="90">
        <f t="shared" si="5"/>
        <v>2</v>
      </c>
      <c r="H51" s="80"/>
      <c r="I51" s="74" t="s">
        <v>273</v>
      </c>
      <c r="J51" s="28"/>
    </row>
    <row r="52" spans="1:10" ht="15" customHeight="1">
      <c r="A52" s="76" t="s">
        <v>92</v>
      </c>
      <c r="B52" s="80" t="s">
        <v>143</v>
      </c>
      <c r="C52" s="84">
        <f t="shared" si="4"/>
        <v>0</v>
      </c>
      <c r="D52" s="84"/>
      <c r="E52" s="84"/>
      <c r="F52" s="84"/>
      <c r="G52" s="90">
        <f t="shared" si="5"/>
        <v>0</v>
      </c>
      <c r="H52" s="80"/>
      <c r="I52" s="74" t="s">
        <v>531</v>
      </c>
      <c r="J52" s="28"/>
    </row>
    <row r="53" spans="1:10" ht="15" customHeight="1">
      <c r="A53" s="76" t="s">
        <v>43</v>
      </c>
      <c r="B53" s="80" t="s">
        <v>143</v>
      </c>
      <c r="C53" s="84">
        <f t="shared" si="4"/>
        <v>0</v>
      </c>
      <c r="D53" s="84"/>
      <c r="E53" s="84"/>
      <c r="F53" s="84"/>
      <c r="G53" s="90">
        <f t="shared" si="5"/>
        <v>0</v>
      </c>
      <c r="H53" s="80" t="s">
        <v>497</v>
      </c>
      <c r="I53" s="73" t="s">
        <v>325</v>
      </c>
      <c r="J53" s="28"/>
    </row>
    <row r="54" spans="1:10" ht="15" customHeight="1">
      <c r="A54" s="76" t="s">
        <v>44</v>
      </c>
      <c r="B54" s="80" t="s">
        <v>142</v>
      </c>
      <c r="C54" s="84">
        <f t="shared" si="4"/>
        <v>2</v>
      </c>
      <c r="D54" s="84"/>
      <c r="E54" s="84"/>
      <c r="F54" s="84"/>
      <c r="G54" s="90">
        <f t="shared" si="5"/>
        <v>2</v>
      </c>
      <c r="H54" s="81"/>
      <c r="I54" s="74" t="s">
        <v>326</v>
      </c>
      <c r="J54" s="28"/>
    </row>
    <row r="55" spans="1:10" s="29" customFormat="1" ht="15" customHeight="1">
      <c r="A55" s="17" t="s">
        <v>45</v>
      </c>
      <c r="B55" s="15"/>
      <c r="C55" s="15"/>
      <c r="D55" s="86"/>
      <c r="E55" s="86"/>
      <c r="F55" s="86"/>
      <c r="G55" s="87"/>
      <c r="H55" s="15"/>
      <c r="I55" s="113"/>
      <c r="J55" s="51"/>
    </row>
    <row r="56" spans="1:10" ht="15" customHeight="1">
      <c r="A56" s="76" t="s">
        <v>46</v>
      </c>
      <c r="B56" s="80" t="s">
        <v>142</v>
      </c>
      <c r="C56" s="84">
        <f t="shared" si="4"/>
        <v>2</v>
      </c>
      <c r="D56" s="84"/>
      <c r="E56" s="84"/>
      <c r="F56" s="84"/>
      <c r="G56" s="90">
        <f t="shared" si="5"/>
        <v>2</v>
      </c>
      <c r="H56" s="81"/>
      <c r="I56" s="74" t="s">
        <v>327</v>
      </c>
      <c r="J56" s="28"/>
    </row>
    <row r="57" spans="1:10" ht="15" customHeight="1">
      <c r="A57" s="76" t="s">
        <v>47</v>
      </c>
      <c r="B57" s="80" t="s">
        <v>143</v>
      </c>
      <c r="C57" s="84">
        <f t="shared" si="4"/>
        <v>0</v>
      </c>
      <c r="D57" s="84"/>
      <c r="E57" s="84"/>
      <c r="F57" s="84"/>
      <c r="G57" s="90">
        <f t="shared" si="5"/>
        <v>0</v>
      </c>
      <c r="H57" s="81"/>
      <c r="I57" s="74" t="s">
        <v>281</v>
      </c>
      <c r="J57" s="28"/>
    </row>
    <row r="58" spans="1:10" ht="15" customHeight="1">
      <c r="A58" s="76" t="s">
        <v>48</v>
      </c>
      <c r="B58" s="80" t="s">
        <v>143</v>
      </c>
      <c r="C58" s="84">
        <f t="shared" si="4"/>
        <v>0</v>
      </c>
      <c r="D58" s="84"/>
      <c r="E58" s="84"/>
      <c r="F58" s="84"/>
      <c r="G58" s="90">
        <f t="shared" si="5"/>
        <v>0</v>
      </c>
      <c r="H58" s="80" t="s">
        <v>409</v>
      </c>
      <c r="I58" s="74" t="s">
        <v>341</v>
      </c>
      <c r="J58" s="28"/>
    </row>
    <row r="59" spans="1:10" ht="15" customHeight="1">
      <c r="A59" s="76" t="s">
        <v>49</v>
      </c>
      <c r="B59" s="80" t="s">
        <v>143</v>
      </c>
      <c r="C59" s="84">
        <f t="shared" si="4"/>
        <v>0</v>
      </c>
      <c r="D59" s="84"/>
      <c r="E59" s="84"/>
      <c r="F59" s="85"/>
      <c r="G59" s="90">
        <f t="shared" si="5"/>
        <v>0</v>
      </c>
      <c r="H59" s="80" t="s">
        <v>426</v>
      </c>
      <c r="I59" s="73" t="s">
        <v>283</v>
      </c>
      <c r="J59" s="28"/>
    </row>
    <row r="60" spans="1:10" ht="15" customHeight="1">
      <c r="A60" s="76" t="s">
        <v>50</v>
      </c>
      <c r="B60" s="80" t="s">
        <v>142</v>
      </c>
      <c r="C60" s="84">
        <f t="shared" si="4"/>
        <v>2</v>
      </c>
      <c r="D60" s="84"/>
      <c r="E60" s="84"/>
      <c r="F60" s="84"/>
      <c r="G60" s="90">
        <f t="shared" si="5"/>
        <v>2</v>
      </c>
      <c r="H60" s="81"/>
      <c r="I60" s="74" t="s">
        <v>328</v>
      </c>
      <c r="J60" s="28"/>
    </row>
    <row r="61" spans="1:10" ht="15" customHeight="1">
      <c r="A61" s="76" t="s">
        <v>51</v>
      </c>
      <c r="B61" s="80" t="s">
        <v>142</v>
      </c>
      <c r="C61" s="84">
        <f t="shared" si="4"/>
        <v>2</v>
      </c>
      <c r="D61" s="84"/>
      <c r="E61" s="84"/>
      <c r="F61" s="84"/>
      <c r="G61" s="90">
        <f t="shared" si="5"/>
        <v>2</v>
      </c>
      <c r="H61" s="81"/>
      <c r="I61" s="74" t="s">
        <v>340</v>
      </c>
      <c r="J61" s="28"/>
    </row>
    <row r="62" spans="1:10" ht="15" customHeight="1">
      <c r="A62" s="76" t="s">
        <v>52</v>
      </c>
      <c r="B62" s="80" t="s">
        <v>143</v>
      </c>
      <c r="C62" s="84">
        <f t="shared" si="2"/>
        <v>0</v>
      </c>
      <c r="D62" s="84"/>
      <c r="E62" s="84"/>
      <c r="F62" s="84"/>
      <c r="G62" s="90">
        <f t="shared" si="3"/>
        <v>0</v>
      </c>
      <c r="H62" s="80" t="s">
        <v>560</v>
      </c>
      <c r="I62" s="74" t="s">
        <v>300</v>
      </c>
      <c r="J62" s="28"/>
    </row>
    <row r="63" spans="1:10" ht="15" customHeight="1">
      <c r="A63" s="76" t="s">
        <v>53</v>
      </c>
      <c r="B63" s="80" t="s">
        <v>143</v>
      </c>
      <c r="C63" s="84">
        <f t="shared" si="2"/>
        <v>0</v>
      </c>
      <c r="D63" s="84"/>
      <c r="E63" s="84"/>
      <c r="F63" s="84"/>
      <c r="G63" s="90">
        <f t="shared" si="3"/>
        <v>0</v>
      </c>
      <c r="H63" s="80" t="s">
        <v>410</v>
      </c>
      <c r="I63" s="73" t="s">
        <v>295</v>
      </c>
      <c r="J63" s="28"/>
    </row>
    <row r="64" spans="1:10" ht="15" customHeight="1">
      <c r="A64" s="76" t="s">
        <v>54</v>
      </c>
      <c r="B64" s="80" t="s">
        <v>142</v>
      </c>
      <c r="C64" s="84">
        <f t="shared" si="2"/>
        <v>2</v>
      </c>
      <c r="D64" s="84"/>
      <c r="E64" s="84"/>
      <c r="F64" s="84"/>
      <c r="G64" s="90">
        <f t="shared" si="3"/>
        <v>2</v>
      </c>
      <c r="H64" s="80"/>
      <c r="I64" s="74" t="s">
        <v>567</v>
      </c>
      <c r="J64" s="28"/>
    </row>
    <row r="65" spans="1:10" ht="15" customHeight="1">
      <c r="A65" s="76" t="s">
        <v>55</v>
      </c>
      <c r="B65" s="80" t="s">
        <v>143</v>
      </c>
      <c r="C65" s="84">
        <f t="shared" si="2"/>
        <v>0</v>
      </c>
      <c r="D65" s="84"/>
      <c r="E65" s="84"/>
      <c r="F65" s="84"/>
      <c r="G65" s="90">
        <f t="shared" si="3"/>
        <v>0</v>
      </c>
      <c r="H65" s="80" t="s">
        <v>689</v>
      </c>
      <c r="I65" s="74" t="s">
        <v>284</v>
      </c>
      <c r="J65" s="28"/>
    </row>
    <row r="66" spans="1:10" ht="15" customHeight="1">
      <c r="A66" s="76" t="s">
        <v>56</v>
      </c>
      <c r="B66" s="83" t="s">
        <v>142</v>
      </c>
      <c r="C66" s="84">
        <f t="shared" si="2"/>
        <v>2</v>
      </c>
      <c r="D66" s="84"/>
      <c r="E66" s="84">
        <v>0.5</v>
      </c>
      <c r="F66" s="84"/>
      <c r="G66" s="90">
        <f t="shared" si="3"/>
        <v>1</v>
      </c>
      <c r="H66" s="80" t="s">
        <v>392</v>
      </c>
      <c r="I66" s="74" t="s">
        <v>297</v>
      </c>
      <c r="J66" s="28"/>
    </row>
    <row r="67" spans="1:10" ht="15" customHeight="1">
      <c r="A67" s="76" t="s">
        <v>57</v>
      </c>
      <c r="B67" s="83" t="s">
        <v>143</v>
      </c>
      <c r="C67" s="84">
        <f t="shared" si="2"/>
        <v>0</v>
      </c>
      <c r="D67" s="84"/>
      <c r="E67" s="84"/>
      <c r="F67" s="84"/>
      <c r="G67" s="90">
        <f t="shared" si="3"/>
        <v>0</v>
      </c>
      <c r="H67" s="80"/>
      <c r="I67" s="74" t="s">
        <v>580</v>
      </c>
      <c r="J67" s="28"/>
    </row>
    <row r="68" spans="1:10" ht="15" customHeight="1">
      <c r="A68" s="76" t="s">
        <v>58</v>
      </c>
      <c r="B68" s="83" t="s">
        <v>142</v>
      </c>
      <c r="C68" s="84">
        <f t="shared" si="2"/>
        <v>2</v>
      </c>
      <c r="D68" s="84"/>
      <c r="E68" s="84"/>
      <c r="F68" s="84"/>
      <c r="G68" s="90">
        <f t="shared" si="3"/>
        <v>2</v>
      </c>
      <c r="H68" s="81"/>
      <c r="I68" s="74" t="s">
        <v>395</v>
      </c>
      <c r="J68" s="28"/>
    </row>
    <row r="69" spans="1:10" ht="15" customHeight="1">
      <c r="A69" s="76" t="s">
        <v>59</v>
      </c>
      <c r="B69" s="83" t="s">
        <v>142</v>
      </c>
      <c r="C69" s="84">
        <f t="shared" si="2"/>
        <v>2</v>
      </c>
      <c r="D69" s="84"/>
      <c r="E69" s="84"/>
      <c r="F69" s="84"/>
      <c r="G69" s="90">
        <f t="shared" si="3"/>
        <v>2</v>
      </c>
      <c r="H69" s="81"/>
      <c r="I69" s="74" t="s">
        <v>285</v>
      </c>
      <c r="J69" s="28"/>
    </row>
    <row r="70" spans="1:10" s="29" customFormat="1" ht="15" customHeight="1">
      <c r="A70" s="17" t="s">
        <v>60</v>
      </c>
      <c r="B70" s="17"/>
      <c r="C70" s="17"/>
      <c r="D70" s="86"/>
      <c r="E70" s="86"/>
      <c r="F70" s="86"/>
      <c r="G70" s="87"/>
      <c r="H70" s="15"/>
      <c r="I70" s="113"/>
      <c r="J70" s="51"/>
    </row>
    <row r="71" spans="1:10" ht="15" customHeight="1">
      <c r="A71" s="76" t="s">
        <v>61</v>
      </c>
      <c r="B71" s="83" t="s">
        <v>143</v>
      </c>
      <c r="C71" s="84">
        <f aca="true" t="shared" si="6" ref="C71:C76">IF(B71=$B$5,2,0)</f>
        <v>0</v>
      </c>
      <c r="D71" s="84"/>
      <c r="E71" s="84"/>
      <c r="F71" s="84"/>
      <c r="G71" s="90">
        <f aca="true" t="shared" si="7" ref="G71:G76">C71*(1-D71)*(1-E71)*(1-F71)</f>
        <v>0</v>
      </c>
      <c r="H71" s="80"/>
      <c r="I71" s="74" t="s">
        <v>595</v>
      </c>
      <c r="J71" s="28"/>
    </row>
    <row r="72" spans="1:10" ht="15" customHeight="1">
      <c r="A72" s="76" t="s">
        <v>62</v>
      </c>
      <c r="B72" s="83" t="s">
        <v>143</v>
      </c>
      <c r="C72" s="84">
        <f t="shared" si="6"/>
        <v>0</v>
      </c>
      <c r="D72" s="84"/>
      <c r="E72" s="84"/>
      <c r="F72" s="84"/>
      <c r="G72" s="90">
        <f t="shared" si="7"/>
        <v>0</v>
      </c>
      <c r="H72" s="80" t="s">
        <v>464</v>
      </c>
      <c r="I72" s="73" t="s">
        <v>333</v>
      </c>
      <c r="J72" s="28"/>
    </row>
    <row r="73" spans="1:10" ht="15" customHeight="1">
      <c r="A73" s="76" t="s">
        <v>63</v>
      </c>
      <c r="B73" s="76" t="s">
        <v>142</v>
      </c>
      <c r="C73" s="84">
        <f t="shared" si="6"/>
        <v>2</v>
      </c>
      <c r="D73" s="85"/>
      <c r="E73" s="85"/>
      <c r="F73" s="85"/>
      <c r="G73" s="41">
        <f t="shared" si="7"/>
        <v>2</v>
      </c>
      <c r="H73" s="72"/>
      <c r="I73" s="73" t="s">
        <v>329</v>
      </c>
      <c r="J73" s="28"/>
    </row>
    <row r="74" spans="1:10" ht="15" customHeight="1">
      <c r="A74" s="76" t="s">
        <v>64</v>
      </c>
      <c r="B74" s="83" t="s">
        <v>142</v>
      </c>
      <c r="C74" s="84">
        <f t="shared" si="6"/>
        <v>2</v>
      </c>
      <c r="D74" s="84"/>
      <c r="E74" s="84"/>
      <c r="F74" s="84"/>
      <c r="G74" s="90">
        <f t="shared" si="7"/>
        <v>2</v>
      </c>
      <c r="H74" s="80"/>
      <c r="I74" s="74" t="s">
        <v>334</v>
      </c>
      <c r="J74" s="28"/>
    </row>
    <row r="75" spans="1:10" ht="15" customHeight="1">
      <c r="A75" s="76" t="s">
        <v>65</v>
      </c>
      <c r="B75" s="83" t="s">
        <v>142</v>
      </c>
      <c r="C75" s="84">
        <f t="shared" si="6"/>
        <v>2</v>
      </c>
      <c r="D75" s="84"/>
      <c r="E75" s="84"/>
      <c r="F75" s="84"/>
      <c r="G75" s="90">
        <f t="shared" si="7"/>
        <v>2</v>
      </c>
      <c r="H75" s="80"/>
      <c r="I75" s="74" t="s">
        <v>335</v>
      </c>
      <c r="J75" s="28"/>
    </row>
    <row r="76" spans="1:10" ht="15" customHeight="1">
      <c r="A76" s="76" t="s">
        <v>66</v>
      </c>
      <c r="B76" s="83" t="s">
        <v>142</v>
      </c>
      <c r="C76" s="84">
        <f t="shared" si="6"/>
        <v>2</v>
      </c>
      <c r="D76" s="84"/>
      <c r="E76" s="84"/>
      <c r="F76" s="84"/>
      <c r="G76" s="90">
        <f t="shared" si="7"/>
        <v>2</v>
      </c>
      <c r="H76" s="80"/>
      <c r="I76" s="74" t="s">
        <v>336</v>
      </c>
      <c r="J76" s="28"/>
    </row>
    <row r="77" spans="1:10" s="29" customFormat="1" ht="15" customHeight="1">
      <c r="A77" s="17" t="s">
        <v>67</v>
      </c>
      <c r="B77" s="15"/>
      <c r="C77" s="15"/>
      <c r="D77" s="86"/>
      <c r="E77" s="86"/>
      <c r="F77" s="86"/>
      <c r="G77" s="87"/>
      <c r="H77" s="15"/>
      <c r="I77" s="113"/>
      <c r="J77" s="51"/>
    </row>
    <row r="78" spans="1:10" ht="15" customHeight="1">
      <c r="A78" s="76" t="s">
        <v>68</v>
      </c>
      <c r="B78" s="80" t="s">
        <v>143</v>
      </c>
      <c r="C78" s="84">
        <f aca="true" t="shared" si="8" ref="C78:C89">IF(B78=$B$5,2,0)</f>
        <v>0</v>
      </c>
      <c r="D78" s="84"/>
      <c r="E78" s="84"/>
      <c r="F78" s="84"/>
      <c r="G78" s="90">
        <f aca="true" t="shared" si="9" ref="G78:G89">C78*(1-D78)*(1-E78)*(1-F78)</f>
        <v>0</v>
      </c>
      <c r="H78" s="80" t="s">
        <v>614</v>
      </c>
      <c r="I78" s="74" t="s">
        <v>396</v>
      </c>
      <c r="J78" s="28"/>
    </row>
    <row r="79" spans="1:10" ht="15" customHeight="1">
      <c r="A79" s="76" t="s">
        <v>69</v>
      </c>
      <c r="B79" s="80" t="s">
        <v>142</v>
      </c>
      <c r="C79" s="84">
        <f t="shared" si="8"/>
        <v>2</v>
      </c>
      <c r="D79" s="84"/>
      <c r="E79" s="84"/>
      <c r="F79" s="84"/>
      <c r="G79" s="90">
        <f t="shared" si="9"/>
        <v>2</v>
      </c>
      <c r="H79" s="80"/>
      <c r="I79" s="73" t="s">
        <v>352</v>
      </c>
      <c r="J79" s="28"/>
    </row>
    <row r="80" spans="1:10" ht="15" customHeight="1">
      <c r="A80" s="76" t="s">
        <v>70</v>
      </c>
      <c r="B80" s="80" t="s">
        <v>143</v>
      </c>
      <c r="C80" s="84">
        <f t="shared" si="8"/>
        <v>0</v>
      </c>
      <c r="D80" s="84"/>
      <c r="E80" s="84"/>
      <c r="F80" s="84"/>
      <c r="G80" s="90">
        <f t="shared" si="9"/>
        <v>0</v>
      </c>
      <c r="H80" s="80" t="s">
        <v>410</v>
      </c>
      <c r="I80" s="73" t="s">
        <v>371</v>
      </c>
      <c r="J80" s="28"/>
    </row>
    <row r="81" spans="1:10" ht="15" customHeight="1">
      <c r="A81" s="76" t="s">
        <v>71</v>
      </c>
      <c r="B81" s="80" t="s">
        <v>142</v>
      </c>
      <c r="C81" s="84">
        <f t="shared" si="8"/>
        <v>2</v>
      </c>
      <c r="D81" s="84"/>
      <c r="E81" s="84"/>
      <c r="F81" s="84"/>
      <c r="G81" s="90">
        <f t="shared" si="9"/>
        <v>2</v>
      </c>
      <c r="H81" s="80"/>
      <c r="I81" s="74" t="s">
        <v>354</v>
      </c>
      <c r="J81" s="28"/>
    </row>
    <row r="82" spans="1:10" ht="15" customHeight="1">
      <c r="A82" s="76" t="s">
        <v>72</v>
      </c>
      <c r="B82" s="80" t="s">
        <v>142</v>
      </c>
      <c r="C82" s="84">
        <f t="shared" si="8"/>
        <v>2</v>
      </c>
      <c r="D82" s="84"/>
      <c r="E82" s="84"/>
      <c r="F82" s="84"/>
      <c r="G82" s="90">
        <f t="shared" si="9"/>
        <v>2</v>
      </c>
      <c r="H82" s="88"/>
      <c r="I82" s="74" t="s">
        <v>355</v>
      </c>
      <c r="J82" s="28"/>
    </row>
    <row r="83" spans="1:10" ht="15" customHeight="1">
      <c r="A83" s="76" t="s">
        <v>73</v>
      </c>
      <c r="B83" s="80" t="s">
        <v>142</v>
      </c>
      <c r="C83" s="84">
        <f t="shared" si="8"/>
        <v>2</v>
      </c>
      <c r="D83" s="84"/>
      <c r="E83" s="84"/>
      <c r="F83" s="84"/>
      <c r="G83" s="90">
        <f t="shared" si="9"/>
        <v>2</v>
      </c>
      <c r="H83" s="88"/>
      <c r="I83" s="74" t="s">
        <v>357</v>
      </c>
      <c r="J83" s="28"/>
    </row>
    <row r="84" spans="1:10" ht="15" customHeight="1">
      <c r="A84" s="76" t="s">
        <v>74</v>
      </c>
      <c r="B84" s="80" t="s">
        <v>142</v>
      </c>
      <c r="C84" s="84">
        <f t="shared" si="8"/>
        <v>2</v>
      </c>
      <c r="D84" s="84"/>
      <c r="E84" s="84"/>
      <c r="F84" s="84"/>
      <c r="G84" s="90">
        <f t="shared" si="9"/>
        <v>2</v>
      </c>
      <c r="H84" s="80"/>
      <c r="I84" s="73" t="s">
        <v>634</v>
      </c>
      <c r="J84" s="28"/>
    </row>
    <row r="85" spans="1:10" ht="15" customHeight="1">
      <c r="A85" s="76" t="s">
        <v>75</v>
      </c>
      <c r="B85" s="80" t="s">
        <v>142</v>
      </c>
      <c r="C85" s="84">
        <f t="shared" si="8"/>
        <v>2</v>
      </c>
      <c r="D85" s="84"/>
      <c r="E85" s="84"/>
      <c r="F85" s="84"/>
      <c r="G85" s="90">
        <f t="shared" si="9"/>
        <v>2</v>
      </c>
      <c r="H85" s="80"/>
      <c r="I85" s="72" t="s">
        <v>358</v>
      </c>
      <c r="J85" s="28"/>
    </row>
    <row r="86" spans="1:10" ht="15" customHeight="1">
      <c r="A86" s="76" t="s">
        <v>76</v>
      </c>
      <c r="B86" s="80" t="s">
        <v>143</v>
      </c>
      <c r="C86" s="84">
        <f t="shared" si="8"/>
        <v>0</v>
      </c>
      <c r="D86" s="84"/>
      <c r="E86" s="84"/>
      <c r="F86" s="84"/>
      <c r="G86" s="90">
        <f t="shared" si="9"/>
        <v>0</v>
      </c>
      <c r="H86" s="80"/>
      <c r="I86" s="72" t="s">
        <v>636</v>
      </c>
      <c r="J86" s="28"/>
    </row>
    <row r="87" spans="1:10" ht="15" customHeight="1">
      <c r="A87" s="76" t="s">
        <v>77</v>
      </c>
      <c r="B87" s="80" t="s">
        <v>142</v>
      </c>
      <c r="C87" s="84">
        <f t="shared" si="8"/>
        <v>2</v>
      </c>
      <c r="D87" s="84"/>
      <c r="E87" s="85"/>
      <c r="F87" s="84"/>
      <c r="G87" s="90">
        <f t="shared" si="9"/>
        <v>2</v>
      </c>
      <c r="H87" s="72"/>
      <c r="I87" s="103" t="s">
        <v>360</v>
      </c>
      <c r="J87" s="28"/>
    </row>
    <row r="88" spans="1:10" ht="15" customHeight="1">
      <c r="A88" s="76" t="s">
        <v>78</v>
      </c>
      <c r="B88" s="80" t="s">
        <v>142</v>
      </c>
      <c r="C88" s="84">
        <f t="shared" si="8"/>
        <v>2</v>
      </c>
      <c r="D88" s="84"/>
      <c r="E88" s="84"/>
      <c r="F88" s="84"/>
      <c r="G88" s="90">
        <f t="shared" si="9"/>
        <v>2</v>
      </c>
      <c r="H88" s="80"/>
      <c r="I88" s="73" t="s">
        <v>361</v>
      </c>
      <c r="J88" s="28"/>
    </row>
    <row r="89" spans="1:10" ht="15" customHeight="1">
      <c r="A89" s="76" t="s">
        <v>79</v>
      </c>
      <c r="B89" s="80" t="s">
        <v>142</v>
      </c>
      <c r="C89" s="84">
        <f t="shared" si="8"/>
        <v>2</v>
      </c>
      <c r="D89" s="84"/>
      <c r="E89" s="84"/>
      <c r="F89" s="84"/>
      <c r="G89" s="90">
        <f t="shared" si="9"/>
        <v>2</v>
      </c>
      <c r="H89" s="72"/>
      <c r="I89" s="103" t="s">
        <v>362</v>
      </c>
      <c r="J89" s="28"/>
    </row>
    <row r="90" spans="1:10" s="29" customFormat="1" ht="15" customHeight="1">
      <c r="A90" s="17" t="s">
        <v>80</v>
      </c>
      <c r="B90" s="75"/>
      <c r="C90" s="75"/>
      <c r="D90" s="86"/>
      <c r="E90" s="86"/>
      <c r="F90" s="86"/>
      <c r="G90" s="87"/>
      <c r="H90" s="15"/>
      <c r="I90" s="113"/>
      <c r="J90" s="51"/>
    </row>
    <row r="91" spans="1:10" ht="15" customHeight="1">
      <c r="A91" s="76" t="s">
        <v>81</v>
      </c>
      <c r="B91" s="80" t="s">
        <v>143</v>
      </c>
      <c r="C91" s="84">
        <f aca="true" t="shared" si="10" ref="C91:C99">IF(B91=$B$5,2,0)</f>
        <v>0</v>
      </c>
      <c r="D91" s="84"/>
      <c r="E91" s="84"/>
      <c r="F91" s="84"/>
      <c r="G91" s="90">
        <f aca="true" t="shared" si="11" ref="G91:G99">C91*(1-D91)*(1-E91)*(1-F91)</f>
        <v>0</v>
      </c>
      <c r="H91" s="80" t="s">
        <v>654</v>
      </c>
      <c r="I91" s="73" t="s">
        <v>653</v>
      </c>
      <c r="J91" s="28"/>
    </row>
    <row r="92" spans="1:10" ht="15" customHeight="1">
      <c r="A92" s="76" t="s">
        <v>82</v>
      </c>
      <c r="B92" s="80" t="s">
        <v>143</v>
      </c>
      <c r="C92" s="84">
        <f t="shared" si="10"/>
        <v>0</v>
      </c>
      <c r="D92" s="84"/>
      <c r="E92" s="84"/>
      <c r="F92" s="84"/>
      <c r="G92" s="90">
        <f t="shared" si="11"/>
        <v>0</v>
      </c>
      <c r="H92" s="80"/>
      <c r="I92" s="74" t="s">
        <v>364</v>
      </c>
      <c r="J92" s="28"/>
    </row>
    <row r="93" spans="1:10" ht="15" customHeight="1">
      <c r="A93" s="76" t="s">
        <v>83</v>
      </c>
      <c r="B93" s="80" t="s">
        <v>142</v>
      </c>
      <c r="C93" s="84">
        <f t="shared" si="10"/>
        <v>2</v>
      </c>
      <c r="D93" s="84"/>
      <c r="E93" s="84"/>
      <c r="F93" s="84"/>
      <c r="G93" s="90">
        <f t="shared" si="11"/>
        <v>2</v>
      </c>
      <c r="H93" s="81"/>
      <c r="I93" s="74" t="s">
        <v>398</v>
      </c>
      <c r="J93" s="28"/>
    </row>
    <row r="94" spans="1:10" ht="15" customHeight="1">
      <c r="A94" s="76" t="s">
        <v>84</v>
      </c>
      <c r="B94" s="80" t="s">
        <v>143</v>
      </c>
      <c r="C94" s="84">
        <f t="shared" si="10"/>
        <v>0</v>
      </c>
      <c r="D94" s="84"/>
      <c r="E94" s="84"/>
      <c r="F94" s="84"/>
      <c r="G94" s="90">
        <f t="shared" si="11"/>
        <v>0</v>
      </c>
      <c r="H94" s="80" t="s">
        <v>662</v>
      </c>
      <c r="I94" s="74" t="s">
        <v>372</v>
      </c>
      <c r="J94" s="74"/>
    </row>
    <row r="95" spans="1:10" ht="15" customHeight="1">
      <c r="A95" s="76" t="s">
        <v>85</v>
      </c>
      <c r="B95" s="80" t="s">
        <v>142</v>
      </c>
      <c r="C95" s="84">
        <f t="shared" si="10"/>
        <v>2</v>
      </c>
      <c r="D95" s="84"/>
      <c r="E95" s="84"/>
      <c r="F95" s="84"/>
      <c r="G95" s="90">
        <f t="shared" si="11"/>
        <v>2</v>
      </c>
      <c r="H95" s="80"/>
      <c r="I95" s="74" t="s">
        <v>369</v>
      </c>
      <c r="J95" s="28"/>
    </row>
    <row r="96" spans="1:10" ht="15" customHeight="1">
      <c r="A96" s="76" t="s">
        <v>86</v>
      </c>
      <c r="B96" s="80" t="s">
        <v>143</v>
      </c>
      <c r="C96" s="84">
        <f t="shared" si="10"/>
        <v>0</v>
      </c>
      <c r="D96" s="84"/>
      <c r="E96" s="84"/>
      <c r="F96" s="84"/>
      <c r="G96" s="90">
        <f t="shared" si="11"/>
        <v>0</v>
      </c>
      <c r="H96" s="80" t="s">
        <v>669</v>
      </c>
      <c r="I96" s="74" t="s">
        <v>370</v>
      </c>
      <c r="J96" s="28"/>
    </row>
    <row r="97" spans="1:10" ht="15" customHeight="1">
      <c r="A97" s="76" t="s">
        <v>87</v>
      </c>
      <c r="B97" s="80" t="s">
        <v>142</v>
      </c>
      <c r="C97" s="84">
        <f t="shared" si="10"/>
        <v>2</v>
      </c>
      <c r="D97" s="84"/>
      <c r="E97" s="84"/>
      <c r="F97" s="84"/>
      <c r="G97" s="90">
        <f t="shared" si="11"/>
        <v>2</v>
      </c>
      <c r="H97" s="81"/>
      <c r="I97" s="74" t="s">
        <v>399</v>
      </c>
      <c r="J97" s="28"/>
    </row>
    <row r="98" spans="1:10" ht="15" customHeight="1">
      <c r="A98" s="76" t="s">
        <v>88</v>
      </c>
      <c r="B98" s="80" t="s">
        <v>143</v>
      </c>
      <c r="C98" s="84">
        <f t="shared" si="10"/>
        <v>0</v>
      </c>
      <c r="D98" s="84"/>
      <c r="E98" s="84"/>
      <c r="F98" s="84"/>
      <c r="G98" s="90">
        <f t="shared" si="11"/>
        <v>0</v>
      </c>
      <c r="H98" s="80"/>
      <c r="I98" s="74" t="s">
        <v>674</v>
      </c>
      <c r="J98" s="28"/>
    </row>
    <row r="99" spans="1:10" ht="15" customHeight="1">
      <c r="A99" s="76" t="s">
        <v>89</v>
      </c>
      <c r="B99" s="80" t="s">
        <v>143</v>
      </c>
      <c r="C99" s="84">
        <f t="shared" si="10"/>
        <v>0</v>
      </c>
      <c r="D99" s="84"/>
      <c r="E99" s="84"/>
      <c r="F99" s="84"/>
      <c r="G99" s="90">
        <f t="shared" si="11"/>
        <v>0</v>
      </c>
      <c r="H99" s="43"/>
      <c r="I99" s="74" t="s">
        <v>680</v>
      </c>
      <c r="J99" s="28"/>
    </row>
    <row r="100" ht="12">
      <c r="B100" s="27" t="s">
        <v>96</v>
      </c>
    </row>
    <row r="101" spans="1:9" ht="12">
      <c r="A101" s="94"/>
      <c r="B101" s="94"/>
      <c r="C101" s="94"/>
      <c r="D101" s="94"/>
      <c r="E101" s="94"/>
      <c r="F101" s="94"/>
      <c r="G101" s="94"/>
      <c r="H101" s="94"/>
      <c r="I101" s="94"/>
    </row>
    <row r="108" spans="1:9" ht="12">
      <c r="A108" s="94"/>
      <c r="B108" s="94"/>
      <c r="C108" s="94"/>
      <c r="D108" s="94"/>
      <c r="E108" s="94"/>
      <c r="F108" s="94"/>
      <c r="G108" s="94"/>
      <c r="H108" s="94"/>
      <c r="I108" s="94"/>
    </row>
    <row r="112" spans="1:9" ht="12">
      <c r="A112" s="94"/>
      <c r="B112" s="94"/>
      <c r="C112" s="94"/>
      <c r="D112" s="94"/>
      <c r="E112" s="94"/>
      <c r="F112" s="94"/>
      <c r="G112" s="94"/>
      <c r="H112" s="94"/>
      <c r="I112" s="94"/>
    </row>
    <row r="115" spans="1:9" ht="12">
      <c r="A115" s="94"/>
      <c r="B115" s="94"/>
      <c r="C115" s="94"/>
      <c r="D115" s="94"/>
      <c r="E115" s="94"/>
      <c r="F115" s="94"/>
      <c r="G115" s="94"/>
      <c r="H115" s="94"/>
      <c r="I115" s="94"/>
    </row>
    <row r="119" spans="1:9" ht="12">
      <c r="A119" s="94"/>
      <c r="B119" s="94"/>
      <c r="C119" s="94"/>
      <c r="D119" s="94"/>
      <c r="E119" s="94"/>
      <c r="F119" s="94"/>
      <c r="G119" s="94"/>
      <c r="H119" s="94"/>
      <c r="I119" s="94"/>
    </row>
    <row r="122" spans="1:9" ht="12">
      <c r="A122" s="94"/>
      <c r="B122" s="94"/>
      <c r="C122" s="94"/>
      <c r="D122" s="94"/>
      <c r="E122" s="94"/>
      <c r="F122" s="94"/>
      <c r="G122" s="94"/>
      <c r="H122" s="94"/>
      <c r="I122" s="94"/>
    </row>
    <row r="126" spans="1:9" ht="12">
      <c r="A126" s="94"/>
      <c r="B126" s="94"/>
      <c r="C126" s="94"/>
      <c r="D126" s="94"/>
      <c r="E126" s="94"/>
      <c r="F126" s="94"/>
      <c r="G126" s="94"/>
      <c r="H126" s="94"/>
      <c r="I126" s="94"/>
    </row>
  </sheetData>
  <sheetProtection/>
  <autoFilter ref="A7:I100"/>
  <mergeCells count="12">
    <mergeCell ref="H3:H6"/>
    <mergeCell ref="A2:I2"/>
    <mergeCell ref="I3:I6"/>
    <mergeCell ref="D5:D6"/>
    <mergeCell ref="A1:I1"/>
    <mergeCell ref="B3:B4"/>
    <mergeCell ref="E5:E6"/>
    <mergeCell ref="F5:F6"/>
    <mergeCell ref="G5:G6"/>
    <mergeCell ref="C3:G4"/>
    <mergeCell ref="A3:A6"/>
    <mergeCell ref="C5:C6"/>
  </mergeCells>
  <dataValidations count="3">
    <dataValidation type="list" allowBlank="1" showInputMessage="1" showErrorMessage="1" sqref="E7:F7">
      <formula1>"0,5"</formula1>
    </dataValidation>
    <dataValidation type="list" allowBlank="1" showInputMessage="1" showErrorMessage="1" sqref="C26 B8:B99 C77 C70 C47 C38 C55 C90">
      <formula1>$B$5:$B$6</formula1>
    </dataValidation>
    <dataValidation type="list" allowBlank="1" showInputMessage="1" showErrorMessage="1" sqref="B7">
      <formula1>$B$4:$B$4</formula1>
    </dataValidation>
  </dataValidations>
  <hyperlinks>
    <hyperlink ref="I27" r:id="rId1" display="http://minfin.karelia.ru/sostavlenie-bjudzheta-na-2018-2020-gody/"/>
    <hyperlink ref="I28" r:id="rId2" display="http://minfin.rkomi.ru/minfin_rkomi/minfin_rbudj/budjet/"/>
    <hyperlink ref="I29" r:id="rId3" display="http://dvinaland.ru/-jy0jwy2y"/>
    <hyperlink ref="I31" r:id="rId4" display="http://minfin39.ru/budget/next_year/"/>
    <hyperlink ref="I33" r:id="rId5" display="http://minfin.gov-murman.ru/open-budget/regional_budget/law_of_budget_projects/project-19-20.php"/>
    <hyperlink ref="I37" r:id="rId6" display="http://dfei.adm-nao.ru/zakony-o-byudzhete/"/>
    <hyperlink ref="I40" r:id="rId7" display="http://minfin.kalmregion.ru/deyatelnost/byudzhet-respubliki-kalmykiya/proekt-respublikanskogo-byudzheta-na-ocherednoy-finansovyy-god-i-planovyy-period-/"/>
    <hyperlink ref="I45" r:id="rId8" display="http://www.minfin.donland.ru/docs/s/226/cp/1"/>
    <hyperlink ref="I43" r:id="rId9" display="https://minfin.astrobl.ru/site-page/materialy-proekta"/>
    <hyperlink ref="I39" r:id="rId10" display="http://minfin01-maykop.ru/Show/Category/12?page=2&amp;ItemId=58"/>
    <hyperlink ref="I42" r:id="rId11" display="https://www.minfinkubani.ru/budget_execution/detail.php?ID=9045&amp;IBLOCK_ID=31&amp;str_date=25.10.2017"/>
    <hyperlink ref="I50" r:id="rId12" display="http://pravitelstvo.kbr.ru/oigv/minfin/npi/proekty_normativnyh_i_pravovyh_aktov.php?postid=17418"/>
    <hyperlink ref="I54" r:id="rId13" display="http://openbudsk.ru/content/projectzk17/pr18standart.php"/>
    <hyperlink ref="I51" r:id="rId14" display="http://minfin09.ru/2017/10/%D0%BF%D1%80%D0%BE%D0%B5%D0%BA%D1%82-%D0%B7%D0%B0%D0%BA%D0%BE%D0%BD%D0%B0-%D0%BE-%D1%80%D0%B5%D1%81%D0%BF%D1%83%D0%B1%D0%BB%D0%B8%D0%BA%D0%B0%D0%BD%D1%81%D0%BA%D0%BE%D0%BC-%D0%B1%D1%8E%D0%B4%D0%B6-5/"/>
    <hyperlink ref="I65" r:id="rId15" display="http://minfin.orb.ru/%D0%B7%D0%B0%D0%BA%D0%BE%D0%BD-%D0%BE%D0%B1-%D0%BE%D0%B1%D0%BB%D0%B0%D1%81%D1%82%D0%BD%D0%BE%D0%BC-%D0%B1%D1%8E%D0%B4%D0%B6%D0%B5%D1%82%D0%B5/"/>
    <hyperlink ref="I66" r:id="rId16" display="http://finance.pnzreg.ru/norm_doc/2017/10/31/19484449"/>
    <hyperlink ref="I69" r:id="rId17" display="http://ufo.ulntc.ru/index.php?mgf=budget/open_budget"/>
    <hyperlink ref="I62" r:id="rId18" display="http://budget.perm.ru/execution/proekt/proektzak/2017/"/>
    <hyperlink ref="I57" r:id="rId19" display="http://mari-el.gov.ru/minfin/Pages/projects.aspx"/>
    <hyperlink ref="I60" r:id="rId20" display="http://www.mfur.ru/budjet/formirovanie/2018-god.php"/>
    <hyperlink ref="I59" r:id="rId21" display="http://minfin.tatarstan.ru/rus/proekt-byudzheta-i-materiali-k-nemu-845677.htm"/>
    <hyperlink ref="I56" r:id="rId22" display="https://minfin.bashkortostan.ru/activity/?SECTION_ID=18373"/>
    <hyperlink ref="I72" r:id="rId23" display="http://minfin.midural.ru/document/category/23#document_list"/>
    <hyperlink ref="I73" r:id="rId24" display="https://admtyumen.ru/ogv_ru/finance/finance/bugjet/more.htm?id=11480133@cmsArticle"/>
    <hyperlink ref="I74" r:id="rId25" display="http://www.minfin74.ru/mBudget/project/"/>
    <hyperlink ref="I75" r:id="rId26" display="http://depfin.admhmao.ru/otkrytyy-byudzhet/"/>
    <hyperlink ref="I76" r:id="rId27" display="http://www.yamalfin.ru/index.php?option=com_content&amp;view=article&amp;id=2460:2017-11-01-12-34-14&amp;catid=144:2017-11-01-12-24-25&amp;Itemid=118"/>
    <hyperlink ref="I85" r:id="rId28" display="http://gfu.ru/budget/obl/section.php?IBLOCK_ID=125&amp;SECTION_ID=1180"/>
    <hyperlink ref="I87" r:id="rId29" display="http://mfnso.nso.ru/page/2755"/>
    <hyperlink ref="I88" r:id="rId30" display="http://mf.omskportal.ru/ru/RegionalPublicAuthorities/executivelist/MF/otkrbudg/proekt/2018-2020.html"/>
    <hyperlink ref="I82" r:id="rId31" display="http://fin22.ru/projects/p2017/"/>
    <hyperlink ref="I79" r:id="rId32" display="http://minfinrb.ru/normbase/18/?SECTION_ID=18&amp;PAGEN_1=2"/>
    <hyperlink ref="I81" r:id="rId33" display="http://r-19.ru/authorities/ministry-of-finance-of-the-republic-of-khakassia/docs/byudzhet-respubliki-khakasiya/"/>
    <hyperlink ref="I83" r:id="rId34" display="http://xn--h1aakfb4b.xn--80aaaac8algcbgbck3fl0q.xn--p1ai/budget/edge/proj_zzk/proekt_zakona2018.html"/>
    <hyperlink ref="I89" r:id="rId35" display="http://acts.findep.org/acts.html"/>
    <hyperlink ref="I94" r:id="rId36" display="https://minfin.khabkrai.ru/portal/Show/Category/220?ItemId=652"/>
    <hyperlink ref="I78" r:id="rId37" display="http://www.minfin-altai.ru/regulatory/bills/?ELEMENT_ID=3028"/>
    <hyperlink ref="I95" r:id="rId38" display="http://www.fin.amurobl.ru/oblastnoy-byudzhet/proekty-zakonov-amurskoy-oblasti/ob-oblastnom-byudzhete/ob-oblastnom-byudzhete-2018-god.php"/>
    <hyperlink ref="I10" r:id="rId39" display="http://dtf.avo.ru/proekty-zakonov-vladimirskoj-oblasti"/>
    <hyperlink ref="I12" r:id="rId40" display="http://df.ivanovoobl.ru/regionalnye-finansy/zakon-ob-oblastnom-byudzhete/proekt-zakona-o-byudzhete/"/>
    <hyperlink ref="I20" r:id="rId41" display="http://www.finsmol.ru/pbudget/nJkD58Sj"/>
    <hyperlink ref="I93" r:id="rId42" display="http://ebudget.primorsky.ru/Menu/Page/345"/>
    <hyperlink ref="I96" r:id="rId43" display="http://iis.minfin.49gov.ru/ebudget/Menu/Page/84"/>
    <hyperlink ref="I97" r:id="rId44" display="https://openbudget.sakhminfin.ru/Menu/Page/523"/>
    <hyperlink ref="I41" r:id="rId45" display="http://crimea.gov.ru/law-draft-card/5600"/>
    <hyperlink ref="I58" r:id="rId46" display="http://www.minfinrm.ru/norm-akty-new/zakony/norm-prav-akty/budget-2018/"/>
    <hyperlink ref="I80" r:id="rId47" display="http://www.khural.org/info/finansy/202/"/>
    <hyperlink ref="I36" r:id="rId48" display="http://old.fincom.gov.spb.ru/cf/activity/opendata/budget_for_people/budget.htm"/>
    <hyperlink ref="I22" r:id="rId49" display="http://portal.tverfin.ru/portal/Menu/Page/187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5" r:id="rId50"/>
  <headerFooter>
    <oddFooter>&amp;C&amp;"Times New Roman,обычный"&amp;8&amp;P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36.28125" style="27" customWidth="1"/>
    <col min="2" max="2" width="41.8515625" style="30" customWidth="1"/>
    <col min="3" max="7" width="6.7109375" style="27" customWidth="1"/>
    <col min="8" max="8" width="15.57421875" style="27" customWidth="1"/>
    <col min="9" max="9" width="19.57421875" style="27" customWidth="1"/>
    <col min="10" max="16384" width="9.140625" style="27" customWidth="1"/>
  </cols>
  <sheetData>
    <row r="1" spans="1:9" ht="27.75" customHeight="1">
      <c r="A1" s="176" t="s">
        <v>144</v>
      </c>
      <c r="B1" s="176"/>
      <c r="C1" s="176"/>
      <c r="D1" s="176"/>
      <c r="E1" s="176"/>
      <c r="F1" s="176"/>
      <c r="G1" s="176"/>
      <c r="H1" s="176"/>
      <c r="I1" s="176"/>
    </row>
    <row r="2" spans="1:9" ht="15.75" customHeight="1">
      <c r="A2" s="193" t="s">
        <v>683</v>
      </c>
      <c r="B2" s="194"/>
      <c r="C2" s="194"/>
      <c r="D2" s="194"/>
      <c r="E2" s="194"/>
      <c r="F2" s="194"/>
      <c r="G2" s="194"/>
      <c r="H2" s="194"/>
      <c r="I2" s="194"/>
    </row>
    <row r="3" spans="1:9" ht="75" customHeight="1">
      <c r="A3" s="171" t="s">
        <v>103</v>
      </c>
      <c r="B3" s="129" t="s">
        <v>145</v>
      </c>
      <c r="C3" s="171" t="s">
        <v>146</v>
      </c>
      <c r="D3" s="171"/>
      <c r="E3" s="172"/>
      <c r="F3" s="172"/>
      <c r="G3" s="172"/>
      <c r="H3" s="171" t="s">
        <v>117</v>
      </c>
      <c r="I3" s="171" t="s">
        <v>95</v>
      </c>
    </row>
    <row r="4" spans="1:9" ht="30" customHeight="1">
      <c r="A4" s="172"/>
      <c r="B4" s="77" t="s">
        <v>142</v>
      </c>
      <c r="C4" s="172" t="s">
        <v>105</v>
      </c>
      <c r="D4" s="172" t="s">
        <v>388</v>
      </c>
      <c r="E4" s="172" t="s">
        <v>389</v>
      </c>
      <c r="F4" s="172" t="s">
        <v>385</v>
      </c>
      <c r="G4" s="192" t="s">
        <v>104</v>
      </c>
      <c r="H4" s="171"/>
      <c r="I4" s="171"/>
    </row>
    <row r="5" spans="1:9" ht="27.75" customHeight="1">
      <c r="A5" s="172"/>
      <c r="B5" s="77" t="s">
        <v>147</v>
      </c>
      <c r="C5" s="172"/>
      <c r="D5" s="191"/>
      <c r="E5" s="191"/>
      <c r="F5" s="172"/>
      <c r="G5" s="192"/>
      <c r="H5" s="171"/>
      <c r="I5" s="171"/>
    </row>
    <row r="6" spans="1:9" s="29" customFormat="1" ht="15" customHeight="1">
      <c r="A6" s="78" t="s">
        <v>0</v>
      </c>
      <c r="B6" s="82"/>
      <c r="C6" s="78"/>
      <c r="D6" s="78"/>
      <c r="E6" s="78"/>
      <c r="F6" s="78"/>
      <c r="G6" s="79"/>
      <c r="H6" s="78"/>
      <c r="I6" s="78"/>
    </row>
    <row r="7" spans="1:9" ht="15" customHeight="1">
      <c r="A7" s="134" t="s">
        <v>1</v>
      </c>
      <c r="B7" s="80" t="s">
        <v>142</v>
      </c>
      <c r="C7" s="84">
        <f>IF(B7=$B$4,2,0)</f>
        <v>2</v>
      </c>
      <c r="D7" s="84"/>
      <c r="E7" s="84"/>
      <c r="F7" s="84"/>
      <c r="G7" s="90">
        <f aca="true" t="shared" si="0" ref="G7:G24">C7*(1-D7)*(1-E7)*(1-F7)</f>
        <v>2</v>
      </c>
      <c r="H7" s="80"/>
      <c r="I7" s="91" t="s">
        <v>271</v>
      </c>
    </row>
    <row r="8" spans="1:9" ht="15" customHeight="1">
      <c r="A8" s="134" t="s">
        <v>2</v>
      </c>
      <c r="B8" s="80" t="s">
        <v>147</v>
      </c>
      <c r="C8" s="84">
        <f aca="true" t="shared" si="1" ref="C8:C24">IF(B8=$B$4,2,0)</f>
        <v>0</v>
      </c>
      <c r="D8" s="84"/>
      <c r="E8" s="84"/>
      <c r="F8" s="84"/>
      <c r="G8" s="90">
        <f t="shared" si="0"/>
        <v>0</v>
      </c>
      <c r="H8" s="80" t="s">
        <v>420</v>
      </c>
      <c r="I8" s="91" t="s">
        <v>387</v>
      </c>
    </row>
    <row r="9" spans="1:9" ht="15" customHeight="1">
      <c r="A9" s="134" t="s">
        <v>3</v>
      </c>
      <c r="B9" s="80" t="s">
        <v>142</v>
      </c>
      <c r="C9" s="84">
        <f t="shared" si="1"/>
        <v>2</v>
      </c>
      <c r="D9" s="84"/>
      <c r="E9" s="84"/>
      <c r="F9" s="84"/>
      <c r="G9" s="90">
        <f t="shared" si="0"/>
        <v>2</v>
      </c>
      <c r="H9" s="80"/>
      <c r="I9" s="45" t="s">
        <v>307</v>
      </c>
    </row>
    <row r="10" spans="1:9" ht="15" customHeight="1">
      <c r="A10" s="134" t="s">
        <v>4</v>
      </c>
      <c r="B10" s="80" t="s">
        <v>142</v>
      </c>
      <c r="C10" s="84">
        <f t="shared" si="1"/>
        <v>2</v>
      </c>
      <c r="D10" s="84"/>
      <c r="E10" s="84"/>
      <c r="F10" s="84"/>
      <c r="G10" s="90">
        <f t="shared" si="0"/>
        <v>2</v>
      </c>
      <c r="H10" s="81"/>
      <c r="I10" s="91" t="s">
        <v>308</v>
      </c>
    </row>
    <row r="11" spans="1:9" ht="15" customHeight="1">
      <c r="A11" s="134" t="s">
        <v>5</v>
      </c>
      <c r="B11" s="80" t="s">
        <v>142</v>
      </c>
      <c r="C11" s="84">
        <f t="shared" si="1"/>
        <v>2</v>
      </c>
      <c r="D11" s="84"/>
      <c r="E11" s="84"/>
      <c r="F11" s="84"/>
      <c r="G11" s="90">
        <f t="shared" si="0"/>
        <v>2</v>
      </c>
      <c r="H11" s="81"/>
      <c r="I11" s="45" t="s">
        <v>337</v>
      </c>
    </row>
    <row r="12" spans="1:9" ht="15" customHeight="1">
      <c r="A12" s="134" t="s">
        <v>6</v>
      </c>
      <c r="B12" s="80" t="s">
        <v>142</v>
      </c>
      <c r="C12" s="84">
        <f t="shared" si="1"/>
        <v>2</v>
      </c>
      <c r="D12" s="84"/>
      <c r="E12" s="84"/>
      <c r="F12" s="84"/>
      <c r="G12" s="90">
        <f t="shared" si="0"/>
        <v>2</v>
      </c>
      <c r="H12" s="81"/>
      <c r="I12" s="91" t="s">
        <v>309</v>
      </c>
    </row>
    <row r="13" spans="1:9" ht="15" customHeight="1">
      <c r="A13" s="134" t="s">
        <v>7</v>
      </c>
      <c r="B13" s="80" t="s">
        <v>142</v>
      </c>
      <c r="C13" s="84">
        <f t="shared" si="1"/>
        <v>2</v>
      </c>
      <c r="D13" s="84"/>
      <c r="E13" s="84"/>
      <c r="F13" s="84"/>
      <c r="G13" s="90">
        <f t="shared" si="0"/>
        <v>2</v>
      </c>
      <c r="H13" s="81"/>
      <c r="I13" s="45" t="s">
        <v>310</v>
      </c>
    </row>
    <row r="14" spans="1:9" ht="15" customHeight="1">
      <c r="A14" s="134" t="s">
        <v>8</v>
      </c>
      <c r="B14" s="80" t="s">
        <v>142</v>
      </c>
      <c r="C14" s="84">
        <f t="shared" si="1"/>
        <v>2</v>
      </c>
      <c r="D14" s="84"/>
      <c r="E14" s="84"/>
      <c r="F14" s="84"/>
      <c r="G14" s="90">
        <f t="shared" si="0"/>
        <v>2</v>
      </c>
      <c r="H14" s="80"/>
      <c r="I14" s="91" t="s">
        <v>311</v>
      </c>
    </row>
    <row r="15" spans="1:9" ht="15" customHeight="1">
      <c r="A15" s="134" t="s">
        <v>9</v>
      </c>
      <c r="B15" s="80" t="s">
        <v>147</v>
      </c>
      <c r="C15" s="84">
        <f t="shared" si="1"/>
        <v>0</v>
      </c>
      <c r="D15" s="84"/>
      <c r="E15" s="84"/>
      <c r="F15" s="84"/>
      <c r="G15" s="90">
        <f t="shared" si="0"/>
        <v>0</v>
      </c>
      <c r="H15" s="80"/>
      <c r="I15" s="45" t="s">
        <v>450</v>
      </c>
    </row>
    <row r="16" spans="1:9" ht="15" customHeight="1">
      <c r="A16" s="134" t="s">
        <v>10</v>
      </c>
      <c r="B16" s="80" t="s">
        <v>142</v>
      </c>
      <c r="C16" s="84">
        <f t="shared" si="1"/>
        <v>2</v>
      </c>
      <c r="D16" s="84"/>
      <c r="E16" s="84"/>
      <c r="F16" s="84"/>
      <c r="G16" s="90">
        <f t="shared" si="0"/>
        <v>2</v>
      </c>
      <c r="H16" s="81"/>
      <c r="I16" s="91" t="s">
        <v>314</v>
      </c>
    </row>
    <row r="17" spans="1:9" ht="15" customHeight="1">
      <c r="A17" s="134" t="s">
        <v>11</v>
      </c>
      <c r="B17" s="80" t="s">
        <v>147</v>
      </c>
      <c r="C17" s="84">
        <f t="shared" si="1"/>
        <v>0</v>
      </c>
      <c r="D17" s="84"/>
      <c r="E17" s="84"/>
      <c r="F17" s="84"/>
      <c r="G17" s="90">
        <f t="shared" si="0"/>
        <v>0</v>
      </c>
      <c r="H17" s="80"/>
      <c r="I17" s="91" t="s">
        <v>347</v>
      </c>
    </row>
    <row r="18" spans="1:9" ht="15" customHeight="1">
      <c r="A18" s="134" t="s">
        <v>12</v>
      </c>
      <c r="B18" s="80" t="s">
        <v>147</v>
      </c>
      <c r="C18" s="84">
        <f t="shared" si="1"/>
        <v>0</v>
      </c>
      <c r="D18" s="84"/>
      <c r="E18" s="84"/>
      <c r="F18" s="84"/>
      <c r="G18" s="90">
        <f t="shared" si="0"/>
        <v>0</v>
      </c>
      <c r="H18" s="80"/>
      <c r="I18" s="45" t="s">
        <v>315</v>
      </c>
    </row>
    <row r="19" spans="1:9" ht="15" customHeight="1">
      <c r="A19" s="134" t="s">
        <v>13</v>
      </c>
      <c r="B19" s="80" t="s">
        <v>147</v>
      </c>
      <c r="C19" s="84">
        <f t="shared" si="1"/>
        <v>0</v>
      </c>
      <c r="D19" s="84"/>
      <c r="E19" s="84"/>
      <c r="F19" s="84"/>
      <c r="G19" s="90">
        <f t="shared" si="0"/>
        <v>0</v>
      </c>
      <c r="H19" s="80"/>
      <c r="I19" s="45" t="s">
        <v>316</v>
      </c>
    </row>
    <row r="20" spans="1:9" ht="15" customHeight="1">
      <c r="A20" s="134" t="s">
        <v>14</v>
      </c>
      <c r="B20" s="80" t="s">
        <v>142</v>
      </c>
      <c r="C20" s="84">
        <f t="shared" si="1"/>
        <v>2</v>
      </c>
      <c r="D20" s="84"/>
      <c r="E20" s="84"/>
      <c r="F20" s="84"/>
      <c r="G20" s="90">
        <f t="shared" si="0"/>
        <v>2</v>
      </c>
      <c r="H20" s="80"/>
      <c r="I20" s="91" t="s">
        <v>317</v>
      </c>
    </row>
    <row r="21" spans="1:9" ht="15" customHeight="1">
      <c r="A21" s="134" t="s">
        <v>15</v>
      </c>
      <c r="B21" s="80" t="s">
        <v>147</v>
      </c>
      <c r="C21" s="84">
        <f t="shared" si="1"/>
        <v>0</v>
      </c>
      <c r="D21" s="84"/>
      <c r="E21" s="84"/>
      <c r="F21" s="84"/>
      <c r="G21" s="90">
        <f t="shared" si="0"/>
        <v>0</v>
      </c>
      <c r="H21" s="80" t="s">
        <v>420</v>
      </c>
      <c r="I21" s="91" t="s">
        <v>343</v>
      </c>
    </row>
    <row r="22" spans="1:9" ht="15" customHeight="1">
      <c r="A22" s="134" t="s">
        <v>16</v>
      </c>
      <c r="B22" s="80" t="s">
        <v>142</v>
      </c>
      <c r="C22" s="84">
        <f t="shared" si="1"/>
        <v>2</v>
      </c>
      <c r="D22" s="84"/>
      <c r="E22" s="84"/>
      <c r="F22" s="84"/>
      <c r="G22" s="90">
        <f t="shared" si="0"/>
        <v>2</v>
      </c>
      <c r="H22" s="80"/>
      <c r="I22" s="91" t="s">
        <v>319</v>
      </c>
    </row>
    <row r="23" spans="1:9" ht="15" customHeight="1">
      <c r="A23" s="134" t="s">
        <v>17</v>
      </c>
      <c r="B23" s="80" t="s">
        <v>142</v>
      </c>
      <c r="C23" s="84">
        <f t="shared" si="1"/>
        <v>2</v>
      </c>
      <c r="D23" s="84"/>
      <c r="E23" s="84"/>
      <c r="F23" s="84"/>
      <c r="G23" s="90">
        <f t="shared" si="0"/>
        <v>2</v>
      </c>
      <c r="H23" s="81"/>
      <c r="I23" s="45" t="s">
        <v>320</v>
      </c>
    </row>
    <row r="24" spans="1:9" ht="15" customHeight="1">
      <c r="A24" s="134" t="s">
        <v>18</v>
      </c>
      <c r="B24" s="80" t="s">
        <v>142</v>
      </c>
      <c r="C24" s="84">
        <f t="shared" si="1"/>
        <v>2</v>
      </c>
      <c r="D24" s="84"/>
      <c r="E24" s="84"/>
      <c r="F24" s="84"/>
      <c r="G24" s="90">
        <f t="shared" si="0"/>
        <v>2</v>
      </c>
      <c r="H24" s="80"/>
      <c r="I24" s="91" t="s">
        <v>321</v>
      </c>
    </row>
    <row r="25" spans="1:9" s="29" customFormat="1" ht="15" customHeight="1">
      <c r="A25" s="78" t="s">
        <v>19</v>
      </c>
      <c r="B25" s="75"/>
      <c r="C25" s="15"/>
      <c r="D25" s="15"/>
      <c r="E25" s="86"/>
      <c r="F25" s="86"/>
      <c r="G25" s="87"/>
      <c r="H25" s="15"/>
      <c r="I25" s="113"/>
    </row>
    <row r="26" spans="1:9" ht="15" customHeight="1">
      <c r="A26" s="134" t="s">
        <v>20</v>
      </c>
      <c r="B26" s="80" t="s">
        <v>147</v>
      </c>
      <c r="C26" s="84">
        <f aca="true" t="shared" si="2" ref="C26:C68">IF(B26=$B$4,2,0)</f>
        <v>0</v>
      </c>
      <c r="D26" s="84"/>
      <c r="E26" s="84"/>
      <c r="F26" s="84"/>
      <c r="G26" s="90">
        <f aca="true" t="shared" si="3" ref="G26:G36">C26*(1-D26)*(1-E26)*(1-F26)</f>
        <v>0</v>
      </c>
      <c r="H26" s="80" t="s">
        <v>453</v>
      </c>
      <c r="I26" s="74" t="s">
        <v>268</v>
      </c>
    </row>
    <row r="27" spans="1:9" ht="15" customHeight="1">
      <c r="A27" s="134" t="s">
        <v>21</v>
      </c>
      <c r="B27" s="80" t="s">
        <v>147</v>
      </c>
      <c r="C27" s="84">
        <f t="shared" si="2"/>
        <v>0</v>
      </c>
      <c r="D27" s="84"/>
      <c r="E27" s="84"/>
      <c r="F27" s="84"/>
      <c r="G27" s="90">
        <f t="shared" si="3"/>
        <v>0</v>
      </c>
      <c r="H27" s="81"/>
      <c r="I27" s="74" t="s">
        <v>261</v>
      </c>
    </row>
    <row r="28" spans="1:9" ht="15" customHeight="1">
      <c r="A28" s="134" t="s">
        <v>22</v>
      </c>
      <c r="B28" s="80" t="s">
        <v>142</v>
      </c>
      <c r="C28" s="84">
        <f t="shared" si="2"/>
        <v>2</v>
      </c>
      <c r="D28" s="84"/>
      <c r="E28" s="84">
        <v>0.5</v>
      </c>
      <c r="F28" s="84"/>
      <c r="G28" s="90">
        <f t="shared" si="3"/>
        <v>1</v>
      </c>
      <c r="H28" s="80" t="s">
        <v>473</v>
      </c>
      <c r="I28" s="74" t="s">
        <v>263</v>
      </c>
    </row>
    <row r="29" spans="1:9" ht="15" customHeight="1">
      <c r="A29" s="134" t="s">
        <v>23</v>
      </c>
      <c r="B29" s="80" t="s">
        <v>142</v>
      </c>
      <c r="C29" s="84">
        <f t="shared" si="2"/>
        <v>2</v>
      </c>
      <c r="D29" s="84"/>
      <c r="E29" s="84"/>
      <c r="F29" s="84"/>
      <c r="G29" s="90">
        <f t="shared" si="3"/>
        <v>2</v>
      </c>
      <c r="H29" s="81"/>
      <c r="I29" s="73" t="s">
        <v>270</v>
      </c>
    </row>
    <row r="30" spans="1:9" ht="15" customHeight="1">
      <c r="A30" s="134" t="s">
        <v>24</v>
      </c>
      <c r="B30" s="80" t="s">
        <v>142</v>
      </c>
      <c r="C30" s="84">
        <f t="shared" si="2"/>
        <v>2</v>
      </c>
      <c r="D30" s="84"/>
      <c r="E30" s="84"/>
      <c r="F30" s="84"/>
      <c r="G30" s="90">
        <f t="shared" si="3"/>
        <v>2</v>
      </c>
      <c r="H30" s="80"/>
      <c r="I30" s="74" t="s">
        <v>264</v>
      </c>
    </row>
    <row r="31" spans="1:9" ht="15" customHeight="1">
      <c r="A31" s="134" t="s">
        <v>25</v>
      </c>
      <c r="B31" s="80" t="s">
        <v>147</v>
      </c>
      <c r="C31" s="84">
        <f t="shared" si="2"/>
        <v>0</v>
      </c>
      <c r="D31" s="84"/>
      <c r="E31" s="84"/>
      <c r="F31" s="84"/>
      <c r="G31" s="90">
        <f t="shared" si="3"/>
        <v>0</v>
      </c>
      <c r="H31" s="80" t="s">
        <v>472</v>
      </c>
      <c r="I31" s="74" t="s">
        <v>404</v>
      </c>
    </row>
    <row r="32" spans="1:9" ht="15" customHeight="1">
      <c r="A32" s="134" t="s">
        <v>26</v>
      </c>
      <c r="B32" s="80" t="s">
        <v>142</v>
      </c>
      <c r="C32" s="84">
        <f t="shared" si="2"/>
        <v>2</v>
      </c>
      <c r="D32" s="84"/>
      <c r="E32" s="84"/>
      <c r="F32" s="84"/>
      <c r="G32" s="90">
        <f t="shared" si="3"/>
        <v>2</v>
      </c>
      <c r="H32" s="81"/>
      <c r="I32" s="74" t="s">
        <v>259</v>
      </c>
    </row>
    <row r="33" spans="1:9" ht="15" customHeight="1">
      <c r="A33" s="134" t="s">
        <v>27</v>
      </c>
      <c r="B33" s="80" t="s">
        <v>142</v>
      </c>
      <c r="C33" s="84">
        <f t="shared" si="2"/>
        <v>2</v>
      </c>
      <c r="D33" s="84"/>
      <c r="E33" s="85"/>
      <c r="F33" s="84"/>
      <c r="G33" s="90">
        <f t="shared" si="3"/>
        <v>2</v>
      </c>
      <c r="H33" s="72"/>
      <c r="I33" s="91" t="s">
        <v>274</v>
      </c>
    </row>
    <row r="34" spans="1:9" ht="15" customHeight="1">
      <c r="A34" s="134" t="s">
        <v>28</v>
      </c>
      <c r="B34" s="80" t="s">
        <v>147</v>
      </c>
      <c r="C34" s="84">
        <f t="shared" si="2"/>
        <v>0</v>
      </c>
      <c r="D34" s="84"/>
      <c r="E34" s="84"/>
      <c r="F34" s="84"/>
      <c r="G34" s="90">
        <f t="shared" si="3"/>
        <v>0</v>
      </c>
      <c r="H34" s="80" t="s">
        <v>489</v>
      </c>
      <c r="I34" s="45" t="s">
        <v>487</v>
      </c>
    </row>
    <row r="35" spans="1:9" ht="15" customHeight="1">
      <c r="A35" s="134" t="s">
        <v>29</v>
      </c>
      <c r="B35" s="80" t="s">
        <v>142</v>
      </c>
      <c r="C35" s="84">
        <f t="shared" si="2"/>
        <v>2</v>
      </c>
      <c r="D35" s="84"/>
      <c r="E35" s="85"/>
      <c r="F35" s="84"/>
      <c r="G35" s="90">
        <f t="shared" si="3"/>
        <v>2</v>
      </c>
      <c r="H35" s="72"/>
      <c r="I35" s="74" t="s">
        <v>406</v>
      </c>
    </row>
    <row r="36" spans="1:9" ht="15" customHeight="1">
      <c r="A36" s="134" t="s">
        <v>30</v>
      </c>
      <c r="B36" s="72" t="s">
        <v>142</v>
      </c>
      <c r="C36" s="84">
        <f t="shared" si="2"/>
        <v>2</v>
      </c>
      <c r="D36" s="84"/>
      <c r="E36" s="84"/>
      <c r="F36" s="84"/>
      <c r="G36" s="90">
        <f t="shared" si="3"/>
        <v>2</v>
      </c>
      <c r="H36" s="81"/>
      <c r="I36" s="74" t="s">
        <v>266</v>
      </c>
    </row>
    <row r="37" spans="1:9" s="29" customFormat="1" ht="15" customHeight="1">
      <c r="A37" s="78" t="s">
        <v>31</v>
      </c>
      <c r="B37" s="75"/>
      <c r="C37" s="15"/>
      <c r="D37" s="15"/>
      <c r="E37" s="15"/>
      <c r="F37" s="86"/>
      <c r="G37" s="87"/>
      <c r="H37" s="15"/>
      <c r="I37" s="113"/>
    </row>
    <row r="38" spans="1:9" ht="15" customHeight="1">
      <c r="A38" s="134" t="s">
        <v>32</v>
      </c>
      <c r="B38" s="80" t="s">
        <v>142</v>
      </c>
      <c r="C38" s="84">
        <f t="shared" si="2"/>
        <v>2</v>
      </c>
      <c r="D38" s="84"/>
      <c r="E38" s="84"/>
      <c r="F38" s="84"/>
      <c r="G38" s="90">
        <f aca="true" t="shared" si="4" ref="G38:G45">C38*(1-D38)*(1-E38)*(1-F38)</f>
        <v>2</v>
      </c>
      <c r="H38" s="80"/>
      <c r="I38" s="74" t="s">
        <v>393</v>
      </c>
    </row>
    <row r="39" spans="1:9" ht="15" customHeight="1">
      <c r="A39" s="134" t="s">
        <v>33</v>
      </c>
      <c r="B39" s="80" t="s">
        <v>142</v>
      </c>
      <c r="C39" s="84">
        <f t="shared" si="2"/>
        <v>2</v>
      </c>
      <c r="D39" s="84"/>
      <c r="E39" s="84"/>
      <c r="F39" s="84"/>
      <c r="G39" s="90">
        <f t="shared" si="4"/>
        <v>2</v>
      </c>
      <c r="H39" s="81"/>
      <c r="I39" s="74" t="s">
        <v>276</v>
      </c>
    </row>
    <row r="40" spans="1:9" ht="15" customHeight="1">
      <c r="A40" s="134" t="s">
        <v>101</v>
      </c>
      <c r="B40" s="80" t="s">
        <v>147</v>
      </c>
      <c r="C40" s="84">
        <f t="shared" si="2"/>
        <v>0</v>
      </c>
      <c r="D40" s="84"/>
      <c r="E40" s="84"/>
      <c r="F40" s="84"/>
      <c r="G40" s="90">
        <f t="shared" si="4"/>
        <v>0</v>
      </c>
      <c r="H40" s="80"/>
      <c r="I40" s="73" t="s">
        <v>289</v>
      </c>
    </row>
    <row r="41" spans="1:9" ht="15" customHeight="1">
      <c r="A41" s="134" t="s">
        <v>34</v>
      </c>
      <c r="B41" s="72" t="s">
        <v>142</v>
      </c>
      <c r="C41" s="84">
        <f t="shared" si="2"/>
        <v>2</v>
      </c>
      <c r="D41" s="84"/>
      <c r="E41" s="84"/>
      <c r="F41" s="84"/>
      <c r="G41" s="90">
        <f t="shared" si="4"/>
        <v>2</v>
      </c>
      <c r="H41" s="80"/>
      <c r="I41" s="74" t="s">
        <v>291</v>
      </c>
    </row>
    <row r="42" spans="1:9" ht="15" customHeight="1">
      <c r="A42" s="134" t="s">
        <v>35</v>
      </c>
      <c r="B42" s="80" t="s">
        <v>142</v>
      </c>
      <c r="C42" s="84">
        <f t="shared" si="2"/>
        <v>2</v>
      </c>
      <c r="D42" s="84"/>
      <c r="E42" s="84"/>
      <c r="F42" s="84"/>
      <c r="G42" s="90">
        <f t="shared" si="4"/>
        <v>2</v>
      </c>
      <c r="H42" s="80"/>
      <c r="I42" s="74" t="s">
        <v>277</v>
      </c>
    </row>
    <row r="43" spans="1:9" ht="15" customHeight="1">
      <c r="A43" s="134" t="s">
        <v>36</v>
      </c>
      <c r="B43" s="80" t="s">
        <v>142</v>
      </c>
      <c r="C43" s="84">
        <f t="shared" si="2"/>
        <v>2</v>
      </c>
      <c r="D43" s="84"/>
      <c r="E43" s="84"/>
      <c r="F43" s="84"/>
      <c r="G43" s="90">
        <f t="shared" si="4"/>
        <v>2</v>
      </c>
      <c r="H43" s="80"/>
      <c r="I43" s="74" t="s">
        <v>292</v>
      </c>
    </row>
    <row r="44" spans="1:9" ht="15" customHeight="1">
      <c r="A44" s="134" t="s">
        <v>37</v>
      </c>
      <c r="B44" s="80" t="s">
        <v>142</v>
      </c>
      <c r="C44" s="84">
        <f t="shared" si="2"/>
        <v>2</v>
      </c>
      <c r="D44" s="84"/>
      <c r="E44" s="84"/>
      <c r="F44" s="85">
        <v>0.5</v>
      </c>
      <c r="G44" s="90">
        <f t="shared" si="4"/>
        <v>1</v>
      </c>
      <c r="H44" s="76" t="s">
        <v>517</v>
      </c>
      <c r="I44" s="73" t="s">
        <v>293</v>
      </c>
    </row>
    <row r="45" spans="1:9" ht="15" customHeight="1">
      <c r="A45" s="134" t="s">
        <v>102</v>
      </c>
      <c r="B45" s="80" t="s">
        <v>147</v>
      </c>
      <c r="C45" s="84">
        <f t="shared" si="2"/>
        <v>0</v>
      </c>
      <c r="D45" s="84"/>
      <c r="E45" s="85"/>
      <c r="F45" s="84"/>
      <c r="G45" s="90">
        <f t="shared" si="4"/>
        <v>0</v>
      </c>
      <c r="H45" s="89" t="s">
        <v>519</v>
      </c>
      <c r="I45" s="73" t="s">
        <v>304</v>
      </c>
    </row>
    <row r="46" spans="1:9" s="29" customFormat="1" ht="15" customHeight="1">
      <c r="A46" s="78" t="s">
        <v>38</v>
      </c>
      <c r="B46" s="75"/>
      <c r="C46" s="15"/>
      <c r="D46" s="86"/>
      <c r="E46" s="86"/>
      <c r="F46" s="86"/>
      <c r="G46" s="87"/>
      <c r="H46" s="15"/>
      <c r="I46" s="113"/>
    </row>
    <row r="47" spans="1:9" ht="15" customHeight="1">
      <c r="A47" s="134" t="s">
        <v>39</v>
      </c>
      <c r="B47" s="80" t="s">
        <v>147</v>
      </c>
      <c r="C47" s="84">
        <f aca="true" t="shared" si="5" ref="C47:C60">IF(B47=$B$4,2,0)</f>
        <v>0</v>
      </c>
      <c r="D47" s="84"/>
      <c r="E47" s="84"/>
      <c r="F47" s="84"/>
      <c r="G47" s="90">
        <f aca="true" t="shared" si="6" ref="G47:G53">C47*(1-D47)*(1-E47)*(1-F47)</f>
        <v>0</v>
      </c>
      <c r="H47" s="81"/>
      <c r="I47" s="74" t="s">
        <v>322</v>
      </c>
    </row>
    <row r="48" spans="1:9" ht="15" customHeight="1">
      <c r="A48" s="134" t="s">
        <v>40</v>
      </c>
      <c r="B48" s="80" t="s">
        <v>147</v>
      </c>
      <c r="C48" s="84">
        <f t="shared" si="5"/>
        <v>0</v>
      </c>
      <c r="D48" s="84"/>
      <c r="E48" s="84"/>
      <c r="F48" s="84"/>
      <c r="G48" s="90">
        <f t="shared" si="6"/>
        <v>0</v>
      </c>
      <c r="H48" s="81"/>
      <c r="I48" s="73" t="s">
        <v>323</v>
      </c>
    </row>
    <row r="49" spans="1:9" ht="15" customHeight="1">
      <c r="A49" s="134" t="s">
        <v>41</v>
      </c>
      <c r="B49" s="80" t="s">
        <v>142</v>
      </c>
      <c r="C49" s="84">
        <f t="shared" si="5"/>
        <v>2</v>
      </c>
      <c r="D49" s="84"/>
      <c r="E49" s="84"/>
      <c r="F49" s="84"/>
      <c r="G49" s="90">
        <f t="shared" si="6"/>
        <v>2</v>
      </c>
      <c r="H49" s="80"/>
      <c r="I49" s="74" t="s">
        <v>324</v>
      </c>
    </row>
    <row r="50" spans="1:9" ht="15" customHeight="1">
      <c r="A50" s="134" t="s">
        <v>42</v>
      </c>
      <c r="B50" s="80" t="s">
        <v>142</v>
      </c>
      <c r="C50" s="84">
        <f t="shared" si="5"/>
        <v>2</v>
      </c>
      <c r="D50" s="84"/>
      <c r="E50" s="84"/>
      <c r="F50" s="84"/>
      <c r="G50" s="90">
        <f t="shared" si="6"/>
        <v>2</v>
      </c>
      <c r="H50" s="81"/>
      <c r="I50" s="74" t="s">
        <v>273</v>
      </c>
    </row>
    <row r="51" spans="1:9" ht="15" customHeight="1">
      <c r="A51" s="134" t="s">
        <v>92</v>
      </c>
      <c r="B51" s="80" t="s">
        <v>147</v>
      </c>
      <c r="C51" s="84">
        <f t="shared" si="5"/>
        <v>0</v>
      </c>
      <c r="D51" s="84"/>
      <c r="E51" s="84"/>
      <c r="F51" s="84"/>
      <c r="G51" s="90">
        <f t="shared" si="6"/>
        <v>0</v>
      </c>
      <c r="H51" s="81"/>
      <c r="I51" s="74" t="s">
        <v>531</v>
      </c>
    </row>
    <row r="52" spans="1:9" ht="15" customHeight="1">
      <c r="A52" s="134" t="s">
        <v>43</v>
      </c>
      <c r="B52" s="80" t="s">
        <v>142</v>
      </c>
      <c r="C52" s="84">
        <f t="shared" si="5"/>
        <v>2</v>
      </c>
      <c r="D52" s="84"/>
      <c r="E52" s="84"/>
      <c r="F52" s="84"/>
      <c r="G52" s="90">
        <f t="shared" si="6"/>
        <v>2</v>
      </c>
      <c r="H52" s="81"/>
      <c r="I52" s="73" t="s">
        <v>325</v>
      </c>
    </row>
    <row r="53" spans="1:9" ht="15" customHeight="1">
      <c r="A53" s="134" t="s">
        <v>44</v>
      </c>
      <c r="B53" s="80" t="s">
        <v>142</v>
      </c>
      <c r="C53" s="84">
        <f t="shared" si="5"/>
        <v>2</v>
      </c>
      <c r="D53" s="84"/>
      <c r="E53" s="84"/>
      <c r="F53" s="84"/>
      <c r="G53" s="90">
        <f t="shared" si="6"/>
        <v>2</v>
      </c>
      <c r="H53" s="81"/>
      <c r="I53" s="74" t="s">
        <v>326</v>
      </c>
    </row>
    <row r="54" spans="1:9" s="29" customFormat="1" ht="15" customHeight="1">
      <c r="A54" s="78" t="s">
        <v>45</v>
      </c>
      <c r="B54" s="75"/>
      <c r="C54" s="15"/>
      <c r="D54" s="15"/>
      <c r="E54" s="15"/>
      <c r="F54" s="86"/>
      <c r="G54" s="87"/>
      <c r="H54" s="15"/>
      <c r="I54" s="113"/>
    </row>
    <row r="55" spans="1:9" ht="15" customHeight="1">
      <c r="A55" s="134" t="s">
        <v>46</v>
      </c>
      <c r="B55" s="80" t="s">
        <v>142</v>
      </c>
      <c r="C55" s="84">
        <f t="shared" si="5"/>
        <v>2</v>
      </c>
      <c r="D55" s="84"/>
      <c r="E55" s="84"/>
      <c r="F55" s="84"/>
      <c r="G55" s="90">
        <f aca="true" t="shared" si="7" ref="G55:G60">C55*(1-D55)*(1-E55)*(1-F55)</f>
        <v>2</v>
      </c>
      <c r="H55" s="81"/>
      <c r="I55" s="74" t="s">
        <v>327</v>
      </c>
    </row>
    <row r="56" spans="1:9" ht="15" customHeight="1">
      <c r="A56" s="134" t="s">
        <v>47</v>
      </c>
      <c r="B56" s="80" t="s">
        <v>147</v>
      </c>
      <c r="C56" s="84">
        <f t="shared" si="5"/>
        <v>0</v>
      </c>
      <c r="D56" s="84"/>
      <c r="E56" s="84"/>
      <c r="F56" s="84"/>
      <c r="G56" s="90">
        <f t="shared" si="7"/>
        <v>0</v>
      </c>
      <c r="H56" s="81"/>
      <c r="I56" s="74" t="s">
        <v>281</v>
      </c>
    </row>
    <row r="57" spans="1:9" ht="15" customHeight="1">
      <c r="A57" s="134" t="s">
        <v>48</v>
      </c>
      <c r="B57" s="80" t="s">
        <v>142</v>
      </c>
      <c r="C57" s="84">
        <f t="shared" si="5"/>
        <v>2</v>
      </c>
      <c r="D57" s="84"/>
      <c r="E57" s="84"/>
      <c r="F57" s="84"/>
      <c r="G57" s="90">
        <f t="shared" si="7"/>
        <v>2</v>
      </c>
      <c r="H57" s="80" t="s">
        <v>544</v>
      </c>
      <c r="I57" s="74" t="s">
        <v>341</v>
      </c>
    </row>
    <row r="58" spans="1:9" ht="15" customHeight="1">
      <c r="A58" s="134" t="s">
        <v>49</v>
      </c>
      <c r="B58" s="80" t="s">
        <v>142</v>
      </c>
      <c r="C58" s="84">
        <f t="shared" si="5"/>
        <v>2</v>
      </c>
      <c r="D58" s="84"/>
      <c r="E58" s="84"/>
      <c r="F58" s="84"/>
      <c r="G58" s="90">
        <f t="shared" si="7"/>
        <v>2</v>
      </c>
      <c r="H58" s="81"/>
      <c r="I58" s="73" t="s">
        <v>283</v>
      </c>
    </row>
    <row r="59" spans="1:9" ht="15" customHeight="1">
      <c r="A59" s="134" t="s">
        <v>50</v>
      </c>
      <c r="B59" s="80" t="s">
        <v>142</v>
      </c>
      <c r="C59" s="84">
        <f t="shared" si="5"/>
        <v>2</v>
      </c>
      <c r="D59" s="84"/>
      <c r="E59" s="84"/>
      <c r="F59" s="84"/>
      <c r="G59" s="90">
        <f t="shared" si="7"/>
        <v>2</v>
      </c>
      <c r="H59" s="80"/>
      <c r="I59" s="74" t="s">
        <v>328</v>
      </c>
    </row>
    <row r="60" spans="1:9" ht="15" customHeight="1">
      <c r="A60" s="134" t="s">
        <v>51</v>
      </c>
      <c r="B60" s="80" t="s">
        <v>142</v>
      </c>
      <c r="C60" s="84">
        <f t="shared" si="5"/>
        <v>2</v>
      </c>
      <c r="D60" s="84"/>
      <c r="E60" s="84"/>
      <c r="F60" s="84"/>
      <c r="G60" s="90">
        <f t="shared" si="7"/>
        <v>2</v>
      </c>
      <c r="H60" s="80"/>
      <c r="I60" s="74" t="s">
        <v>340</v>
      </c>
    </row>
    <row r="61" spans="1:9" ht="15" customHeight="1">
      <c r="A61" s="134" t="s">
        <v>52</v>
      </c>
      <c r="B61" s="80" t="s">
        <v>147</v>
      </c>
      <c r="C61" s="84">
        <f t="shared" si="2"/>
        <v>0</v>
      </c>
      <c r="D61" s="84"/>
      <c r="E61" s="84"/>
      <c r="F61" s="84"/>
      <c r="G61" s="90">
        <f aca="true" t="shared" si="8" ref="G61:G68">C61*(1-D61)*(1-E61)*(1-F61)</f>
        <v>0</v>
      </c>
      <c r="H61" s="80" t="s">
        <v>559</v>
      </c>
      <c r="I61" s="74" t="s">
        <v>303</v>
      </c>
    </row>
    <row r="62" spans="1:9" ht="15" customHeight="1">
      <c r="A62" s="134" t="s">
        <v>53</v>
      </c>
      <c r="B62" s="80" t="s">
        <v>147</v>
      </c>
      <c r="C62" s="84">
        <f t="shared" si="2"/>
        <v>0</v>
      </c>
      <c r="D62" s="84"/>
      <c r="E62" s="84"/>
      <c r="F62" s="84"/>
      <c r="G62" s="90">
        <f t="shared" si="8"/>
        <v>0</v>
      </c>
      <c r="H62" s="80" t="s">
        <v>563</v>
      </c>
      <c r="I62" s="73" t="s">
        <v>295</v>
      </c>
    </row>
    <row r="63" spans="1:9" ht="15" customHeight="1">
      <c r="A63" s="134" t="s">
        <v>54</v>
      </c>
      <c r="B63" s="80" t="s">
        <v>142</v>
      </c>
      <c r="C63" s="84">
        <f t="shared" si="2"/>
        <v>2</v>
      </c>
      <c r="D63" s="84"/>
      <c r="E63" s="84"/>
      <c r="F63" s="84"/>
      <c r="G63" s="90">
        <f t="shared" si="8"/>
        <v>2</v>
      </c>
      <c r="H63" s="81"/>
      <c r="I63" s="74" t="s">
        <v>296</v>
      </c>
    </row>
    <row r="64" spans="1:9" ht="15" customHeight="1">
      <c r="A64" s="134" t="s">
        <v>55</v>
      </c>
      <c r="B64" s="80" t="s">
        <v>142</v>
      </c>
      <c r="C64" s="84">
        <f t="shared" si="2"/>
        <v>2</v>
      </c>
      <c r="D64" s="84"/>
      <c r="E64" s="84"/>
      <c r="F64" s="84"/>
      <c r="G64" s="90">
        <f t="shared" si="8"/>
        <v>2</v>
      </c>
      <c r="H64" s="81"/>
      <c r="I64" s="74" t="s">
        <v>284</v>
      </c>
    </row>
    <row r="65" spans="1:9" ht="15" customHeight="1">
      <c r="A65" s="134" t="s">
        <v>56</v>
      </c>
      <c r="B65" s="80" t="s">
        <v>142</v>
      </c>
      <c r="C65" s="84">
        <f t="shared" si="2"/>
        <v>2</v>
      </c>
      <c r="D65" s="84"/>
      <c r="E65" s="84"/>
      <c r="F65" s="84"/>
      <c r="G65" s="90">
        <f t="shared" si="8"/>
        <v>2</v>
      </c>
      <c r="H65" s="81"/>
      <c r="I65" s="74" t="s">
        <v>298</v>
      </c>
    </row>
    <row r="66" spans="1:9" ht="15" customHeight="1">
      <c r="A66" s="134" t="s">
        <v>57</v>
      </c>
      <c r="B66" s="80" t="s">
        <v>147</v>
      </c>
      <c r="C66" s="84">
        <f t="shared" si="2"/>
        <v>0</v>
      </c>
      <c r="D66" s="84"/>
      <c r="E66" s="84"/>
      <c r="F66" s="84"/>
      <c r="G66" s="90">
        <f t="shared" si="8"/>
        <v>0</v>
      </c>
      <c r="H66" s="39"/>
      <c r="I66" s="74" t="s">
        <v>580</v>
      </c>
    </row>
    <row r="67" spans="1:9" ht="15" customHeight="1">
      <c r="A67" s="134" t="s">
        <v>58</v>
      </c>
      <c r="B67" s="80" t="s">
        <v>142</v>
      </c>
      <c r="C67" s="84">
        <f t="shared" si="2"/>
        <v>2</v>
      </c>
      <c r="D67" s="84"/>
      <c r="E67" s="84"/>
      <c r="F67" s="84"/>
      <c r="G67" s="90">
        <f t="shared" si="8"/>
        <v>2</v>
      </c>
      <c r="H67" s="81"/>
      <c r="I67" s="74" t="s">
        <v>395</v>
      </c>
    </row>
    <row r="68" spans="1:9" ht="15" customHeight="1">
      <c r="A68" s="134" t="s">
        <v>59</v>
      </c>
      <c r="B68" s="80" t="s">
        <v>142</v>
      </c>
      <c r="C68" s="84">
        <f t="shared" si="2"/>
        <v>2</v>
      </c>
      <c r="D68" s="84"/>
      <c r="E68" s="84"/>
      <c r="F68" s="84"/>
      <c r="G68" s="90">
        <f t="shared" si="8"/>
        <v>2</v>
      </c>
      <c r="H68" s="80" t="s">
        <v>587</v>
      </c>
      <c r="I68" s="74" t="s">
        <v>285</v>
      </c>
    </row>
    <row r="69" spans="1:9" s="29" customFormat="1" ht="15" customHeight="1">
      <c r="A69" s="78" t="s">
        <v>60</v>
      </c>
      <c r="B69" s="75"/>
      <c r="C69" s="75"/>
      <c r="D69" s="75"/>
      <c r="E69" s="86"/>
      <c r="F69" s="86"/>
      <c r="G69" s="87"/>
      <c r="H69" s="15"/>
      <c r="I69" s="113"/>
    </row>
    <row r="70" spans="1:9" ht="15" customHeight="1">
      <c r="A70" s="134" t="s">
        <v>61</v>
      </c>
      <c r="B70" s="72" t="s">
        <v>147</v>
      </c>
      <c r="C70" s="84">
        <f aca="true" t="shared" si="9" ref="C70:C75">IF(B70=$B$4,2,0)</f>
        <v>0</v>
      </c>
      <c r="D70" s="84"/>
      <c r="E70" s="84"/>
      <c r="F70" s="84"/>
      <c r="G70" s="90">
        <f aca="true" t="shared" si="10" ref="G70:G75">C70*(1-D70)*(1-E70)*(1-F70)</f>
        <v>0</v>
      </c>
      <c r="H70" s="80" t="s">
        <v>598</v>
      </c>
      <c r="I70" s="74" t="s">
        <v>595</v>
      </c>
    </row>
    <row r="71" spans="1:9" ht="15" customHeight="1">
      <c r="A71" s="134" t="s">
        <v>62</v>
      </c>
      <c r="B71" s="72" t="s">
        <v>142</v>
      </c>
      <c r="C71" s="84">
        <f t="shared" si="9"/>
        <v>2</v>
      </c>
      <c r="D71" s="84"/>
      <c r="E71" s="84"/>
      <c r="F71" s="84"/>
      <c r="G71" s="90">
        <f t="shared" si="10"/>
        <v>2</v>
      </c>
      <c r="H71" s="81"/>
      <c r="I71" s="73" t="s">
        <v>333</v>
      </c>
    </row>
    <row r="72" spans="1:9" ht="15" customHeight="1">
      <c r="A72" s="134" t="s">
        <v>63</v>
      </c>
      <c r="B72" s="72" t="s">
        <v>142</v>
      </c>
      <c r="C72" s="84">
        <f t="shared" si="9"/>
        <v>2</v>
      </c>
      <c r="D72" s="84"/>
      <c r="E72" s="84"/>
      <c r="F72" s="84"/>
      <c r="G72" s="90">
        <f t="shared" si="10"/>
        <v>2</v>
      </c>
      <c r="H72" s="81"/>
      <c r="I72" s="73" t="s">
        <v>329</v>
      </c>
    </row>
    <row r="73" spans="1:9" ht="15" customHeight="1">
      <c r="A73" s="134" t="s">
        <v>64</v>
      </c>
      <c r="B73" s="80" t="s">
        <v>142</v>
      </c>
      <c r="C73" s="84">
        <f t="shared" si="9"/>
        <v>2</v>
      </c>
      <c r="D73" s="84"/>
      <c r="E73" s="84"/>
      <c r="F73" s="84"/>
      <c r="G73" s="90">
        <f t="shared" si="10"/>
        <v>2</v>
      </c>
      <c r="H73" s="81"/>
      <c r="I73" s="74" t="s">
        <v>334</v>
      </c>
    </row>
    <row r="74" spans="1:9" ht="15" customHeight="1">
      <c r="A74" s="76" t="s">
        <v>65</v>
      </c>
      <c r="B74" s="72" t="s">
        <v>142</v>
      </c>
      <c r="C74" s="84">
        <f t="shared" si="9"/>
        <v>2</v>
      </c>
      <c r="D74" s="84"/>
      <c r="E74" s="84"/>
      <c r="F74" s="84"/>
      <c r="G74" s="90">
        <f t="shared" si="10"/>
        <v>2</v>
      </c>
      <c r="H74" s="81"/>
      <c r="I74" s="74" t="s">
        <v>335</v>
      </c>
    </row>
    <row r="75" spans="1:9" ht="15" customHeight="1">
      <c r="A75" s="134" t="s">
        <v>66</v>
      </c>
      <c r="B75" s="80" t="s">
        <v>142</v>
      </c>
      <c r="C75" s="84">
        <f t="shared" si="9"/>
        <v>2</v>
      </c>
      <c r="D75" s="84"/>
      <c r="E75" s="84"/>
      <c r="F75" s="84"/>
      <c r="G75" s="90">
        <f t="shared" si="10"/>
        <v>2</v>
      </c>
      <c r="H75" s="81"/>
      <c r="I75" s="74" t="s">
        <v>336</v>
      </c>
    </row>
    <row r="76" spans="1:9" s="29" customFormat="1" ht="15" customHeight="1">
      <c r="A76" s="78" t="s">
        <v>67</v>
      </c>
      <c r="B76" s="75"/>
      <c r="C76" s="75"/>
      <c r="D76" s="75"/>
      <c r="E76" s="86"/>
      <c r="F76" s="86"/>
      <c r="G76" s="87"/>
      <c r="H76" s="15"/>
      <c r="I76" s="113"/>
    </row>
    <row r="77" spans="1:9" ht="15" customHeight="1">
      <c r="A77" s="134" t="s">
        <v>68</v>
      </c>
      <c r="B77" s="80" t="s">
        <v>147</v>
      </c>
      <c r="C77" s="84">
        <f aca="true" t="shared" si="11" ref="C77:C88">IF(B77=$B$4,2,0)</f>
        <v>0</v>
      </c>
      <c r="D77" s="84"/>
      <c r="E77" s="84"/>
      <c r="F77" s="84"/>
      <c r="G77" s="90">
        <f aca="true" t="shared" si="12" ref="G77:G88">C77*(1-D77)*(1-E77)*(1-F77)</f>
        <v>0</v>
      </c>
      <c r="H77" s="80" t="s">
        <v>614</v>
      </c>
      <c r="I77" s="74" t="s">
        <v>396</v>
      </c>
    </row>
    <row r="78" spans="1:9" ht="15" customHeight="1">
      <c r="A78" s="134" t="s">
        <v>69</v>
      </c>
      <c r="B78" s="80" t="s">
        <v>142</v>
      </c>
      <c r="C78" s="84">
        <f t="shared" si="11"/>
        <v>2</v>
      </c>
      <c r="D78" s="84"/>
      <c r="E78" s="84"/>
      <c r="F78" s="84"/>
      <c r="G78" s="90">
        <f t="shared" si="12"/>
        <v>2</v>
      </c>
      <c r="H78" s="80"/>
      <c r="I78" s="73" t="s">
        <v>352</v>
      </c>
    </row>
    <row r="79" spans="1:9" ht="15" customHeight="1">
      <c r="A79" s="134" t="s">
        <v>70</v>
      </c>
      <c r="B79" s="80" t="s">
        <v>147</v>
      </c>
      <c r="C79" s="84">
        <f t="shared" si="11"/>
        <v>0</v>
      </c>
      <c r="D79" s="84"/>
      <c r="E79" s="84"/>
      <c r="F79" s="84"/>
      <c r="G79" s="90">
        <f t="shared" si="12"/>
        <v>0</v>
      </c>
      <c r="H79" s="81"/>
      <c r="I79" s="73" t="s">
        <v>371</v>
      </c>
    </row>
    <row r="80" spans="1:9" ht="15" customHeight="1">
      <c r="A80" s="134" t="s">
        <v>71</v>
      </c>
      <c r="B80" s="80" t="s">
        <v>147</v>
      </c>
      <c r="C80" s="84">
        <f t="shared" si="11"/>
        <v>0</v>
      </c>
      <c r="D80" s="84"/>
      <c r="E80" s="84"/>
      <c r="F80" s="84"/>
      <c r="G80" s="90">
        <f t="shared" si="12"/>
        <v>0</v>
      </c>
      <c r="H80" s="81"/>
      <c r="I80" s="74" t="s">
        <v>354</v>
      </c>
    </row>
    <row r="81" spans="1:9" ht="15" customHeight="1">
      <c r="A81" s="134" t="s">
        <v>72</v>
      </c>
      <c r="B81" s="80" t="s">
        <v>142</v>
      </c>
      <c r="C81" s="84">
        <f t="shared" si="11"/>
        <v>2</v>
      </c>
      <c r="D81" s="84"/>
      <c r="E81" s="84"/>
      <c r="F81" s="84"/>
      <c r="G81" s="90">
        <f t="shared" si="12"/>
        <v>2</v>
      </c>
      <c r="H81" s="89"/>
      <c r="I81" s="74" t="s">
        <v>355</v>
      </c>
    </row>
    <row r="82" spans="1:9" ht="15" customHeight="1">
      <c r="A82" s="134" t="s">
        <v>73</v>
      </c>
      <c r="B82" s="80" t="s">
        <v>147</v>
      </c>
      <c r="C82" s="84">
        <f t="shared" si="11"/>
        <v>0</v>
      </c>
      <c r="D82" s="84"/>
      <c r="E82" s="84"/>
      <c r="F82" s="84"/>
      <c r="G82" s="90">
        <f t="shared" si="12"/>
        <v>0</v>
      </c>
      <c r="H82" s="80" t="s">
        <v>628</v>
      </c>
      <c r="I82" s="74" t="s">
        <v>357</v>
      </c>
    </row>
    <row r="83" spans="1:9" ht="15" customHeight="1">
      <c r="A83" s="134" t="s">
        <v>74</v>
      </c>
      <c r="B83" s="80" t="s">
        <v>142</v>
      </c>
      <c r="C83" s="84">
        <f t="shared" si="11"/>
        <v>2</v>
      </c>
      <c r="D83" s="84"/>
      <c r="E83" s="84"/>
      <c r="F83" s="84"/>
      <c r="G83" s="90">
        <f t="shared" si="12"/>
        <v>2</v>
      </c>
      <c r="H83" s="80"/>
      <c r="I83" s="73" t="s">
        <v>634</v>
      </c>
    </row>
    <row r="84" spans="1:9" ht="15" customHeight="1">
      <c r="A84" s="134" t="s">
        <v>75</v>
      </c>
      <c r="B84" s="80" t="s">
        <v>142</v>
      </c>
      <c r="C84" s="84">
        <f t="shared" si="11"/>
        <v>2</v>
      </c>
      <c r="D84" s="84"/>
      <c r="E84" s="84"/>
      <c r="F84" s="84"/>
      <c r="G84" s="90">
        <f t="shared" si="12"/>
        <v>2</v>
      </c>
      <c r="H84" s="80"/>
      <c r="I84" s="72" t="s">
        <v>358</v>
      </c>
    </row>
    <row r="85" spans="1:9" ht="15" customHeight="1">
      <c r="A85" s="134" t="s">
        <v>76</v>
      </c>
      <c r="B85" s="80" t="s">
        <v>147</v>
      </c>
      <c r="C85" s="84">
        <f t="shared" si="11"/>
        <v>0</v>
      </c>
      <c r="D85" s="84"/>
      <c r="E85" s="84"/>
      <c r="F85" s="84"/>
      <c r="G85" s="90">
        <f t="shared" si="12"/>
        <v>0</v>
      </c>
      <c r="H85" s="28" t="s">
        <v>563</v>
      </c>
      <c r="I85" s="72" t="s">
        <v>359</v>
      </c>
    </row>
    <row r="86" spans="1:9" ht="15" customHeight="1">
      <c r="A86" s="134" t="s">
        <v>77</v>
      </c>
      <c r="B86" s="80" t="s">
        <v>147</v>
      </c>
      <c r="C86" s="84">
        <f t="shared" si="11"/>
        <v>0</v>
      </c>
      <c r="D86" s="84"/>
      <c r="E86" s="84"/>
      <c r="F86" s="84"/>
      <c r="G86" s="90">
        <f t="shared" si="12"/>
        <v>0</v>
      </c>
      <c r="H86" s="28" t="s">
        <v>640</v>
      </c>
      <c r="I86" s="103" t="s">
        <v>360</v>
      </c>
    </row>
    <row r="87" spans="1:9" ht="15" customHeight="1">
      <c r="A87" s="134" t="s">
        <v>78</v>
      </c>
      <c r="B87" s="80" t="s">
        <v>142</v>
      </c>
      <c r="C87" s="84">
        <f t="shared" si="11"/>
        <v>2</v>
      </c>
      <c r="D87" s="84"/>
      <c r="E87" s="84"/>
      <c r="F87" s="84"/>
      <c r="G87" s="90">
        <f t="shared" si="12"/>
        <v>2</v>
      </c>
      <c r="H87" s="80"/>
      <c r="I87" s="73" t="s">
        <v>361</v>
      </c>
    </row>
    <row r="88" spans="1:9" ht="15" customHeight="1">
      <c r="A88" s="134" t="s">
        <v>79</v>
      </c>
      <c r="B88" s="80" t="s">
        <v>142</v>
      </c>
      <c r="C88" s="84">
        <f t="shared" si="11"/>
        <v>2</v>
      </c>
      <c r="D88" s="84"/>
      <c r="E88" s="84"/>
      <c r="F88" s="84"/>
      <c r="G88" s="90">
        <f t="shared" si="12"/>
        <v>2</v>
      </c>
      <c r="H88" s="89"/>
      <c r="I88" s="103" t="s">
        <v>362</v>
      </c>
    </row>
    <row r="89" spans="1:9" s="29" customFormat="1" ht="15" customHeight="1">
      <c r="A89" s="78" t="s">
        <v>80</v>
      </c>
      <c r="B89" s="75"/>
      <c r="C89" s="15"/>
      <c r="D89" s="15"/>
      <c r="E89" s="86"/>
      <c r="F89" s="86"/>
      <c r="G89" s="87"/>
      <c r="H89" s="15"/>
      <c r="I89" s="113"/>
    </row>
    <row r="90" spans="1:9" ht="15" customHeight="1">
      <c r="A90" s="134" t="s">
        <v>81</v>
      </c>
      <c r="B90" s="80" t="s">
        <v>147</v>
      </c>
      <c r="C90" s="84">
        <f aca="true" t="shared" si="13" ref="C90:C98">IF(B90=$B$4,2,0)</f>
        <v>0</v>
      </c>
      <c r="D90" s="84"/>
      <c r="E90" s="84"/>
      <c r="F90" s="84"/>
      <c r="G90" s="90">
        <f aca="true" t="shared" si="14" ref="G90:G98">C90*(1-D90)*(1-E90)*(1-F90)</f>
        <v>0</v>
      </c>
      <c r="H90" s="80"/>
      <c r="I90" s="73" t="s">
        <v>397</v>
      </c>
    </row>
    <row r="91" spans="1:9" ht="15" customHeight="1">
      <c r="A91" s="134" t="s">
        <v>82</v>
      </c>
      <c r="B91" s="80" t="s">
        <v>147</v>
      </c>
      <c r="C91" s="84">
        <f t="shared" si="13"/>
        <v>0</v>
      </c>
      <c r="D91" s="84"/>
      <c r="E91" s="84"/>
      <c r="F91" s="84"/>
      <c r="G91" s="90">
        <f t="shared" si="14"/>
        <v>0</v>
      </c>
      <c r="H91" s="80"/>
      <c r="I91" s="74" t="s">
        <v>364</v>
      </c>
    </row>
    <row r="92" spans="1:9" ht="15" customHeight="1">
      <c r="A92" s="134" t="s">
        <v>83</v>
      </c>
      <c r="B92" s="80" t="s">
        <v>142</v>
      </c>
      <c r="C92" s="84">
        <f t="shared" si="13"/>
        <v>2</v>
      </c>
      <c r="D92" s="84"/>
      <c r="E92" s="84"/>
      <c r="F92" s="84"/>
      <c r="G92" s="90">
        <f t="shared" si="14"/>
        <v>2</v>
      </c>
      <c r="H92" s="81"/>
      <c r="I92" s="74" t="s">
        <v>398</v>
      </c>
    </row>
    <row r="93" spans="1:9" ht="15" customHeight="1">
      <c r="A93" s="134" t="s">
        <v>84</v>
      </c>
      <c r="B93" s="80" t="s">
        <v>147</v>
      </c>
      <c r="C93" s="84">
        <f t="shared" si="13"/>
        <v>0</v>
      </c>
      <c r="D93" s="84"/>
      <c r="E93" s="84"/>
      <c r="F93" s="84"/>
      <c r="G93" s="90">
        <f t="shared" si="14"/>
        <v>0</v>
      </c>
      <c r="H93" s="80" t="s">
        <v>628</v>
      </c>
      <c r="I93" s="80" t="s">
        <v>666</v>
      </c>
    </row>
    <row r="94" spans="1:9" ht="15" customHeight="1">
      <c r="A94" s="134" t="s">
        <v>85</v>
      </c>
      <c r="B94" s="80" t="s">
        <v>142</v>
      </c>
      <c r="C94" s="84">
        <f t="shared" si="13"/>
        <v>2</v>
      </c>
      <c r="D94" s="84"/>
      <c r="E94" s="84"/>
      <c r="F94" s="84"/>
      <c r="G94" s="90">
        <f t="shared" si="14"/>
        <v>2</v>
      </c>
      <c r="H94" s="80"/>
      <c r="I94" s="74" t="s">
        <v>369</v>
      </c>
    </row>
    <row r="95" spans="1:9" ht="15" customHeight="1">
      <c r="A95" s="134" t="s">
        <v>86</v>
      </c>
      <c r="B95" s="80" t="s">
        <v>142</v>
      </c>
      <c r="C95" s="84">
        <f t="shared" si="13"/>
        <v>2</v>
      </c>
      <c r="D95" s="84"/>
      <c r="E95" s="84"/>
      <c r="F95" s="84"/>
      <c r="G95" s="90">
        <f t="shared" si="14"/>
        <v>2</v>
      </c>
      <c r="H95" s="80"/>
      <c r="I95" s="74" t="s">
        <v>370</v>
      </c>
    </row>
    <row r="96" spans="1:9" ht="15" customHeight="1">
      <c r="A96" s="134" t="s">
        <v>87</v>
      </c>
      <c r="B96" s="80" t="s">
        <v>142</v>
      </c>
      <c r="C96" s="84">
        <f t="shared" si="13"/>
        <v>2</v>
      </c>
      <c r="D96" s="84"/>
      <c r="E96" s="84"/>
      <c r="F96" s="84"/>
      <c r="G96" s="90">
        <f t="shared" si="14"/>
        <v>2</v>
      </c>
      <c r="H96" s="80"/>
      <c r="I96" s="74" t="s">
        <v>399</v>
      </c>
    </row>
    <row r="97" spans="1:9" ht="15" customHeight="1">
      <c r="A97" s="134" t="s">
        <v>88</v>
      </c>
      <c r="B97" s="80" t="s">
        <v>147</v>
      </c>
      <c r="C97" s="84">
        <f t="shared" si="13"/>
        <v>0</v>
      </c>
      <c r="D97" s="84"/>
      <c r="E97" s="84"/>
      <c r="F97" s="84"/>
      <c r="G97" s="90">
        <f t="shared" si="14"/>
        <v>0</v>
      </c>
      <c r="H97" s="80"/>
      <c r="I97" s="74" t="s">
        <v>674</v>
      </c>
    </row>
    <row r="98" spans="1:9" ht="15" customHeight="1">
      <c r="A98" s="134" t="s">
        <v>89</v>
      </c>
      <c r="B98" s="80" t="s">
        <v>147</v>
      </c>
      <c r="C98" s="84">
        <f t="shared" si="13"/>
        <v>0</v>
      </c>
      <c r="D98" s="84"/>
      <c r="E98" s="84"/>
      <c r="F98" s="84"/>
      <c r="G98" s="90">
        <f t="shared" si="14"/>
        <v>0</v>
      </c>
      <c r="H98" s="80"/>
      <c r="I98" s="74" t="s">
        <v>680</v>
      </c>
    </row>
    <row r="99" ht="12">
      <c r="B99" s="30" t="s">
        <v>96</v>
      </c>
    </row>
    <row r="100" spans="1:9" ht="12">
      <c r="A100" s="94"/>
      <c r="B100" s="109"/>
      <c r="C100" s="94"/>
      <c r="D100" s="94"/>
      <c r="E100" s="94"/>
      <c r="F100" s="94"/>
      <c r="G100" s="94"/>
      <c r="H100" s="94"/>
      <c r="I100" s="94"/>
    </row>
    <row r="107" spans="1:9" ht="12">
      <c r="A107" s="94"/>
      <c r="B107" s="109"/>
      <c r="C107" s="94"/>
      <c r="D107" s="94"/>
      <c r="E107" s="94"/>
      <c r="F107" s="94"/>
      <c r="G107" s="94"/>
      <c r="H107" s="94"/>
      <c r="I107" s="94"/>
    </row>
    <row r="111" spans="1:9" ht="12">
      <c r="A111" s="94"/>
      <c r="B111" s="109"/>
      <c r="C111" s="94"/>
      <c r="D111" s="94"/>
      <c r="E111" s="94"/>
      <c r="F111" s="94"/>
      <c r="G111" s="94"/>
      <c r="H111" s="94"/>
      <c r="I111" s="94"/>
    </row>
    <row r="114" spans="1:9" ht="12">
      <c r="A114" s="94"/>
      <c r="B114" s="109"/>
      <c r="C114" s="94"/>
      <c r="D114" s="94"/>
      <c r="E114" s="94"/>
      <c r="F114" s="94"/>
      <c r="G114" s="94"/>
      <c r="H114" s="94"/>
      <c r="I114" s="94"/>
    </row>
    <row r="118" spans="1:9" ht="12">
      <c r="A118" s="94"/>
      <c r="B118" s="109"/>
      <c r="C118" s="94"/>
      <c r="D118" s="94"/>
      <c r="E118" s="94"/>
      <c r="F118" s="94"/>
      <c r="G118" s="94"/>
      <c r="H118" s="94"/>
      <c r="I118" s="94"/>
    </row>
    <row r="121" spans="1:9" ht="12">
      <c r="A121" s="94"/>
      <c r="B121" s="109"/>
      <c r="C121" s="94"/>
      <c r="D121" s="94"/>
      <c r="E121" s="94"/>
      <c r="F121" s="94"/>
      <c r="G121" s="94"/>
      <c r="H121" s="94"/>
      <c r="I121" s="94"/>
    </row>
    <row r="125" spans="1:9" ht="12">
      <c r="A125" s="94"/>
      <c r="B125" s="109"/>
      <c r="C125" s="94"/>
      <c r="D125" s="94"/>
      <c r="E125" s="94"/>
      <c r="F125" s="94"/>
      <c r="G125" s="94"/>
      <c r="H125" s="94"/>
      <c r="I125" s="94"/>
    </row>
  </sheetData>
  <sheetProtection/>
  <autoFilter ref="A6:I99"/>
  <mergeCells count="11">
    <mergeCell ref="A1:I1"/>
    <mergeCell ref="A2:I2"/>
    <mergeCell ref="A3:A5"/>
    <mergeCell ref="C3:G3"/>
    <mergeCell ref="C4:C5"/>
    <mergeCell ref="H3:H5"/>
    <mergeCell ref="E4:E5"/>
    <mergeCell ref="F4:F5"/>
    <mergeCell ref="G4:G5"/>
    <mergeCell ref="D4:D5"/>
    <mergeCell ref="I3:I5"/>
  </mergeCells>
  <dataValidations count="2">
    <dataValidation type="list" allowBlank="1" showInputMessage="1" showErrorMessage="1" sqref="E6:F6">
      <formula1>"0,5"</formula1>
    </dataValidation>
    <dataValidation type="list" allowBlank="1" showInputMessage="1" showErrorMessage="1" sqref="B6:B98 C76:D76 C69:D69 C46 C25:D25 C37:E37 C54:E54 C89:D89">
      <formula1>$B$4:$B$5</formula1>
    </dataValidation>
  </dataValidations>
  <hyperlinks>
    <hyperlink ref="I26" r:id="rId1" display="http://minfin.karelia.ru/sostavlenie-bjudzheta-na-2018-2020-gody/"/>
    <hyperlink ref="I27" r:id="rId2" display="http://minfin.rkomi.ru/minfin_rkomi/minfin_rbudj/budjet/"/>
    <hyperlink ref="I28" r:id="rId3" display="http://dvinaland.ru/-jy0jwy2y"/>
    <hyperlink ref="I30" r:id="rId4" display="http://minfin39.ru/budget/next_year/"/>
    <hyperlink ref="I29" r:id="rId5" display="http://df.gov35.ru/otkrytyy-byudzhet/zakony-ob-oblastnom-byudzhete/2018/"/>
    <hyperlink ref="I32" r:id="rId6" display="http://minfin.gov-murman.ru/open-budget/regional_budget/law_of_budget_projects/project-19-20.php"/>
    <hyperlink ref="I36" r:id="rId7" display="http://dfei.adm-nao.ru/zakony-o-byudzhete/"/>
    <hyperlink ref="I43" r:id="rId8" display="http://volgafin.volgograd.ru/norms/acts/7359/"/>
    <hyperlink ref="I39" r:id="rId9" display="http://minfin.kalmregion.ru/deyatelnost/byudzhet-respubliki-kalmykiya/proekt-respublikanskogo-byudzheta-na-ocherednoy-finansovyy-god-i-planovyy-period-/"/>
    <hyperlink ref="I44" r:id="rId10" display="http://www.minfin.donland.ru/docs/s/226/cp/1"/>
    <hyperlink ref="I42" r:id="rId11" display="https://minfin.astrobl.ru/site-page/materialy-proekta"/>
    <hyperlink ref="I38" r:id="rId12" display="http://minfin01-maykop.ru/Show/Category/12?page=2&amp;ItemId=58"/>
    <hyperlink ref="I41" r:id="rId13" display="https://www.minfinkubani.ru/budget_execution/detail.php?ID=9045&amp;IBLOCK_ID=31&amp;str_date=25.10.2017"/>
    <hyperlink ref="I49" r:id="rId14" display="http://pravitelstvo.kbr.ru/oigv/minfin/npi/proekty_normativnyh_i_pravovyh_aktov.php?postid=17418"/>
    <hyperlink ref="I53" r:id="rId15" display="http://openbudsk.ru/content/projectzk17/pr18standart.php"/>
    <hyperlink ref="I50" r:id="rId16" display="http://minfin09.ru/2017/10/%D0%BF%D1%80%D0%BE%D0%B5%D0%BA%D1%82-%D0%B7%D0%B0%D0%BA%D0%BE%D0%BD%D0%B0-%D0%BE-%D1%80%D0%B5%D1%81%D0%BF%D1%83%D0%B1%D0%BB%D0%B8%D0%BA%D0%B0%D0%BD%D1%81%D0%BA%D0%BE%D0%BC-%D0%B1%D1%8E%D0%B4%D0%B6-5/"/>
    <hyperlink ref="I63" r:id="rId17" display="http://mf.nnov.ru/index.php?option=com_k2&amp;view=item&amp;layout=item&amp;id=1374&amp;Itemid=259"/>
    <hyperlink ref="I64" r:id="rId18" display="http://minfin.orb.ru/%D0%B7%D0%B0%D0%BA%D0%BE%D0%BD-%D0%BE%D0%B1-%D0%BE%D0%B1%D0%BB%D0%B0%D1%81%D1%82%D0%BD%D0%BE%D0%BC-%D0%B1%D1%8E%D0%B4%D0%B6%D0%B5%D1%82%D0%B5/"/>
    <hyperlink ref="I68" r:id="rId19" display="http://ufo.ulntc.ru/index.php?mgf=budget/open_budget"/>
    <hyperlink ref="I56" r:id="rId20" display="http://mari-el.gov.ru/minfin/Pages/projects.aspx"/>
    <hyperlink ref="I59" r:id="rId21" display="http://www.mfur.ru/budjet/formirovanie/2018-god.php"/>
    <hyperlink ref="I58" r:id="rId22" display="http://minfin.tatarstan.ru/rus/proekt-byudzheta-i-materiali-k-nemu-845677.htm"/>
    <hyperlink ref="I55" r:id="rId23" display="https://minfin.bashkortostan.ru/activity/?SECTION_ID=18373"/>
    <hyperlink ref="I72" r:id="rId24" display="https://admtyumen.ru/ogv_ru/finance/finance/bugjet/more.htm?id=11480133@cmsArticle"/>
    <hyperlink ref="I73" r:id="rId25" display="http://www.minfin74.ru/mBudget/project/"/>
    <hyperlink ref="I74" r:id="rId26" display="http://depfin.admhmao.ru/otkrytyy-byudzhet/"/>
    <hyperlink ref="I75" r:id="rId27" display="http://www.yamalfin.ru/index.php?option=com_content&amp;view=article&amp;id=2460:2017-11-01-12-34-14&amp;catid=144:2017-11-01-12-24-25&amp;Itemid=118"/>
    <hyperlink ref="I84" r:id="rId28" display="http://gfu.ru/budget/obl/section.php?IBLOCK_ID=125&amp;SECTION_ID=1180"/>
    <hyperlink ref="I85" r:id="rId29" display="http://www.ofukem.ru/content/blogsection/36/213/"/>
    <hyperlink ref="I86" r:id="rId30" display="http://mfnso.nso.ru/page/2755"/>
    <hyperlink ref="I87" r:id="rId31" display="http://mf.omskportal.ru/ru/RegionalPublicAuthorities/executivelist/MF/otkrbudg/proekt/2018-2020.html"/>
    <hyperlink ref="I81" r:id="rId32" display="http://fin22.ru/projects/p2017/"/>
    <hyperlink ref="I78" r:id="rId33" display="http://minfinrb.ru/normbase/18/?SECTION_ID=18&amp;PAGEN_1=2"/>
    <hyperlink ref="I80" r:id="rId34" display="http://r-19.ru/authorities/ministry-of-finance-of-the-republic-of-khakassia/docs/byudzhet-respubliki-khakasiya/"/>
    <hyperlink ref="I82" r:id="rId35" display="http://xn--h1aakfb4b.xn--80aaaac8algcbgbck3fl0q.xn--p1ai/budget/edge/proj_zzk/proekt_zakona2018.html"/>
    <hyperlink ref="I88" r:id="rId36" display="http://acts.findep.org/acts.html"/>
    <hyperlink ref="I77" r:id="rId37" display="http://www.minfin-altai.ru/regulatory/bills/?ELEMENT_ID=3028"/>
    <hyperlink ref="I94" r:id="rId38" display="http://www.fin.amurobl.ru/oblastnoy-byudzhet/proekty-zakonov-amurskoy-oblasti/ob-oblastnom-byudzhete/ob-oblastnom-byudzhete-2018-god.php"/>
    <hyperlink ref="I9" r:id="rId39" display="http://dtf.avo.ru/proekty-zakonov-vladimirskoj-oblasti"/>
    <hyperlink ref="I11" r:id="rId40" display="http://df.ivanovoobl.ru/regionalnye-finansy/zakon-ob-oblastnom-byudzhete/proekt-zakona-o-byudzhete/"/>
    <hyperlink ref="I19" r:id="rId41" display="http://www.finsmol.ru/pbudget/nJkD58Sj"/>
    <hyperlink ref="I92" r:id="rId42" display="http://ebudget.primorsky.ru/Menu/Page/345"/>
    <hyperlink ref="I95" r:id="rId43" display="http://iis.minfin.49gov.ru/ebudget/Menu/Page/84"/>
    <hyperlink ref="I96" r:id="rId44" display="https://openbudget.sakhminfin.ru/Menu/Page/523"/>
    <hyperlink ref="I13" r:id="rId45" display="http://depfin.adm44.ru/info/law/proetjzko/index.aspx"/>
    <hyperlink ref="I40" r:id="rId46" display="http://crimea.gov.ru/law-draft-card/5600"/>
    <hyperlink ref="I57" r:id="rId47" display="http://www.minfinrm.ru/norm-akty-new/zakony/norm-prav-akty/budget-2018/"/>
    <hyperlink ref="I79" r:id="rId48" display="http://www.khural.org/info/finansy/202/"/>
    <hyperlink ref="I35" r:id="rId49" display="http://old.fincom.gov.spb.ru/cf/activity/opendata/budget_for_people/budget.htm"/>
    <hyperlink ref="I18" r:id="rId50" display="https://minfin.ryazangov.ru/documents/draft_documents/2017/index.php"/>
  </hyperlinks>
  <printOptions/>
  <pageMargins left="0.7" right="0.7" top="0.75" bottom="0.75" header="0.3" footer="0.3"/>
  <pageSetup horizontalDpi="600" verticalDpi="600" orientation="portrait" paperSize="9" r:id="rId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zoomScalePageLayoutView="0" workbookViewId="0" topLeftCell="A1">
      <selection activeCell="H61" sqref="H61"/>
    </sheetView>
  </sheetViews>
  <sheetFormatPr defaultColWidth="9.140625" defaultRowHeight="15"/>
  <cols>
    <col min="1" max="1" width="29.140625" style="27" customWidth="1"/>
    <col min="2" max="2" width="46.00390625" style="27" customWidth="1"/>
    <col min="3" max="7" width="6.7109375" style="27" customWidth="1"/>
    <col min="8" max="8" width="20.7109375" style="27" customWidth="1"/>
    <col min="9" max="9" width="21.28125" style="30" customWidth="1"/>
    <col min="10" max="16384" width="9.140625" style="27" customWidth="1"/>
  </cols>
  <sheetData>
    <row r="1" spans="1:9" ht="29.25" customHeight="1">
      <c r="A1" s="176" t="s">
        <v>148</v>
      </c>
      <c r="B1" s="176"/>
      <c r="C1" s="176"/>
      <c r="D1" s="176"/>
      <c r="E1" s="176"/>
      <c r="F1" s="176"/>
      <c r="G1" s="176"/>
      <c r="H1" s="176"/>
      <c r="I1" s="176"/>
    </row>
    <row r="2" spans="1:9" ht="15.75" customHeight="1">
      <c r="A2" s="195" t="s">
        <v>683</v>
      </c>
      <c r="B2" s="195"/>
      <c r="C2" s="195"/>
      <c r="D2" s="195"/>
      <c r="E2" s="195"/>
      <c r="F2" s="195"/>
      <c r="G2" s="195"/>
      <c r="H2" s="195"/>
      <c r="I2" s="195"/>
    </row>
    <row r="3" spans="1:9" ht="74.25" customHeight="1">
      <c r="A3" s="171" t="s">
        <v>103</v>
      </c>
      <c r="B3" s="129" t="s">
        <v>149</v>
      </c>
      <c r="C3" s="171" t="s">
        <v>150</v>
      </c>
      <c r="D3" s="172"/>
      <c r="E3" s="172"/>
      <c r="F3" s="172"/>
      <c r="G3" s="172"/>
      <c r="H3" s="171" t="s">
        <v>117</v>
      </c>
      <c r="I3" s="185" t="s">
        <v>95</v>
      </c>
    </row>
    <row r="4" spans="1:9" ht="30" customHeight="1">
      <c r="A4" s="172"/>
      <c r="B4" s="77" t="s">
        <v>151</v>
      </c>
      <c r="C4" s="172" t="s">
        <v>105</v>
      </c>
      <c r="D4" s="172" t="s">
        <v>388</v>
      </c>
      <c r="E4" s="172" t="s">
        <v>389</v>
      </c>
      <c r="F4" s="172" t="s">
        <v>385</v>
      </c>
      <c r="G4" s="192" t="s">
        <v>104</v>
      </c>
      <c r="H4" s="172"/>
      <c r="I4" s="174"/>
    </row>
    <row r="5" spans="1:9" ht="30" customHeight="1">
      <c r="A5" s="172"/>
      <c r="B5" s="77" t="s">
        <v>152</v>
      </c>
      <c r="C5" s="172"/>
      <c r="D5" s="191"/>
      <c r="E5" s="191"/>
      <c r="F5" s="172"/>
      <c r="G5" s="191"/>
      <c r="H5" s="172"/>
      <c r="I5" s="175"/>
    </row>
    <row r="6" spans="1:9" s="29" customFormat="1" ht="15" customHeight="1">
      <c r="A6" s="78" t="s">
        <v>0</v>
      </c>
      <c r="B6" s="82"/>
      <c r="C6" s="78"/>
      <c r="D6" s="78"/>
      <c r="E6" s="78"/>
      <c r="F6" s="78"/>
      <c r="G6" s="79"/>
      <c r="H6" s="78"/>
      <c r="I6" s="82"/>
    </row>
    <row r="7" spans="1:9" ht="15" customHeight="1">
      <c r="A7" s="76" t="s">
        <v>1</v>
      </c>
      <c r="B7" s="72" t="s">
        <v>151</v>
      </c>
      <c r="C7" s="85">
        <f>IF(B7=$B$4,2,0)</f>
        <v>2</v>
      </c>
      <c r="D7" s="85"/>
      <c r="E7" s="85"/>
      <c r="F7" s="85"/>
      <c r="G7" s="41">
        <f>C7*(1-D7)*(1-E7)*(1-F7)</f>
        <v>2</v>
      </c>
      <c r="H7" s="14"/>
      <c r="I7" s="72" t="s">
        <v>271</v>
      </c>
    </row>
    <row r="8" spans="1:9" ht="15" customHeight="1">
      <c r="A8" s="76" t="s">
        <v>2</v>
      </c>
      <c r="B8" s="72" t="s">
        <v>151</v>
      </c>
      <c r="C8" s="85">
        <f aca="true" t="shared" si="0" ref="C8:C24">IF(B8=$B$4,2,0)</f>
        <v>2</v>
      </c>
      <c r="D8" s="85"/>
      <c r="E8" s="85"/>
      <c r="F8" s="85"/>
      <c r="G8" s="41">
        <f aca="true" t="shared" si="1" ref="G8:G24">C8*(1-D8)*(1-E8)*(1-F8)</f>
        <v>2</v>
      </c>
      <c r="H8" s="72"/>
      <c r="I8" s="91" t="s">
        <v>387</v>
      </c>
    </row>
    <row r="9" spans="1:9" ht="15" customHeight="1">
      <c r="A9" s="76" t="s">
        <v>3</v>
      </c>
      <c r="B9" s="72" t="s">
        <v>151</v>
      </c>
      <c r="C9" s="85">
        <f t="shared" si="0"/>
        <v>2</v>
      </c>
      <c r="D9" s="85"/>
      <c r="E9" s="85"/>
      <c r="F9" s="85"/>
      <c r="G9" s="41">
        <f t="shared" si="1"/>
        <v>2</v>
      </c>
      <c r="H9" s="14"/>
      <c r="I9" s="72" t="s">
        <v>307</v>
      </c>
    </row>
    <row r="10" spans="1:9" ht="15" customHeight="1">
      <c r="A10" s="76" t="s">
        <v>4</v>
      </c>
      <c r="B10" s="72" t="s">
        <v>151</v>
      </c>
      <c r="C10" s="85">
        <f t="shared" si="0"/>
        <v>2</v>
      </c>
      <c r="D10" s="85"/>
      <c r="E10" s="85"/>
      <c r="F10" s="85"/>
      <c r="G10" s="41">
        <f t="shared" si="1"/>
        <v>2</v>
      </c>
      <c r="H10" s="14"/>
      <c r="I10" s="72" t="s">
        <v>308</v>
      </c>
    </row>
    <row r="11" spans="1:9" ht="15" customHeight="1">
      <c r="A11" s="76" t="s">
        <v>5</v>
      </c>
      <c r="B11" s="72" t="s">
        <v>151</v>
      </c>
      <c r="C11" s="85">
        <f t="shared" si="0"/>
        <v>2</v>
      </c>
      <c r="D11" s="85"/>
      <c r="E11" s="85"/>
      <c r="F11" s="85"/>
      <c r="G11" s="41">
        <f t="shared" si="1"/>
        <v>2</v>
      </c>
      <c r="H11" s="14"/>
      <c r="I11" s="72" t="s">
        <v>337</v>
      </c>
    </row>
    <row r="12" spans="1:9" ht="15" customHeight="1">
      <c r="A12" s="76" t="s">
        <v>6</v>
      </c>
      <c r="B12" s="72" t="s">
        <v>151</v>
      </c>
      <c r="C12" s="85">
        <f t="shared" si="0"/>
        <v>2</v>
      </c>
      <c r="D12" s="85"/>
      <c r="E12" s="85"/>
      <c r="F12" s="85"/>
      <c r="G12" s="41">
        <f t="shared" si="1"/>
        <v>2</v>
      </c>
      <c r="H12" s="14"/>
      <c r="I12" s="72" t="s">
        <v>309</v>
      </c>
    </row>
    <row r="13" spans="1:9" ht="15" customHeight="1">
      <c r="A13" s="76" t="s">
        <v>7</v>
      </c>
      <c r="B13" s="72" t="s">
        <v>151</v>
      </c>
      <c r="C13" s="85">
        <f t="shared" si="0"/>
        <v>2</v>
      </c>
      <c r="D13" s="85"/>
      <c r="E13" s="85"/>
      <c r="F13" s="85"/>
      <c r="G13" s="41">
        <f t="shared" si="1"/>
        <v>2</v>
      </c>
      <c r="H13" s="14"/>
      <c r="I13" s="72" t="s">
        <v>310</v>
      </c>
    </row>
    <row r="14" spans="1:9" ht="15" customHeight="1">
      <c r="A14" s="76" t="s">
        <v>8</v>
      </c>
      <c r="B14" s="72" t="s">
        <v>151</v>
      </c>
      <c r="C14" s="85">
        <f t="shared" si="0"/>
        <v>2</v>
      </c>
      <c r="D14" s="85"/>
      <c r="E14" s="85"/>
      <c r="F14" s="85"/>
      <c r="G14" s="41">
        <f t="shared" si="1"/>
        <v>2</v>
      </c>
      <c r="H14" s="72"/>
      <c r="I14" s="72" t="s">
        <v>311</v>
      </c>
    </row>
    <row r="15" spans="1:9" ht="15" customHeight="1">
      <c r="A15" s="76" t="s">
        <v>9</v>
      </c>
      <c r="B15" s="72" t="s">
        <v>152</v>
      </c>
      <c r="C15" s="85">
        <f t="shared" si="0"/>
        <v>0</v>
      </c>
      <c r="D15" s="85"/>
      <c r="E15" s="85"/>
      <c r="F15" s="85"/>
      <c r="G15" s="41">
        <f t="shared" si="1"/>
        <v>0</v>
      </c>
      <c r="H15" s="72"/>
      <c r="I15" s="72" t="s">
        <v>450</v>
      </c>
    </row>
    <row r="16" spans="1:9" ht="15" customHeight="1">
      <c r="A16" s="76" t="s">
        <v>10</v>
      </c>
      <c r="B16" s="72" t="s">
        <v>151</v>
      </c>
      <c r="C16" s="85">
        <f t="shared" si="0"/>
        <v>2</v>
      </c>
      <c r="D16" s="85"/>
      <c r="E16" s="85"/>
      <c r="F16" s="85"/>
      <c r="G16" s="41">
        <f t="shared" si="1"/>
        <v>2</v>
      </c>
      <c r="H16" s="14"/>
      <c r="I16" s="72" t="s">
        <v>314</v>
      </c>
    </row>
    <row r="17" spans="1:9" ht="15" customHeight="1">
      <c r="A17" s="76" t="s">
        <v>11</v>
      </c>
      <c r="B17" s="72" t="s">
        <v>152</v>
      </c>
      <c r="C17" s="85">
        <f t="shared" si="0"/>
        <v>0</v>
      </c>
      <c r="D17" s="85"/>
      <c r="E17" s="85"/>
      <c r="F17" s="85"/>
      <c r="G17" s="41">
        <f t="shared" si="1"/>
        <v>0</v>
      </c>
      <c r="H17" s="72"/>
      <c r="I17" s="72" t="s">
        <v>347</v>
      </c>
    </row>
    <row r="18" spans="1:9" ht="15" customHeight="1">
      <c r="A18" s="76" t="s">
        <v>12</v>
      </c>
      <c r="B18" s="72" t="s">
        <v>152</v>
      </c>
      <c r="C18" s="85">
        <f t="shared" si="0"/>
        <v>0</v>
      </c>
      <c r="D18" s="85"/>
      <c r="E18" s="85"/>
      <c r="F18" s="85"/>
      <c r="G18" s="41">
        <f t="shared" si="1"/>
        <v>0</v>
      </c>
      <c r="H18" s="72"/>
      <c r="I18" s="72" t="s">
        <v>315</v>
      </c>
    </row>
    <row r="19" spans="1:9" ht="15" customHeight="1">
      <c r="A19" s="76" t="s">
        <v>13</v>
      </c>
      <c r="B19" s="72" t="s">
        <v>152</v>
      </c>
      <c r="C19" s="85">
        <f t="shared" si="0"/>
        <v>0</v>
      </c>
      <c r="D19" s="85"/>
      <c r="E19" s="85"/>
      <c r="F19" s="85"/>
      <c r="G19" s="41">
        <f t="shared" si="1"/>
        <v>0</v>
      </c>
      <c r="H19" s="14"/>
      <c r="I19" s="72" t="s">
        <v>316</v>
      </c>
    </row>
    <row r="20" spans="1:9" ht="15" customHeight="1">
      <c r="A20" s="76" t="s">
        <v>14</v>
      </c>
      <c r="B20" s="72" t="s">
        <v>151</v>
      </c>
      <c r="C20" s="85">
        <f t="shared" si="0"/>
        <v>2</v>
      </c>
      <c r="D20" s="85"/>
      <c r="E20" s="85"/>
      <c r="F20" s="85"/>
      <c r="G20" s="41">
        <f t="shared" si="1"/>
        <v>2</v>
      </c>
      <c r="H20" s="14"/>
      <c r="I20" s="91" t="s">
        <v>317</v>
      </c>
    </row>
    <row r="21" spans="1:9" ht="15" customHeight="1">
      <c r="A21" s="76" t="s">
        <v>15</v>
      </c>
      <c r="B21" s="72" t="s">
        <v>151</v>
      </c>
      <c r="C21" s="85">
        <f t="shared" si="0"/>
        <v>2</v>
      </c>
      <c r="D21" s="85"/>
      <c r="E21" s="85"/>
      <c r="F21" s="85"/>
      <c r="G21" s="41">
        <f t="shared" si="1"/>
        <v>2</v>
      </c>
      <c r="H21" s="14"/>
      <c r="I21" s="72" t="s">
        <v>343</v>
      </c>
    </row>
    <row r="22" spans="1:9" ht="15" customHeight="1">
      <c r="A22" s="76" t="s">
        <v>16</v>
      </c>
      <c r="B22" s="72" t="s">
        <v>151</v>
      </c>
      <c r="C22" s="85">
        <f t="shared" si="0"/>
        <v>2</v>
      </c>
      <c r="D22" s="85"/>
      <c r="E22" s="85"/>
      <c r="F22" s="85"/>
      <c r="G22" s="41">
        <f t="shared" si="1"/>
        <v>2</v>
      </c>
      <c r="H22" s="76"/>
      <c r="I22" s="72" t="s">
        <v>319</v>
      </c>
    </row>
    <row r="23" spans="1:9" ht="15" customHeight="1">
      <c r="A23" s="76" t="s">
        <v>17</v>
      </c>
      <c r="B23" s="72" t="s">
        <v>152</v>
      </c>
      <c r="C23" s="85">
        <f t="shared" si="0"/>
        <v>0</v>
      </c>
      <c r="D23" s="85"/>
      <c r="E23" s="85"/>
      <c r="F23" s="85"/>
      <c r="G23" s="41">
        <f t="shared" si="1"/>
        <v>0</v>
      </c>
      <c r="H23" s="72"/>
      <c r="I23" s="72" t="s">
        <v>320</v>
      </c>
    </row>
    <row r="24" spans="1:9" ht="15" customHeight="1">
      <c r="A24" s="76" t="s">
        <v>18</v>
      </c>
      <c r="B24" s="72" t="s">
        <v>151</v>
      </c>
      <c r="C24" s="85">
        <f t="shared" si="0"/>
        <v>2</v>
      </c>
      <c r="D24" s="85"/>
      <c r="E24" s="85"/>
      <c r="F24" s="85"/>
      <c r="G24" s="41">
        <f t="shared" si="1"/>
        <v>2</v>
      </c>
      <c r="H24" s="76"/>
      <c r="I24" s="72" t="s">
        <v>321</v>
      </c>
    </row>
    <row r="25" spans="1:9" s="29" customFormat="1" ht="15" customHeight="1">
      <c r="A25" s="17" t="s">
        <v>19</v>
      </c>
      <c r="B25" s="75"/>
      <c r="C25" s="75"/>
      <c r="D25" s="87"/>
      <c r="E25" s="86"/>
      <c r="F25" s="86"/>
      <c r="G25" s="87"/>
      <c r="H25" s="15"/>
      <c r="I25" s="75"/>
    </row>
    <row r="26" spans="1:9" ht="15" customHeight="1">
      <c r="A26" s="76" t="s">
        <v>20</v>
      </c>
      <c r="B26" s="72" t="s">
        <v>152</v>
      </c>
      <c r="C26" s="85">
        <f aca="true" t="shared" si="2" ref="C26:C68">IF(B26=$B$4,2,0)</f>
        <v>0</v>
      </c>
      <c r="D26" s="85"/>
      <c r="E26" s="85"/>
      <c r="F26" s="85"/>
      <c r="G26" s="41">
        <f aca="true" t="shared" si="3" ref="G26:G68">C26*(1-D26)*(1-E26)*(1-F26)</f>
        <v>0</v>
      </c>
      <c r="H26" s="72"/>
      <c r="I26" s="72" t="s">
        <v>268</v>
      </c>
    </row>
    <row r="27" spans="1:9" ht="15" customHeight="1">
      <c r="A27" s="76" t="s">
        <v>21</v>
      </c>
      <c r="B27" s="72" t="s">
        <v>152</v>
      </c>
      <c r="C27" s="85">
        <f t="shared" si="2"/>
        <v>0</v>
      </c>
      <c r="D27" s="85"/>
      <c r="E27" s="85"/>
      <c r="F27" s="85"/>
      <c r="G27" s="41">
        <f t="shared" si="3"/>
        <v>0</v>
      </c>
      <c r="H27" s="72"/>
      <c r="I27" s="72" t="s">
        <v>261</v>
      </c>
    </row>
    <row r="28" spans="1:9" ht="15" customHeight="1">
      <c r="A28" s="76" t="s">
        <v>22</v>
      </c>
      <c r="B28" s="72" t="s">
        <v>151</v>
      </c>
      <c r="C28" s="85">
        <f t="shared" si="2"/>
        <v>2</v>
      </c>
      <c r="D28" s="85"/>
      <c r="E28" s="85"/>
      <c r="F28" s="85"/>
      <c r="G28" s="41">
        <f t="shared" si="3"/>
        <v>2</v>
      </c>
      <c r="H28" s="14"/>
      <c r="I28" s="72" t="s">
        <v>459</v>
      </c>
    </row>
    <row r="29" spans="1:9" ht="15" customHeight="1">
      <c r="A29" s="76" t="s">
        <v>23</v>
      </c>
      <c r="B29" s="72" t="s">
        <v>151</v>
      </c>
      <c r="C29" s="85">
        <f t="shared" si="2"/>
        <v>2</v>
      </c>
      <c r="D29" s="85"/>
      <c r="E29" s="85"/>
      <c r="F29" s="85"/>
      <c r="G29" s="41">
        <f t="shared" si="3"/>
        <v>2</v>
      </c>
      <c r="H29" s="14"/>
      <c r="I29" s="115" t="s">
        <v>270</v>
      </c>
    </row>
    <row r="30" spans="1:9" ht="15" customHeight="1">
      <c r="A30" s="76" t="s">
        <v>24</v>
      </c>
      <c r="B30" s="72" t="s">
        <v>151</v>
      </c>
      <c r="C30" s="85">
        <f t="shared" si="2"/>
        <v>2</v>
      </c>
      <c r="D30" s="85"/>
      <c r="E30" s="85"/>
      <c r="F30" s="85"/>
      <c r="G30" s="41">
        <f t="shared" si="3"/>
        <v>2</v>
      </c>
      <c r="H30" s="72"/>
      <c r="I30" s="72" t="s">
        <v>264</v>
      </c>
    </row>
    <row r="31" spans="1:9" ht="15" customHeight="1">
      <c r="A31" s="76" t="s">
        <v>25</v>
      </c>
      <c r="B31" s="72" t="s">
        <v>151</v>
      </c>
      <c r="C31" s="85">
        <f t="shared" si="2"/>
        <v>2</v>
      </c>
      <c r="D31" s="85"/>
      <c r="E31" s="85"/>
      <c r="F31" s="85"/>
      <c r="G31" s="41">
        <f t="shared" si="3"/>
        <v>2</v>
      </c>
      <c r="H31" s="72"/>
      <c r="I31" s="115" t="s">
        <v>404</v>
      </c>
    </row>
    <row r="32" spans="1:9" ht="15" customHeight="1">
      <c r="A32" s="76" t="s">
        <v>26</v>
      </c>
      <c r="B32" s="72" t="s">
        <v>151</v>
      </c>
      <c r="C32" s="85">
        <f t="shared" si="2"/>
        <v>2</v>
      </c>
      <c r="D32" s="85"/>
      <c r="E32" s="85"/>
      <c r="F32" s="85"/>
      <c r="G32" s="41">
        <f t="shared" si="3"/>
        <v>2</v>
      </c>
      <c r="H32" s="14"/>
      <c r="I32" s="115" t="s">
        <v>259</v>
      </c>
    </row>
    <row r="33" spans="1:9" ht="15" customHeight="1">
      <c r="A33" s="76" t="s">
        <v>27</v>
      </c>
      <c r="B33" s="72" t="s">
        <v>151</v>
      </c>
      <c r="C33" s="85">
        <f t="shared" si="2"/>
        <v>2</v>
      </c>
      <c r="D33" s="85"/>
      <c r="E33" s="85"/>
      <c r="F33" s="85"/>
      <c r="G33" s="41">
        <f t="shared" si="3"/>
        <v>2</v>
      </c>
      <c r="H33" s="72"/>
      <c r="I33" s="72" t="s">
        <v>274</v>
      </c>
    </row>
    <row r="34" spans="1:9" ht="15" customHeight="1">
      <c r="A34" s="76" t="s">
        <v>28</v>
      </c>
      <c r="B34" s="72" t="s">
        <v>152</v>
      </c>
      <c r="C34" s="85">
        <f t="shared" si="2"/>
        <v>0</v>
      </c>
      <c r="D34" s="85"/>
      <c r="E34" s="85"/>
      <c r="F34" s="85"/>
      <c r="G34" s="41">
        <f t="shared" si="3"/>
        <v>0</v>
      </c>
      <c r="H34" s="72"/>
      <c r="I34" s="115" t="s">
        <v>487</v>
      </c>
    </row>
    <row r="35" spans="1:9" ht="15" customHeight="1">
      <c r="A35" s="76" t="s">
        <v>29</v>
      </c>
      <c r="B35" s="72" t="s">
        <v>151</v>
      </c>
      <c r="C35" s="85">
        <f t="shared" si="2"/>
        <v>2</v>
      </c>
      <c r="D35" s="85"/>
      <c r="E35" s="85"/>
      <c r="F35" s="85"/>
      <c r="G35" s="41">
        <f t="shared" si="3"/>
        <v>2</v>
      </c>
      <c r="H35" s="72"/>
      <c r="I35" s="72" t="s">
        <v>267</v>
      </c>
    </row>
    <row r="36" spans="1:9" ht="15" customHeight="1">
      <c r="A36" s="76" t="s">
        <v>30</v>
      </c>
      <c r="B36" s="72" t="s">
        <v>151</v>
      </c>
      <c r="C36" s="85">
        <f t="shared" si="2"/>
        <v>2</v>
      </c>
      <c r="D36" s="85"/>
      <c r="E36" s="85"/>
      <c r="F36" s="85"/>
      <c r="G36" s="41">
        <f t="shared" si="3"/>
        <v>2</v>
      </c>
      <c r="H36" s="76"/>
      <c r="I36" s="72" t="s">
        <v>266</v>
      </c>
    </row>
    <row r="37" spans="1:9" s="29" customFormat="1" ht="15" customHeight="1">
      <c r="A37" s="17" t="s">
        <v>31</v>
      </c>
      <c r="B37" s="75"/>
      <c r="C37" s="75"/>
      <c r="D37" s="86"/>
      <c r="E37" s="86"/>
      <c r="F37" s="86"/>
      <c r="G37" s="87"/>
      <c r="H37" s="15"/>
      <c r="I37" s="75"/>
    </row>
    <row r="38" spans="1:9" ht="15" customHeight="1">
      <c r="A38" s="76" t="s">
        <v>32</v>
      </c>
      <c r="B38" s="72" t="s">
        <v>151</v>
      </c>
      <c r="C38" s="85">
        <f t="shared" si="2"/>
        <v>2</v>
      </c>
      <c r="D38" s="85"/>
      <c r="E38" s="85"/>
      <c r="F38" s="85"/>
      <c r="G38" s="41">
        <f t="shared" si="3"/>
        <v>2</v>
      </c>
      <c r="H38" s="72"/>
      <c r="I38" s="72" t="s">
        <v>502</v>
      </c>
    </row>
    <row r="39" spans="1:9" ht="15" customHeight="1">
      <c r="A39" s="76" t="s">
        <v>33</v>
      </c>
      <c r="B39" s="72" t="s">
        <v>151</v>
      </c>
      <c r="C39" s="85">
        <f t="shared" si="2"/>
        <v>2</v>
      </c>
      <c r="D39" s="85"/>
      <c r="E39" s="85"/>
      <c r="F39" s="85"/>
      <c r="G39" s="41">
        <f t="shared" si="3"/>
        <v>2</v>
      </c>
      <c r="H39" s="14"/>
      <c r="I39" s="72" t="s">
        <v>276</v>
      </c>
    </row>
    <row r="40" spans="1:9" ht="15" customHeight="1">
      <c r="A40" s="76" t="s">
        <v>101</v>
      </c>
      <c r="B40" s="72" t="s">
        <v>152</v>
      </c>
      <c r="C40" s="85">
        <f t="shared" si="2"/>
        <v>0</v>
      </c>
      <c r="D40" s="85"/>
      <c r="E40" s="85"/>
      <c r="F40" s="85"/>
      <c r="G40" s="41">
        <f t="shared" si="3"/>
        <v>0</v>
      </c>
      <c r="H40" s="72"/>
      <c r="I40" s="72" t="s">
        <v>289</v>
      </c>
    </row>
    <row r="41" spans="1:9" ht="15" customHeight="1">
      <c r="A41" s="76" t="s">
        <v>34</v>
      </c>
      <c r="B41" s="72" t="s">
        <v>151</v>
      </c>
      <c r="C41" s="85">
        <f t="shared" si="2"/>
        <v>2</v>
      </c>
      <c r="D41" s="85"/>
      <c r="E41" s="85"/>
      <c r="F41" s="85"/>
      <c r="G41" s="41">
        <f t="shared" si="3"/>
        <v>2</v>
      </c>
      <c r="H41" s="72"/>
      <c r="I41" s="72" t="s">
        <v>291</v>
      </c>
    </row>
    <row r="42" spans="1:9" ht="15" customHeight="1">
      <c r="A42" s="76" t="s">
        <v>35</v>
      </c>
      <c r="B42" s="72" t="s">
        <v>152</v>
      </c>
      <c r="C42" s="85">
        <f t="shared" si="2"/>
        <v>0</v>
      </c>
      <c r="D42" s="85"/>
      <c r="E42" s="85"/>
      <c r="F42" s="85"/>
      <c r="G42" s="41">
        <f t="shared" si="3"/>
        <v>0</v>
      </c>
      <c r="H42" s="72"/>
      <c r="I42" s="72" t="s">
        <v>277</v>
      </c>
    </row>
    <row r="43" spans="1:9" ht="15" customHeight="1">
      <c r="A43" s="76" t="s">
        <v>36</v>
      </c>
      <c r="B43" s="72" t="s">
        <v>151</v>
      </c>
      <c r="C43" s="85">
        <f t="shared" si="2"/>
        <v>2</v>
      </c>
      <c r="D43" s="85"/>
      <c r="E43" s="85"/>
      <c r="F43" s="85"/>
      <c r="G43" s="41">
        <f t="shared" si="3"/>
        <v>2</v>
      </c>
      <c r="H43" s="72"/>
      <c r="I43" s="72" t="s">
        <v>292</v>
      </c>
    </row>
    <row r="44" spans="1:9" ht="15" customHeight="1">
      <c r="A44" s="76" t="s">
        <v>37</v>
      </c>
      <c r="B44" s="72" t="s">
        <v>152</v>
      </c>
      <c r="C44" s="85">
        <f t="shared" si="2"/>
        <v>0</v>
      </c>
      <c r="D44" s="85"/>
      <c r="E44" s="85"/>
      <c r="F44" s="85"/>
      <c r="G44" s="41">
        <f t="shared" si="3"/>
        <v>0</v>
      </c>
      <c r="H44" s="76"/>
      <c r="I44" s="72" t="s">
        <v>293</v>
      </c>
    </row>
    <row r="45" spans="1:9" ht="15" customHeight="1">
      <c r="A45" s="76" t="s">
        <v>102</v>
      </c>
      <c r="B45" s="72" t="s">
        <v>152</v>
      </c>
      <c r="C45" s="85">
        <f t="shared" si="2"/>
        <v>0</v>
      </c>
      <c r="D45" s="85"/>
      <c r="E45" s="85"/>
      <c r="F45" s="85"/>
      <c r="G45" s="41">
        <f t="shared" si="3"/>
        <v>0</v>
      </c>
      <c r="H45" s="49" t="s">
        <v>520</v>
      </c>
      <c r="I45" s="72" t="s">
        <v>304</v>
      </c>
    </row>
    <row r="46" spans="1:9" s="29" customFormat="1" ht="15" customHeight="1">
      <c r="A46" s="17" t="s">
        <v>38</v>
      </c>
      <c r="B46" s="75"/>
      <c r="C46" s="75"/>
      <c r="D46" s="87"/>
      <c r="E46" s="86"/>
      <c r="F46" s="86"/>
      <c r="G46" s="87"/>
      <c r="H46" s="15"/>
      <c r="I46" s="75"/>
    </row>
    <row r="47" spans="1:9" ht="15" customHeight="1">
      <c r="A47" s="76" t="s">
        <v>39</v>
      </c>
      <c r="B47" s="72" t="s">
        <v>152</v>
      </c>
      <c r="C47" s="85">
        <f aca="true" t="shared" si="4" ref="C47:C60">IF(B47=$B$4,2,0)</f>
        <v>0</v>
      </c>
      <c r="D47" s="85"/>
      <c r="E47" s="85"/>
      <c r="F47" s="85"/>
      <c r="G47" s="41">
        <f aca="true" t="shared" si="5" ref="G47:G60">C47*(1-D47)*(1-E47)*(1-F47)</f>
        <v>0</v>
      </c>
      <c r="H47" s="14"/>
      <c r="I47" s="72" t="s">
        <v>322</v>
      </c>
    </row>
    <row r="48" spans="1:9" ht="15" customHeight="1">
      <c r="A48" s="76" t="s">
        <v>40</v>
      </c>
      <c r="B48" s="72" t="s">
        <v>152</v>
      </c>
      <c r="C48" s="85">
        <f t="shared" si="4"/>
        <v>0</v>
      </c>
      <c r="D48" s="85"/>
      <c r="E48" s="85"/>
      <c r="F48" s="85"/>
      <c r="G48" s="41">
        <f t="shared" si="5"/>
        <v>0</v>
      </c>
      <c r="H48" s="14"/>
      <c r="I48" s="72" t="s">
        <v>323</v>
      </c>
    </row>
    <row r="49" spans="1:9" ht="15" customHeight="1">
      <c r="A49" s="76" t="s">
        <v>41</v>
      </c>
      <c r="B49" s="72" t="s">
        <v>151</v>
      </c>
      <c r="C49" s="85">
        <f t="shared" si="4"/>
        <v>2</v>
      </c>
      <c r="D49" s="85"/>
      <c r="E49" s="85"/>
      <c r="F49" s="85"/>
      <c r="G49" s="41">
        <f t="shared" si="5"/>
        <v>2</v>
      </c>
      <c r="H49" s="14"/>
      <c r="I49" s="72" t="s">
        <v>324</v>
      </c>
    </row>
    <row r="50" spans="1:9" ht="15" customHeight="1">
      <c r="A50" s="76" t="s">
        <v>42</v>
      </c>
      <c r="B50" s="72" t="s">
        <v>151</v>
      </c>
      <c r="C50" s="85">
        <f t="shared" si="4"/>
        <v>2</v>
      </c>
      <c r="D50" s="85"/>
      <c r="E50" s="85"/>
      <c r="F50" s="85"/>
      <c r="G50" s="41">
        <f t="shared" si="5"/>
        <v>2</v>
      </c>
      <c r="H50" s="14"/>
      <c r="I50" s="72" t="s">
        <v>273</v>
      </c>
    </row>
    <row r="51" spans="1:9" ht="15" customHeight="1">
      <c r="A51" s="76" t="s">
        <v>92</v>
      </c>
      <c r="B51" s="72" t="s">
        <v>152</v>
      </c>
      <c r="C51" s="85">
        <f t="shared" si="4"/>
        <v>0</v>
      </c>
      <c r="D51" s="85"/>
      <c r="E51" s="85"/>
      <c r="F51" s="85"/>
      <c r="G51" s="41">
        <f t="shared" si="5"/>
        <v>0</v>
      </c>
      <c r="H51" s="76"/>
      <c r="I51" s="72" t="s">
        <v>531</v>
      </c>
    </row>
    <row r="52" spans="1:9" ht="15" customHeight="1">
      <c r="A52" s="76" t="s">
        <v>43</v>
      </c>
      <c r="B52" s="72" t="s">
        <v>151</v>
      </c>
      <c r="C52" s="85">
        <f t="shared" si="4"/>
        <v>2</v>
      </c>
      <c r="D52" s="85"/>
      <c r="E52" s="85"/>
      <c r="F52" s="85"/>
      <c r="G52" s="41">
        <f t="shared" si="5"/>
        <v>2</v>
      </c>
      <c r="H52" s="14"/>
      <c r="I52" s="72" t="s">
        <v>325</v>
      </c>
    </row>
    <row r="53" spans="1:9" ht="15" customHeight="1">
      <c r="A53" s="76" t="s">
        <v>44</v>
      </c>
      <c r="B53" s="72" t="s">
        <v>151</v>
      </c>
      <c r="C53" s="85">
        <f t="shared" si="4"/>
        <v>2</v>
      </c>
      <c r="D53" s="85"/>
      <c r="E53" s="85"/>
      <c r="F53" s="85"/>
      <c r="G53" s="41">
        <f t="shared" si="5"/>
        <v>2</v>
      </c>
      <c r="H53" s="14"/>
      <c r="I53" s="72" t="s">
        <v>326</v>
      </c>
    </row>
    <row r="54" spans="1:9" s="29" customFormat="1" ht="15" customHeight="1">
      <c r="A54" s="17" t="s">
        <v>45</v>
      </c>
      <c r="B54" s="75"/>
      <c r="C54" s="75"/>
      <c r="D54" s="75"/>
      <c r="E54" s="86"/>
      <c r="F54" s="86"/>
      <c r="G54" s="87"/>
      <c r="H54" s="15"/>
      <c r="I54" s="75"/>
    </row>
    <row r="55" spans="1:9" ht="15" customHeight="1">
      <c r="A55" s="76" t="s">
        <v>46</v>
      </c>
      <c r="B55" s="72" t="s">
        <v>151</v>
      </c>
      <c r="C55" s="85">
        <f t="shared" si="4"/>
        <v>2</v>
      </c>
      <c r="D55" s="85"/>
      <c r="E55" s="85"/>
      <c r="F55" s="85"/>
      <c r="G55" s="41">
        <f t="shared" si="5"/>
        <v>2</v>
      </c>
      <c r="H55" s="14"/>
      <c r="I55" s="72" t="s">
        <v>345</v>
      </c>
    </row>
    <row r="56" spans="1:9" ht="15" customHeight="1">
      <c r="A56" s="76" t="s">
        <v>47</v>
      </c>
      <c r="B56" s="72" t="s">
        <v>152</v>
      </c>
      <c r="C56" s="85">
        <f t="shared" si="4"/>
        <v>0</v>
      </c>
      <c r="D56" s="85"/>
      <c r="E56" s="85"/>
      <c r="F56" s="85"/>
      <c r="G56" s="41">
        <f t="shared" si="5"/>
        <v>0</v>
      </c>
      <c r="H56" s="14"/>
      <c r="I56" s="72" t="s">
        <v>543</v>
      </c>
    </row>
    <row r="57" spans="1:9" ht="15" customHeight="1">
      <c r="A57" s="76" t="s">
        <v>48</v>
      </c>
      <c r="B57" s="72" t="s">
        <v>152</v>
      </c>
      <c r="C57" s="85">
        <f t="shared" si="4"/>
        <v>0</v>
      </c>
      <c r="D57" s="85"/>
      <c r="E57" s="85"/>
      <c r="F57" s="85"/>
      <c r="G57" s="41">
        <f t="shared" si="5"/>
        <v>0</v>
      </c>
      <c r="H57" s="76"/>
      <c r="I57" s="72" t="s">
        <v>341</v>
      </c>
    </row>
    <row r="58" spans="1:9" ht="15" customHeight="1">
      <c r="A58" s="76" t="s">
        <v>49</v>
      </c>
      <c r="B58" s="72" t="s">
        <v>152</v>
      </c>
      <c r="C58" s="85">
        <f t="shared" si="4"/>
        <v>0</v>
      </c>
      <c r="D58" s="85"/>
      <c r="E58" s="85"/>
      <c r="F58" s="85"/>
      <c r="G58" s="41">
        <f t="shared" si="5"/>
        <v>0</v>
      </c>
      <c r="H58" s="72"/>
      <c r="I58" s="72" t="s">
        <v>549</v>
      </c>
    </row>
    <row r="59" spans="1:9" ht="15" customHeight="1">
      <c r="A59" s="76" t="s">
        <v>50</v>
      </c>
      <c r="B59" s="72" t="s">
        <v>151</v>
      </c>
      <c r="C59" s="85">
        <f t="shared" si="4"/>
        <v>2</v>
      </c>
      <c r="D59" s="85"/>
      <c r="E59" s="85"/>
      <c r="F59" s="85"/>
      <c r="G59" s="41">
        <f t="shared" si="5"/>
        <v>2</v>
      </c>
      <c r="H59" s="14"/>
      <c r="I59" s="72" t="s">
        <v>339</v>
      </c>
    </row>
    <row r="60" spans="1:9" ht="15" customHeight="1">
      <c r="A60" s="76" t="s">
        <v>51</v>
      </c>
      <c r="B60" s="72" t="s">
        <v>151</v>
      </c>
      <c r="C60" s="85">
        <f t="shared" si="4"/>
        <v>2</v>
      </c>
      <c r="D60" s="85"/>
      <c r="E60" s="85"/>
      <c r="F60" s="85"/>
      <c r="G60" s="41">
        <f t="shared" si="5"/>
        <v>2</v>
      </c>
      <c r="H60" s="14"/>
      <c r="I60" s="72" t="s">
        <v>340</v>
      </c>
    </row>
    <row r="61" spans="1:9" ht="15" customHeight="1">
      <c r="A61" s="76" t="s">
        <v>52</v>
      </c>
      <c r="B61" s="72" t="s">
        <v>152</v>
      </c>
      <c r="C61" s="85">
        <f t="shared" si="2"/>
        <v>0</v>
      </c>
      <c r="D61" s="85"/>
      <c r="E61" s="85"/>
      <c r="F61" s="85"/>
      <c r="G61" s="41">
        <f t="shared" si="3"/>
        <v>0</v>
      </c>
      <c r="H61" s="72" t="s">
        <v>558</v>
      </c>
      <c r="I61" s="72" t="s">
        <v>300</v>
      </c>
    </row>
    <row r="62" spans="1:9" ht="15" customHeight="1">
      <c r="A62" s="76" t="s">
        <v>53</v>
      </c>
      <c r="B62" s="72" t="s">
        <v>152</v>
      </c>
      <c r="C62" s="85">
        <f t="shared" si="2"/>
        <v>0</v>
      </c>
      <c r="D62" s="85"/>
      <c r="E62" s="85"/>
      <c r="F62" s="85"/>
      <c r="G62" s="41">
        <f t="shared" si="3"/>
        <v>0</v>
      </c>
      <c r="H62" s="72"/>
      <c r="I62" s="72" t="s">
        <v>295</v>
      </c>
    </row>
    <row r="63" spans="1:9" ht="15" customHeight="1">
      <c r="A63" s="76" t="s">
        <v>54</v>
      </c>
      <c r="B63" s="72" t="s">
        <v>151</v>
      </c>
      <c r="C63" s="85">
        <f t="shared" si="2"/>
        <v>2</v>
      </c>
      <c r="D63" s="85"/>
      <c r="E63" s="85"/>
      <c r="F63" s="85"/>
      <c r="G63" s="41">
        <f t="shared" si="3"/>
        <v>2</v>
      </c>
      <c r="H63" s="76"/>
      <c r="I63" s="72" t="s">
        <v>567</v>
      </c>
    </row>
    <row r="64" spans="1:9" ht="15" customHeight="1">
      <c r="A64" s="76" t="s">
        <v>55</v>
      </c>
      <c r="B64" s="72" t="s">
        <v>151</v>
      </c>
      <c r="C64" s="85">
        <f t="shared" si="2"/>
        <v>2</v>
      </c>
      <c r="D64" s="85"/>
      <c r="E64" s="85"/>
      <c r="F64" s="85"/>
      <c r="G64" s="41">
        <f t="shared" si="3"/>
        <v>2</v>
      </c>
      <c r="H64" s="14"/>
      <c r="I64" s="72" t="s">
        <v>284</v>
      </c>
    </row>
    <row r="65" spans="1:9" ht="15" customHeight="1">
      <c r="A65" s="76" t="s">
        <v>56</v>
      </c>
      <c r="B65" s="72" t="s">
        <v>151</v>
      </c>
      <c r="C65" s="85">
        <f t="shared" si="2"/>
        <v>2</v>
      </c>
      <c r="D65" s="85"/>
      <c r="E65" s="85"/>
      <c r="F65" s="85"/>
      <c r="G65" s="41">
        <f t="shared" si="3"/>
        <v>2</v>
      </c>
      <c r="H65" s="14"/>
      <c r="I65" s="72" t="s">
        <v>298</v>
      </c>
    </row>
    <row r="66" spans="1:9" ht="15" customHeight="1">
      <c r="A66" s="76" t="s">
        <v>57</v>
      </c>
      <c r="B66" s="72" t="s">
        <v>152</v>
      </c>
      <c r="C66" s="85">
        <f t="shared" si="2"/>
        <v>0</v>
      </c>
      <c r="D66" s="85"/>
      <c r="E66" s="85"/>
      <c r="F66" s="85"/>
      <c r="G66" s="41">
        <f t="shared" si="3"/>
        <v>0</v>
      </c>
      <c r="H66" s="72" t="s">
        <v>581</v>
      </c>
      <c r="I66" s="115" t="s">
        <v>580</v>
      </c>
    </row>
    <row r="67" spans="1:9" ht="15" customHeight="1">
      <c r="A67" s="76" t="s">
        <v>58</v>
      </c>
      <c r="B67" s="72" t="s">
        <v>151</v>
      </c>
      <c r="C67" s="85">
        <f t="shared" si="2"/>
        <v>2</v>
      </c>
      <c r="D67" s="85"/>
      <c r="E67" s="85"/>
      <c r="F67" s="85"/>
      <c r="G67" s="41">
        <f t="shared" si="3"/>
        <v>2</v>
      </c>
      <c r="H67" s="14"/>
      <c r="I67" s="72" t="s">
        <v>395</v>
      </c>
    </row>
    <row r="68" spans="1:9" ht="15" customHeight="1">
      <c r="A68" s="76" t="s">
        <v>59</v>
      </c>
      <c r="B68" s="72" t="s">
        <v>151</v>
      </c>
      <c r="C68" s="85">
        <f t="shared" si="2"/>
        <v>2</v>
      </c>
      <c r="D68" s="85"/>
      <c r="E68" s="85"/>
      <c r="F68" s="85"/>
      <c r="G68" s="41">
        <f t="shared" si="3"/>
        <v>2</v>
      </c>
      <c r="H68" s="72"/>
      <c r="I68" s="72" t="s">
        <v>588</v>
      </c>
    </row>
    <row r="69" spans="1:9" s="29" customFormat="1" ht="15" customHeight="1">
      <c r="A69" s="17" t="s">
        <v>60</v>
      </c>
      <c r="B69" s="75"/>
      <c r="C69" s="75"/>
      <c r="D69" s="86"/>
      <c r="E69" s="86"/>
      <c r="F69" s="86"/>
      <c r="G69" s="87"/>
      <c r="H69" s="15"/>
      <c r="I69" s="75"/>
    </row>
    <row r="70" spans="1:9" ht="15" customHeight="1">
      <c r="A70" s="76" t="s">
        <v>61</v>
      </c>
      <c r="B70" s="72" t="s">
        <v>152</v>
      </c>
      <c r="C70" s="85">
        <f aca="true" t="shared" si="6" ref="C70:C75">IF(B70=$B$4,2,0)</f>
        <v>0</v>
      </c>
      <c r="D70" s="85"/>
      <c r="E70" s="85"/>
      <c r="F70" s="85"/>
      <c r="G70" s="41">
        <f aca="true" t="shared" si="7" ref="G70:G75">C70*(1-D70)*(1-E70)*(1-F70)</f>
        <v>0</v>
      </c>
      <c r="H70" s="80" t="s">
        <v>596</v>
      </c>
      <c r="I70" s="74" t="s">
        <v>595</v>
      </c>
    </row>
    <row r="71" spans="1:9" ht="15" customHeight="1">
      <c r="A71" s="76" t="s">
        <v>62</v>
      </c>
      <c r="B71" s="72" t="s">
        <v>151</v>
      </c>
      <c r="C71" s="85">
        <f t="shared" si="6"/>
        <v>2</v>
      </c>
      <c r="D71" s="85"/>
      <c r="E71" s="85"/>
      <c r="F71" s="85"/>
      <c r="G71" s="41">
        <f t="shared" si="7"/>
        <v>2</v>
      </c>
      <c r="H71" s="14"/>
      <c r="I71" s="72" t="s">
        <v>333</v>
      </c>
    </row>
    <row r="72" spans="1:9" ht="15" customHeight="1">
      <c r="A72" s="76" t="s">
        <v>63</v>
      </c>
      <c r="B72" s="72" t="s">
        <v>151</v>
      </c>
      <c r="C72" s="85">
        <f t="shared" si="6"/>
        <v>2</v>
      </c>
      <c r="D72" s="85"/>
      <c r="E72" s="85"/>
      <c r="F72" s="85"/>
      <c r="G72" s="41">
        <f t="shared" si="7"/>
        <v>2</v>
      </c>
      <c r="H72" s="14"/>
      <c r="I72" s="72" t="s">
        <v>329</v>
      </c>
    </row>
    <row r="73" spans="1:9" ht="15" customHeight="1">
      <c r="A73" s="76" t="s">
        <v>64</v>
      </c>
      <c r="B73" s="72" t="s">
        <v>151</v>
      </c>
      <c r="C73" s="85">
        <f t="shared" si="6"/>
        <v>2</v>
      </c>
      <c r="D73" s="85"/>
      <c r="E73" s="85"/>
      <c r="F73" s="85"/>
      <c r="G73" s="41">
        <f t="shared" si="7"/>
        <v>2</v>
      </c>
      <c r="H73" s="76"/>
      <c r="I73" s="72" t="s">
        <v>338</v>
      </c>
    </row>
    <row r="74" spans="1:9" ht="15" customHeight="1">
      <c r="A74" s="76" t="s">
        <v>65</v>
      </c>
      <c r="B74" s="72" t="s">
        <v>151</v>
      </c>
      <c r="C74" s="85">
        <f t="shared" si="6"/>
        <v>2</v>
      </c>
      <c r="D74" s="85"/>
      <c r="E74" s="85"/>
      <c r="F74" s="85"/>
      <c r="G74" s="41">
        <f t="shared" si="7"/>
        <v>2</v>
      </c>
      <c r="H74" s="14"/>
      <c r="I74" s="72" t="s">
        <v>606</v>
      </c>
    </row>
    <row r="75" spans="1:9" ht="15" customHeight="1">
      <c r="A75" s="76" t="s">
        <v>66</v>
      </c>
      <c r="B75" s="72" t="s">
        <v>151</v>
      </c>
      <c r="C75" s="85">
        <f t="shared" si="6"/>
        <v>2</v>
      </c>
      <c r="D75" s="85"/>
      <c r="E75" s="85"/>
      <c r="F75" s="85"/>
      <c r="G75" s="41">
        <f t="shared" si="7"/>
        <v>2</v>
      </c>
      <c r="H75" s="14"/>
      <c r="I75" s="72" t="s">
        <v>336</v>
      </c>
    </row>
    <row r="76" spans="1:9" s="29" customFormat="1" ht="15" customHeight="1">
      <c r="A76" s="17" t="s">
        <v>67</v>
      </c>
      <c r="B76" s="75"/>
      <c r="C76" s="75"/>
      <c r="D76" s="75"/>
      <c r="E76" s="86"/>
      <c r="F76" s="86"/>
      <c r="G76" s="87"/>
      <c r="H76" s="15"/>
      <c r="I76" s="75"/>
    </row>
    <row r="77" spans="1:9" ht="15" customHeight="1">
      <c r="A77" s="76" t="s">
        <v>68</v>
      </c>
      <c r="B77" s="72" t="s">
        <v>152</v>
      </c>
      <c r="C77" s="85">
        <f aca="true" t="shared" si="8" ref="C77:C88">IF(B77=$B$4,2,0)</f>
        <v>0</v>
      </c>
      <c r="D77" s="85"/>
      <c r="E77" s="85"/>
      <c r="F77" s="85"/>
      <c r="G77" s="41">
        <f aca="true" t="shared" si="9" ref="G77:G88">C77*(1-D77)*(1-E77)*(1-F77)</f>
        <v>0</v>
      </c>
      <c r="H77" s="80" t="s">
        <v>614</v>
      </c>
      <c r="I77" s="74" t="s">
        <v>396</v>
      </c>
    </row>
    <row r="78" spans="1:9" ht="15" customHeight="1">
      <c r="A78" s="76" t="s">
        <v>69</v>
      </c>
      <c r="B78" s="72" t="s">
        <v>151</v>
      </c>
      <c r="C78" s="85">
        <f t="shared" si="8"/>
        <v>2</v>
      </c>
      <c r="D78" s="85"/>
      <c r="E78" s="85"/>
      <c r="F78" s="85"/>
      <c r="G78" s="41">
        <f t="shared" si="9"/>
        <v>2</v>
      </c>
      <c r="H78" s="76"/>
      <c r="I78" s="72" t="s">
        <v>352</v>
      </c>
    </row>
    <row r="79" spans="1:9" ht="15" customHeight="1">
      <c r="A79" s="76" t="s">
        <v>70</v>
      </c>
      <c r="B79" s="72" t="s">
        <v>152</v>
      </c>
      <c r="C79" s="85">
        <f t="shared" si="8"/>
        <v>0</v>
      </c>
      <c r="D79" s="85"/>
      <c r="E79" s="85"/>
      <c r="F79" s="85"/>
      <c r="G79" s="41">
        <f t="shared" si="9"/>
        <v>0</v>
      </c>
      <c r="H79" s="14"/>
      <c r="I79" s="72" t="s">
        <v>371</v>
      </c>
    </row>
    <row r="80" spans="1:9" ht="15" customHeight="1">
      <c r="A80" s="76" t="s">
        <v>71</v>
      </c>
      <c r="B80" s="72" t="s">
        <v>152</v>
      </c>
      <c r="C80" s="85">
        <f t="shared" si="8"/>
        <v>0</v>
      </c>
      <c r="D80" s="85"/>
      <c r="E80" s="85"/>
      <c r="F80" s="85"/>
      <c r="G80" s="41">
        <f t="shared" si="9"/>
        <v>0</v>
      </c>
      <c r="H80" s="72"/>
      <c r="I80" s="72" t="s">
        <v>621</v>
      </c>
    </row>
    <row r="81" spans="1:9" ht="15" customHeight="1">
      <c r="A81" s="76" t="s">
        <v>72</v>
      </c>
      <c r="B81" s="72" t="s">
        <v>151</v>
      </c>
      <c r="C81" s="85">
        <f t="shared" si="8"/>
        <v>2</v>
      </c>
      <c r="D81" s="85"/>
      <c r="E81" s="85"/>
      <c r="F81" s="85"/>
      <c r="G81" s="41">
        <f t="shared" si="9"/>
        <v>2</v>
      </c>
      <c r="H81" s="72"/>
      <c r="I81" s="72" t="s">
        <v>355</v>
      </c>
    </row>
    <row r="82" spans="1:9" ht="15" customHeight="1">
      <c r="A82" s="76" t="s">
        <v>73</v>
      </c>
      <c r="B82" s="72" t="s">
        <v>151</v>
      </c>
      <c r="C82" s="85">
        <f t="shared" si="8"/>
        <v>2</v>
      </c>
      <c r="D82" s="85"/>
      <c r="E82" s="85"/>
      <c r="F82" s="85"/>
      <c r="G82" s="41">
        <f t="shared" si="9"/>
        <v>2</v>
      </c>
      <c r="H82" s="76"/>
      <c r="I82" s="74" t="s">
        <v>357</v>
      </c>
    </row>
    <row r="83" spans="1:9" ht="15" customHeight="1">
      <c r="A83" s="76" t="s">
        <v>74</v>
      </c>
      <c r="B83" s="72" t="s">
        <v>151</v>
      </c>
      <c r="C83" s="85">
        <f t="shared" si="8"/>
        <v>2</v>
      </c>
      <c r="D83" s="85"/>
      <c r="E83" s="85"/>
      <c r="F83" s="85"/>
      <c r="G83" s="41">
        <f t="shared" si="9"/>
        <v>2</v>
      </c>
      <c r="H83" s="72"/>
      <c r="I83" s="73" t="s">
        <v>634</v>
      </c>
    </row>
    <row r="84" spans="1:9" ht="15" customHeight="1">
      <c r="A84" s="76" t="s">
        <v>75</v>
      </c>
      <c r="B84" s="72" t="s">
        <v>151</v>
      </c>
      <c r="C84" s="85">
        <f t="shared" si="8"/>
        <v>2</v>
      </c>
      <c r="D84" s="85"/>
      <c r="E84" s="85"/>
      <c r="F84" s="85"/>
      <c r="G84" s="41">
        <f t="shared" si="9"/>
        <v>2</v>
      </c>
      <c r="H84" s="72"/>
      <c r="I84" s="72" t="s">
        <v>358</v>
      </c>
    </row>
    <row r="85" spans="1:9" ht="15" customHeight="1">
      <c r="A85" s="76" t="s">
        <v>76</v>
      </c>
      <c r="B85" s="72" t="s">
        <v>152</v>
      </c>
      <c r="C85" s="85">
        <f t="shared" si="8"/>
        <v>0</v>
      </c>
      <c r="D85" s="85"/>
      <c r="E85" s="85"/>
      <c r="F85" s="85"/>
      <c r="G85" s="41">
        <f t="shared" si="9"/>
        <v>0</v>
      </c>
      <c r="H85" s="14"/>
      <c r="I85" s="72" t="s">
        <v>636</v>
      </c>
    </row>
    <row r="86" spans="1:9" ht="15" customHeight="1">
      <c r="A86" s="76" t="s">
        <v>77</v>
      </c>
      <c r="B86" s="72" t="s">
        <v>151</v>
      </c>
      <c r="C86" s="85">
        <f t="shared" si="8"/>
        <v>2</v>
      </c>
      <c r="D86" s="85"/>
      <c r="E86" s="85"/>
      <c r="F86" s="85"/>
      <c r="G86" s="41">
        <f t="shared" si="9"/>
        <v>2</v>
      </c>
      <c r="H86" s="72"/>
      <c r="I86" s="72" t="s">
        <v>360</v>
      </c>
    </row>
    <row r="87" spans="1:9" ht="15" customHeight="1">
      <c r="A87" s="76" t="s">
        <v>78</v>
      </c>
      <c r="B87" s="72" t="s">
        <v>151</v>
      </c>
      <c r="C87" s="85">
        <f t="shared" si="8"/>
        <v>2</v>
      </c>
      <c r="D87" s="85"/>
      <c r="E87" s="85"/>
      <c r="F87" s="85"/>
      <c r="G87" s="41">
        <f t="shared" si="9"/>
        <v>2</v>
      </c>
      <c r="H87" s="72"/>
      <c r="I87" s="72" t="s">
        <v>646</v>
      </c>
    </row>
    <row r="88" spans="1:9" ht="15" customHeight="1">
      <c r="A88" s="76" t="s">
        <v>79</v>
      </c>
      <c r="B88" s="72" t="s">
        <v>151</v>
      </c>
      <c r="C88" s="85">
        <f t="shared" si="8"/>
        <v>2</v>
      </c>
      <c r="D88" s="85"/>
      <c r="E88" s="85"/>
      <c r="F88" s="85"/>
      <c r="G88" s="41">
        <f t="shared" si="9"/>
        <v>2</v>
      </c>
      <c r="H88" s="72"/>
      <c r="I88" s="103" t="s">
        <v>362</v>
      </c>
    </row>
    <row r="89" spans="1:9" s="29" customFormat="1" ht="15" customHeight="1">
      <c r="A89" s="17" t="s">
        <v>80</v>
      </c>
      <c r="B89" s="75"/>
      <c r="C89" s="75"/>
      <c r="D89" s="86"/>
      <c r="E89" s="86"/>
      <c r="F89" s="86"/>
      <c r="G89" s="87"/>
      <c r="H89" s="15"/>
      <c r="I89" s="75"/>
    </row>
    <row r="90" spans="1:9" ht="15" customHeight="1">
      <c r="A90" s="76" t="s">
        <v>81</v>
      </c>
      <c r="B90" s="72" t="s">
        <v>152</v>
      </c>
      <c r="C90" s="85">
        <f aca="true" t="shared" si="10" ref="C90:C98">IF(B90=$B$4,2,0)</f>
        <v>0</v>
      </c>
      <c r="D90" s="85"/>
      <c r="E90" s="85"/>
      <c r="F90" s="85"/>
      <c r="G90" s="41">
        <f aca="true" t="shared" si="11" ref="G90:G98">C90*(1-D90)*(1-E90)*(1-F90)</f>
        <v>0</v>
      </c>
      <c r="H90" s="72"/>
      <c r="I90" s="72" t="s">
        <v>655</v>
      </c>
    </row>
    <row r="91" spans="1:9" ht="15" customHeight="1">
      <c r="A91" s="76" t="s">
        <v>82</v>
      </c>
      <c r="B91" s="72" t="s">
        <v>152</v>
      </c>
      <c r="C91" s="85">
        <f t="shared" si="10"/>
        <v>0</v>
      </c>
      <c r="D91" s="85"/>
      <c r="E91" s="85"/>
      <c r="F91" s="85"/>
      <c r="G91" s="41">
        <f t="shared" si="11"/>
        <v>0</v>
      </c>
      <c r="H91" s="72"/>
      <c r="I91" s="72" t="s">
        <v>364</v>
      </c>
    </row>
    <row r="92" spans="1:9" ht="15" customHeight="1">
      <c r="A92" s="76" t="s">
        <v>83</v>
      </c>
      <c r="B92" s="72" t="s">
        <v>151</v>
      </c>
      <c r="C92" s="85">
        <f t="shared" si="10"/>
        <v>2</v>
      </c>
      <c r="D92" s="85"/>
      <c r="E92" s="85"/>
      <c r="F92" s="85"/>
      <c r="G92" s="41">
        <f t="shared" si="11"/>
        <v>2</v>
      </c>
      <c r="H92" s="14"/>
      <c r="I92" s="72" t="s">
        <v>367</v>
      </c>
    </row>
    <row r="93" spans="1:9" ht="15" customHeight="1">
      <c r="A93" s="76" t="s">
        <v>84</v>
      </c>
      <c r="B93" s="72" t="s">
        <v>151</v>
      </c>
      <c r="C93" s="85">
        <f t="shared" si="10"/>
        <v>2</v>
      </c>
      <c r="D93" s="85"/>
      <c r="E93" s="85"/>
      <c r="F93" s="85"/>
      <c r="G93" s="41">
        <f t="shared" si="11"/>
        <v>2</v>
      </c>
      <c r="H93" s="14"/>
      <c r="I93" s="72" t="s">
        <v>664</v>
      </c>
    </row>
    <row r="94" spans="1:9" ht="15" customHeight="1">
      <c r="A94" s="76" t="s">
        <v>85</v>
      </c>
      <c r="B94" s="72" t="s">
        <v>151</v>
      </c>
      <c r="C94" s="85">
        <f t="shared" si="10"/>
        <v>2</v>
      </c>
      <c r="D94" s="85"/>
      <c r="E94" s="85"/>
      <c r="F94" s="85"/>
      <c r="G94" s="41">
        <f t="shared" si="11"/>
        <v>2</v>
      </c>
      <c r="H94" s="72"/>
      <c r="I94" s="72" t="s">
        <v>369</v>
      </c>
    </row>
    <row r="95" spans="1:9" ht="15" customHeight="1">
      <c r="A95" s="76" t="s">
        <v>86</v>
      </c>
      <c r="B95" s="72" t="s">
        <v>151</v>
      </c>
      <c r="C95" s="85">
        <f t="shared" si="10"/>
        <v>2</v>
      </c>
      <c r="D95" s="85"/>
      <c r="E95" s="85"/>
      <c r="F95" s="85"/>
      <c r="G95" s="41">
        <f t="shared" si="11"/>
        <v>2</v>
      </c>
      <c r="H95" s="14"/>
      <c r="I95" s="72" t="s">
        <v>370</v>
      </c>
    </row>
    <row r="96" spans="1:9" ht="15" customHeight="1">
      <c r="A96" s="76" t="s">
        <v>87</v>
      </c>
      <c r="B96" s="72" t="s">
        <v>151</v>
      </c>
      <c r="C96" s="85">
        <f t="shared" si="10"/>
        <v>2</v>
      </c>
      <c r="D96" s="85"/>
      <c r="E96" s="85"/>
      <c r="F96" s="85"/>
      <c r="G96" s="41">
        <f t="shared" si="11"/>
        <v>2</v>
      </c>
      <c r="H96" s="14"/>
      <c r="I96" s="72" t="s">
        <v>399</v>
      </c>
    </row>
    <row r="97" spans="1:9" ht="15" customHeight="1">
      <c r="A97" s="76" t="s">
        <v>88</v>
      </c>
      <c r="B97" s="72" t="s">
        <v>152</v>
      </c>
      <c r="C97" s="85">
        <f t="shared" si="10"/>
        <v>0</v>
      </c>
      <c r="D97" s="85"/>
      <c r="E97" s="85"/>
      <c r="F97" s="85"/>
      <c r="G97" s="41">
        <f t="shared" si="11"/>
        <v>0</v>
      </c>
      <c r="H97" s="14"/>
      <c r="I97" s="72" t="s">
        <v>674</v>
      </c>
    </row>
    <row r="98" spans="1:9" ht="15" customHeight="1">
      <c r="A98" s="76" t="s">
        <v>89</v>
      </c>
      <c r="B98" s="72" t="s">
        <v>152</v>
      </c>
      <c r="C98" s="85">
        <f t="shared" si="10"/>
        <v>0</v>
      </c>
      <c r="D98" s="85"/>
      <c r="E98" s="85"/>
      <c r="F98" s="85"/>
      <c r="G98" s="41">
        <f t="shared" si="11"/>
        <v>0</v>
      </c>
      <c r="H98" s="14"/>
      <c r="I98" s="72" t="s">
        <v>680</v>
      </c>
    </row>
    <row r="99" ht="12">
      <c r="B99" s="27" t="s">
        <v>96</v>
      </c>
    </row>
    <row r="100" spans="1:9" ht="12">
      <c r="A100" s="94"/>
      <c r="B100" s="94"/>
      <c r="C100" s="94"/>
      <c r="D100" s="94"/>
      <c r="E100" s="94"/>
      <c r="F100" s="94"/>
      <c r="G100" s="94"/>
      <c r="H100" s="94"/>
      <c r="I100" s="109"/>
    </row>
    <row r="107" spans="1:9" ht="12">
      <c r="A107" s="94"/>
      <c r="B107" s="94"/>
      <c r="C107" s="94"/>
      <c r="D107" s="94"/>
      <c r="E107" s="94"/>
      <c r="F107" s="94"/>
      <c r="G107" s="94"/>
      <c r="H107" s="94"/>
      <c r="I107" s="109"/>
    </row>
    <row r="111" spans="1:9" ht="12">
      <c r="A111" s="94"/>
      <c r="B111" s="94"/>
      <c r="C111" s="94"/>
      <c r="D111" s="94"/>
      <c r="E111" s="94"/>
      <c r="F111" s="94"/>
      <c r="G111" s="94"/>
      <c r="H111" s="94"/>
      <c r="I111" s="109"/>
    </row>
    <row r="114" spans="1:9" ht="12">
      <c r="A114" s="94"/>
      <c r="B114" s="94"/>
      <c r="C114" s="94"/>
      <c r="D114" s="94"/>
      <c r="E114" s="94"/>
      <c r="F114" s="94"/>
      <c r="G114" s="94"/>
      <c r="H114" s="94"/>
      <c r="I114" s="109"/>
    </row>
    <row r="118" spans="1:9" ht="12">
      <c r="A118" s="94"/>
      <c r="B118" s="94"/>
      <c r="C118" s="94"/>
      <c r="D118" s="94"/>
      <c r="E118" s="94"/>
      <c r="F118" s="94"/>
      <c r="G118" s="94"/>
      <c r="H118" s="94"/>
      <c r="I118" s="109"/>
    </row>
    <row r="121" spans="1:9" ht="12">
      <c r="A121" s="94"/>
      <c r="B121" s="94"/>
      <c r="C121" s="94"/>
      <c r="D121" s="94"/>
      <c r="E121" s="94"/>
      <c r="F121" s="94"/>
      <c r="G121" s="94"/>
      <c r="H121" s="94"/>
      <c r="I121" s="109"/>
    </row>
    <row r="125" spans="1:9" ht="12">
      <c r="A125" s="94"/>
      <c r="B125" s="94"/>
      <c r="C125" s="94"/>
      <c r="D125" s="94"/>
      <c r="E125" s="94"/>
      <c r="F125" s="94"/>
      <c r="G125" s="94"/>
      <c r="H125" s="94"/>
      <c r="I125" s="109"/>
    </row>
  </sheetData>
  <sheetProtection/>
  <autoFilter ref="A6:I99"/>
  <mergeCells count="11">
    <mergeCell ref="E4:E5"/>
    <mergeCell ref="F4:F5"/>
    <mergeCell ref="A2:I2"/>
    <mergeCell ref="D4:D5"/>
    <mergeCell ref="G4:G5"/>
    <mergeCell ref="I3:I5"/>
    <mergeCell ref="A1:I1"/>
    <mergeCell ref="A3:A5"/>
    <mergeCell ref="H3:H5"/>
    <mergeCell ref="C3:G3"/>
    <mergeCell ref="C4:C5"/>
  </mergeCells>
  <dataValidations count="2">
    <dataValidation type="list" allowBlank="1" showInputMessage="1" showErrorMessage="1" sqref="E25:F25 E69:F76 E6:F6 D69:D75 D37:F37 E54:F54 E46:F46 D47:F53 D89:F89">
      <formula1>"0,5"</formula1>
    </dataValidation>
    <dataValidation type="list" allowBlank="1" showInputMessage="1" showErrorMessage="1" sqref="B6:B98 C76:D76 C69 C25 C46 C37 C54:D54 C89">
      <formula1>$B$4:$B$5</formula1>
    </dataValidation>
  </dataValidations>
  <hyperlinks>
    <hyperlink ref="I77" r:id="rId1" display="http://www.minfin-altai.ru/regulatory/bills/?ELEMENT_ID=3028"/>
    <hyperlink ref="I82" r:id="rId2" display="http://xn--h1aakfb4b.xn--80aaaac8algcbgbck3fl0q.xn--p1ai/budget/edge/proj_zzk/proekt_zakona2018.html"/>
    <hyperlink ref="I88" r:id="rId3" display="http://acts.findep.org/acts.html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7" r:id="rId4"/>
  <headerFooter>
    <oddFooter>&amp;C&amp;"Times New Roman,обычный"&amp;8&amp;P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zoomScalePageLayoutView="0" workbookViewId="0" topLeftCell="A1">
      <selection activeCell="H68" sqref="H68"/>
    </sheetView>
  </sheetViews>
  <sheetFormatPr defaultColWidth="9.140625" defaultRowHeight="15"/>
  <cols>
    <col min="1" max="1" width="31.28125" style="27" customWidth="1"/>
    <col min="2" max="2" width="49.421875" style="27" customWidth="1"/>
    <col min="3" max="7" width="6.7109375" style="27" customWidth="1"/>
    <col min="8" max="8" width="16.8515625" style="27" customWidth="1"/>
    <col min="9" max="9" width="21.28125" style="30" customWidth="1"/>
    <col min="10" max="16384" width="9.140625" style="27" customWidth="1"/>
  </cols>
  <sheetData>
    <row r="1" spans="1:9" ht="29.25" customHeight="1">
      <c r="A1" s="176" t="s">
        <v>153</v>
      </c>
      <c r="B1" s="176"/>
      <c r="C1" s="176"/>
      <c r="D1" s="176"/>
      <c r="E1" s="176"/>
      <c r="F1" s="176"/>
      <c r="G1" s="176"/>
      <c r="H1" s="176"/>
      <c r="I1" s="176"/>
    </row>
    <row r="2" spans="1:9" ht="16.5" customHeight="1">
      <c r="A2" s="196" t="s">
        <v>683</v>
      </c>
      <c r="B2" s="197"/>
      <c r="C2" s="197"/>
      <c r="D2" s="197"/>
      <c r="E2" s="197"/>
      <c r="F2" s="197"/>
      <c r="G2" s="197"/>
      <c r="H2" s="197"/>
      <c r="I2" s="197"/>
    </row>
    <row r="3" spans="1:9" ht="63" customHeight="1">
      <c r="A3" s="171" t="s">
        <v>103</v>
      </c>
      <c r="B3" s="129" t="s">
        <v>154</v>
      </c>
      <c r="C3" s="171" t="s">
        <v>155</v>
      </c>
      <c r="D3" s="171"/>
      <c r="E3" s="172"/>
      <c r="F3" s="172"/>
      <c r="G3" s="172"/>
      <c r="H3" s="171" t="s">
        <v>117</v>
      </c>
      <c r="I3" s="185" t="s">
        <v>411</v>
      </c>
    </row>
    <row r="4" spans="1:9" ht="30" customHeight="1">
      <c r="A4" s="172"/>
      <c r="B4" s="77" t="s">
        <v>142</v>
      </c>
      <c r="C4" s="172" t="s">
        <v>105</v>
      </c>
      <c r="D4" s="172" t="s">
        <v>388</v>
      </c>
      <c r="E4" s="172" t="s">
        <v>389</v>
      </c>
      <c r="F4" s="172" t="s">
        <v>385</v>
      </c>
      <c r="G4" s="192" t="s">
        <v>104</v>
      </c>
      <c r="H4" s="171"/>
      <c r="I4" s="186"/>
    </row>
    <row r="5" spans="1:9" ht="30" customHeight="1">
      <c r="A5" s="172"/>
      <c r="B5" s="77" t="s">
        <v>152</v>
      </c>
      <c r="C5" s="172"/>
      <c r="D5" s="191"/>
      <c r="E5" s="191"/>
      <c r="F5" s="172"/>
      <c r="G5" s="192"/>
      <c r="H5" s="171"/>
      <c r="I5" s="187"/>
    </row>
    <row r="6" spans="1:9" s="29" customFormat="1" ht="15" customHeight="1">
      <c r="A6" s="75" t="s">
        <v>0</v>
      </c>
      <c r="B6" s="75"/>
      <c r="C6" s="78"/>
      <c r="D6" s="78"/>
      <c r="E6" s="78"/>
      <c r="F6" s="78"/>
      <c r="G6" s="79"/>
      <c r="H6" s="78"/>
      <c r="I6" s="82"/>
    </row>
    <row r="7" spans="1:9" ht="15" customHeight="1">
      <c r="A7" s="72" t="s">
        <v>1</v>
      </c>
      <c r="B7" s="80" t="s">
        <v>142</v>
      </c>
      <c r="C7" s="84">
        <f>IF(B7=$B$4,2,0)</f>
        <v>2</v>
      </c>
      <c r="D7" s="84"/>
      <c r="E7" s="84"/>
      <c r="F7" s="84"/>
      <c r="G7" s="90">
        <f>C7*(1-D7)*(1-E7)*(1-F7)</f>
        <v>2</v>
      </c>
      <c r="H7" s="81"/>
      <c r="I7" s="80" t="s">
        <v>271</v>
      </c>
    </row>
    <row r="8" spans="1:9" ht="15" customHeight="1">
      <c r="A8" s="72" t="s">
        <v>2</v>
      </c>
      <c r="B8" s="80" t="s">
        <v>142</v>
      </c>
      <c r="C8" s="84">
        <f aca="true" t="shared" si="0" ref="C8:C24">IF(B8=$B$4,2,0)</f>
        <v>2</v>
      </c>
      <c r="D8" s="84"/>
      <c r="E8" s="84"/>
      <c r="F8" s="84"/>
      <c r="G8" s="90">
        <f>C8*(1-D8)*(1-E8)*(1-F8)</f>
        <v>2</v>
      </c>
      <c r="H8" s="80"/>
      <c r="I8" s="91" t="s">
        <v>387</v>
      </c>
    </row>
    <row r="9" spans="1:9" ht="15" customHeight="1">
      <c r="A9" s="72" t="s">
        <v>3</v>
      </c>
      <c r="B9" s="80" t="s">
        <v>142</v>
      </c>
      <c r="C9" s="84">
        <f t="shared" si="0"/>
        <v>2</v>
      </c>
      <c r="D9" s="84"/>
      <c r="E9" s="84"/>
      <c r="F9" s="84"/>
      <c r="G9" s="90">
        <f aca="true" t="shared" si="1" ref="G9:G24">C9*(1-D9)*(1-E9)*(1-F9)</f>
        <v>2</v>
      </c>
      <c r="H9" s="81"/>
      <c r="I9" s="80" t="s">
        <v>307</v>
      </c>
    </row>
    <row r="10" spans="1:9" ht="15" customHeight="1">
      <c r="A10" s="72" t="s">
        <v>4</v>
      </c>
      <c r="B10" s="80" t="s">
        <v>142</v>
      </c>
      <c r="C10" s="84">
        <f t="shared" si="0"/>
        <v>2</v>
      </c>
      <c r="D10" s="84"/>
      <c r="E10" s="84"/>
      <c r="F10" s="84"/>
      <c r="G10" s="90">
        <f t="shared" si="1"/>
        <v>2</v>
      </c>
      <c r="H10" s="81"/>
      <c r="I10" s="80" t="s">
        <v>308</v>
      </c>
    </row>
    <row r="11" spans="1:9" ht="15" customHeight="1">
      <c r="A11" s="72" t="s">
        <v>5</v>
      </c>
      <c r="B11" s="80" t="s">
        <v>142</v>
      </c>
      <c r="C11" s="84">
        <f t="shared" si="0"/>
        <v>2</v>
      </c>
      <c r="D11" s="84"/>
      <c r="E11" s="84"/>
      <c r="F11" s="84"/>
      <c r="G11" s="90">
        <f t="shared" si="1"/>
        <v>2</v>
      </c>
      <c r="H11" s="81"/>
      <c r="I11" s="80" t="s">
        <v>337</v>
      </c>
    </row>
    <row r="12" spans="1:9" ht="15" customHeight="1">
      <c r="A12" s="72" t="s">
        <v>114</v>
      </c>
      <c r="B12" s="80" t="s">
        <v>142</v>
      </c>
      <c r="C12" s="84">
        <f t="shared" si="0"/>
        <v>2</v>
      </c>
      <c r="D12" s="84"/>
      <c r="E12" s="84"/>
      <c r="F12" s="84"/>
      <c r="G12" s="90">
        <f t="shared" si="1"/>
        <v>2</v>
      </c>
      <c r="H12" s="81"/>
      <c r="I12" s="80" t="s">
        <v>309</v>
      </c>
    </row>
    <row r="13" spans="1:9" ht="15" customHeight="1">
      <c r="A13" s="72" t="s">
        <v>7</v>
      </c>
      <c r="B13" s="80" t="s">
        <v>142</v>
      </c>
      <c r="C13" s="84">
        <f t="shared" si="0"/>
        <v>2</v>
      </c>
      <c r="D13" s="84"/>
      <c r="E13" s="84"/>
      <c r="F13" s="84"/>
      <c r="G13" s="90">
        <f t="shared" si="1"/>
        <v>2</v>
      </c>
      <c r="H13" s="81"/>
      <c r="I13" s="80" t="s">
        <v>310</v>
      </c>
    </row>
    <row r="14" spans="1:9" ht="15" customHeight="1">
      <c r="A14" s="72" t="s">
        <v>8</v>
      </c>
      <c r="B14" s="80" t="s">
        <v>142</v>
      </c>
      <c r="C14" s="84">
        <f t="shared" si="0"/>
        <v>2</v>
      </c>
      <c r="D14" s="84"/>
      <c r="E14" s="84"/>
      <c r="F14" s="84"/>
      <c r="G14" s="90">
        <f t="shared" si="1"/>
        <v>2</v>
      </c>
      <c r="H14" s="80"/>
      <c r="I14" s="80" t="s">
        <v>311</v>
      </c>
    </row>
    <row r="15" spans="1:9" ht="15" customHeight="1">
      <c r="A15" s="72" t="s">
        <v>9</v>
      </c>
      <c r="B15" s="80" t="s">
        <v>152</v>
      </c>
      <c r="C15" s="84">
        <f t="shared" si="0"/>
        <v>0</v>
      </c>
      <c r="D15" s="84"/>
      <c r="E15" s="84"/>
      <c r="F15" s="84"/>
      <c r="G15" s="90">
        <f t="shared" si="1"/>
        <v>0</v>
      </c>
      <c r="H15" s="80"/>
      <c r="I15" s="72" t="s">
        <v>450</v>
      </c>
    </row>
    <row r="16" spans="1:9" ht="15" customHeight="1">
      <c r="A16" s="72" t="s">
        <v>10</v>
      </c>
      <c r="B16" s="80" t="s">
        <v>142</v>
      </c>
      <c r="C16" s="84">
        <f t="shared" si="0"/>
        <v>2</v>
      </c>
      <c r="D16" s="84"/>
      <c r="E16" s="84"/>
      <c r="F16" s="84"/>
      <c r="G16" s="90">
        <f t="shared" si="1"/>
        <v>2</v>
      </c>
      <c r="H16" s="81"/>
      <c r="I16" s="80" t="s">
        <v>314</v>
      </c>
    </row>
    <row r="17" spans="1:9" ht="15" customHeight="1">
      <c r="A17" s="72" t="s">
        <v>11</v>
      </c>
      <c r="B17" s="80" t="s">
        <v>152</v>
      </c>
      <c r="C17" s="84">
        <f t="shared" si="0"/>
        <v>0</v>
      </c>
      <c r="D17" s="84"/>
      <c r="E17" s="84"/>
      <c r="F17" s="84"/>
      <c r="G17" s="90">
        <f t="shared" si="1"/>
        <v>0</v>
      </c>
      <c r="H17" s="80"/>
      <c r="I17" s="80" t="s">
        <v>347</v>
      </c>
    </row>
    <row r="18" spans="1:9" ht="15" customHeight="1">
      <c r="A18" s="72" t="s">
        <v>12</v>
      </c>
      <c r="B18" s="80" t="s">
        <v>152</v>
      </c>
      <c r="C18" s="84">
        <f t="shared" si="0"/>
        <v>0</v>
      </c>
      <c r="D18" s="84"/>
      <c r="E18" s="84"/>
      <c r="F18" s="84"/>
      <c r="G18" s="90">
        <f t="shared" si="1"/>
        <v>0</v>
      </c>
      <c r="H18" s="80" t="s">
        <v>414</v>
      </c>
      <c r="I18" s="80" t="s">
        <v>315</v>
      </c>
    </row>
    <row r="19" spans="1:9" ht="15" customHeight="1">
      <c r="A19" s="72" t="s">
        <v>13</v>
      </c>
      <c r="B19" s="80" t="s">
        <v>152</v>
      </c>
      <c r="C19" s="84">
        <f t="shared" si="0"/>
        <v>0</v>
      </c>
      <c r="D19" s="84"/>
      <c r="E19" s="84"/>
      <c r="F19" s="84"/>
      <c r="G19" s="90">
        <f t="shared" si="1"/>
        <v>0</v>
      </c>
      <c r="H19" s="80" t="s">
        <v>414</v>
      </c>
      <c r="I19" s="80" t="s">
        <v>316</v>
      </c>
    </row>
    <row r="20" spans="1:9" ht="15" customHeight="1">
      <c r="A20" s="72" t="s">
        <v>14</v>
      </c>
      <c r="B20" s="80" t="s">
        <v>152</v>
      </c>
      <c r="C20" s="84">
        <f t="shared" si="0"/>
        <v>0</v>
      </c>
      <c r="D20" s="84"/>
      <c r="E20" s="84"/>
      <c r="F20" s="84"/>
      <c r="G20" s="90">
        <f t="shared" si="1"/>
        <v>0</v>
      </c>
      <c r="H20" s="80" t="s">
        <v>414</v>
      </c>
      <c r="I20" s="80" t="s">
        <v>317</v>
      </c>
    </row>
    <row r="21" spans="1:9" ht="15" customHeight="1">
      <c r="A21" s="72" t="s">
        <v>15</v>
      </c>
      <c r="B21" s="80" t="s">
        <v>142</v>
      </c>
      <c r="C21" s="84">
        <f t="shared" si="0"/>
        <v>2</v>
      </c>
      <c r="D21" s="84"/>
      <c r="E21" s="84"/>
      <c r="F21" s="84"/>
      <c r="G21" s="90">
        <f t="shared" si="1"/>
        <v>2</v>
      </c>
      <c r="H21" s="81"/>
      <c r="I21" s="72" t="s">
        <v>343</v>
      </c>
    </row>
    <row r="22" spans="1:9" ht="15" customHeight="1">
      <c r="A22" s="72" t="s">
        <v>16</v>
      </c>
      <c r="B22" s="80" t="s">
        <v>142</v>
      </c>
      <c r="C22" s="84">
        <f t="shared" si="0"/>
        <v>2</v>
      </c>
      <c r="D22" s="84"/>
      <c r="E22" s="84"/>
      <c r="F22" s="84"/>
      <c r="G22" s="90">
        <f t="shared" si="1"/>
        <v>2</v>
      </c>
      <c r="H22" s="80"/>
      <c r="I22" s="80" t="s">
        <v>319</v>
      </c>
    </row>
    <row r="23" spans="1:9" ht="15" customHeight="1">
      <c r="A23" s="72" t="s">
        <v>17</v>
      </c>
      <c r="B23" s="80" t="s">
        <v>142</v>
      </c>
      <c r="C23" s="84">
        <f t="shared" si="0"/>
        <v>2</v>
      </c>
      <c r="D23" s="84"/>
      <c r="E23" s="84"/>
      <c r="F23" s="84"/>
      <c r="G23" s="90">
        <f t="shared" si="1"/>
        <v>2</v>
      </c>
      <c r="H23" s="80"/>
      <c r="I23" s="80" t="s">
        <v>320</v>
      </c>
    </row>
    <row r="24" spans="1:9" ht="15" customHeight="1">
      <c r="A24" s="72" t="s">
        <v>18</v>
      </c>
      <c r="B24" s="80" t="s">
        <v>142</v>
      </c>
      <c r="C24" s="84">
        <f t="shared" si="0"/>
        <v>2</v>
      </c>
      <c r="D24" s="84"/>
      <c r="E24" s="84"/>
      <c r="F24" s="84"/>
      <c r="G24" s="90">
        <f t="shared" si="1"/>
        <v>2</v>
      </c>
      <c r="H24" s="80"/>
      <c r="I24" s="80" t="s">
        <v>321</v>
      </c>
    </row>
    <row r="25" spans="1:9" s="29" customFormat="1" ht="15" customHeight="1">
      <c r="A25" s="75" t="s">
        <v>19</v>
      </c>
      <c r="B25" s="75"/>
      <c r="C25" s="75"/>
      <c r="D25" s="75"/>
      <c r="E25" s="86"/>
      <c r="F25" s="86"/>
      <c r="G25" s="87"/>
      <c r="H25" s="15"/>
      <c r="I25" s="75"/>
    </row>
    <row r="26" spans="1:9" ht="15" customHeight="1">
      <c r="A26" s="72" t="s">
        <v>20</v>
      </c>
      <c r="B26" s="80" t="s">
        <v>152</v>
      </c>
      <c r="C26" s="84">
        <f aca="true" t="shared" si="2" ref="C26:C68">IF(B26=$B$4,2,0)</f>
        <v>0</v>
      </c>
      <c r="D26" s="84"/>
      <c r="E26" s="84"/>
      <c r="F26" s="84"/>
      <c r="G26" s="90">
        <f aca="true" t="shared" si="3" ref="G26:G68">C26*(1-D26)*(1-E26)*(1-F26)</f>
        <v>0</v>
      </c>
      <c r="H26" s="80"/>
      <c r="I26" s="80" t="s">
        <v>268</v>
      </c>
    </row>
    <row r="27" spans="1:9" ht="15" customHeight="1">
      <c r="A27" s="72" t="s">
        <v>21</v>
      </c>
      <c r="B27" s="80" t="s">
        <v>152</v>
      </c>
      <c r="C27" s="84">
        <f t="shared" si="2"/>
        <v>0</v>
      </c>
      <c r="D27" s="84"/>
      <c r="E27" s="84"/>
      <c r="F27" s="84"/>
      <c r="G27" s="90">
        <f t="shared" si="3"/>
        <v>0</v>
      </c>
      <c r="H27" s="80"/>
      <c r="I27" s="80" t="s">
        <v>261</v>
      </c>
    </row>
    <row r="28" spans="1:9" ht="15" customHeight="1">
      <c r="A28" s="72" t="s">
        <v>22</v>
      </c>
      <c r="B28" s="80" t="s">
        <v>142</v>
      </c>
      <c r="C28" s="84">
        <f t="shared" si="2"/>
        <v>2</v>
      </c>
      <c r="D28" s="84"/>
      <c r="E28" s="84"/>
      <c r="F28" s="84"/>
      <c r="G28" s="90">
        <f t="shared" si="3"/>
        <v>2</v>
      </c>
      <c r="H28" s="80"/>
      <c r="I28" s="80" t="s">
        <v>459</v>
      </c>
    </row>
    <row r="29" spans="1:9" ht="15" customHeight="1">
      <c r="A29" s="72" t="s">
        <v>23</v>
      </c>
      <c r="B29" s="80" t="s">
        <v>142</v>
      </c>
      <c r="C29" s="84">
        <f t="shared" si="2"/>
        <v>2</v>
      </c>
      <c r="D29" s="84"/>
      <c r="E29" s="84"/>
      <c r="F29" s="84"/>
      <c r="G29" s="90">
        <f t="shared" si="3"/>
        <v>2</v>
      </c>
      <c r="H29" s="80"/>
      <c r="I29" s="138" t="s">
        <v>270</v>
      </c>
    </row>
    <row r="30" spans="1:9" ht="15" customHeight="1">
      <c r="A30" s="72" t="s">
        <v>24</v>
      </c>
      <c r="B30" s="80" t="s">
        <v>142</v>
      </c>
      <c r="C30" s="84">
        <f t="shared" si="2"/>
        <v>2</v>
      </c>
      <c r="D30" s="84"/>
      <c r="E30" s="84"/>
      <c r="F30" s="84"/>
      <c r="G30" s="90">
        <f t="shared" si="3"/>
        <v>2</v>
      </c>
      <c r="H30" s="80"/>
      <c r="I30" s="72" t="s">
        <v>264</v>
      </c>
    </row>
    <row r="31" spans="1:10" ht="15" customHeight="1">
      <c r="A31" s="72" t="s">
        <v>25</v>
      </c>
      <c r="B31" s="80" t="s">
        <v>142</v>
      </c>
      <c r="C31" s="84">
        <f t="shared" si="2"/>
        <v>2</v>
      </c>
      <c r="D31" s="84"/>
      <c r="E31" s="84"/>
      <c r="F31" s="84"/>
      <c r="G31" s="90">
        <f t="shared" si="3"/>
        <v>2</v>
      </c>
      <c r="H31" s="80"/>
      <c r="I31" s="114" t="s">
        <v>404</v>
      </c>
      <c r="J31" s="28"/>
    </row>
    <row r="32" spans="1:9" ht="15" customHeight="1">
      <c r="A32" s="72" t="s">
        <v>26</v>
      </c>
      <c r="B32" s="80" t="s">
        <v>142</v>
      </c>
      <c r="C32" s="84">
        <f t="shared" si="2"/>
        <v>2</v>
      </c>
      <c r="D32" s="84"/>
      <c r="E32" s="84"/>
      <c r="F32" s="84"/>
      <c r="G32" s="90">
        <f t="shared" si="3"/>
        <v>2</v>
      </c>
      <c r="H32" s="89"/>
      <c r="I32" s="88" t="s">
        <v>259</v>
      </c>
    </row>
    <row r="33" spans="1:9" ht="15" customHeight="1">
      <c r="A33" s="72" t="s">
        <v>27</v>
      </c>
      <c r="B33" s="80" t="s">
        <v>142</v>
      </c>
      <c r="C33" s="84">
        <f t="shared" si="2"/>
        <v>2</v>
      </c>
      <c r="D33" s="84"/>
      <c r="E33" s="85"/>
      <c r="F33" s="84"/>
      <c r="G33" s="90">
        <f t="shared" si="3"/>
        <v>2</v>
      </c>
      <c r="H33" s="72"/>
      <c r="I33" s="72" t="s">
        <v>274</v>
      </c>
    </row>
    <row r="34" spans="1:9" ht="15" customHeight="1">
      <c r="A34" s="72" t="s">
        <v>28</v>
      </c>
      <c r="B34" s="80" t="s">
        <v>152</v>
      </c>
      <c r="C34" s="84">
        <f t="shared" si="2"/>
        <v>0</v>
      </c>
      <c r="D34" s="84"/>
      <c r="E34" s="84"/>
      <c r="F34" s="84"/>
      <c r="G34" s="90">
        <f t="shared" si="3"/>
        <v>0</v>
      </c>
      <c r="H34" s="80"/>
      <c r="I34" s="80" t="s">
        <v>487</v>
      </c>
    </row>
    <row r="35" spans="1:9" ht="15" customHeight="1">
      <c r="A35" s="72" t="s">
        <v>29</v>
      </c>
      <c r="B35" s="80" t="s">
        <v>142</v>
      </c>
      <c r="C35" s="84">
        <f t="shared" si="2"/>
        <v>2</v>
      </c>
      <c r="D35" s="84"/>
      <c r="E35" s="85"/>
      <c r="F35" s="84"/>
      <c r="G35" s="90">
        <f t="shared" si="3"/>
        <v>2</v>
      </c>
      <c r="H35" s="72"/>
      <c r="I35" s="72" t="s">
        <v>267</v>
      </c>
    </row>
    <row r="36" spans="1:9" ht="15" customHeight="1">
      <c r="A36" s="72" t="s">
        <v>30</v>
      </c>
      <c r="B36" s="80" t="s">
        <v>142</v>
      </c>
      <c r="C36" s="84">
        <f t="shared" si="2"/>
        <v>2</v>
      </c>
      <c r="D36" s="84"/>
      <c r="E36" s="84"/>
      <c r="F36" s="84"/>
      <c r="G36" s="90">
        <f t="shared" si="3"/>
        <v>2</v>
      </c>
      <c r="H36" s="80"/>
      <c r="I36" s="80" t="s">
        <v>266</v>
      </c>
    </row>
    <row r="37" spans="1:9" s="29" customFormat="1" ht="15" customHeight="1">
      <c r="A37" s="75" t="s">
        <v>31</v>
      </c>
      <c r="B37" s="75"/>
      <c r="C37" s="75"/>
      <c r="D37" s="86"/>
      <c r="E37" s="86"/>
      <c r="F37" s="86"/>
      <c r="G37" s="87"/>
      <c r="H37" s="15"/>
      <c r="I37" s="75"/>
    </row>
    <row r="38" spans="1:9" ht="15" customHeight="1">
      <c r="A38" s="72" t="s">
        <v>32</v>
      </c>
      <c r="B38" s="80" t="s">
        <v>142</v>
      </c>
      <c r="C38" s="84">
        <f t="shared" si="2"/>
        <v>2</v>
      </c>
      <c r="D38" s="84"/>
      <c r="E38" s="84"/>
      <c r="F38" s="84"/>
      <c r="G38" s="90">
        <f t="shared" si="3"/>
        <v>2</v>
      </c>
      <c r="H38" s="80"/>
      <c r="I38" s="80" t="s">
        <v>502</v>
      </c>
    </row>
    <row r="39" spans="1:9" ht="15" customHeight="1">
      <c r="A39" s="72" t="s">
        <v>33</v>
      </c>
      <c r="B39" s="80" t="s">
        <v>142</v>
      </c>
      <c r="C39" s="84">
        <f t="shared" si="2"/>
        <v>2</v>
      </c>
      <c r="D39" s="84"/>
      <c r="E39" s="84"/>
      <c r="F39" s="84"/>
      <c r="G39" s="90">
        <f t="shared" si="3"/>
        <v>2</v>
      </c>
      <c r="H39" s="81"/>
      <c r="I39" s="80" t="s">
        <v>276</v>
      </c>
    </row>
    <row r="40" spans="1:9" ht="15" customHeight="1">
      <c r="A40" s="72" t="s">
        <v>101</v>
      </c>
      <c r="B40" s="80" t="s">
        <v>152</v>
      </c>
      <c r="C40" s="84">
        <f t="shared" si="2"/>
        <v>0</v>
      </c>
      <c r="D40" s="84"/>
      <c r="E40" s="84"/>
      <c r="F40" s="84"/>
      <c r="G40" s="90">
        <f t="shared" si="3"/>
        <v>0</v>
      </c>
      <c r="H40" s="80"/>
      <c r="I40" s="80" t="s">
        <v>289</v>
      </c>
    </row>
    <row r="41" spans="1:9" ht="15" customHeight="1">
      <c r="A41" s="72" t="s">
        <v>34</v>
      </c>
      <c r="B41" s="80" t="s">
        <v>142</v>
      </c>
      <c r="C41" s="84">
        <f t="shared" si="2"/>
        <v>2</v>
      </c>
      <c r="D41" s="84"/>
      <c r="E41" s="84"/>
      <c r="F41" s="84"/>
      <c r="G41" s="90">
        <f t="shared" si="3"/>
        <v>2</v>
      </c>
      <c r="H41" s="80"/>
      <c r="I41" s="114" t="s">
        <v>291</v>
      </c>
    </row>
    <row r="42" spans="1:9" ht="15" customHeight="1">
      <c r="A42" s="72" t="s">
        <v>35</v>
      </c>
      <c r="B42" s="80" t="s">
        <v>152</v>
      </c>
      <c r="C42" s="84">
        <f t="shared" si="2"/>
        <v>0</v>
      </c>
      <c r="D42" s="84"/>
      <c r="E42" s="84"/>
      <c r="F42" s="84"/>
      <c r="G42" s="90">
        <f t="shared" si="3"/>
        <v>0</v>
      </c>
      <c r="H42" s="80"/>
      <c r="I42" s="80" t="s">
        <v>277</v>
      </c>
    </row>
    <row r="43" spans="1:9" ht="15" customHeight="1">
      <c r="A43" s="72" t="s">
        <v>36</v>
      </c>
      <c r="B43" s="80" t="s">
        <v>142</v>
      </c>
      <c r="C43" s="84">
        <f t="shared" si="2"/>
        <v>2</v>
      </c>
      <c r="D43" s="84"/>
      <c r="E43" s="84"/>
      <c r="F43" s="84"/>
      <c r="G43" s="90">
        <f t="shared" si="3"/>
        <v>2</v>
      </c>
      <c r="H43" s="80"/>
      <c r="I43" s="80" t="s">
        <v>292</v>
      </c>
    </row>
    <row r="44" spans="1:9" ht="15" customHeight="1">
      <c r="A44" s="72" t="s">
        <v>37</v>
      </c>
      <c r="B44" s="80" t="s">
        <v>152</v>
      </c>
      <c r="C44" s="84">
        <f t="shared" si="2"/>
        <v>0</v>
      </c>
      <c r="D44" s="84"/>
      <c r="E44" s="84"/>
      <c r="F44" s="84"/>
      <c r="G44" s="90">
        <f t="shared" si="3"/>
        <v>0</v>
      </c>
      <c r="H44" s="89"/>
      <c r="I44" s="25" t="s">
        <v>293</v>
      </c>
    </row>
    <row r="45" spans="1:9" ht="15" customHeight="1">
      <c r="A45" s="72" t="s">
        <v>102</v>
      </c>
      <c r="B45" s="80" t="s">
        <v>152</v>
      </c>
      <c r="C45" s="84">
        <f t="shared" si="2"/>
        <v>0</v>
      </c>
      <c r="D45" s="84"/>
      <c r="E45" s="84"/>
      <c r="F45" s="84"/>
      <c r="G45" s="90">
        <f t="shared" si="3"/>
        <v>0</v>
      </c>
      <c r="H45" s="89" t="s">
        <v>556</v>
      </c>
      <c r="I45" s="88" t="s">
        <v>304</v>
      </c>
    </row>
    <row r="46" spans="1:9" s="29" customFormat="1" ht="15" customHeight="1">
      <c r="A46" s="75" t="s">
        <v>38</v>
      </c>
      <c r="B46" s="75"/>
      <c r="C46" s="75"/>
      <c r="D46" s="86"/>
      <c r="E46" s="86"/>
      <c r="F46" s="86"/>
      <c r="G46" s="87"/>
      <c r="H46" s="15"/>
      <c r="I46" s="75"/>
    </row>
    <row r="47" spans="1:9" ht="15" customHeight="1">
      <c r="A47" s="72" t="s">
        <v>39</v>
      </c>
      <c r="B47" s="80" t="s">
        <v>152</v>
      </c>
      <c r="C47" s="84">
        <f aca="true" t="shared" si="4" ref="C47:C60">IF(B47=$B$4,2,0)</f>
        <v>0</v>
      </c>
      <c r="D47" s="84"/>
      <c r="E47" s="84"/>
      <c r="F47" s="84"/>
      <c r="G47" s="90">
        <f aca="true" t="shared" si="5" ref="G47:G60">C47*(1-D47)*(1-E47)*(1-F47)</f>
        <v>0</v>
      </c>
      <c r="H47" s="80"/>
      <c r="I47" s="80" t="s">
        <v>322</v>
      </c>
    </row>
    <row r="48" spans="1:9" ht="15" customHeight="1">
      <c r="A48" s="72" t="s">
        <v>40</v>
      </c>
      <c r="B48" s="80" t="s">
        <v>152</v>
      </c>
      <c r="C48" s="84">
        <f t="shared" si="4"/>
        <v>0</v>
      </c>
      <c r="D48" s="84"/>
      <c r="E48" s="84"/>
      <c r="F48" s="84"/>
      <c r="G48" s="90">
        <f t="shared" si="5"/>
        <v>0</v>
      </c>
      <c r="H48" s="80"/>
      <c r="I48" s="80" t="s">
        <v>323</v>
      </c>
    </row>
    <row r="49" spans="1:9" ht="15" customHeight="1">
      <c r="A49" s="72" t="s">
        <v>41</v>
      </c>
      <c r="B49" s="80" t="s">
        <v>142</v>
      </c>
      <c r="C49" s="84">
        <f t="shared" si="4"/>
        <v>2</v>
      </c>
      <c r="D49" s="84"/>
      <c r="E49" s="84"/>
      <c r="F49" s="84"/>
      <c r="G49" s="90">
        <f t="shared" si="5"/>
        <v>2</v>
      </c>
      <c r="H49" s="80"/>
      <c r="I49" s="80" t="s">
        <v>324</v>
      </c>
    </row>
    <row r="50" spans="1:9" ht="15" customHeight="1">
      <c r="A50" s="72" t="s">
        <v>42</v>
      </c>
      <c r="B50" s="80" t="s">
        <v>142</v>
      </c>
      <c r="C50" s="84">
        <f t="shared" si="4"/>
        <v>2</v>
      </c>
      <c r="D50" s="84"/>
      <c r="E50" s="84"/>
      <c r="F50" s="84"/>
      <c r="G50" s="90">
        <f t="shared" si="5"/>
        <v>2</v>
      </c>
      <c r="H50" s="81"/>
      <c r="I50" s="80" t="s">
        <v>273</v>
      </c>
    </row>
    <row r="51" spans="1:9" ht="15" customHeight="1">
      <c r="A51" s="72" t="s">
        <v>92</v>
      </c>
      <c r="B51" s="80" t="s">
        <v>152</v>
      </c>
      <c r="C51" s="84">
        <f t="shared" si="4"/>
        <v>0</v>
      </c>
      <c r="D51" s="84"/>
      <c r="E51" s="84"/>
      <c r="F51" s="84"/>
      <c r="G51" s="90">
        <f t="shared" si="5"/>
        <v>0</v>
      </c>
      <c r="H51" s="80"/>
      <c r="I51" s="80" t="s">
        <v>531</v>
      </c>
    </row>
    <row r="52" spans="1:9" ht="15" customHeight="1">
      <c r="A52" s="72" t="s">
        <v>43</v>
      </c>
      <c r="B52" s="80" t="s">
        <v>142</v>
      </c>
      <c r="C52" s="84">
        <f t="shared" si="4"/>
        <v>2</v>
      </c>
      <c r="D52" s="84"/>
      <c r="E52" s="84"/>
      <c r="F52" s="84"/>
      <c r="G52" s="90">
        <f t="shared" si="5"/>
        <v>2</v>
      </c>
      <c r="H52" s="81"/>
      <c r="I52" s="80" t="s">
        <v>325</v>
      </c>
    </row>
    <row r="53" spans="1:9" ht="15" customHeight="1">
      <c r="A53" s="72" t="s">
        <v>44</v>
      </c>
      <c r="B53" s="80" t="s">
        <v>142</v>
      </c>
      <c r="C53" s="84">
        <f t="shared" si="4"/>
        <v>2</v>
      </c>
      <c r="D53" s="84"/>
      <c r="E53" s="84"/>
      <c r="F53" s="84"/>
      <c r="G53" s="90">
        <f t="shared" si="5"/>
        <v>2</v>
      </c>
      <c r="H53" s="81"/>
      <c r="I53" s="80" t="s">
        <v>326</v>
      </c>
    </row>
    <row r="54" spans="1:9" s="29" customFormat="1" ht="15" customHeight="1">
      <c r="A54" s="75" t="s">
        <v>45</v>
      </c>
      <c r="B54" s="75"/>
      <c r="C54" s="75"/>
      <c r="D54" s="86"/>
      <c r="E54" s="86"/>
      <c r="F54" s="86"/>
      <c r="G54" s="87"/>
      <c r="H54" s="15"/>
      <c r="I54" s="75"/>
    </row>
    <row r="55" spans="1:9" ht="15" customHeight="1">
      <c r="A55" s="72" t="s">
        <v>46</v>
      </c>
      <c r="B55" s="80" t="s">
        <v>142</v>
      </c>
      <c r="C55" s="84">
        <f t="shared" si="4"/>
        <v>2</v>
      </c>
      <c r="D55" s="84"/>
      <c r="E55" s="84"/>
      <c r="F55" s="84"/>
      <c r="G55" s="90">
        <f t="shared" si="5"/>
        <v>2</v>
      </c>
      <c r="H55" s="81"/>
      <c r="I55" s="80" t="s">
        <v>345</v>
      </c>
    </row>
    <row r="56" spans="1:9" ht="15" customHeight="1">
      <c r="A56" s="72" t="s">
        <v>47</v>
      </c>
      <c r="B56" s="80" t="s">
        <v>152</v>
      </c>
      <c r="C56" s="84">
        <f t="shared" si="4"/>
        <v>0</v>
      </c>
      <c r="D56" s="84"/>
      <c r="E56" s="84"/>
      <c r="F56" s="84"/>
      <c r="G56" s="90">
        <f t="shared" si="5"/>
        <v>0</v>
      </c>
      <c r="H56" s="80"/>
      <c r="I56" s="80" t="s">
        <v>543</v>
      </c>
    </row>
    <row r="57" spans="1:9" ht="15" customHeight="1">
      <c r="A57" s="72" t="s">
        <v>48</v>
      </c>
      <c r="B57" s="80" t="s">
        <v>142</v>
      </c>
      <c r="C57" s="84">
        <f t="shared" si="4"/>
        <v>2</v>
      </c>
      <c r="D57" s="84"/>
      <c r="E57" s="84"/>
      <c r="F57" s="84"/>
      <c r="G57" s="90">
        <f t="shared" si="5"/>
        <v>2</v>
      </c>
      <c r="H57" s="80" t="s">
        <v>373</v>
      </c>
      <c r="I57" s="80" t="s">
        <v>341</v>
      </c>
    </row>
    <row r="58" spans="1:9" ht="15" customHeight="1">
      <c r="A58" s="72" t="s">
        <v>49</v>
      </c>
      <c r="B58" s="80" t="s">
        <v>152</v>
      </c>
      <c r="C58" s="84">
        <f t="shared" si="4"/>
        <v>0</v>
      </c>
      <c r="D58" s="84"/>
      <c r="E58" s="84"/>
      <c r="F58" s="85"/>
      <c r="G58" s="90">
        <f t="shared" si="5"/>
        <v>0</v>
      </c>
      <c r="H58" s="72"/>
      <c r="I58" s="72" t="s">
        <v>549</v>
      </c>
    </row>
    <row r="59" spans="1:9" ht="15" customHeight="1">
      <c r="A59" s="72" t="s">
        <v>50</v>
      </c>
      <c r="B59" s="80" t="s">
        <v>142</v>
      </c>
      <c r="C59" s="84">
        <f t="shared" si="4"/>
        <v>2</v>
      </c>
      <c r="D59" s="84"/>
      <c r="E59" s="84"/>
      <c r="F59" s="84"/>
      <c r="G59" s="90">
        <f t="shared" si="5"/>
        <v>2</v>
      </c>
      <c r="H59" s="80"/>
      <c r="I59" s="80" t="s">
        <v>339</v>
      </c>
    </row>
    <row r="60" spans="1:9" ht="15" customHeight="1">
      <c r="A60" s="72" t="s">
        <v>51</v>
      </c>
      <c r="B60" s="80" t="s">
        <v>142</v>
      </c>
      <c r="C60" s="84">
        <f t="shared" si="4"/>
        <v>2</v>
      </c>
      <c r="D60" s="84"/>
      <c r="E60" s="84"/>
      <c r="F60" s="84"/>
      <c r="G60" s="90">
        <f t="shared" si="5"/>
        <v>2</v>
      </c>
      <c r="H60" s="81"/>
      <c r="I60" s="80" t="s">
        <v>340</v>
      </c>
    </row>
    <row r="61" spans="1:9" ht="15" customHeight="1">
      <c r="A61" s="72" t="s">
        <v>52</v>
      </c>
      <c r="B61" s="80" t="s">
        <v>152</v>
      </c>
      <c r="C61" s="84">
        <f t="shared" si="2"/>
        <v>0</v>
      </c>
      <c r="D61" s="84"/>
      <c r="E61" s="84"/>
      <c r="F61" s="84"/>
      <c r="G61" s="90">
        <f t="shared" si="3"/>
        <v>0</v>
      </c>
      <c r="H61" s="80" t="s">
        <v>557</v>
      </c>
      <c r="I61" s="80" t="s">
        <v>303</v>
      </c>
    </row>
    <row r="62" spans="1:9" ht="15" customHeight="1">
      <c r="A62" s="72" t="s">
        <v>53</v>
      </c>
      <c r="B62" s="80" t="s">
        <v>152</v>
      </c>
      <c r="C62" s="84">
        <f t="shared" si="2"/>
        <v>0</v>
      </c>
      <c r="D62" s="84"/>
      <c r="E62" s="84"/>
      <c r="F62" s="84"/>
      <c r="G62" s="90">
        <f t="shared" si="3"/>
        <v>0</v>
      </c>
      <c r="H62" s="80"/>
      <c r="I62" s="80" t="s">
        <v>295</v>
      </c>
    </row>
    <row r="63" spans="1:9" ht="15" customHeight="1">
      <c r="A63" s="72" t="s">
        <v>54</v>
      </c>
      <c r="B63" s="80" t="s">
        <v>142</v>
      </c>
      <c r="C63" s="84">
        <f t="shared" si="2"/>
        <v>2</v>
      </c>
      <c r="D63" s="84"/>
      <c r="E63" s="84"/>
      <c r="F63" s="84"/>
      <c r="G63" s="90">
        <f t="shared" si="3"/>
        <v>2</v>
      </c>
      <c r="H63" s="81"/>
      <c r="I63" s="80" t="s">
        <v>567</v>
      </c>
    </row>
    <row r="64" spans="1:9" ht="15" customHeight="1">
      <c r="A64" s="72" t="s">
        <v>55</v>
      </c>
      <c r="B64" s="80" t="s">
        <v>142</v>
      </c>
      <c r="C64" s="84">
        <f t="shared" si="2"/>
        <v>2</v>
      </c>
      <c r="D64" s="84"/>
      <c r="E64" s="84"/>
      <c r="F64" s="84"/>
      <c r="G64" s="90">
        <f t="shared" si="3"/>
        <v>2</v>
      </c>
      <c r="H64" s="81"/>
      <c r="I64" s="80" t="s">
        <v>284</v>
      </c>
    </row>
    <row r="65" spans="1:9" ht="15" customHeight="1">
      <c r="A65" s="72" t="s">
        <v>56</v>
      </c>
      <c r="B65" s="80" t="s">
        <v>142</v>
      </c>
      <c r="C65" s="84">
        <f t="shared" si="2"/>
        <v>2</v>
      </c>
      <c r="D65" s="84"/>
      <c r="E65" s="84"/>
      <c r="F65" s="84"/>
      <c r="G65" s="90">
        <f t="shared" si="3"/>
        <v>2</v>
      </c>
      <c r="H65" s="81"/>
      <c r="I65" s="80" t="s">
        <v>298</v>
      </c>
    </row>
    <row r="66" spans="1:9" ht="15" customHeight="1">
      <c r="A66" s="72" t="s">
        <v>57</v>
      </c>
      <c r="B66" s="80" t="s">
        <v>152</v>
      </c>
      <c r="C66" s="84">
        <f t="shared" si="2"/>
        <v>0</v>
      </c>
      <c r="D66" s="84"/>
      <c r="E66" s="84"/>
      <c r="F66" s="84"/>
      <c r="G66" s="90">
        <f t="shared" si="3"/>
        <v>0</v>
      </c>
      <c r="H66" s="80"/>
      <c r="I66" s="80" t="s">
        <v>580</v>
      </c>
    </row>
    <row r="67" spans="1:9" ht="15" customHeight="1">
      <c r="A67" s="72" t="s">
        <v>58</v>
      </c>
      <c r="B67" s="80" t="s">
        <v>142</v>
      </c>
      <c r="C67" s="84">
        <f t="shared" si="2"/>
        <v>2</v>
      </c>
      <c r="D67" s="84"/>
      <c r="E67" s="84"/>
      <c r="F67" s="84"/>
      <c r="G67" s="90">
        <f t="shared" si="3"/>
        <v>2</v>
      </c>
      <c r="H67" s="81"/>
      <c r="I67" s="80" t="s">
        <v>395</v>
      </c>
    </row>
    <row r="68" spans="1:9" ht="15" customHeight="1">
      <c r="A68" s="72" t="s">
        <v>59</v>
      </c>
      <c r="B68" s="80" t="s">
        <v>142</v>
      </c>
      <c r="C68" s="84">
        <f t="shared" si="2"/>
        <v>2</v>
      </c>
      <c r="D68" s="84"/>
      <c r="E68" s="84"/>
      <c r="F68" s="84"/>
      <c r="G68" s="90">
        <f t="shared" si="3"/>
        <v>2</v>
      </c>
      <c r="H68" s="80" t="s">
        <v>589</v>
      </c>
      <c r="I68" s="80" t="s">
        <v>588</v>
      </c>
    </row>
    <row r="69" spans="1:9" s="29" customFormat="1" ht="15" customHeight="1">
      <c r="A69" s="75" t="s">
        <v>60</v>
      </c>
      <c r="B69" s="75"/>
      <c r="C69" s="75"/>
      <c r="D69" s="86"/>
      <c r="E69" s="86"/>
      <c r="F69" s="86"/>
      <c r="G69" s="87"/>
      <c r="H69" s="15"/>
      <c r="I69" s="75"/>
    </row>
    <row r="70" spans="1:9" ht="15" customHeight="1">
      <c r="A70" s="72" t="s">
        <v>61</v>
      </c>
      <c r="B70" s="80" t="s">
        <v>152</v>
      </c>
      <c r="C70" s="84">
        <f aca="true" t="shared" si="6" ref="C70:C75">IF(B70=$B$4,2,0)</f>
        <v>0</v>
      </c>
      <c r="D70" s="84"/>
      <c r="E70" s="84"/>
      <c r="F70" s="84"/>
      <c r="G70" s="90">
        <f aca="true" t="shared" si="7" ref="G70:G75">C70*(1-D70)*(1-E70)*(1-F70)</f>
        <v>0</v>
      </c>
      <c r="H70" s="72" t="s">
        <v>597</v>
      </c>
      <c r="I70" s="72" t="s">
        <v>595</v>
      </c>
    </row>
    <row r="71" spans="1:9" ht="15" customHeight="1">
      <c r="A71" s="72" t="s">
        <v>62</v>
      </c>
      <c r="B71" s="80" t="s">
        <v>142</v>
      </c>
      <c r="C71" s="84">
        <f t="shared" si="6"/>
        <v>2</v>
      </c>
      <c r="D71" s="84"/>
      <c r="E71" s="84"/>
      <c r="F71" s="84"/>
      <c r="G71" s="90">
        <f t="shared" si="7"/>
        <v>2</v>
      </c>
      <c r="H71" s="81"/>
      <c r="I71" s="80" t="s">
        <v>333</v>
      </c>
    </row>
    <row r="72" spans="1:9" ht="15" customHeight="1">
      <c r="A72" s="72" t="s">
        <v>63</v>
      </c>
      <c r="B72" s="80" t="s">
        <v>142</v>
      </c>
      <c r="C72" s="84">
        <f t="shared" si="6"/>
        <v>2</v>
      </c>
      <c r="D72" s="84"/>
      <c r="E72" s="84"/>
      <c r="F72" s="84"/>
      <c r="G72" s="90">
        <f t="shared" si="7"/>
        <v>2</v>
      </c>
      <c r="H72" s="81"/>
      <c r="I72" s="80" t="s">
        <v>329</v>
      </c>
    </row>
    <row r="73" spans="1:9" ht="15" customHeight="1">
      <c r="A73" s="72" t="s">
        <v>64</v>
      </c>
      <c r="B73" s="80" t="s">
        <v>142</v>
      </c>
      <c r="C73" s="84">
        <f t="shared" si="6"/>
        <v>2</v>
      </c>
      <c r="D73" s="84"/>
      <c r="E73" s="84"/>
      <c r="F73" s="84"/>
      <c r="G73" s="90">
        <f t="shared" si="7"/>
        <v>2</v>
      </c>
      <c r="H73" s="81"/>
      <c r="I73" s="80" t="s">
        <v>338</v>
      </c>
    </row>
    <row r="74" spans="1:9" ht="15" customHeight="1">
      <c r="A74" s="72" t="s">
        <v>65</v>
      </c>
      <c r="B74" s="80" t="s">
        <v>142</v>
      </c>
      <c r="C74" s="84">
        <f t="shared" si="6"/>
        <v>2</v>
      </c>
      <c r="D74" s="84"/>
      <c r="E74" s="84"/>
      <c r="F74" s="84"/>
      <c r="G74" s="90">
        <f t="shared" si="7"/>
        <v>2</v>
      </c>
      <c r="H74" s="81"/>
      <c r="I74" s="80" t="s">
        <v>606</v>
      </c>
    </row>
    <row r="75" spans="1:9" ht="15" customHeight="1">
      <c r="A75" s="72" t="s">
        <v>66</v>
      </c>
      <c r="B75" s="80" t="s">
        <v>142</v>
      </c>
      <c r="C75" s="84">
        <f t="shared" si="6"/>
        <v>2</v>
      </c>
      <c r="D75" s="84"/>
      <c r="E75" s="84"/>
      <c r="F75" s="84"/>
      <c r="G75" s="90">
        <f t="shared" si="7"/>
        <v>2</v>
      </c>
      <c r="H75" s="81"/>
      <c r="I75" s="80" t="s">
        <v>336</v>
      </c>
    </row>
    <row r="76" spans="1:9" s="29" customFormat="1" ht="15" customHeight="1">
      <c r="A76" s="75" t="s">
        <v>67</v>
      </c>
      <c r="B76" s="75"/>
      <c r="C76" s="75"/>
      <c r="D76" s="75"/>
      <c r="E76" s="86"/>
      <c r="F76" s="86"/>
      <c r="G76" s="87"/>
      <c r="H76" s="15"/>
      <c r="I76" s="75"/>
    </row>
    <row r="77" spans="1:9" ht="15" customHeight="1">
      <c r="A77" s="72" t="s">
        <v>68</v>
      </c>
      <c r="B77" s="80" t="s">
        <v>142</v>
      </c>
      <c r="C77" s="84">
        <f aca="true" t="shared" si="8" ref="C77:C88">IF(B77=$B$4,2,0)</f>
        <v>2</v>
      </c>
      <c r="D77" s="84"/>
      <c r="E77" s="84"/>
      <c r="F77" s="84"/>
      <c r="G77" s="90">
        <f aca="true" t="shared" si="9" ref="G77:G88">C77*(1-D77)*(1-E77)*(1-F77)</f>
        <v>2</v>
      </c>
      <c r="H77" s="80"/>
      <c r="I77" s="80" t="s">
        <v>613</v>
      </c>
    </row>
    <row r="78" spans="1:9" ht="15" customHeight="1">
      <c r="A78" s="72" t="s">
        <v>69</v>
      </c>
      <c r="B78" s="80" t="s">
        <v>142</v>
      </c>
      <c r="C78" s="84">
        <f t="shared" si="8"/>
        <v>2</v>
      </c>
      <c r="D78" s="84"/>
      <c r="E78" s="84"/>
      <c r="F78" s="84"/>
      <c r="G78" s="90">
        <f t="shared" si="9"/>
        <v>2</v>
      </c>
      <c r="H78" s="81"/>
      <c r="I78" s="80" t="s">
        <v>352</v>
      </c>
    </row>
    <row r="79" spans="1:9" ht="15" customHeight="1">
      <c r="A79" s="72" t="s">
        <v>70</v>
      </c>
      <c r="B79" s="80" t="s">
        <v>152</v>
      </c>
      <c r="C79" s="84">
        <f t="shared" si="8"/>
        <v>0</v>
      </c>
      <c r="D79" s="84"/>
      <c r="E79" s="84"/>
      <c r="F79" s="84"/>
      <c r="G79" s="90">
        <f t="shared" si="9"/>
        <v>0</v>
      </c>
      <c r="H79" s="80"/>
      <c r="I79" s="80" t="s">
        <v>371</v>
      </c>
    </row>
    <row r="80" spans="1:9" ht="15" customHeight="1">
      <c r="A80" s="72" t="s">
        <v>71</v>
      </c>
      <c r="B80" s="80" t="s">
        <v>152</v>
      </c>
      <c r="C80" s="84">
        <f t="shared" si="8"/>
        <v>0</v>
      </c>
      <c r="D80" s="84"/>
      <c r="E80" s="84"/>
      <c r="F80" s="84"/>
      <c r="G80" s="90">
        <f t="shared" si="9"/>
        <v>0</v>
      </c>
      <c r="H80" s="80"/>
      <c r="I80" s="80" t="s">
        <v>621</v>
      </c>
    </row>
    <row r="81" spans="1:9" ht="15" customHeight="1">
      <c r="A81" s="72" t="s">
        <v>72</v>
      </c>
      <c r="B81" s="80" t="s">
        <v>142</v>
      </c>
      <c r="C81" s="84">
        <f t="shared" si="8"/>
        <v>2</v>
      </c>
      <c r="D81" s="84"/>
      <c r="E81" s="84"/>
      <c r="F81" s="84"/>
      <c r="G81" s="90">
        <f t="shared" si="9"/>
        <v>2</v>
      </c>
      <c r="H81" s="89"/>
      <c r="I81" s="88" t="s">
        <v>355</v>
      </c>
    </row>
    <row r="82" spans="1:9" ht="15" customHeight="1">
      <c r="A82" s="72" t="s">
        <v>73</v>
      </c>
      <c r="B82" s="80" t="s">
        <v>142</v>
      </c>
      <c r="C82" s="84">
        <f t="shared" si="8"/>
        <v>2</v>
      </c>
      <c r="D82" s="84"/>
      <c r="E82" s="84"/>
      <c r="F82" s="84"/>
      <c r="G82" s="90">
        <f t="shared" si="9"/>
        <v>2</v>
      </c>
      <c r="H82" s="89"/>
      <c r="I82" s="74" t="s">
        <v>357</v>
      </c>
    </row>
    <row r="83" spans="1:9" ht="15" customHeight="1">
      <c r="A83" s="72" t="s">
        <v>74</v>
      </c>
      <c r="B83" s="80" t="s">
        <v>142</v>
      </c>
      <c r="C83" s="84">
        <f t="shared" si="8"/>
        <v>2</v>
      </c>
      <c r="D83" s="84"/>
      <c r="E83" s="84"/>
      <c r="F83" s="84"/>
      <c r="G83" s="90">
        <f t="shared" si="9"/>
        <v>2</v>
      </c>
      <c r="H83" s="80"/>
      <c r="I83" s="73" t="s">
        <v>634</v>
      </c>
    </row>
    <row r="84" spans="1:9" ht="15" customHeight="1">
      <c r="A84" s="72" t="s">
        <v>75</v>
      </c>
      <c r="B84" s="80" t="s">
        <v>142</v>
      </c>
      <c r="C84" s="84">
        <f t="shared" si="8"/>
        <v>2</v>
      </c>
      <c r="D84" s="84"/>
      <c r="E84" s="84"/>
      <c r="F84" s="84"/>
      <c r="G84" s="90">
        <f t="shared" si="9"/>
        <v>2</v>
      </c>
      <c r="H84" s="80"/>
      <c r="I84" s="80" t="s">
        <v>358</v>
      </c>
    </row>
    <row r="85" spans="1:9" ht="15" customHeight="1">
      <c r="A85" s="72" t="s">
        <v>76</v>
      </c>
      <c r="B85" s="80" t="s">
        <v>152</v>
      </c>
      <c r="C85" s="84">
        <f t="shared" si="8"/>
        <v>0</v>
      </c>
      <c r="D85" s="84"/>
      <c r="E85" s="84"/>
      <c r="F85" s="84"/>
      <c r="G85" s="90">
        <f t="shared" si="9"/>
        <v>0</v>
      </c>
      <c r="H85" s="80"/>
      <c r="I85" s="114" t="s">
        <v>636</v>
      </c>
    </row>
    <row r="86" spans="1:9" ht="15" customHeight="1">
      <c r="A86" s="72" t="s">
        <v>77</v>
      </c>
      <c r="B86" s="80" t="s">
        <v>142</v>
      </c>
      <c r="C86" s="84">
        <f t="shared" si="8"/>
        <v>2</v>
      </c>
      <c r="D86" s="84"/>
      <c r="E86" s="84"/>
      <c r="F86" s="84"/>
      <c r="G86" s="90">
        <f t="shared" si="9"/>
        <v>2</v>
      </c>
      <c r="H86" s="81"/>
      <c r="I86" s="80" t="s">
        <v>360</v>
      </c>
    </row>
    <row r="87" spans="1:9" ht="15" customHeight="1">
      <c r="A87" s="72" t="s">
        <v>78</v>
      </c>
      <c r="B87" s="80" t="s">
        <v>142</v>
      </c>
      <c r="C87" s="84">
        <f t="shared" si="8"/>
        <v>2</v>
      </c>
      <c r="D87" s="84"/>
      <c r="E87" s="84"/>
      <c r="F87" s="84"/>
      <c r="G87" s="90">
        <f t="shared" si="9"/>
        <v>2</v>
      </c>
      <c r="H87" s="80"/>
      <c r="I87" s="80" t="s">
        <v>646</v>
      </c>
    </row>
    <row r="88" spans="1:9" ht="15" customHeight="1">
      <c r="A88" s="72" t="s">
        <v>79</v>
      </c>
      <c r="B88" s="80" t="s">
        <v>142</v>
      </c>
      <c r="C88" s="84">
        <f t="shared" si="8"/>
        <v>2</v>
      </c>
      <c r="D88" s="84"/>
      <c r="E88" s="84"/>
      <c r="F88" s="84"/>
      <c r="G88" s="90">
        <f t="shared" si="9"/>
        <v>2</v>
      </c>
      <c r="H88" s="81"/>
      <c r="I88" s="80" t="s">
        <v>362</v>
      </c>
    </row>
    <row r="89" spans="1:9" s="29" customFormat="1" ht="15" customHeight="1">
      <c r="A89" s="75" t="s">
        <v>80</v>
      </c>
      <c r="B89" s="75"/>
      <c r="C89" s="75"/>
      <c r="D89" s="75"/>
      <c r="E89" s="75"/>
      <c r="F89" s="86"/>
      <c r="G89" s="87"/>
      <c r="H89" s="15"/>
      <c r="I89" s="75"/>
    </row>
    <row r="90" spans="1:9" ht="15" customHeight="1">
      <c r="A90" s="72" t="s">
        <v>81</v>
      </c>
      <c r="B90" s="80" t="s">
        <v>152</v>
      </c>
      <c r="C90" s="84">
        <f aca="true" t="shared" si="10" ref="C90:C98">IF(B90=$B$4,2,0)</f>
        <v>0</v>
      </c>
      <c r="D90" s="84"/>
      <c r="E90" s="84"/>
      <c r="F90" s="84"/>
      <c r="G90" s="90">
        <f aca="true" t="shared" si="11" ref="G90:G98">C90*(1-D90)*(1-E90)*(1-F90)</f>
        <v>0</v>
      </c>
      <c r="H90" s="80"/>
      <c r="I90" s="72" t="s">
        <v>655</v>
      </c>
    </row>
    <row r="91" spans="1:9" ht="15" customHeight="1">
      <c r="A91" s="72" t="s">
        <v>82</v>
      </c>
      <c r="B91" s="80" t="s">
        <v>152</v>
      </c>
      <c r="C91" s="84">
        <f t="shared" si="10"/>
        <v>0</v>
      </c>
      <c r="D91" s="84"/>
      <c r="E91" s="84"/>
      <c r="F91" s="84"/>
      <c r="G91" s="90">
        <f t="shared" si="11"/>
        <v>0</v>
      </c>
      <c r="H91" s="80"/>
      <c r="I91" s="80" t="s">
        <v>364</v>
      </c>
    </row>
    <row r="92" spans="1:9" ht="15" customHeight="1">
      <c r="A92" s="72" t="s">
        <v>83</v>
      </c>
      <c r="B92" s="80" t="s">
        <v>142</v>
      </c>
      <c r="C92" s="84">
        <f t="shared" si="10"/>
        <v>2</v>
      </c>
      <c r="D92" s="84"/>
      <c r="E92" s="84"/>
      <c r="F92" s="84"/>
      <c r="G92" s="90">
        <f t="shared" si="11"/>
        <v>2</v>
      </c>
      <c r="H92" s="81"/>
      <c r="I92" s="80" t="s">
        <v>367</v>
      </c>
    </row>
    <row r="93" spans="1:9" ht="15" customHeight="1">
      <c r="A93" s="72" t="s">
        <v>84</v>
      </c>
      <c r="B93" s="80" t="s">
        <v>142</v>
      </c>
      <c r="C93" s="84">
        <f t="shared" si="10"/>
        <v>2</v>
      </c>
      <c r="D93" s="84"/>
      <c r="E93" s="84"/>
      <c r="F93" s="84"/>
      <c r="G93" s="90">
        <f t="shared" si="11"/>
        <v>2</v>
      </c>
      <c r="H93" s="81"/>
      <c r="I93" s="80" t="s">
        <v>664</v>
      </c>
    </row>
    <row r="94" spans="1:10" ht="15" customHeight="1">
      <c r="A94" s="72" t="s">
        <v>85</v>
      </c>
      <c r="B94" s="80" t="s">
        <v>142</v>
      </c>
      <c r="C94" s="84">
        <f t="shared" si="10"/>
        <v>2</v>
      </c>
      <c r="D94" s="84"/>
      <c r="E94" s="84"/>
      <c r="F94" s="84"/>
      <c r="G94" s="90">
        <f t="shared" si="11"/>
        <v>2</v>
      </c>
      <c r="H94" s="80"/>
      <c r="I94" s="80" t="s">
        <v>369</v>
      </c>
      <c r="J94" s="93"/>
    </row>
    <row r="95" spans="1:9" ht="15" customHeight="1">
      <c r="A95" s="72" t="s">
        <v>86</v>
      </c>
      <c r="B95" s="80" t="s">
        <v>142</v>
      </c>
      <c r="C95" s="84">
        <f t="shared" si="10"/>
        <v>2</v>
      </c>
      <c r="D95" s="84"/>
      <c r="E95" s="84"/>
      <c r="F95" s="84"/>
      <c r="G95" s="90">
        <f t="shared" si="11"/>
        <v>2</v>
      </c>
      <c r="H95" s="80"/>
      <c r="I95" s="80" t="s">
        <v>370</v>
      </c>
    </row>
    <row r="96" spans="1:9" ht="15" customHeight="1">
      <c r="A96" s="72" t="s">
        <v>87</v>
      </c>
      <c r="B96" s="80" t="s">
        <v>142</v>
      </c>
      <c r="C96" s="84">
        <f t="shared" si="10"/>
        <v>2</v>
      </c>
      <c r="D96" s="84"/>
      <c r="E96" s="84"/>
      <c r="F96" s="84"/>
      <c r="G96" s="90">
        <f t="shared" si="11"/>
        <v>2</v>
      </c>
      <c r="H96" s="81"/>
      <c r="I96" s="80" t="s">
        <v>399</v>
      </c>
    </row>
    <row r="97" spans="1:9" ht="15" customHeight="1">
      <c r="A97" s="72" t="s">
        <v>88</v>
      </c>
      <c r="B97" s="80" t="s">
        <v>152</v>
      </c>
      <c r="C97" s="84">
        <f t="shared" si="10"/>
        <v>0</v>
      </c>
      <c r="D97" s="84"/>
      <c r="E97" s="84"/>
      <c r="F97" s="84"/>
      <c r="G97" s="90">
        <f t="shared" si="11"/>
        <v>0</v>
      </c>
      <c r="H97" s="80"/>
      <c r="I97" s="80" t="s">
        <v>674</v>
      </c>
    </row>
    <row r="98" spans="1:9" ht="15" customHeight="1">
      <c r="A98" s="80" t="s">
        <v>89</v>
      </c>
      <c r="B98" s="80" t="s">
        <v>152</v>
      </c>
      <c r="C98" s="84">
        <f t="shared" si="10"/>
        <v>0</v>
      </c>
      <c r="D98" s="84"/>
      <c r="E98" s="84"/>
      <c r="F98" s="84"/>
      <c r="G98" s="90">
        <f t="shared" si="11"/>
        <v>0</v>
      </c>
      <c r="H98" s="72"/>
      <c r="I98" s="72" t="s">
        <v>680</v>
      </c>
    </row>
    <row r="99" ht="12">
      <c r="B99" s="27" t="s">
        <v>96</v>
      </c>
    </row>
    <row r="100" spans="1:9" ht="12">
      <c r="A100" s="94"/>
      <c r="B100" s="94"/>
      <c r="C100" s="94"/>
      <c r="D100" s="94"/>
      <c r="E100" s="94"/>
      <c r="F100" s="94"/>
      <c r="G100" s="94"/>
      <c r="H100" s="94"/>
      <c r="I100" s="109"/>
    </row>
    <row r="107" spans="1:9" ht="12">
      <c r="A107" s="94"/>
      <c r="B107" s="94"/>
      <c r="C107" s="94"/>
      <c r="D107" s="94"/>
      <c r="E107" s="94"/>
      <c r="F107" s="94"/>
      <c r="G107" s="94"/>
      <c r="H107" s="94"/>
      <c r="I107" s="109"/>
    </row>
    <row r="111" spans="1:9" ht="12">
      <c r="A111" s="94"/>
      <c r="B111" s="94"/>
      <c r="C111" s="94"/>
      <c r="D111" s="94"/>
      <c r="E111" s="94"/>
      <c r="F111" s="94"/>
      <c r="G111" s="94"/>
      <c r="H111" s="94"/>
      <c r="I111" s="109"/>
    </row>
    <row r="114" spans="1:9" ht="12">
      <c r="A114" s="94"/>
      <c r="B114" s="94"/>
      <c r="C114" s="94"/>
      <c r="D114" s="94"/>
      <c r="E114" s="94"/>
      <c r="F114" s="94"/>
      <c r="G114" s="94"/>
      <c r="H114" s="94"/>
      <c r="I114" s="109"/>
    </row>
    <row r="118" spans="1:9" ht="12">
      <c r="A118" s="94"/>
      <c r="B118" s="94"/>
      <c r="C118" s="94"/>
      <c r="D118" s="94"/>
      <c r="E118" s="94"/>
      <c r="F118" s="94"/>
      <c r="G118" s="94"/>
      <c r="H118" s="94"/>
      <c r="I118" s="109"/>
    </row>
    <row r="121" spans="1:9" ht="12">
      <c r="A121" s="94"/>
      <c r="B121" s="94"/>
      <c r="C121" s="94"/>
      <c r="D121" s="94"/>
      <c r="E121" s="94"/>
      <c r="F121" s="94"/>
      <c r="G121" s="94"/>
      <c r="H121" s="94"/>
      <c r="I121" s="109"/>
    </row>
    <row r="125" spans="1:9" ht="12">
      <c r="A125" s="94"/>
      <c r="B125" s="94"/>
      <c r="C125" s="94"/>
      <c r="D125" s="94"/>
      <c r="E125" s="94"/>
      <c r="F125" s="94"/>
      <c r="G125" s="94"/>
      <c r="H125" s="94"/>
      <c r="I125" s="109"/>
    </row>
  </sheetData>
  <sheetProtection/>
  <autoFilter ref="A6:I99"/>
  <mergeCells count="11">
    <mergeCell ref="D4:D5"/>
    <mergeCell ref="E4:E5"/>
    <mergeCell ref="F4:F5"/>
    <mergeCell ref="A2:I2"/>
    <mergeCell ref="I3:I5"/>
    <mergeCell ref="A1:I1"/>
    <mergeCell ref="A3:A5"/>
    <mergeCell ref="H3:H5"/>
    <mergeCell ref="C3:G3"/>
    <mergeCell ref="C4:C5"/>
    <mergeCell ref="G4:G5"/>
  </mergeCells>
  <dataValidations count="2">
    <dataValidation type="list" allowBlank="1" showInputMessage="1" showErrorMessage="1" sqref="C25:D25 B6:B98 C76:D76 C69 C46 C37 C54 C89:E89">
      <formula1>$B$4:$B$5</formula1>
    </dataValidation>
    <dataValidation type="list" allowBlank="1" showInputMessage="1" showErrorMessage="1" sqref="E6:F6 D69:D75 D37:F37 E25:F25 D46:F54 E69:F76 F89">
      <formula1>"0,5"</formula1>
    </dataValidation>
  </dataValidations>
  <hyperlinks>
    <hyperlink ref="I29" r:id="rId1" display="http://df.gov35.ru/otkrytyy-byudzhet/zakony-ob-oblastnom-byudzhete/2018/"/>
    <hyperlink ref="I82" r:id="rId2" display="http://xn--h1aakfb4b.xn--80aaaac8algcbgbck3fl0q.xn--p1ai/budget/edge/proj_zzk/proekt_zakona2018.html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5" r:id="rId3"/>
  <headerFooter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Тимофеева Ольга Ивановна</cp:lastModifiedBy>
  <cp:lastPrinted>2018-02-07T08:40:52Z</cp:lastPrinted>
  <dcterms:created xsi:type="dcterms:W3CDTF">2014-03-12T05:40:39Z</dcterms:created>
  <dcterms:modified xsi:type="dcterms:W3CDTF">2018-02-07T08:41:03Z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0x010100230467C8CEFAC44593D3D344C2F48655</vt:lpwstr>
  </property>
  <property fmtid="{D5CDD505-2E9C-101B-9397-08002B2CF9AE}" pid="3" name="_dlc_DocIdItemGuid">
    <vt:lpwstr>bc53df07-1156-4817-adf4-1e34ce8ae381</vt:lpwstr>
  </property>
  <property fmtid="{D5CDD505-2E9C-101B-9397-08002B2CF9AE}" pid="4" name="_dlc_DocId">
    <vt:lpwstr>TF6NQPKX43ZY-291-587</vt:lpwstr>
  </property>
  <property fmtid="{D5CDD505-2E9C-101B-9397-08002B2CF9AE}" pid="5" name="_dlc_DocIdUrl">
    <vt:lpwstr>https://v11-sp.nifi.ru/nd/NIR_2015_02/_layouts/15/DocIdRedir.aspx?ID=TF6NQPKX43ZY-291-587, TF6NQPKX43ZY-291-587</vt:lpwstr>
  </property>
</Properties>
</file>