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йтинг (раздел 7)" sheetId="1" r:id="rId1"/>
    <sheet name="Оценка (раздел 7)" sheetId="2" r:id="rId2"/>
    <sheet name="Методика" sheetId="3" r:id="rId3"/>
    <sheet name="7.1" sheetId="4" r:id="rId4"/>
    <sheet name="7.2" sheetId="5" r:id="rId5"/>
    <sheet name="7.3" sheetId="6" r:id="rId6"/>
    <sheet name="7.4" sheetId="7" r:id="rId7"/>
  </sheets>
  <definedNames>
    <definedName name="_Toc510692585" localSheetId="2">'Методика'!$B$4</definedName>
    <definedName name="_xlnm._FilterDatabase" localSheetId="3" hidden="1">'7.1'!$A$6:$G$99</definedName>
    <definedName name="_xlnm._FilterDatabase" localSheetId="4" hidden="1">'7.2'!$A$6:$H$6</definedName>
    <definedName name="_xlnm._FilterDatabase" localSheetId="5" hidden="1">'7.3'!$A$7:$L$99</definedName>
    <definedName name="_xlnm._FilterDatabase" localSheetId="6" hidden="1">'7.4'!$A$7:$L$99</definedName>
    <definedName name="_xlnm.Print_Titles" localSheetId="3">'7.1'!$3:$5</definedName>
    <definedName name="_xlnm.Print_Titles" localSheetId="4">'7.2'!$3:$5</definedName>
    <definedName name="_xlnm.Print_Titles" localSheetId="5">'7.3'!$3:$6</definedName>
    <definedName name="_xlnm.Print_Titles" localSheetId="6">'7.4'!$3:$6</definedName>
    <definedName name="_xlnm.Print_Titles" localSheetId="1">'Оценка (раздел 7)'!$3:$3</definedName>
    <definedName name="_xlnm.Print_Titles" localSheetId="0">'Рейтинг (раздел 7)'!$3:$3</definedName>
    <definedName name="_xlnm.Print_Area" localSheetId="3">'7.1'!$A$1:$G$99</definedName>
    <definedName name="_xlnm.Print_Area" localSheetId="4">'7.2'!$A$1:$H$98</definedName>
    <definedName name="_xlnm.Print_Area" localSheetId="5">'7.3'!$A$1:$L$100</definedName>
    <definedName name="_xlnm.Print_Area" localSheetId="6">'7.4'!$A$1:$L$100</definedName>
    <definedName name="_xlnm.Print_Area" localSheetId="2">'Методика'!$A$1:$F$39</definedName>
    <definedName name="_xlnm.Print_Area" localSheetId="1">'Оценка (раздел 7)'!$A$1:$I$98</definedName>
    <definedName name="_xlnm.Print_Area" localSheetId="0">'Рейтинг (раздел 7)'!$A$1:$H$90</definedName>
  </definedNames>
  <calcPr fullCalcOnLoad="1"/>
</workbook>
</file>

<file path=xl/sharedStrings.xml><?xml version="1.0" encoding="utf-8"?>
<sst xmlns="http://schemas.openxmlformats.org/spreadsheetml/2006/main" count="1806" uniqueCount="539">
  <si>
    <r>
      <t>Рейтинг субъектов Российской Федерации по разделу 7 "Финансовый контроль"</t>
    </r>
    <r>
      <rPr>
        <sz val="9"/>
        <color indexed="8"/>
        <rFont val="Times New Roman"/>
        <family val="1"/>
      </rPr>
      <t xml:space="preserve"> (группировка по федеральным округам)</t>
    </r>
  </si>
  <si>
    <t>Наименование субъекта                                               Российской Федерации</t>
  </si>
  <si>
    <t>Место по Российской Федерации</t>
  </si>
  <si>
    <t>Место по федеральному округу</t>
  </si>
  <si>
    <t>% от максимального количества баллов по разделу 7</t>
  </si>
  <si>
    <t>Итого баллов по разделу 7</t>
  </si>
  <si>
    <t>Единица измерения</t>
  </si>
  <si>
    <t>место</t>
  </si>
  <si>
    <t>%</t>
  </si>
  <si>
    <t>баллов</t>
  </si>
  <si>
    <t>Максимальный балл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</si>
  <si>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</si>
  <si>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</si>
  <si>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</si>
  <si>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</si>
  <si>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</si>
  <si>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</si>
  <si>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</si>
  <si>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</si>
  <si>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</si>
  <si>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</si>
  <si>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</si>
  <si>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</si>
  <si>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</si>
  <si>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</si>
  <si>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</si>
  <si>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</si>
  <si>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</si>
  <si>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</si>
  <si>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</si>
  <si>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</si>
  <si>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</si>
  <si>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</si>
  <si>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</si>
  <si>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</si>
  <si>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</si>
  <si>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</si>
  <si>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</si>
  <si>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</si>
  <si>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</si>
  <si>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</si>
  <si>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</si>
  <si>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</si>
  <si>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</si>
  <si>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</si>
  <si>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</si>
  <si>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</si>
  <si>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</si>
  <si>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</si>
  <si>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</si>
  <si>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</si>
  <si>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</si>
  <si>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</si>
  <si>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</si>
  <si>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</si>
  <si>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</si>
  <si>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</si>
  <si>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</si>
  <si>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</si>
  <si>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</si>
  <si>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</si>
  <si>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</si>
  <si>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</si>
  <si>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</si>
  <si>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</si>
  <si>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</si>
  <si>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</si>
  <si>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</si>
  <si>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</si>
  <si>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</si>
  <si>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</si>
  <si>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</si>
  <si>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</si>
  <si>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</si>
  <si>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</si>
  <si>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</si>
  <si>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</si>
  <si>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</si>
  <si>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</si>
  <si>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</si>
  <si>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</si>
  <si>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</si>
  <si>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</si>
  <si>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</si>
  <si>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</si>
  <si>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</si>
  <si>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</si>
  <si>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</si>
  <si>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</si>
  <si>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</si>
  <si>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</si>
  <si>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</si>
  <si>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</si>
  <si>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</si>
  <si>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</si>
  <si>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</si>
  <si>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</si>
  <si>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</si>
  <si>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</si>
  <si>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</si>
  <si>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</si>
  <si>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</si>
  <si>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</si>
  <si>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</si>
  <si>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</si>
  <si>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Вопросы и варианты ответов</t>
  </si>
  <si>
    <t>Баллы</t>
  </si>
  <si>
    <t>Понижающие коэффициенты</t>
  </si>
  <si>
    <t>К1</t>
  </si>
  <si>
    <t>К2</t>
  </si>
  <si>
    <t>К3</t>
  </si>
  <si>
    <t>7.1</t>
  </si>
  <si>
    <t>Да, имеется</t>
  </si>
  <si>
    <t>Нет, не имеется</t>
  </si>
  <si>
    <t>7.2</t>
  </si>
  <si>
    <t>Да, размещен</t>
  </si>
  <si>
    <t>Нет, не размещен или не отвечает требованиям</t>
  </si>
  <si>
    <t>7.3</t>
  </si>
  <si>
    <t>7.3. 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</t>
  </si>
  <si>
    <t>7.4</t>
  </si>
  <si>
    <t>7.4. Размещается ли в открытом доступе 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</t>
  </si>
  <si>
    <t>Для того, чтобы считаться общедоступной, информация о принятых решениях и мерах по внесенным представлениям и предписаниям должна быть размещена в течение шести месяцев с даты завершения контрольного мероприятия, указанного в плане контрольных мероприятий. В случае если указанное требование не выполняется, контрольное мероприятие не учитывается в целях оценки показателя.</t>
  </si>
  <si>
    <t>Наименование субъекта                                                  Российской Федерации</t>
  </si>
  <si>
    <t>г.Севастополь</t>
  </si>
  <si>
    <t>Итого</t>
  </si>
  <si>
    <t>Оценка показателя 7.1</t>
  </si>
  <si>
    <t>http://beldepfin.ru/</t>
  </si>
  <si>
    <t>http://ns.bryanskoblfin.ru/</t>
  </si>
  <si>
    <t>http://dtf.avo.ru/main</t>
  </si>
  <si>
    <t>http://www.gfu.vrn.ru/</t>
  </si>
  <si>
    <t>http://df.ivanovoobl.ru/</t>
  </si>
  <si>
    <t>http://depfin.adm44.ru/index.aspx</t>
  </si>
  <si>
    <t>http://adm.rkursk.ru/index.php?id=37</t>
  </si>
  <si>
    <t>http://mf.mosreg.ru/</t>
  </si>
  <si>
    <t>http://orel-region.ru/; http://orel-region.ru/index.php?head=6&amp;part=73&amp;unit=3&amp;op=1</t>
  </si>
  <si>
    <t>http://www.finsmol.ru/start</t>
  </si>
  <si>
    <t>http://fin.tmbreg.ru/</t>
  </si>
  <si>
    <t>http://minfin.tularegion.ru/</t>
  </si>
  <si>
    <t>http://minfin.karelia.ru/about-us/</t>
  </si>
  <si>
    <t>http://www.minfin.rkomi.ru/</t>
  </si>
  <si>
    <t>https://dvinaland.ru/gov/-h3ffy732</t>
  </si>
  <si>
    <t>http://www.df35.ru/</t>
  </si>
  <si>
    <t>http://minfin39.ru/index.php</t>
  </si>
  <si>
    <t>http://minfin.gov-murman.ru/</t>
  </si>
  <si>
    <t>http://www.novkfo.ru/</t>
  </si>
  <si>
    <t>http://dfei.adm-nao.ru/</t>
  </si>
  <si>
    <t>http://minfin01-maykop.ru/Menu/Page/1</t>
  </si>
  <si>
    <t>http://minfin.kalmregion.ru/</t>
  </si>
  <si>
    <t>http://minfinkubani.ru/</t>
  </si>
  <si>
    <t>https://minfin.astrobl.ru/node</t>
  </si>
  <si>
    <t>http://volgafin.volgograd.ru/</t>
  </si>
  <si>
    <t>http://minfin.e-dag.ru/</t>
  </si>
  <si>
    <t>http://www.mfri.ru/</t>
  </si>
  <si>
    <t>http://pravitelstvo.kbr.ru/oigv/minfin/poleznye_ssylki.php</t>
  </si>
  <si>
    <t>http://minfin09.ru/</t>
  </si>
  <si>
    <t>http://mfrno-a.ru/</t>
  </si>
  <si>
    <t>https://minfin.bashkortostan.ru/</t>
  </si>
  <si>
    <t>http://mari-el.gov.ru/minfin/Pages/main.aspx</t>
  </si>
  <si>
    <t>http://www.minfinrm.ru/</t>
  </si>
  <si>
    <t>http://minfin.tatarstan.ru/</t>
  </si>
  <si>
    <t>http://mfur.ru/</t>
  </si>
  <si>
    <t>http://minfin.cap.ru/</t>
  </si>
  <si>
    <t>http://www.minfin.kirov.ru/</t>
  </si>
  <si>
    <t>http://mf.nnov.ru/</t>
  </si>
  <si>
    <t>http://minfin.orb.ru/</t>
  </si>
  <si>
    <t>http://finance.pnzreg.ru/</t>
  </si>
  <si>
    <t>http://minfin-samara.ru/</t>
  </si>
  <si>
    <t>http://www.finupr.kurganobl.ru/</t>
  </si>
  <si>
    <t>http://minfin.midural.ru/</t>
  </si>
  <si>
    <t>http://www.minfin74.ru/</t>
  </si>
  <si>
    <t>http://www.depfin.admhmao.ru/</t>
  </si>
  <si>
    <t>http://www.minfin-altai.ru/</t>
  </si>
  <si>
    <t>http://www.minfintuva.ru/</t>
  </si>
  <si>
    <t>http://www.r-19.ru/authorities/ministry-of-finance-of-the-republic-of-khakassia/common/</t>
  </si>
  <si>
    <t>http://fin22.ru/</t>
  </si>
  <si>
    <t>http://минфин.забайкальскийкрай.рф/</t>
  </si>
  <si>
    <t>http://minfin.krskstate.ru/</t>
  </si>
  <si>
    <t>http://gfu.ru/</t>
  </si>
  <si>
    <t>http://www.ofukem.ru/</t>
  </si>
  <si>
    <t>http://www.mfnso.nso.ru/</t>
  </si>
  <si>
    <t>http://mf.omskportal.ru/</t>
  </si>
  <si>
    <t>http://www.findep.org/</t>
  </si>
  <si>
    <t>http://minfin.sakha.gov.ru/</t>
  </si>
  <si>
    <t>http://primorsky.ru/authorities/executive-agencies/departments/finance/</t>
  </si>
  <si>
    <t>https://minfin.khabkrai.ru/portal/Menu/Page/1</t>
  </si>
  <si>
    <t>Оценка показателя 7.2</t>
  </si>
  <si>
    <t>Ссылка на источник данных</t>
  </si>
  <si>
    <t>http://belksp.ru/</t>
  </si>
  <si>
    <t>http://www.kspbo.ru/deyatelnost/plan-deyatelnosti</t>
  </si>
  <si>
    <t>http://www.spvo.ru/activity/plans.html</t>
  </si>
  <si>
    <t>http://www.ksp-vrn.ru/activity/activity1</t>
  </si>
  <si>
    <t>http://ksp37.ru/plan.aspx</t>
  </si>
  <si>
    <t>http://admoblkaluga.ru/sub/control_palata/activities/</t>
  </si>
  <si>
    <t>http://ksp46.ru/work/arrangements/</t>
  </si>
  <si>
    <t>http://www.admlip.ru/economy/finances/vnutrenniy-gosudarstvennyy-finansovyy-kontrol/</t>
  </si>
  <si>
    <t>http://ksp.mosreg.ru/content/plan-raboty</t>
  </si>
  <si>
    <t>http://www.ksp-orel.ru/plan-raboty/</t>
  </si>
  <si>
    <t>http://ksp.tmbreg.ru/18/20.html</t>
  </si>
  <si>
    <t>http://www.sptulobl.ru/activities/plan/</t>
  </si>
  <si>
    <t>http://www.kspalata76.yarregion.ru/Info/Plan.html</t>
  </si>
  <si>
    <t>http://ksp.karelia.ru/index.php?option=com_content&amp;view=article&amp;id=59&amp;Itemid=38</t>
  </si>
  <si>
    <t>http://ksp.rkomi.ru/left/deyat/plans/</t>
  </si>
  <si>
    <t>http://kspao.ru/Activities/PlansOfActivities/</t>
  </si>
  <si>
    <t>http://www.kspvo.ru/activitiesp/arrangement/</t>
  </si>
  <si>
    <t>http://ksp39.ru/index.php?option=com_content&amp;view=category&amp;id=41&amp;Itemid=81</t>
  </si>
  <si>
    <t>http://www.kspmo.ru/?view=plan</t>
  </si>
  <si>
    <t>http://spno.nov.ru/index.php?option=com_content&amp;task=view&amp;id=280</t>
  </si>
  <si>
    <t>http://kspra.ru/page.php?id=26</t>
  </si>
  <si>
    <t>http://www.kspkuban.ru/catalog/?ctg_id=709</t>
  </si>
  <si>
    <t>http://ksp-ao.ru/flats_sold/plans_work/</t>
  </si>
  <si>
    <t>http://www.spdag.ru/activities</t>
  </si>
  <si>
    <t>http://www.kspkbr.ru/index.php/2012-06-22-11-50-48/plan-raboty-kontrolno-schetnoj-palaty</t>
  </si>
  <si>
    <t>http://www.kspkchr.ru/page/page64.html</t>
  </si>
  <si>
    <t>http://www.ksp02.ru/deyatelnost/plan-raboty.php</t>
  </si>
  <si>
    <t>http://марийэл.рф/gsp/Pages/plans.aspx</t>
  </si>
  <si>
    <t>http://www.sp.e-mordovia.ru/plan-raboty.html</t>
  </si>
  <si>
    <t>http://www.gkk.udmurt.ru/inspections/plan/</t>
  </si>
  <si>
    <t>http://gov.cap.ru/SiteMap.aspx?gov_id=108&amp;id=85747</t>
  </si>
  <si>
    <t>http://ksppk.ru/index.php/otkrytye-dannye/plan-raboty</t>
  </si>
  <si>
    <t>http://sp.orb.ru/pages/activity/plan.html</t>
  </si>
  <si>
    <t>http://sp-penza.ru/the-activities-of-the-chamber/work-plan/</t>
  </si>
  <si>
    <t>http://spuo.ru/activity/plan/</t>
  </si>
  <si>
    <t>http://www.ksp74.ru/list.php?cat=plans</t>
  </si>
  <si>
    <t>https://spyanao.ru/deyatelnost/planyi-rabotyi-schetnoj-palatyi/</t>
  </si>
  <si>
    <t>http://ksp04.ru/deyatelnost/plan-raboty-na-god</t>
  </si>
  <si>
    <t>http://sprt17.ru/?cat=8</t>
  </si>
  <si>
    <t>http://kspzab.ru/plan_of_action/</t>
  </si>
  <si>
    <t>http://irksp.ru/?page_id=109</t>
  </si>
  <si>
    <t>http://www.kspomskobl.ru/plans.html</t>
  </si>
  <si>
    <t>https://schetnaja-palata.sakha.gov.ru/Plan-raboti</t>
  </si>
  <si>
    <t>http://ksp27.ru/workplans</t>
  </si>
  <si>
    <t>http://ksp-amur.ru/year_plan/</t>
  </si>
  <si>
    <t>http://spsakh.ru/work.php</t>
  </si>
  <si>
    <t>http://www.eao.ru/vlast--1/struktura/kontrolno-schetnaya-palata-eao/plany-i-otchety-ksp-eao/</t>
  </si>
  <si>
    <t>http://palata.chukotka.ru/index.php/deyatelnost/plan-rabot</t>
  </si>
  <si>
    <t xml:space="preserve">Омская область </t>
  </si>
  <si>
    <t>Ссылка на источник данных (сайт финоргана или страница для публикации бюджетных данных на сайте исполнительных органов (в случае отсутствия сайта финоргана))</t>
  </si>
  <si>
    <t>Исходные данные и оценка показателя 7.3 "Размещается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предписаниях?"</t>
  </si>
  <si>
    <t>Исходные данные и оценка показателя 7.4 "Размещается ли в открытом доступе 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предписаниям?"</t>
  </si>
  <si>
    <t>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</t>
  </si>
  <si>
    <r>
      <t>Рейтинг субъектов Российской Федерации по разделу 7 "Финансовый контроль"</t>
    </r>
    <r>
      <rPr>
        <sz val="9"/>
        <color indexed="8"/>
        <rFont val="Times New Roman"/>
        <family val="1"/>
      </rPr>
      <t xml:space="preserve"> (группировка по набранному количеству баллов)</t>
    </r>
  </si>
  <si>
    <t>Комментарий</t>
  </si>
  <si>
    <t>https://fincom.spb.ru/</t>
  </si>
  <si>
    <t>http://budget.permkrai.ru/</t>
  </si>
  <si>
    <t>http://www.eao.ru/isp-vlast/finansovoe-upravlenie-pravitelstva/</t>
  </si>
  <si>
    <t>http://chaogov.ru/vlast/organy-vlasti/depfin/</t>
  </si>
  <si>
    <t>https://minfin.ryazangov.ru/</t>
  </si>
  <si>
    <t>http://finance.pskov.ru/</t>
  </si>
  <si>
    <t>http://budget.rk.ifinmon.ru/</t>
  </si>
  <si>
    <t>7.1. Имеется ли на сайте финансового органа субъекта РФ, баннер (ссылка) на официальный сайт контрольно-счетного органа субъекта РФ?</t>
  </si>
  <si>
    <t>7.2. 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2018 год?</t>
  </si>
  <si>
    <t>Исходные данные и оценка показателя 7.1 "Имеется ли на сайте финансового органа субъекта РФ, баннер (ссылка) на официальный сайт контрольно-счетного органа субъекта РФ?"</t>
  </si>
  <si>
    <t>Исходные данные и оценка показателя 7.2 "Размещен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2018 год?"</t>
  </si>
  <si>
    <t>7.3.Размещается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</t>
  </si>
  <si>
    <t>К1  поиск</t>
  </si>
  <si>
    <t>http://kspkostroma.ru/deyatelnost/plany/god2018</t>
  </si>
  <si>
    <t>http://www.ksp62.ru/functions/plan/</t>
  </si>
  <si>
    <t>http://ksp67.ru/index.php/deyatelnost/plany-rabot/plan-raboty-2018-2</t>
  </si>
  <si>
    <t>http://kspto.ru/act/plans/2018</t>
  </si>
  <si>
    <t>http://www.ksp.mos.ru/ru/work/work_plan_year/work_plan_2018/index.php</t>
  </si>
  <si>
    <t>http://www.ksplo.ru/plan_2018</t>
  </si>
  <si>
    <t>http://ksp.org.ru/rubric/202/na-2018-god</t>
  </si>
  <si>
    <t>http://xn--80azebj.xn--p1ai/index3-1.html</t>
  </si>
  <si>
    <t>http://ksprk08.ru/plans.html</t>
  </si>
  <si>
    <t>http://sp-rc.ru/%D0%BF%D0%BB%D0%B0%D0%BD-%D0%BD%D0%B0-2018-%D0%B3%D0%BE%D0%B4/</t>
  </si>
  <si>
    <t>http://www.ksp34.ru/activity/plans/plan_rabotyi_na_2018_god/</t>
  </si>
  <si>
    <t>http://www.ksp61.ru/work/plans/</t>
  </si>
  <si>
    <t>http://ksp-sev.ru/%D0%BF%D0%BB%D0%B0%D0%BD-%D1%80%D0%B0%D0%B1%D0%BE%D1%82%D1%8B-%D0%BD%D0%B0-2018-%D0%B3%D0%BE%D0%B4/</t>
  </si>
  <si>
    <t>http://kspri.ru/index.php/deyatelnost-palaty/plan-raboty/379-plan-raboty-kontrolno-schetnoj-palaty-respubliki-ingushetiya-na-2018-god</t>
  </si>
  <si>
    <t>http://spalata-chr.ru/?type=2</t>
  </si>
  <si>
    <t>http://kspstav.ru/content/plany-raboty-kontrolno-schetnoj-palaty-stavropolskogo-kraja</t>
  </si>
  <si>
    <t>http://www.sprt.tatar/articles/6/102</t>
  </si>
  <si>
    <t>http://www.ksp43.ru/work-plans/1196</t>
  </si>
  <si>
    <t>http://ksp.r52.ru/ru/9/292/</t>
  </si>
  <si>
    <t>http://sp.samregion.ru/activity/annual_plan/</t>
  </si>
  <si>
    <t>http://kspkurgan.ru/plan/plan-dejatelnosti-kontrolno-schjotnoj-palati-kurganskoj-oblasti-na-2018-god--izmenenija-ot-28-02-2018g--</t>
  </si>
  <si>
    <t>http://spso66.ru/activity/1</t>
  </si>
  <si>
    <t>http://rfspto.ru/?page_id=6926</t>
  </si>
  <si>
    <t>http://www.sphmao.ru/about/activities/plan_raboty.php</t>
  </si>
  <si>
    <t>http://sp03.ru/work/3/plans2018</t>
  </si>
  <si>
    <t>http://www.ksp19.ru/plan_18.html</t>
  </si>
  <si>
    <t>http://www.ach22.ru/index.php/2013-01-31-07-00-31/2014-09-28-13-19-28</t>
  </si>
  <si>
    <t>http://spkrk.ru/index.php/blog/plan-raboty</t>
  </si>
  <si>
    <t>http://ksp.nso.ru/page/30</t>
  </si>
  <si>
    <t>http://audit.tomsk.ru/deyatelnost/plan_rabot/plan-raboty-2018/index.php</t>
  </si>
  <si>
    <t>https://www.ksp41.ru/deyatelnost/plan-raboti.php</t>
  </si>
  <si>
    <t>http://ksp25.ru/working/2018_god/</t>
  </si>
  <si>
    <t>http://ksp49.ru/plan-rabot/news_post/plan-raboty-ksp-magadanskoy-oblasti-na-2018-god</t>
  </si>
  <si>
    <t xml:space="preserve">АНКЕТА ДЛЯ СОСТАВЛЕНИЯ РЕЙТИНГА СУБЪЕКТОВ РОССИЙСКОЙ ФЕДЕРАЦИИ ПО УРОВНЮ ОТКРЫТОСТИ БЮДЖЕТНЫХ ДАННЫХ В 2018 ГОДУ </t>
  </si>
  <si>
    <t xml:space="preserve">В целях оценки показателей раздела (за исключением показателя 7.1) учитываются сведения, размещенные в открытом доступе на официальном сайте контрольно-счетного органа субъекта РФ. </t>
  </si>
  <si>
    <t>Имеется ли на сайте финансового органа субъекта РФ, баннер (ссылка) на официальный сайт контрольно-счетного органа субъекта РФ?</t>
  </si>
  <si>
    <t>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2018 год?</t>
  </si>
  <si>
    <t>В целях оценки показателя учитываются документ, удовлетворяющий следующим требованиям:</t>
  </si>
  <si>
    <t>В случае несоблюдения указанных требований оценка показателя принимает значение 0 баллов.</t>
  </si>
  <si>
    <t>Для того, чтобы считаться общедоступным, годовой план контрольных мероприятий должен быть размещен</t>
  </si>
  <si>
    <t>до 1 апреля текущего года. В случае если указанное требование не выполняется, оценка показателя принимает значение 0 баллов.</t>
  </si>
  <si>
    <t>Для оценки показателя, размещенные в открытом доступе сведения, как минимум, должны содержать:</t>
  </si>
  <si>
    <t>а) наименование контрольного мероприятия; б) сведения о выявленных при его проведении нарушениях либо об их отсутствии; в) сведения о внесенных представлениях и предписаниях (в случае их внесения). Если содержательная информация о выявленных нарушениях (при их наличии) отсутствует, оценка показателя принимает значение 0 баллов.</t>
  </si>
  <si>
    <t xml:space="preserve">В случае если информация не содержит сведений об основании для проведения контрольного мероприятия (для плановых мероприятий – пункт плана) и времени его проведения, применяется понижающий коэффициент за затрудненный поиск бюджетных данных. </t>
  </si>
  <si>
    <t xml:space="preserve">В целях оценки показателя учитываются контрольные мероприятия, предусмотренные планами контрольных мероприятий на 2017 год (в части мероприятий, запланированных на IV квартал 2017 года) и на 2018 год. Изменения, внесенные в указанные планы, учитываются в том случае, если размещена актуализированная версия плана. Если план контрольных мероприятий органа внешнего государственного финансового контроля на 2018 год по состоянию на 1 апреля 2018 г. отсутствовал в открытом доступе или не отвечал требованиям, указанным в пункте 7.2 настоящей анкеты, оценка показателя принимает значение 0 баллов. Если план контрольных мероприятий органа внешнего государственного финансового контроля на 2017 год по состоянию на 1 апреля 2018 г. отсутствовал в открытом доступе или не отвечал требованиям, указанным в пункте 7.2 настоящей анкеты, оценка показателя осуществляется только в части мероприятий, реализованных в 2018 году, и не может принимать максимальное значение. </t>
  </si>
  <si>
    <t>В случае, если в плане контрольных мероприятий не выделены в отдельную группу контрольные мероприятия, отнесение мероприятия к контрольному осуществляется на усмотрение эксперта на основе имеющихся данных.</t>
  </si>
  <si>
    <t>Для того, чтобы считаться общедоступной, информация о проведенном контрольном мероприятии должна быть размещена в течении трех месяцев с даты завершения контрольного мероприятия, указанного в плане контрольных мероприятий. В случае если указанное требование не выполняется, контрольное мероприятие не учитывается в целях оценки показателя.</t>
  </si>
  <si>
    <t>Допускается размещение информации в графическом формате.</t>
  </si>
  <si>
    <t>Да, размещается по результатам всех (100%) плановых контрольных мероприятий</t>
  </si>
  <si>
    <t>Да, размещается по результатам большей части (не менее 50%) плановых контрольных мероприятий</t>
  </si>
  <si>
    <t>Нет, не размещается, или размещается в части отдельных плановых контрольных мероприятий (менее 50%), или размещенная информация не отвечает требованиям</t>
  </si>
  <si>
    <r>
      <t>Размещается ли в открытом доступе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</t>
    </r>
  </si>
  <si>
    <t>Для оценки показателя, размещенные в открытом доступе сведения, как минимум, должны содержать: а) наименование контрольного мероприятия; б) информацию о принятых решениях и мерах по результатам внесенных представлений или предписаний. Если содержательная информация о принятых решениях и мерах по результатам внесенных представлений или предписаний отсутствует, оценка показателя принимает значение 0 баллов.</t>
  </si>
  <si>
    <t>В случае если информация не содержит сведений об основании для проведения контрольного мероприятия (для плановых мероприятий – пункт плана) и времени его проведения, применяется понижающий коэффициент за затрудненный поиск бюджетных данных.</t>
  </si>
  <si>
    <t xml:space="preserve">В целях оценки показателя учитываются контрольные мероприятия, предусмотренные планами контрольных мероприятий органа внешнего государственного финансового контроля на 2017 год (в части мероприятий, запланированных на III и IV кварталы 2017 года) и на 2018 год. Изменения, внесенные в указанные планы, учитываются в том случае, если размещена актуализированная версия плана. Если план контрольных мероприятий органа внешнего государственного финансового контроля на 2018 год по состоянию на 1 апреля 2018 г. отсутствовал в открытом доступе или не отвечал требованиям, указанным в пункте 7.2 настоящей анкеты, оценка показателя принимает значение 0 баллов. Если план контрольных мероприятий органа внешнего государственного финансового контроля на 2017 год по состоянию на 1 апреля 2018 г. отсутствовал в открытом доступе или не отвечал требованиям, указанным в пункте 7.2 настоящей анкеты, оценка показателя осуществляется только в части мероприятий, реализованных в 2018 году, и не может принимать максимальное значение. </t>
  </si>
  <si>
    <t>Нет, не размещается, или размещается в части отдельных (менее 50%) плановых контрольных мероприятий, или размещенная информация не отвечает требованиям</t>
  </si>
  <si>
    <t>Раздел 1.    Финансовый контроль</t>
  </si>
  <si>
    <r>
      <t xml:space="preserve">а)     </t>
    </r>
    <r>
      <rPr>
        <sz val="11"/>
        <color indexed="8"/>
        <rFont val="Times New Roman"/>
        <family val="1"/>
      </rPr>
      <t xml:space="preserve">размещен официальный документ, утвержденный председателем контрольно-счетного органа субъекта РФ или решением коллегии контрольно-счетного органа субъекта РФ (как минимум, должно быть указано, кем и когда утвержден план); рекомендуется размещать документ в графическом формате; </t>
    </r>
  </si>
  <si>
    <r>
      <t xml:space="preserve">б)    </t>
    </r>
    <r>
      <rPr>
        <sz val="11"/>
        <color indexed="8"/>
        <rFont val="Times New Roman"/>
        <family val="1"/>
      </rPr>
      <t>в плане указаны наименования контрольных мероприятий с указанием проверяемого объекта или целевого назначения проверяемых средств;</t>
    </r>
  </si>
  <si>
    <r>
      <t xml:space="preserve">в)     </t>
    </r>
    <r>
      <rPr>
        <sz val="11"/>
        <color indexed="8"/>
        <rFont val="Times New Roman"/>
        <family val="1"/>
      </rPr>
      <t xml:space="preserve">для каждого контрольного мероприятия указано время его проведения (месяц или квартал); если в плане не указано время проведения контрольных мероприятий или оно указано как «год» либо как «I полугодие; «II полугодие», то такой план не учитывается в целях оценки показателя. </t>
    </r>
  </si>
  <si>
    <t>http://admoblkaluga.ru/sub/finan/useful_links.php</t>
  </si>
  <si>
    <t>https://www.mos.ru/findep/</t>
  </si>
  <si>
    <t>http://finance.lenobl.ru/</t>
  </si>
  <si>
    <t>http://www.minfinchr.ru/</t>
  </si>
  <si>
    <t>http://www.mfsk.ru/</t>
  </si>
  <si>
    <t>http://www.minfin.donland.ru/</t>
  </si>
  <si>
    <t>https://fin.sev.gov.ru/</t>
  </si>
  <si>
    <t>http://www.saratov.gov.ru/gov/auth/minfin/</t>
  </si>
  <si>
    <t>http://ufo.ulntc.ru/</t>
  </si>
  <si>
    <t>https://admtyumen.ru/ogv_ru/gov/administrative/finance_department/general_information/more.htm?id=10293778@cmsArticle</t>
  </si>
  <si>
    <t>http://www.yamalfin.ru/index.php?option=com_content&amp;view=article&amp;id=637&amp;Itemid=68</t>
  </si>
  <si>
    <t>http://egov-buryatia.ru/minfin/</t>
  </si>
  <si>
    <t>https://www.kamgov.ru/minfin</t>
  </si>
  <si>
    <t>http://www.fin.amurobl.ru/</t>
  </si>
  <si>
    <t>В разделе "Деятельность"</t>
  </si>
  <si>
    <t>https://minfin.49gov.ru/</t>
  </si>
  <si>
    <t>http://sakhminfin.ru/</t>
  </si>
  <si>
    <t>В разделе "Ссылки" при наличии большого количества баннеров на странице.</t>
  </si>
  <si>
    <t>В разделе "Органы власти"</t>
  </si>
  <si>
    <t>На портале "Открытый бюджет"</t>
  </si>
  <si>
    <t>http://www.tverfin.ru/</t>
  </si>
  <si>
    <t>Оценка показателя проведена в период с 30 мая по 1 июня 2018 года</t>
  </si>
  <si>
    <t>http://www.yarregion.ru/depts/depfin/default.aspx</t>
  </si>
  <si>
    <t>По ссылке "сайты Москвы" или на портале "Открытый бюджет"</t>
  </si>
  <si>
    <t>В разделе "Официальный портал"</t>
  </si>
  <si>
    <t>На портале "Понятный бюджет"</t>
  </si>
  <si>
    <t>Баннер плохо читаем (неудачный шрифт)</t>
  </si>
  <si>
    <t>В разделе "Власть"</t>
  </si>
  <si>
    <t>В разделе "О департаменте - ссылки"</t>
  </si>
  <si>
    <t>На баннере используется аббревиатура</t>
  </si>
  <si>
    <t>В разделе "Власть - Структура"</t>
  </si>
  <si>
    <t>В разделе "Справочники - Региональные органы власти и учреждения"</t>
  </si>
  <si>
    <t>Примечание. Максимальную оценку получили субъекты РФ, у которых баннеры (ссылки) на сайт контрольно-счетного органа размещены на главной странице сайта финансового органа либо во вкладке "Ссылки". Для иных случаев возможных переходов с сайта финансового органа на сайт контрольно-счетного органа в целях оценки показателя применен понижающий коэффициент.</t>
  </si>
  <si>
    <t>В разделе "Финансовый контроль - внешний финансовый контроль - планы работы счетной палаты"</t>
  </si>
  <si>
    <t>В разделе "Государственные органы Приморского края", а также на портале "Открытый бюджет"</t>
  </si>
  <si>
    <t>В разделе "Полезные ссылки", нижнее меню; слева аналогичный раздел содержит другой набор ссылок, КСП в нем отсутствует (дублирование). Также баннер размещен на портале "Открытый бюджет".</t>
  </si>
  <si>
    <t xml:space="preserve">К1 </t>
  </si>
  <si>
    <t xml:space="preserve">К2 </t>
  </si>
  <si>
    <t>http://www.sp-po.ru/planning/</t>
  </si>
  <si>
    <t>Отсутствует дата проведения мероприятий (месяц или квартал).</t>
  </si>
  <si>
    <t>С учетом размещения квартальных планов.</t>
  </si>
  <si>
    <t>http://kspko.ru/pages/meropriyatiya</t>
  </si>
  <si>
    <t>http://sp-so.ru/activities/38</t>
  </si>
  <si>
    <t xml:space="preserve">К1  </t>
  </si>
  <si>
    <t xml:space="preserve">К2          </t>
  </si>
  <si>
    <t>Наличие плана контрольных мероприятий на 2017 год</t>
  </si>
  <si>
    <t>Наличие плана контрольных мероприятий на 2018 год</t>
  </si>
  <si>
    <t>По контрольным мероприятиям, которые завершаются в IV квартале 2017 года</t>
  </si>
  <si>
    <t>По контрольным мероприятиям, которые завершаются в I-II кварталах 2018 года</t>
  </si>
  <si>
    <t>Источник даных</t>
  </si>
  <si>
    <t>По контрольным мероприятиям, которые завершаются в III и IV квартале 2017 года</t>
  </si>
  <si>
    <t>нет</t>
  </si>
  <si>
    <t>да</t>
  </si>
  <si>
    <t>http://www.ksp48.ru/detksp/kontrolmerp/</t>
  </si>
  <si>
    <t>http://www.ksp48.ru/detksp/plan/</t>
  </si>
  <si>
    <t>-</t>
  </si>
  <si>
    <t>Невозможно провести оценку показателя.</t>
  </si>
  <si>
    <t xml:space="preserve">да </t>
  </si>
  <si>
    <t>да (размещен после установленного срока)</t>
  </si>
  <si>
    <t>да (не официальный документ, размещен после установленного срока)</t>
  </si>
  <si>
    <t>да (с учетом размещения квартальных планов)</t>
  </si>
  <si>
    <t>Размещен после установленного срока (после 01.06.2018 г., по состоянию на 01.01.2018 размещен только план на 1 квартал 2018 г.).</t>
  </si>
  <si>
    <t>Размещен после установленного срока, по состоянию на 01.06.2018 г. по соответствующей ссылке размещена справка, характеризующая план.</t>
  </si>
  <si>
    <t>Размещен после установленного срока. Размещен в разделе "Мероприятия" (К1).</t>
  </si>
  <si>
    <t>По контрольным мероприятиям, которые завершаются в I-III кварталах 2018 года</t>
  </si>
  <si>
    <t>http://www.ksp-orel.ru/kontrolnaya-deyatelnost/</t>
  </si>
  <si>
    <t>https://www.kspbo.ru/press-tsentr/214</t>
  </si>
  <si>
    <t>http://www.spvo.ru/activity/meropr/2018/</t>
  </si>
  <si>
    <t>http://www.ksp-vrn.ru/activity/results-external-control/information-on-the-activities-carried-out/</t>
  </si>
  <si>
    <t>http://www.ksp-vrn.ru/activity/results-external-control/remediation/</t>
  </si>
  <si>
    <t>http://ksp37.ru/content/services/posled-kontrol/kontrol/Otchet-kontrol</t>
  </si>
  <si>
    <t>http://admoblkaluga.ru/sub/control_palata/activities/archive/2018/</t>
  </si>
  <si>
    <t>http://kspkostroma.ru/deyatelnost/control/god2018</t>
  </si>
  <si>
    <t>http://ksp46.ru/work/test-actions/</t>
  </si>
  <si>
    <t>http://ksp.mosreg.ru/node/714</t>
  </si>
  <si>
    <t>http://ksp.tmbreg.ru/18/58/417.html</t>
  </si>
  <si>
    <t>http://kspto.ru/act/activity/control</t>
  </si>
  <si>
    <t>http://www.sptulobl.ru/activities/control/</t>
  </si>
  <si>
    <t>http://www.kspalata76.yarregion.ru/Info_kmo.html</t>
  </si>
  <si>
    <t>http://www.ksp.mos.ru/activity/index.php</t>
  </si>
  <si>
    <t>http://ksp.karelia.ru/index.php?option=com_content&amp;view=article&amp;id=10&amp;Itemid=18</t>
  </si>
  <si>
    <t>http://ksp.rkomi.ru/page/18079/</t>
  </si>
  <si>
    <t>http://www.kspvo.ru/activitiesp/km/</t>
  </si>
  <si>
    <t>http://www.ksplo.ru/proverka_otchet</t>
  </si>
  <si>
    <t>http://www.kspmo.ru/?view=topic&amp;year=2018</t>
  </si>
  <si>
    <t>http://www.sp-po.ru/activity/control/2018/</t>
  </si>
  <si>
    <t>http://ksp.org.ru/rubric/633200016/Kontrolno-revizionnaya-deyatelnost</t>
  </si>
  <si>
    <t>http://xn--80azebj.xn--p1ai/index3-2.html</t>
  </si>
  <si>
    <t>Требуются специальные действия для того, чтобы найти данные за предыдущие года (К1).</t>
  </si>
  <si>
    <t>Наличие плана контрольных мероприятий на 2017 год, соответствующего требованиям</t>
  </si>
  <si>
    <t>нет (не отвечает требованиям, отсутствует время проведения мероприятий)</t>
  </si>
  <si>
    <t>Невозможно произвести оценку по мероприятиям за 2017 год.</t>
  </si>
  <si>
    <t>Наличие плана контрольных мероприятий на 2018 год, соответствующего требованиям</t>
  </si>
  <si>
    <t>Невозможно произвести оценку показателя.</t>
  </si>
  <si>
    <t>http://kspra.ru/page.php?id=21</t>
  </si>
  <si>
    <t>http://ksprk08.ru/index.php/deyatelnost-palaty/kontrolnye-meropriyatiya</t>
  </si>
  <si>
    <t>http://sp-rc.ru/%D0%BA%D0%BE%D0%BD%D1%82%D1%80%D0%BE%D0%BB%D1%8C%D0%BD%D1%8B%D0%B5-%D0%BC%D0%B5%D1%80%D0%BE%D0%BF%D1%80%D0%B8%D1%8F%D1%82%D0%B8%D1%8F/</t>
  </si>
  <si>
    <t>http://kspkuban.ru/?cat=13</t>
  </si>
  <si>
    <t>http://ksp-ao.ru/flats_sold/kontrolnuemeropriyatiya/</t>
  </si>
  <si>
    <t>http://www.ksp34.ru/activity/control_measures/2018_god2/</t>
  </si>
  <si>
    <t>http://www.ksp61.ru/work/checks/</t>
  </si>
  <si>
    <t>Невозможно провести оценку показателя. Информация о проведенных мероприятиях не размещается.</t>
  </si>
  <si>
    <t>Информация размещается в части отдельных мероприятий (менее 50%).</t>
  </si>
  <si>
    <t>http://kspao.ru/Activities/ControlActivities/</t>
  </si>
  <si>
    <t>Отсутствует информация по мероприятиям за 2017 год.</t>
  </si>
  <si>
    <t>http://ksp-sev.ru/%D0%BA%D0%BE%D0%BD%D1%82%D1%80%D0%BE%D0%BB%D1%8C%D0%BD%D0%BE-%D1%80%D0%B5%D0%B2%D0%B8%D0%B7%D0%B8%D0%BE%D0%BD%D0%BD%D0%B0%D1%8F-%D0%B4%D0%B5%D1%8F%D1%82%D0%B5%D0%BB%D1%8C%D0%BD%D0%BE%D1%81%D1%82%D1%8C/</t>
  </si>
  <si>
    <t>http://www.spdag.ru/activities/14</t>
  </si>
  <si>
    <t>Информация представлена в бюллетенях.</t>
  </si>
  <si>
    <t>http://kspri.ru/index.php/deyatelnost-palaty/kontrolno-revizionnaya-deyatelnost</t>
  </si>
  <si>
    <t>http://www.kspkbr.ru/index.php/2012-06-22-11-50-48/materialy-kontrolnykh-meropriyatij</t>
  </si>
  <si>
    <t>http://www.kspkchr.ru/page/page305.html</t>
  </si>
  <si>
    <t>http://ksp15.ru/%D0%B4%D0%B5%D1%8F%D1%82%D0%B5%D0%BB%D1%8C%D0%BD%D0%BE%D1%81%D1%82%D1%8C/%D0%B3%D0%BE%D0%B4%D0%BE%D0%B2%D1%8B%D0%B5-%D0%BF%D0%BB%D0%B0%D0%BD%D1%8B/</t>
  </si>
  <si>
    <t>http://ksp15.ru/%D0%B4%D0%B5%D1%8F%D1%82%D0%B5%D0%BB%D1%8C%D0%BD%D0%BE%D1%81%D1%82%D1%8C/%D0%B8%D0%BD%D1%84%D0%BE%D1%80%D0%BC%D0%B0%D1%86%D0%B8%D1%8F-%D0%BE-%D0%BC%D0%B5%D1%80%D0%BE%D0%BF%D1%80%D0%B8%D1%8F%D1%82%D0%B8%D1%8F%D1%85/</t>
  </si>
  <si>
    <t>Время проведения указано для отдельных мероприятий</t>
  </si>
  <si>
    <t>План со сроками проведения мероприятий размещен после установленного срока.</t>
  </si>
  <si>
    <t>да (план, отвечающий требованиям, размещен после установленного срока)</t>
  </si>
  <si>
    <t>Размещаемая информация не отвечает требованиям.</t>
  </si>
  <si>
    <t>http://www.ksp02.ru/deyatelnost/informatsiya-o-provedennykh-kontrolnykh-i-ekspertno-analiticheskikh-meropriyatiyakh-o-vyyavlennykh-p.php</t>
  </si>
  <si>
    <t>http://xn--80aqdibz7g.xn--p1ai/gsp/Pages/iam.aspx</t>
  </si>
  <si>
    <t>http://www.sp.e-mordovia.ru/informatsiya-o-kontrolnykh-meropriyatiyakh.html</t>
  </si>
  <si>
    <t>http://www.sprt.tatar/articles/6/68</t>
  </si>
  <si>
    <t>http://www.gkk.udmurt.ru/inspections/control/index.php</t>
  </si>
  <si>
    <t>http://kcp.cap.ru/SiteMap.aspx?id=292574</t>
  </si>
  <si>
    <t>http://ksppk.ru/index.php/otkrytye-dannye/kontrolno-revizionnaya-deyatelnost-ksp/49-otchety</t>
  </si>
  <si>
    <t>http://www.ksp43.ru/control-and-analytical</t>
  </si>
  <si>
    <t>http://ksp.r52.ru/ru/11/?p=1</t>
  </si>
  <si>
    <t>http://sp.orb.ru/pages/activity/kontrol.html</t>
  </si>
  <si>
    <t>http://sp-penza.ru/the-activities-of-the-chamber/information-about-control-and-expert-analytical-activities/?PAGEN_1=4</t>
  </si>
  <si>
    <t>http://sp.samregion.ru/activity/topicaly/</t>
  </si>
  <si>
    <t>http://spuo.ru/activity/events/</t>
  </si>
  <si>
    <t>http://sp-so.ru/activities/10</t>
  </si>
  <si>
    <t>http://kspkurgan.ru/auditing/auditing2018</t>
  </si>
  <si>
    <t>http://spso66.ru/activity/2</t>
  </si>
  <si>
    <t>За IV квартал 2017 г. в сводном виде.</t>
  </si>
  <si>
    <t>http://rfspto.ru/?page_id=49</t>
  </si>
  <si>
    <t>http://www.ksp74.ru/document.php?name=aud_reports</t>
  </si>
  <si>
    <t>http://www.sphmao.ru/about/activities/rezultats/2018_rezkm.php</t>
  </si>
  <si>
    <t>https://spyanao.ru/deyatelnost/kontrolnaya-i-ekspertno-analiticheskaya-deyatelnost/ekspertno-analiticheskie-meropriyatiya/2018-god/</t>
  </si>
  <si>
    <t>http://ksp04.ru/about/209-inf-ya-o-pr-kh-kie-a-mer-kh-2018g</t>
  </si>
  <si>
    <t>Группировка данных по фамилиям аудиторов (К1).</t>
  </si>
  <si>
    <t>http://sp03.ru/work/krd</t>
  </si>
  <si>
    <t>Невозможно произвести оценку показателя. Информация не размещается.</t>
  </si>
  <si>
    <t>http://sprt17.ru/?cat=6</t>
  </si>
  <si>
    <t>http://ksp19.ru/%D0%B4%D0%B5%D1%8F%D1%82%D0%B5%D0%BB%D1%8C%D0%BD%D0%BE%D1%81%D1%82%D1%8C/%D0%BE%D1%82%D1%87%D0%B5%D1%82%D1%8B/</t>
  </si>
  <si>
    <t>http://www.ach22.ru/index.php/2013-01-31-07-00-31/2014-09-28-13-21-49</t>
  </si>
  <si>
    <t>http://kspzab.ru/control/</t>
  </si>
  <si>
    <t>http://spkrk.ru/index.php/blog/kontrolnye-meropriyatiya</t>
  </si>
  <si>
    <t>http://irksp.ru/?page_id=952</t>
  </si>
  <si>
    <t>http://ksp.nso.ru/news?field_tags_tid[]=12</t>
  </si>
  <si>
    <t>http://www.kspomskobl.ru/rezrabot.html</t>
  </si>
  <si>
    <t>http://audit.tomsk.ru/deyatelnost/plan_rabot/plan-raboty-2018/kontrolnye-meropriyatiya-2018.php</t>
  </si>
  <si>
    <t xml:space="preserve">Информация размещается в разделе "Планы и отчеты" по годам. </t>
  </si>
  <si>
    <t>https://schetnaja-palata.sakha.gov.ru/Planovie-proverki</t>
  </si>
  <si>
    <t>https://www.ksp41.ru/deyatelnost/KM/km_2018.php</t>
  </si>
  <si>
    <t>http://ksp25.ru/working/2018_god/inform_o_kontrolnyh_meropriyatiyah_2018/</t>
  </si>
  <si>
    <t>http://ksp27.ru/information?year=2018</t>
  </si>
  <si>
    <t>http://ksp-amur.ru/articles/</t>
  </si>
  <si>
    <t>http://ksp49.ru/proverki</t>
  </si>
  <si>
    <t>http://spsakh.ru/work_15.php</t>
  </si>
  <si>
    <t>http://schet87.ru/deyatelnost/kontrolnaya-deyatelnost/kontrolnaya-deyatelnost-2018-god.html</t>
  </si>
  <si>
    <t>http://ksp37.ru/content/services/byulleteni-ksp</t>
  </si>
  <si>
    <t>http://www.ksp48.ru/detksp/zamustksp/</t>
  </si>
  <si>
    <t>http://www.ksp62.ru/functions/checkinfo/</t>
  </si>
  <si>
    <t>http://ksp67.ru/index.php/deyatelnost/plany-rabot-6</t>
  </si>
  <si>
    <t>http://ksp.tmbreg.ru/18/58/480.html</t>
  </si>
  <si>
    <t>http://www.sptulobl.ru/activities/solving-problems/</t>
  </si>
  <si>
    <t>http://ksp.rkomi.ru/page/16695/</t>
  </si>
  <si>
    <t>http://kspao.ru/Activities/ControlActivities/2018/</t>
  </si>
  <si>
    <t>http://www.kspmo.ru/?view=topic</t>
  </si>
  <si>
    <t>http://spno.nov.ru/index.php?option=com_content&amp;task=view&amp;id=331</t>
  </si>
  <si>
    <t>http://ksp.org.ru/rubric/195/Predstavleniya-i-predpisaniya</t>
  </si>
  <si>
    <t>http://ksp-ao.ru/km/g/</t>
  </si>
  <si>
    <t>http://ksp-sev.ru/category/%D0%B8%D0%BD%D1%84%D0%BE%D1%80%D0%BC%D0%B0%D1%86%D0%B8%D1%8F-%D0%BE-%D1%80%D0%B5%D0%B7%D1%83%D0%BB%D1%8C%D1%82%D0%B0%D1%82%D0%B0%D1%85-%D0%BA%D0%BE%D0%BD%D1%82%D1%80%D0%BE%D0%BB%D1%8C%D0%BD%D1%8B/%D1%80%D0%B5%D0%B7%D1%83%D0%BB%D1%8C%D1%82%D0%B0%D1%82%D1%8B-%D0%BA%D0%BE%D0%BD%D1%82%D1%80%D0%BE%D0%BB%D1%8C%D0%BD%D1%8B%D1%85-%D0%BC%D0%B5%D1%80%D0%BE%D0%BF%D1%80%D0%B8%D1%8F%D1%82%D0%B8%D0%B9/</t>
  </si>
  <si>
    <t>http://www.spdag.ru/activities/18</t>
  </si>
  <si>
    <t>http://www.kspkbr.ru/index.php/2012-06-22-11-50-48/materialy-kontrolnykh-meropriyatij/53-o-palate/2853-materialy-kontrolnykh-meropriyatij-2018-god</t>
  </si>
  <si>
    <t>http://m9187014.beget.tech/?page_id=37</t>
  </si>
  <si>
    <t>http://spalata-chr.ru/?type=12</t>
  </si>
  <si>
    <t>http://kspstav.ru/content/realizacija-predstavlenij-i-predpisanij-0</t>
  </si>
  <si>
    <t>http://www.ksp02.ru/deyatelnost/info_o_prinyatih_merah.php</t>
  </si>
  <si>
    <t>http://www.sp.e-mordovia.ru/informatsiya-o-prinyatykh-po-vnesennym-predstavleniyam-resheniyakh-i-merakh.html</t>
  </si>
  <si>
    <t>http://www.sprt.tatar/articles/6/99</t>
  </si>
  <si>
    <t>http://www.gkk.udmurt.ru/inspections/result_control/untitled.php</t>
  </si>
  <si>
    <t>http://kcp.cap.ru/SiteMap.aspx?id=2613341</t>
  </si>
  <si>
    <t>http://ksppk.ru/index.php/otkrytye-dannye/kontrolno-revizionnaya-deyatelnost-ksp/175-otchety-2018</t>
  </si>
  <si>
    <t>http://www.ksp43.ru/result_of_monitoring</t>
  </si>
  <si>
    <t>http://ksp.r52.ru/ru/11/</t>
  </si>
  <si>
    <t>http://sp-penza.ru/the-activities-of-the-chamber/information-about-control-and-expert-analytical-activities/</t>
  </si>
  <si>
    <t>http://sp-so.ru/activities/40</t>
  </si>
  <si>
    <t>http://kspkurgan.ru/solushions</t>
  </si>
  <si>
    <t>http://ksp74.ru/list.php?cat=audrep2018</t>
  </si>
  <si>
    <t>http://www.sphmao.ru/about/activities/rezultats/2019_rezkm.php</t>
  </si>
  <si>
    <t>http://ksp04.ru/deyatelnost/informatsiya-o-provedennykh-kontrolnykh-i-ekspertno-analiticheskikh-meropriyatiyakh</t>
  </si>
  <si>
    <t>http://sp03.ru/work/info_sp_rb</t>
  </si>
  <si>
    <t>http://ach22.ru/index.php/2013-01-31-07-00-31/2014-09-28-13-22-31</t>
  </si>
  <si>
    <t>http://irksp.ru/?page_id=6966</t>
  </si>
  <si>
    <t>http://kspko.ru/pages/otchety</t>
  </si>
  <si>
    <t>http://www.kspomskobl.ru/Collegs.html</t>
  </si>
  <si>
    <t>https://schetnaja-palata.sakha.gov.ru/realizatsija-predstavlenij-i-predpisanij/2018-god-real</t>
  </si>
  <si>
    <t>https://www.ksp41.ru/deyatelnost/KM/</t>
  </si>
  <si>
    <t>http://ksp27.ru/information</t>
  </si>
  <si>
    <t>http://spsakh.ru/work_18.php</t>
  </si>
  <si>
    <t>http://www.eao.ru/vlast--1/struktura/kontrolno-schetnaya-palata-eao/plany-i-otchety-ksp-eao/#2</t>
  </si>
  <si>
    <t>Информация размещается в сводном виде.</t>
  </si>
  <si>
    <t>Содержательная информация о принятых решениях и мерах отсутствует.</t>
  </si>
  <si>
    <t>Содержательная информация о принятых решениях и мерах по ряду мероприятий отсутствует.</t>
  </si>
  <si>
    <t>Информация размещается в части отдельных мероприятий (менее 50%). Группировка данных по фамилиям аудиторов (К1).</t>
  </si>
  <si>
    <t>да (неофициальный документ, размещен после установленного срока)</t>
  </si>
  <si>
    <t xml:space="preserve">Информация размещается в части отдельных мероприятий (менее 50%). Требуются специальные действия для того, чтобы найти данные за предыдущие года (К1). </t>
  </si>
  <si>
    <t>Информация не размещается</t>
  </si>
  <si>
    <t>При оценке учтены все мероприятия за 2017 год, для которых не указан четкий срок исполнения.</t>
  </si>
  <si>
    <t>Информация размещается в части отдельных мероприятий (в совокупности менее 50%).</t>
  </si>
  <si>
    <t>Информация не размещается.</t>
  </si>
  <si>
    <t>Соотношение мероприятий, информация о принятых решениях и мерах по которым размещена в открытом доступе, к запланированным *</t>
  </si>
  <si>
    <t>Мониторинг и оценка показателей раздела проведены в период с 1 марта 2018 года по 15 марта 2019 года.</t>
  </si>
  <si>
    <t>Оценка показателя 7.3</t>
  </si>
  <si>
    <t>Оценка показателя 7.4</t>
  </si>
  <si>
    <t>Соотношение мероприятий, информация о которых размещена в открытом доступе, к запланированным *</t>
  </si>
  <si>
    <t xml:space="preserve">Мониторинг и оценка показателей проведены в период с 27 марта по 2 апреля 2018 г., контрольная проверка - 01.06.2018 г. </t>
  </si>
  <si>
    <t>Примечание. * Проверка проводилась выборочным методом.</t>
  </si>
  <si>
    <t xml:space="preserve">Мониторинг и оценка показателя проведены в период с 16 июля по 15 марта 2018 года. </t>
  </si>
  <si>
    <t xml:space="preserve">Мониторинг и оценка показателя проведены в период со 2 апреля 2018 года по 15 марта 2019 года. </t>
  </si>
  <si>
    <t>Отсутствует дата проведения мероприятий (месяц или квартал). Наименование раздела не соответствует содержанию документа (К1).</t>
  </si>
  <si>
    <t>http://ksp39.ru/index.php?option=com_content&amp;view=category&amp;id=40&amp;Itemid=87</t>
  </si>
  <si>
    <t>http://ksp46.ru/work/predstavleniya-predpisaniya/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</si>
</sst>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rlito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rlito"/>
      <family val="2"/>
    </font>
    <font>
      <sz val="11"/>
      <color indexed="62"/>
      <name val="Carlito"/>
      <family val="2"/>
    </font>
    <font>
      <b/>
      <sz val="11"/>
      <color indexed="63"/>
      <name val="Carlito"/>
      <family val="2"/>
    </font>
    <font>
      <b/>
      <sz val="11"/>
      <color indexed="52"/>
      <name val="Carlito"/>
      <family val="2"/>
    </font>
    <font>
      <u val="single"/>
      <sz val="11"/>
      <color indexed="12"/>
      <name val="Calibri"/>
      <family val="2"/>
    </font>
    <font>
      <b/>
      <sz val="15"/>
      <color indexed="56"/>
      <name val="Carlito"/>
      <family val="2"/>
    </font>
    <font>
      <b/>
      <sz val="13"/>
      <color indexed="56"/>
      <name val="Carlito"/>
      <family val="2"/>
    </font>
    <font>
      <b/>
      <sz val="11"/>
      <color indexed="56"/>
      <name val="Carlito"/>
      <family val="2"/>
    </font>
    <font>
      <b/>
      <sz val="11"/>
      <color indexed="8"/>
      <name val="Carlito"/>
      <family val="2"/>
    </font>
    <font>
      <b/>
      <sz val="11"/>
      <color indexed="9"/>
      <name val="Carlito"/>
      <family val="2"/>
    </font>
    <font>
      <sz val="18"/>
      <color indexed="56"/>
      <name val="Cambria"/>
      <family val="2"/>
    </font>
    <font>
      <sz val="11"/>
      <color indexed="60"/>
      <name val="Carlito"/>
      <family val="2"/>
    </font>
    <font>
      <u val="single"/>
      <sz val="11"/>
      <color indexed="20"/>
      <name val="Calibri"/>
      <family val="2"/>
    </font>
    <font>
      <sz val="11"/>
      <color indexed="20"/>
      <name val="Carlito"/>
      <family val="2"/>
    </font>
    <font>
      <i/>
      <sz val="11"/>
      <color indexed="23"/>
      <name val="Carlito"/>
      <family val="2"/>
    </font>
    <font>
      <sz val="11"/>
      <color indexed="52"/>
      <name val="Carlito"/>
      <family val="2"/>
    </font>
    <font>
      <sz val="11"/>
      <color indexed="10"/>
      <name val="Carlito"/>
      <family val="2"/>
    </font>
    <font>
      <sz val="11"/>
      <color indexed="17"/>
      <name val="Carlito"/>
      <family val="2"/>
    </font>
    <font>
      <i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0"/>
      <name val="Calibri"/>
      <family val="2"/>
    </font>
    <font>
      <sz val="9"/>
      <color indexed="60"/>
      <name val="Times New Roman"/>
      <family val="1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rlito"/>
      <family val="2"/>
    </font>
    <font>
      <sz val="11"/>
      <color theme="0"/>
      <name val="Carlito"/>
      <family val="2"/>
    </font>
    <font>
      <sz val="11"/>
      <color rgb="FF3F3F76"/>
      <name val="Carlito"/>
      <family val="2"/>
    </font>
    <font>
      <b/>
      <sz val="11"/>
      <color rgb="FF3F3F3F"/>
      <name val="Carlito"/>
      <family val="2"/>
    </font>
    <font>
      <b/>
      <sz val="11"/>
      <color rgb="FFFA7D00"/>
      <name val="Carlito"/>
      <family val="2"/>
    </font>
    <font>
      <u val="single"/>
      <sz val="11"/>
      <color theme="10"/>
      <name val="Calibri"/>
      <family val="2"/>
    </font>
    <font>
      <b/>
      <sz val="15"/>
      <color theme="3"/>
      <name val="Carlito"/>
      <family val="2"/>
    </font>
    <font>
      <b/>
      <sz val="13"/>
      <color theme="3"/>
      <name val="Carlito"/>
      <family val="2"/>
    </font>
    <font>
      <b/>
      <sz val="11"/>
      <color theme="3"/>
      <name val="Carlito"/>
      <family val="2"/>
    </font>
    <font>
      <b/>
      <sz val="11"/>
      <color theme="1"/>
      <name val="Carlito"/>
      <family val="2"/>
    </font>
    <font>
      <b/>
      <sz val="11"/>
      <color theme="0"/>
      <name val="Carlito"/>
      <family val="2"/>
    </font>
    <font>
      <sz val="18"/>
      <color theme="3"/>
      <name val="Cambria"/>
      <family val="2"/>
    </font>
    <font>
      <sz val="11"/>
      <color rgb="FF9C6500"/>
      <name val="Carlito"/>
      <family val="2"/>
    </font>
    <font>
      <u val="single"/>
      <sz val="11"/>
      <color theme="11"/>
      <name val="Calibri"/>
      <family val="2"/>
    </font>
    <font>
      <sz val="11"/>
      <color rgb="FF9C0006"/>
      <name val="Carlito"/>
      <family val="2"/>
    </font>
    <font>
      <i/>
      <sz val="11"/>
      <color rgb="FF7F7F7F"/>
      <name val="Carlito"/>
      <family val="2"/>
    </font>
    <font>
      <sz val="11"/>
      <color rgb="FFFA7D00"/>
      <name val="Carlito"/>
      <family val="2"/>
    </font>
    <font>
      <sz val="11"/>
      <color rgb="FFFF0000"/>
      <name val="Carlito"/>
      <family val="2"/>
    </font>
    <font>
      <sz val="11"/>
      <color rgb="FF006100"/>
      <name val="Carlito"/>
      <family val="2"/>
    </font>
    <font>
      <i/>
      <sz val="9"/>
      <color theme="1"/>
      <name val="Times New Roman"/>
      <family val="1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C00000"/>
      <name val="Calibri"/>
      <family val="2"/>
    </font>
    <font>
      <sz val="9"/>
      <color rgb="FFC00000"/>
      <name val="Times New Roman"/>
      <family val="1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3" fillId="0" borderId="10" xfId="53" applyNumberFormat="1" applyFont="1" applyFill="1" applyBorder="1" applyAlignment="1" quotePrefix="1">
      <alignment horizontal="center" vertical="center"/>
      <protection/>
    </xf>
    <xf numFmtId="165" fontId="3" fillId="0" borderId="10" xfId="53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42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65" fontId="3" fillId="0" borderId="11" xfId="42" applyNumberFormat="1" applyFont="1" applyFill="1" applyBorder="1" applyAlignment="1">
      <alignment horizontal="left" vertical="center"/>
    </xf>
    <xf numFmtId="2" fontId="3" fillId="0" borderId="11" xfId="42" applyNumberFormat="1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/>
    </xf>
    <xf numFmtId="0" fontId="4" fillId="7" borderId="11" xfId="0" applyFont="1" applyFill="1" applyBorder="1" applyAlignment="1">
      <alignment vertical="center"/>
    </xf>
    <xf numFmtId="165" fontId="3" fillId="7" borderId="11" xfId="0" applyNumberFormat="1" applyFont="1" applyFill="1" applyBorder="1" applyAlignment="1">
      <alignment horizontal="center" vertical="center"/>
    </xf>
    <xf numFmtId="165" fontId="3" fillId="7" borderId="11" xfId="42" applyNumberFormat="1" applyFont="1" applyFill="1" applyBorder="1" applyAlignment="1">
      <alignment horizontal="left" vertical="center"/>
    </xf>
    <xf numFmtId="0" fontId="4" fillId="7" borderId="11" xfId="0" applyFont="1" applyFill="1" applyBorder="1" applyAlignment="1">
      <alignment/>
    </xf>
    <xf numFmtId="165" fontId="4" fillId="0" borderId="11" xfId="0" applyNumberFormat="1" applyFont="1" applyFill="1" applyBorder="1" applyAlignment="1">
      <alignment horizontal="center" vertical="center"/>
    </xf>
    <xf numFmtId="165" fontId="4" fillId="7" borderId="1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65" fontId="3" fillId="7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/>
    </xf>
    <xf numFmtId="0" fontId="60" fillId="7" borderId="11" xfId="0" applyFont="1" applyFill="1" applyBorder="1" applyAlignment="1">
      <alignment/>
    </xf>
    <xf numFmtId="0" fontId="60" fillId="7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7" borderId="11" xfId="0" applyFont="1" applyFill="1" applyBorder="1" applyAlignment="1">
      <alignment/>
    </xf>
    <xf numFmtId="0" fontId="4" fillId="7" borderId="10" xfId="0" applyFont="1" applyFill="1" applyBorder="1" applyAlignment="1">
      <alignment vertical="center" wrapText="1"/>
    </xf>
    <xf numFmtId="164" fontId="4" fillId="7" borderId="10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vertical="center" wrapText="1"/>
    </xf>
    <xf numFmtId="165" fontId="4" fillId="7" borderId="10" xfId="0" applyNumberFormat="1" applyFont="1" applyFill="1" applyBorder="1" applyAlignment="1">
      <alignment horizontal="center" vertical="center" wrapText="1"/>
    </xf>
    <xf numFmtId="165" fontId="3" fillId="7" borderId="10" xfId="0" applyNumberFormat="1" applyFont="1" applyFill="1" applyBorder="1" applyAlignment="1">
      <alignment horizontal="center" vertical="center" wrapText="1"/>
    </xf>
    <xf numFmtId="165" fontId="3" fillId="7" borderId="10" xfId="53" applyNumberFormat="1" applyFont="1" applyFill="1" applyBorder="1" applyAlignment="1" quotePrefix="1">
      <alignment horizontal="center" vertical="center"/>
      <protection/>
    </xf>
    <xf numFmtId="165" fontId="3" fillId="7" borderId="10" xfId="5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7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left" vertical="center" wrapText="1" indent="1"/>
    </xf>
    <xf numFmtId="0" fontId="64" fillId="0" borderId="11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left" vertical="center" wrapText="1" indent="1"/>
    </xf>
    <xf numFmtId="49" fontId="62" fillId="0" borderId="11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justify" vertical="center" wrapText="1"/>
    </xf>
    <xf numFmtId="0" fontId="64" fillId="0" borderId="13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justify" vertical="center" wrapText="1"/>
    </xf>
    <xf numFmtId="0" fontId="64" fillId="0" borderId="14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165" fontId="3" fillId="0" borderId="11" xfId="0" applyNumberFormat="1" applyFont="1" applyFill="1" applyBorder="1" applyAlignment="1">
      <alignment horizontal="left" vertical="center"/>
    </xf>
    <xf numFmtId="165" fontId="3" fillId="7" borderId="11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8" fillId="0" borderId="0" xfId="0" applyFont="1" applyAlignment="1">
      <alignment/>
    </xf>
    <xf numFmtId="165" fontId="3" fillId="7" borderId="11" xfId="0" applyNumberFormat="1" applyFont="1" applyFill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7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1" fillId="7" borderId="11" xfId="0" applyFont="1" applyFill="1" applyBorder="1" applyAlignment="1">
      <alignment horizontal="left"/>
    </xf>
    <xf numFmtId="0" fontId="60" fillId="7" borderId="11" xfId="0" applyFont="1" applyFill="1" applyBorder="1" applyAlignment="1">
      <alignment horizontal="left" vertical="center"/>
    </xf>
    <xf numFmtId="0" fontId="59" fillId="0" borderId="0" xfId="0" applyFont="1" applyAlignment="1">
      <alignment horizontal="left"/>
    </xf>
    <xf numFmtId="0" fontId="60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 wrapText="1"/>
    </xf>
    <xf numFmtId="165" fontId="60" fillId="0" borderId="11" xfId="0" applyNumberFormat="1" applyFont="1" applyFill="1" applyBorder="1" applyAlignment="1">
      <alignment horizontal="center" vertical="center"/>
    </xf>
    <xf numFmtId="165" fontId="60" fillId="7" borderId="11" xfId="0" applyNumberFormat="1" applyFont="1" applyFill="1" applyBorder="1" applyAlignment="1">
      <alignment horizontal="center" vertical="center"/>
    </xf>
    <xf numFmtId="14" fontId="60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9" fillId="0" borderId="0" xfId="0" applyFont="1" applyAlignment="1">
      <alignment/>
    </xf>
    <xf numFmtId="1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3" fillId="0" borderId="11" xfId="42" applyFont="1" applyFill="1" applyBorder="1" applyAlignment="1">
      <alignment vertical="center"/>
    </xf>
    <xf numFmtId="2" fontId="3" fillId="0" borderId="11" xfId="42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/>
    </xf>
    <xf numFmtId="164" fontId="3" fillId="7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61" fillId="7" borderId="11" xfId="0" applyFont="1" applyFill="1" applyBorder="1" applyAlignment="1">
      <alignment horizontal="left" vertical="center"/>
    </xf>
    <xf numFmtId="2" fontId="60" fillId="0" borderId="11" xfId="42" applyNumberFormat="1" applyFont="1" applyFill="1" applyBorder="1" applyAlignment="1">
      <alignment horizontal="left" vertical="center"/>
    </xf>
    <xf numFmtId="0" fontId="60" fillId="0" borderId="11" xfId="42" applyFont="1" applyFill="1" applyBorder="1" applyAlignment="1">
      <alignment horizontal="left" vertical="center"/>
    </xf>
    <xf numFmtId="0" fontId="60" fillId="0" borderId="11" xfId="42" applyFont="1" applyFill="1" applyBorder="1" applyAlignment="1">
      <alignment vertical="center"/>
    </xf>
    <xf numFmtId="2" fontId="60" fillId="0" borderId="11" xfId="42" applyNumberFormat="1" applyFont="1" applyFill="1" applyBorder="1" applyAlignment="1">
      <alignment vertical="center"/>
    </xf>
    <xf numFmtId="0" fontId="61" fillId="7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0" fillId="0" borderId="0" xfId="42" applyFon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tuva.ru/" TargetMode="External" /><Relationship Id="rId2" Type="http://schemas.openxmlformats.org/officeDocument/2006/relationships/hyperlink" Target="http://depfin.adm44.ru/index.aspx" TargetMode="External" /><Relationship Id="rId3" Type="http://schemas.openxmlformats.org/officeDocument/2006/relationships/hyperlink" Target="https://minfin.khabkrai.ru/portal/Menu/Page/1" TargetMode="External" /><Relationship Id="rId4" Type="http://schemas.openxmlformats.org/officeDocument/2006/relationships/hyperlink" Target="http://mf.nnov.ru/" TargetMode="External" /><Relationship Id="rId5" Type="http://schemas.openxmlformats.org/officeDocument/2006/relationships/hyperlink" Target="http://mf.mosreg.ru/" TargetMode="External" /><Relationship Id="rId6" Type="http://schemas.openxmlformats.org/officeDocument/2006/relationships/hyperlink" Target="http://www.admlip.ru/economy/finances/vnutrenniy-gosudarstvennyy-finansovyy-kontrol/" TargetMode="External" /><Relationship Id="rId7" Type="http://schemas.openxmlformats.org/officeDocument/2006/relationships/hyperlink" Target="http://minfin.sakha.gov.ru/" TargetMode="External" /><Relationship Id="rId8" Type="http://schemas.openxmlformats.org/officeDocument/2006/relationships/hyperlink" Target="http://minfin.midural.ru/" TargetMode="External" /><Relationship Id="rId9" Type="http://schemas.openxmlformats.org/officeDocument/2006/relationships/hyperlink" Target="http://minfin.e-dag.ru/" TargetMode="External" /><Relationship Id="rId10" Type="http://schemas.openxmlformats.org/officeDocument/2006/relationships/hyperlink" Target="http://minfin.tularegion.ru/" TargetMode="External" /><Relationship Id="rId11" Type="http://schemas.openxmlformats.org/officeDocument/2006/relationships/hyperlink" Target="http://www.minfin-altai.ru/" TargetMode="External" /><Relationship Id="rId12" Type="http://schemas.openxmlformats.org/officeDocument/2006/relationships/hyperlink" Target="http://www.findep.org/" TargetMode="External" /><Relationship Id="rId13" Type="http://schemas.openxmlformats.org/officeDocument/2006/relationships/hyperlink" Target="http://www.novkfo.ru/" TargetMode="External" /><Relationship Id="rId14" Type="http://schemas.openxmlformats.org/officeDocument/2006/relationships/hyperlink" Target="http://www.ofukem.ru/" TargetMode="External" /><Relationship Id="rId15" Type="http://schemas.openxmlformats.org/officeDocument/2006/relationships/hyperlink" Target="https://dvinaland.ru/gov/-h3ffy732" TargetMode="External" /><Relationship Id="rId16" Type="http://schemas.openxmlformats.org/officeDocument/2006/relationships/hyperlink" Target="http://minfin.karelia.ru/about-us/" TargetMode="External" /><Relationship Id="rId17" Type="http://schemas.openxmlformats.org/officeDocument/2006/relationships/hyperlink" Target="http://minfin.orb.ru/" TargetMode="External" /><Relationship Id="rId18" Type="http://schemas.openxmlformats.org/officeDocument/2006/relationships/hyperlink" Target="http://www.mfnso.nso.ru/" TargetMode="External" /><Relationship Id="rId19" Type="http://schemas.openxmlformats.org/officeDocument/2006/relationships/hyperlink" Target="http://minfin.krskstate.ru/" TargetMode="External" /><Relationship Id="rId20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 /><Relationship Id="rId21" Type="http://schemas.openxmlformats.org/officeDocument/2006/relationships/hyperlink" Target="http://fin22.ru/" TargetMode="External" /><Relationship Id="rId22" Type="http://schemas.openxmlformats.org/officeDocument/2006/relationships/hyperlink" Target="http://www.depfin.admhmao.ru/" TargetMode="External" /><Relationship Id="rId23" Type="http://schemas.openxmlformats.org/officeDocument/2006/relationships/hyperlink" Target="http://www.minfin74.ru/" TargetMode="External" /><Relationship Id="rId24" Type="http://schemas.openxmlformats.org/officeDocument/2006/relationships/hyperlink" Target="http://www.finupr.kurganobl.ru/" TargetMode="External" /><Relationship Id="rId25" Type="http://schemas.openxmlformats.org/officeDocument/2006/relationships/hyperlink" Target="http://www.minfin.kirov.ru/" TargetMode="External" /><Relationship Id="rId26" Type="http://schemas.openxmlformats.org/officeDocument/2006/relationships/hyperlink" Target="http://minfin.tatarstan.ru/" TargetMode="External" /><Relationship Id="rId27" Type="http://schemas.openxmlformats.org/officeDocument/2006/relationships/hyperlink" Target="http://mari-el.gov.ru/minfin/Pages/main.aspx" TargetMode="External" /><Relationship Id="rId28" Type="http://schemas.openxmlformats.org/officeDocument/2006/relationships/hyperlink" Target="http://www.mfri.ru/" TargetMode="External" /><Relationship Id="rId29" Type="http://schemas.openxmlformats.org/officeDocument/2006/relationships/hyperlink" Target="http://minfin01-maykop.ru/Menu/Page/1" TargetMode="External" /><Relationship Id="rId30" Type="http://schemas.openxmlformats.org/officeDocument/2006/relationships/hyperlink" Target="http://dfei.adm-nao.ru/" TargetMode="External" /><Relationship Id="rId31" Type="http://schemas.openxmlformats.org/officeDocument/2006/relationships/hyperlink" Target="http://www.df35.ru/" TargetMode="External" /><Relationship Id="rId32" Type="http://schemas.openxmlformats.org/officeDocument/2006/relationships/hyperlink" Target="http://www.finsmol.ru/start" TargetMode="External" /><Relationship Id="rId33" Type="http://schemas.openxmlformats.org/officeDocument/2006/relationships/hyperlink" Target="http://adm.rkursk.ru/index.php?id=37" TargetMode="External" /><Relationship Id="rId34" Type="http://schemas.openxmlformats.org/officeDocument/2006/relationships/hyperlink" Target="http://df.ivanovoobl.ru/" TargetMode="External" /><Relationship Id="rId35" Type="http://schemas.openxmlformats.org/officeDocument/2006/relationships/hyperlink" Target="http://www.gfu.vrn.ru/" TargetMode="External" /><Relationship Id="rId36" Type="http://schemas.openxmlformats.org/officeDocument/2006/relationships/hyperlink" Target="http://mfur.ru/" TargetMode="External" /><Relationship Id="rId37" Type="http://schemas.openxmlformats.org/officeDocument/2006/relationships/hyperlink" Target="http://minfin09.ru/" TargetMode="External" /><Relationship Id="rId38" Type="http://schemas.openxmlformats.org/officeDocument/2006/relationships/hyperlink" Target="https://minfin.astrobl.ru/node" TargetMode="External" /><Relationship Id="rId39" Type="http://schemas.openxmlformats.org/officeDocument/2006/relationships/hyperlink" Target="http://minfinkubani.ru/" TargetMode="External" /><Relationship Id="rId40" Type="http://schemas.openxmlformats.org/officeDocument/2006/relationships/hyperlink" Target="http://fin.tmbreg.ru/" TargetMode="External" /><Relationship Id="rId41" Type="http://schemas.openxmlformats.org/officeDocument/2006/relationships/hyperlink" Target="http://beldepfin.ru/" TargetMode="External" /><Relationship Id="rId42" Type="http://schemas.openxmlformats.org/officeDocument/2006/relationships/hyperlink" Target="http://www.r-19.ru/authorities/ministry-of-finance-of-the-republic-of-khakassia/common/" TargetMode="External" /><Relationship Id="rId43" Type="http://schemas.openxmlformats.org/officeDocument/2006/relationships/hyperlink" Target="http://orel-region.ru/index.php?head=20&amp;part=25" TargetMode="External" /><Relationship Id="rId44" Type="http://schemas.openxmlformats.org/officeDocument/2006/relationships/hyperlink" Target="http://dtf.avo.ru/main" TargetMode="External" /><Relationship Id="rId45" Type="http://schemas.openxmlformats.org/officeDocument/2006/relationships/hyperlink" Target="http://ns.bryanskoblfin.ru/" TargetMode="External" /><Relationship Id="rId46" Type="http://schemas.openxmlformats.org/officeDocument/2006/relationships/hyperlink" Target="http://www.minfin.rkomi.ru/" TargetMode="External" /><Relationship Id="rId47" Type="http://schemas.openxmlformats.org/officeDocument/2006/relationships/hyperlink" Target="http://minfin.kalmregion.ru/" TargetMode="External" /><Relationship Id="rId48" Type="http://schemas.openxmlformats.org/officeDocument/2006/relationships/hyperlink" Target="http://volgafin.volgograd.ru/" TargetMode="External" /><Relationship Id="rId49" Type="http://schemas.openxmlformats.org/officeDocument/2006/relationships/hyperlink" Target="http://mfrno-a.ru/" TargetMode="External" /><Relationship Id="rId50" Type="http://schemas.openxmlformats.org/officeDocument/2006/relationships/hyperlink" Target="http://www.minfinrm.ru/" TargetMode="External" /><Relationship Id="rId51" Type="http://schemas.openxmlformats.org/officeDocument/2006/relationships/hyperlink" Target="http://minfin-samara.ru/" TargetMode="External" /><Relationship Id="rId52" Type="http://schemas.openxmlformats.org/officeDocument/2006/relationships/hyperlink" Target="http://minfin39.ru/index.php" TargetMode="External" /><Relationship Id="rId53" Type="http://schemas.openxmlformats.org/officeDocument/2006/relationships/hyperlink" Target="http://finance.pnzreg.ru/" TargetMode="External" /><Relationship Id="rId54" Type="http://schemas.openxmlformats.org/officeDocument/2006/relationships/hyperlink" Target="http://gfu.ru/" TargetMode="External" /><Relationship Id="rId55" Type="http://schemas.openxmlformats.org/officeDocument/2006/relationships/hyperlink" Target="http://mf.omskportal.ru/" TargetMode="External" /><Relationship Id="rId56" Type="http://schemas.openxmlformats.org/officeDocument/2006/relationships/hyperlink" Target="http://minfin.gov-murman.ru/" TargetMode="External" /><Relationship Id="rId57" Type="http://schemas.openxmlformats.org/officeDocument/2006/relationships/hyperlink" Target="http://finance.pskov.ru/" TargetMode="External" /><Relationship Id="rId58" Type="http://schemas.openxmlformats.org/officeDocument/2006/relationships/hyperlink" Target="https://minfin.ryazangov.ru/" TargetMode="External" /><Relationship Id="rId59" Type="http://schemas.openxmlformats.org/officeDocument/2006/relationships/hyperlink" Target="https://fincom.spb.ru/" TargetMode="External" /><Relationship Id="rId60" Type="http://schemas.openxmlformats.org/officeDocument/2006/relationships/hyperlink" Target="http://www.mfsk.ru/" TargetMode="External" /><Relationship Id="rId61" Type="http://schemas.openxmlformats.org/officeDocument/2006/relationships/hyperlink" Target="http://admoblkaluga.ru/sub/finan/useful_links.php" TargetMode="External" /><Relationship Id="rId62" Type="http://schemas.openxmlformats.org/officeDocument/2006/relationships/hyperlink" Target="https://www.mos.ru/findep/" TargetMode="External" /><Relationship Id="rId63" Type="http://schemas.openxmlformats.org/officeDocument/2006/relationships/hyperlink" Target="http://www.minfinchr.ru/" TargetMode="External" /><Relationship Id="rId64" Type="http://schemas.openxmlformats.org/officeDocument/2006/relationships/hyperlink" Target="http://minfin.cap.ru/" TargetMode="External" /><Relationship Id="rId65" Type="http://schemas.openxmlformats.org/officeDocument/2006/relationships/hyperlink" Target="http://budget.permkrai.ru/" TargetMode="External" /><Relationship Id="rId66" Type="http://schemas.openxmlformats.org/officeDocument/2006/relationships/hyperlink" Target="http://ufo.ulntc.ru/" TargetMode="External" /><Relationship Id="rId67" Type="http://schemas.openxmlformats.org/officeDocument/2006/relationships/hyperlink" Target="http://chaogov.ru/vlast/organy-vlasti/depfin/" TargetMode="External" /><Relationship Id="rId6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sp.tmbreg.ru/18/20.html" TargetMode="External" /><Relationship Id="rId2" Type="http://schemas.openxmlformats.org/officeDocument/2006/relationships/hyperlink" Target="http://www.kspalata76.yarregion.ru/Info/Plan.html" TargetMode="External" /><Relationship Id="rId3" Type="http://schemas.openxmlformats.org/officeDocument/2006/relationships/hyperlink" Target="http://www.ksp48.ru/detksp/plan/" TargetMode="External" /><Relationship Id="rId4" Type="http://schemas.openxmlformats.org/officeDocument/2006/relationships/hyperlink" Target="http://ksp.rkomi.ru/left/deyat/plans/" TargetMode="External" /><Relationship Id="rId5" Type="http://schemas.openxmlformats.org/officeDocument/2006/relationships/hyperlink" Target="http://www.spdag.ru/activities" TargetMode="External" /><Relationship Id="rId6" Type="http://schemas.openxmlformats.org/officeDocument/2006/relationships/hyperlink" Target="http://www.gkk.udmurt.ru/inspections/plan/" TargetMode="External" /><Relationship Id="rId7" Type="http://schemas.openxmlformats.org/officeDocument/2006/relationships/hyperlink" Target="http://www.ksp-vrn.ru/activity/activity1" TargetMode="External" /><Relationship Id="rId8" Type="http://schemas.openxmlformats.org/officeDocument/2006/relationships/hyperlink" Target="http://ksp37.ru/plan.aspx" TargetMode="External" /><Relationship Id="rId9" Type="http://schemas.openxmlformats.org/officeDocument/2006/relationships/hyperlink" Target="http://admoblkaluga.ru/sub/control_palata/activities/" TargetMode="External" /><Relationship Id="rId10" Type="http://schemas.openxmlformats.org/officeDocument/2006/relationships/hyperlink" Target="http://ksp46.ru/work/arrangements/" TargetMode="External" /><Relationship Id="rId11" Type="http://schemas.openxmlformats.org/officeDocument/2006/relationships/hyperlink" Target="http://ksp.mosreg.ru/content/plan-raboty" TargetMode="External" /><Relationship Id="rId12" Type="http://schemas.openxmlformats.org/officeDocument/2006/relationships/hyperlink" Target="http://www.ksp-orel.ru/plan-raboty/" TargetMode="External" /><Relationship Id="rId13" Type="http://schemas.openxmlformats.org/officeDocument/2006/relationships/hyperlink" Target="http://www.sptulobl.ru/activities/plan/" TargetMode="External" /><Relationship Id="rId14" Type="http://schemas.openxmlformats.org/officeDocument/2006/relationships/hyperlink" Target="http://ksp.karelia.ru/index.php?option=com_content&amp;view=article&amp;id=59&amp;Itemid=38" TargetMode="External" /><Relationship Id="rId15" Type="http://schemas.openxmlformats.org/officeDocument/2006/relationships/hyperlink" Target="http://www.spvo.ru/activity/plans.html" TargetMode="External" /><Relationship Id="rId16" Type="http://schemas.openxmlformats.org/officeDocument/2006/relationships/hyperlink" Target="http://kspao.ru/Activities/PlansOfActivities/" TargetMode="External" /><Relationship Id="rId17" Type="http://schemas.openxmlformats.org/officeDocument/2006/relationships/hyperlink" Target="http://www.kspmo.ru/?view=plan" TargetMode="External" /><Relationship Id="rId18" Type="http://schemas.openxmlformats.org/officeDocument/2006/relationships/hyperlink" Target="http://spno.nov.ru/index.php?option=com_content&amp;task=view&amp;id=280" TargetMode="External" /><Relationship Id="rId19" Type="http://schemas.openxmlformats.org/officeDocument/2006/relationships/hyperlink" Target="http://kspra.ru/page.php?id=26" TargetMode="External" /><Relationship Id="rId20" Type="http://schemas.openxmlformats.org/officeDocument/2006/relationships/hyperlink" Target="http://ksp-ao.ru/flats_sold/plans_work/" TargetMode="External" /><Relationship Id="rId21" Type="http://schemas.openxmlformats.org/officeDocument/2006/relationships/hyperlink" Target="http://www.kspkchr.ru/page/page64.html" TargetMode="External" /><Relationship Id="rId22" Type="http://schemas.openxmlformats.org/officeDocument/2006/relationships/hyperlink" Target="http://&#1084;&#1072;&#1088;&#1080;&#1081;&#1101;&#1083;.&#1088;&#1092;/gsp/Pages/plans.aspx" TargetMode="External" /><Relationship Id="rId23" Type="http://schemas.openxmlformats.org/officeDocument/2006/relationships/hyperlink" Target="http://www.sp.e-mordovia.ru/plan-raboty.html" TargetMode="External" /><Relationship Id="rId24" Type="http://schemas.openxmlformats.org/officeDocument/2006/relationships/hyperlink" Target="http://gov.cap.ru/SiteMap.aspx?gov_id=108&amp;id=85747" TargetMode="External" /><Relationship Id="rId25" Type="http://schemas.openxmlformats.org/officeDocument/2006/relationships/hyperlink" Target="http://ksppk.ru/index.php/otkrytye-dannye/plan-raboty" TargetMode="External" /><Relationship Id="rId26" Type="http://schemas.openxmlformats.org/officeDocument/2006/relationships/hyperlink" Target="http://sp.orb.ru/pages/activity/plan.html" TargetMode="External" /><Relationship Id="rId27" Type="http://schemas.openxmlformats.org/officeDocument/2006/relationships/hyperlink" Target="http://sp-penza.ru/the-activities-of-the-chamber/work-plan/" TargetMode="External" /><Relationship Id="rId28" Type="http://schemas.openxmlformats.org/officeDocument/2006/relationships/hyperlink" Target="http://spuo.ru/activity/plan/" TargetMode="External" /><Relationship Id="rId29" Type="http://schemas.openxmlformats.org/officeDocument/2006/relationships/hyperlink" Target="http://ksp04.ru/deyatelnost/plan-raboty-na-god" TargetMode="External" /><Relationship Id="rId30" Type="http://schemas.openxmlformats.org/officeDocument/2006/relationships/hyperlink" Target="http://sprt17.ru/?cat=8" TargetMode="External" /><Relationship Id="rId31" Type="http://schemas.openxmlformats.org/officeDocument/2006/relationships/hyperlink" Target="https://schetnaja-palata.sakha.gov.ru/Plan-raboti" TargetMode="External" /><Relationship Id="rId32" Type="http://schemas.openxmlformats.org/officeDocument/2006/relationships/hyperlink" Target="http://ksp27.ru/workplans" TargetMode="External" /><Relationship Id="rId33" Type="http://schemas.openxmlformats.org/officeDocument/2006/relationships/hyperlink" Target="http://ksp-amur.ru/year_plan/" TargetMode="External" /><Relationship Id="rId34" Type="http://schemas.openxmlformats.org/officeDocument/2006/relationships/hyperlink" Target="http://www.kspvo.ru/activitiesp/arrangement/" TargetMode="External" /><Relationship Id="rId35" Type="http://schemas.openxmlformats.org/officeDocument/2006/relationships/hyperlink" Target="http://www.kspkuban.ru/catalog/?ctg_id=709" TargetMode="External" /><Relationship Id="rId36" Type="http://schemas.openxmlformats.org/officeDocument/2006/relationships/hyperlink" Target="http://www.kspkbr.ru/index.php/2012-06-22-11-50-48/plan-raboty-kontrolno-schetnoj-palaty" TargetMode="External" /><Relationship Id="rId37" Type="http://schemas.openxmlformats.org/officeDocument/2006/relationships/hyperlink" Target="http://www.ksp02.ru/deyatelnost/plan-raboty.php" TargetMode="External" /><Relationship Id="rId38" Type="http://schemas.openxmlformats.org/officeDocument/2006/relationships/hyperlink" Target="http://irksp.ru/?page_id=109" TargetMode="External" /><Relationship Id="rId39" Type="http://schemas.openxmlformats.org/officeDocument/2006/relationships/hyperlink" Target="http://www.ksp61.ru/work/plans/" TargetMode="External" /><Relationship Id="rId40" Type="http://schemas.openxmlformats.org/officeDocument/2006/relationships/hyperlink" Target="http://www.ksp34.ru/activity/plans/plan_rabotyi_na_2018_god/" TargetMode="External" /><Relationship Id="rId41" Type="http://schemas.openxmlformats.org/officeDocument/2006/relationships/hyperlink" Target="http://ksp-sev.ru/%D0%BF%D0%BB%D0%B0%D0%BD-%D1%80%D0%B0%D0%B1%D0%BE%D1%82%D1%8B-%D0%BD%D0%B0-2018-%D0%B3%D0%BE%D0%B4/" TargetMode="External" /><Relationship Id="rId42" Type="http://schemas.openxmlformats.org/officeDocument/2006/relationships/hyperlink" Target="http://www.kspbo.ru/deyatelnost/plan-deyatelnosti" TargetMode="External" /><Relationship Id="rId43" Type="http://schemas.openxmlformats.org/officeDocument/2006/relationships/hyperlink" Target="http://www.ksp62.ru/functions/plan/" TargetMode="External" /><Relationship Id="rId44" Type="http://schemas.openxmlformats.org/officeDocument/2006/relationships/hyperlink" Target="http://ksp67.ru/index.php/deyatelnost/plany-rabot/plan-raboty-2018-2" TargetMode="External" /><Relationship Id="rId45" Type="http://schemas.openxmlformats.org/officeDocument/2006/relationships/hyperlink" Target="http://kspto.ru/act/plans/2018" TargetMode="External" /><Relationship Id="rId46" Type="http://schemas.openxmlformats.org/officeDocument/2006/relationships/hyperlink" Target="http://www.ksp.mos.ru/ru/work/work_plan_year/work_plan_2018/index.php" TargetMode="External" /><Relationship Id="rId47" Type="http://schemas.openxmlformats.org/officeDocument/2006/relationships/hyperlink" Target="http://www.ksplo.ru/plan_2018" TargetMode="External" /><Relationship Id="rId48" Type="http://schemas.openxmlformats.org/officeDocument/2006/relationships/hyperlink" Target="http://ksp.org.ru/rubric/202/na-2018-god" TargetMode="External" /><Relationship Id="rId49" Type="http://schemas.openxmlformats.org/officeDocument/2006/relationships/hyperlink" Target="http://&#1089;&#1087;&#1085;&#1072;&#1086;.&#1088;&#1092;/index3-1.html" TargetMode="External" /><Relationship Id="rId50" Type="http://schemas.openxmlformats.org/officeDocument/2006/relationships/hyperlink" Target="http://ksprk08.ru/plans.html" TargetMode="External" /><Relationship Id="rId51" Type="http://schemas.openxmlformats.org/officeDocument/2006/relationships/hyperlink" Target="http://sp-rc.ru/%D0%BF%D0%BB%D0%B0%D0%BD-%D0%BD%D0%B0-2018-%D0%B3%D0%BE%D0%B4/" TargetMode="External" /><Relationship Id="rId52" Type="http://schemas.openxmlformats.org/officeDocument/2006/relationships/hyperlink" Target="http://spalata-chr.ru/?type=2" TargetMode="External" /><Relationship Id="rId53" Type="http://schemas.openxmlformats.org/officeDocument/2006/relationships/hyperlink" Target="http://kspstav.ru/content/plany-raboty-kontrolno-schetnoj-palaty-stavropolskogo-kraja" TargetMode="External" /><Relationship Id="rId54" Type="http://schemas.openxmlformats.org/officeDocument/2006/relationships/hyperlink" Target="http://rfspto.ru/?page_id=6926" TargetMode="External" /><Relationship Id="rId55" Type="http://schemas.openxmlformats.org/officeDocument/2006/relationships/hyperlink" Target="http://www.ach22.ru/index.php/2013-01-31-07-00-31/2014-09-28-13-19-28" TargetMode="External" /><Relationship Id="rId56" Type="http://schemas.openxmlformats.org/officeDocument/2006/relationships/hyperlink" Target="http://ksp.nso.ru/page/30" TargetMode="External" /><Relationship Id="rId57" Type="http://schemas.openxmlformats.org/officeDocument/2006/relationships/hyperlink" Target="http://www.kspomskobl.ru/plans.html" TargetMode="External" /><Relationship Id="rId58" Type="http://schemas.openxmlformats.org/officeDocument/2006/relationships/hyperlink" Target="http://ksp25.ru/working/2018_god/" TargetMode="External" /><Relationship Id="rId59" Type="http://schemas.openxmlformats.org/officeDocument/2006/relationships/hyperlink" Target="https://www.ksp41.ru/deyatelnost/plan-raboti.php" TargetMode="External" /><Relationship Id="rId60" Type="http://schemas.openxmlformats.org/officeDocument/2006/relationships/hyperlink" Target="http://spsakh.ru/work.php" TargetMode="External" /><Relationship Id="rId61" Type="http://schemas.openxmlformats.org/officeDocument/2006/relationships/hyperlink" Target="http://www.eao.ru/vlast--1/struktura/kontrolno-schetnaya-palata-eao/plany-i-otchety-ksp-eao/" TargetMode="External" /><Relationship Id="rId62" Type="http://schemas.openxmlformats.org/officeDocument/2006/relationships/hyperlink" Target="http://palata.chukotka.ru/index.php/deyatelnost/plan-rabot" TargetMode="External" /><Relationship Id="rId63" Type="http://schemas.openxmlformats.org/officeDocument/2006/relationships/hyperlink" Target="http://kspri.ru/index.php/deyatelnost-palaty/plan-raboty/379-plan-raboty-kontrolno-schetnoj-palaty-respubliki-ingushetiya-na-2018-god" TargetMode="External" /><Relationship Id="rId64" Type="http://schemas.openxmlformats.org/officeDocument/2006/relationships/hyperlink" Target="http://www.sprt.tatar/articles/6/102" TargetMode="External" /><Relationship Id="rId65" Type="http://schemas.openxmlformats.org/officeDocument/2006/relationships/hyperlink" Target="http://sp.samregion.ru/activity/annual_plan/" TargetMode="External" /><Relationship Id="rId66" Type="http://schemas.openxmlformats.org/officeDocument/2006/relationships/hyperlink" Target="http://www.ksp74.ru/list.php?cat=plans" TargetMode="External" /><Relationship Id="rId67" Type="http://schemas.openxmlformats.org/officeDocument/2006/relationships/hyperlink" Target="http://belksp.ru/" TargetMode="External" /><Relationship Id="rId68" Type="http://schemas.openxmlformats.org/officeDocument/2006/relationships/hyperlink" Target="http://kspkostroma.ru/deyatelnost/plany/god2018" TargetMode="External" /><Relationship Id="rId69" Type="http://schemas.openxmlformats.org/officeDocument/2006/relationships/hyperlink" Target="http://www.ksp43.ru/work-plans/1196" TargetMode="External" /><Relationship Id="rId70" Type="http://schemas.openxmlformats.org/officeDocument/2006/relationships/hyperlink" Target="http://sp-so.ru/activities/38" TargetMode="External" /><Relationship Id="rId71" Type="http://schemas.openxmlformats.org/officeDocument/2006/relationships/hyperlink" Target="http://kspko.ru/pages/meropriyatiya" TargetMode="External" /><Relationship Id="rId72" Type="http://schemas.openxmlformats.org/officeDocument/2006/relationships/hyperlink" Target="http://sp03.ru/work/3/plans2018" TargetMode="External" /><Relationship Id="rId73" Type="http://schemas.openxmlformats.org/officeDocument/2006/relationships/hyperlink" Target="http://kspzab.ru/plan_of_action/" TargetMode="External" /><Relationship Id="rId74" Type="http://schemas.openxmlformats.org/officeDocument/2006/relationships/hyperlink" Target="http://ksp39.ru/index.php?option=com_content&amp;view=category&amp;id=40&amp;Itemid=87" TargetMode="External" /><Relationship Id="rId7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elksp.ru/" TargetMode="External" /><Relationship Id="rId2" Type="http://schemas.openxmlformats.org/officeDocument/2006/relationships/hyperlink" Target="http://www.ksp-vrn.ru/activity/results-external-control/information-on-the-activities-carried-out/" TargetMode="External" /><Relationship Id="rId3" Type="http://schemas.openxmlformats.org/officeDocument/2006/relationships/hyperlink" Target="http://www.ksp62.ru/functions/plan/" TargetMode="External" /><Relationship Id="rId4" Type="http://schemas.openxmlformats.org/officeDocument/2006/relationships/hyperlink" Target="http://ksp67.ru/index.php/deyatelnost/plany-rabot/plan-raboty-2018-2" TargetMode="External" /><Relationship Id="rId5" Type="http://schemas.openxmlformats.org/officeDocument/2006/relationships/hyperlink" Target="http://www.ksp.mos.ru/activity/index.php" TargetMode="External" /><Relationship Id="rId6" Type="http://schemas.openxmlformats.org/officeDocument/2006/relationships/hyperlink" Target="http://spno.nov.ru/index.php?option=com_content&amp;task=view&amp;id=280" TargetMode="External" /><Relationship Id="rId7" Type="http://schemas.openxmlformats.org/officeDocument/2006/relationships/hyperlink" Target="http://www.kspvo.ru/activitiesp/km/" TargetMode="External" /><Relationship Id="rId8" Type="http://schemas.openxmlformats.org/officeDocument/2006/relationships/hyperlink" Target="http://kspkuban.ru/?cat=13" TargetMode="External" /><Relationship Id="rId9" Type="http://schemas.openxmlformats.org/officeDocument/2006/relationships/hyperlink" Target="http://spalata-chr.ru/?type=2" TargetMode="External" /><Relationship Id="rId10" Type="http://schemas.openxmlformats.org/officeDocument/2006/relationships/hyperlink" Target="http://kspstav.ru/content/plany-raboty-kontrolno-schetnoj-palaty-stavropolskogo-kraja" TargetMode="External" /><Relationship Id="rId11" Type="http://schemas.openxmlformats.org/officeDocument/2006/relationships/hyperlink" Target="http://kspko.ru/pages/meropriyatiya" TargetMode="External" /><Relationship Id="rId12" Type="http://schemas.openxmlformats.org/officeDocument/2006/relationships/hyperlink" Target="http://www.ksp48.ru/detksp/kontrolmerp/" TargetMode="External" /><Relationship Id="rId13" Type="http://schemas.openxmlformats.org/officeDocument/2006/relationships/hyperlink" Target="http://www.ksp-orel.ru/kontrolnaya-deyatelnost/" TargetMode="External" /><Relationship Id="rId14" Type="http://schemas.openxmlformats.org/officeDocument/2006/relationships/hyperlink" Target="http://ksp46.ru/work/test-actions/" TargetMode="External" /><Relationship Id="rId15" Type="http://schemas.openxmlformats.org/officeDocument/2006/relationships/hyperlink" Target="http://www.sptulobl.ru/activities/control/" TargetMode="External" /><Relationship Id="rId16" Type="http://schemas.openxmlformats.org/officeDocument/2006/relationships/hyperlink" Target="http://www.spvo.ru/activity/meropr/2018/" TargetMode="External" /><Relationship Id="rId17" Type="http://schemas.openxmlformats.org/officeDocument/2006/relationships/hyperlink" Target="http://&#1089;&#1087;&#1085;&#1072;&#1086;.&#1088;&#1092;/index3-2.html" TargetMode="External" /><Relationship Id="rId18" Type="http://schemas.openxmlformats.org/officeDocument/2006/relationships/hyperlink" Target="http://kspra.ru/page.php?id=21" TargetMode="External" /><Relationship Id="rId19" Type="http://schemas.openxmlformats.org/officeDocument/2006/relationships/hyperlink" Target="http://www.ksplo.ru/proverka_otchet" TargetMode="External" /><Relationship Id="rId20" Type="http://schemas.openxmlformats.org/officeDocument/2006/relationships/hyperlink" Target="http://www.sp-po.ru/activity/control/2018/" TargetMode="External" /><Relationship Id="rId21" Type="http://schemas.openxmlformats.org/officeDocument/2006/relationships/hyperlink" Target="http://www.kspalata76.yarregion.ru/Info_kmo.html" TargetMode="External" /><Relationship Id="rId22" Type="http://schemas.openxmlformats.org/officeDocument/2006/relationships/hyperlink" Target="http://kspao.ru/Activities/ControlActivities/" TargetMode="External" /><Relationship Id="rId23" Type="http://schemas.openxmlformats.org/officeDocument/2006/relationships/hyperlink" Target="http://ksp.org.ru/rubric/633200016/Kontrolno-revizionnaya-deyatelnost" TargetMode="External" /><Relationship Id="rId24" Type="http://schemas.openxmlformats.org/officeDocument/2006/relationships/hyperlink" Target="http://ksp.r52.ru/ru/11/?p=1" TargetMode="External" /><Relationship Id="rId25" Type="http://schemas.openxmlformats.org/officeDocument/2006/relationships/hyperlink" Target="http://rfspto.ru/?page_id=49" TargetMode="External" /><Relationship Id="rId26" Type="http://schemas.openxmlformats.org/officeDocument/2006/relationships/hyperlink" Target="http://ksp25.ru/working/2018_god/inform_o_kontrolnyh_meropriyatiyah_2018/" TargetMode="External" /><Relationship Id="rId27" Type="http://schemas.openxmlformats.org/officeDocument/2006/relationships/hyperlink" Target="http://ksp27.ru/information?year=2018" TargetMode="External" /><Relationship Id="rId28" Type="http://schemas.openxmlformats.org/officeDocument/2006/relationships/hyperlink" Target="http://ksp37.ru/content/services/posled-kontrol/kontrol/Otchet-kontrol" TargetMode="External" /><Relationship Id="rId29" Type="http://schemas.openxmlformats.org/officeDocument/2006/relationships/hyperlink" Target="http://www.kspkbr.ru/index.php/2012-06-22-11-50-48/materialy-kontrolnykh-meropriyatij" TargetMode="External" /><Relationship Id="rId30" Type="http://schemas.openxmlformats.org/officeDocument/2006/relationships/hyperlink" Target="http://www.sp.e-mordovia.ru/informatsiya-o-kontrolnykh-meropriyatiyakh.html" TargetMode="External" /><Relationship Id="rId31" Type="http://schemas.openxmlformats.org/officeDocument/2006/relationships/hyperlink" Target="http://sp-so.ru/activities/10" TargetMode="External" /><Relationship Id="rId32" Type="http://schemas.openxmlformats.org/officeDocument/2006/relationships/hyperlink" Target="http://sp.samregion.ru/activity/topicaly/" TargetMode="External" /><Relationship Id="rId33" Type="http://schemas.openxmlformats.org/officeDocument/2006/relationships/hyperlink" Target="http://ksp39.ru/index.php?option=com_content&amp;view=category&amp;id=41&amp;Itemid=81" TargetMode="External" /><Relationship Id="rId34" Type="http://schemas.openxmlformats.org/officeDocument/2006/relationships/hyperlink" Target="http://ksp.karelia.ru/index.php?option=com_content&amp;view=article&amp;id=10&amp;Itemid=18" TargetMode="External" /><Relationship Id="rId3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kspbo.ru/press-tsentr/214" TargetMode="External" /><Relationship Id="rId2" Type="http://schemas.openxmlformats.org/officeDocument/2006/relationships/hyperlink" Target="http://www.spvo.ru/activity/meropr/2018/" TargetMode="External" /><Relationship Id="rId3" Type="http://schemas.openxmlformats.org/officeDocument/2006/relationships/hyperlink" Target="http://www.ksp-vrn.ru/activity/results-external-control/remediation/" TargetMode="External" /><Relationship Id="rId4" Type="http://schemas.openxmlformats.org/officeDocument/2006/relationships/hyperlink" Target="http://ksp37.ru/content/services/byulleteni-ksp" TargetMode="External" /><Relationship Id="rId5" Type="http://schemas.openxmlformats.org/officeDocument/2006/relationships/hyperlink" Target="http://admoblkaluga.ru/sub/control_palata/activities/archive/2018/" TargetMode="External" /><Relationship Id="rId6" Type="http://schemas.openxmlformats.org/officeDocument/2006/relationships/hyperlink" Target="http://kspkostroma.ru/deyatelnost/plany/god2018" TargetMode="External" /><Relationship Id="rId7" Type="http://schemas.openxmlformats.org/officeDocument/2006/relationships/hyperlink" Target="http://www.ksp48.ru/detksp/zamustksp/" TargetMode="External" /><Relationship Id="rId8" Type="http://schemas.openxmlformats.org/officeDocument/2006/relationships/hyperlink" Target="http://ksp.mosreg.ru/node/714" TargetMode="External" /><Relationship Id="rId9" Type="http://schemas.openxmlformats.org/officeDocument/2006/relationships/hyperlink" Target="http://www.ksp-orel.ru/kontrolnaya-deyatelnost/" TargetMode="External" /><Relationship Id="rId10" Type="http://schemas.openxmlformats.org/officeDocument/2006/relationships/hyperlink" Target="http://www.ksp62.ru/functions/checkinfo/" TargetMode="External" /><Relationship Id="rId11" Type="http://schemas.openxmlformats.org/officeDocument/2006/relationships/hyperlink" Target="http://ksp67.ru/index.php/deyatelnost/plany-rabot-6" TargetMode="External" /><Relationship Id="rId12" Type="http://schemas.openxmlformats.org/officeDocument/2006/relationships/hyperlink" Target="http://ksp.tmbreg.ru/18/58/480.html" TargetMode="External" /><Relationship Id="rId13" Type="http://schemas.openxmlformats.org/officeDocument/2006/relationships/hyperlink" Target="http://www.kspalata76.yarregion.ru/Info_kmo.html" TargetMode="External" /><Relationship Id="rId14" Type="http://schemas.openxmlformats.org/officeDocument/2006/relationships/hyperlink" Target="http://www.sptulobl.ru/activities/solving-problems/" TargetMode="External" /><Relationship Id="rId15" Type="http://schemas.openxmlformats.org/officeDocument/2006/relationships/hyperlink" Target="http://www.ksp.mos.ru/activity/index.php" TargetMode="External" /><Relationship Id="rId16" Type="http://schemas.openxmlformats.org/officeDocument/2006/relationships/hyperlink" Target="http://ksp.rkomi.ru/page/16695/" TargetMode="External" /><Relationship Id="rId17" Type="http://schemas.openxmlformats.org/officeDocument/2006/relationships/hyperlink" Target="http://ksp.karelia.ru/index.php?option=com_content&amp;view=article&amp;id=10&amp;Itemid=18" TargetMode="External" /><Relationship Id="rId18" Type="http://schemas.openxmlformats.org/officeDocument/2006/relationships/hyperlink" Target="http://kspao.ru/Activities/ControlActivities/2018/" TargetMode="External" /><Relationship Id="rId19" Type="http://schemas.openxmlformats.org/officeDocument/2006/relationships/hyperlink" Target="http://ksp39.ru/index.php?option=com_content&amp;view=category&amp;id=41&amp;Itemid=81" TargetMode="External" /><Relationship Id="rId20" Type="http://schemas.openxmlformats.org/officeDocument/2006/relationships/hyperlink" Target="http://www.kspmo.ru/?view=topic" TargetMode="External" /><Relationship Id="rId21" Type="http://schemas.openxmlformats.org/officeDocument/2006/relationships/hyperlink" Target="http://spno.nov.ru/index.php?option=com_content&amp;task=view&amp;id=331" TargetMode="External" /><Relationship Id="rId22" Type="http://schemas.openxmlformats.org/officeDocument/2006/relationships/hyperlink" Target="http://www.kspvo.ru/activitiesp/km/" TargetMode="External" /><Relationship Id="rId23" Type="http://schemas.openxmlformats.org/officeDocument/2006/relationships/hyperlink" Target="http://www.ksplo.ru/proverka_otchet" TargetMode="External" /><Relationship Id="rId24" Type="http://schemas.openxmlformats.org/officeDocument/2006/relationships/hyperlink" Target="http://ksp.org.ru/rubric/195/Predstavleniya-i-predpisaniya" TargetMode="External" /><Relationship Id="rId25" Type="http://schemas.openxmlformats.org/officeDocument/2006/relationships/hyperlink" Target="http://&#1089;&#1087;&#1085;&#1072;&#1086;.&#1088;&#1092;/index3-2.html" TargetMode="External" /><Relationship Id="rId26" Type="http://schemas.openxmlformats.org/officeDocument/2006/relationships/hyperlink" Target="http://kspra.ru/page.php?id=21" TargetMode="External" /><Relationship Id="rId27" Type="http://schemas.openxmlformats.org/officeDocument/2006/relationships/hyperlink" Target="http://ksp-ao.ru/km/g/" TargetMode="External" /><Relationship Id="rId28" Type="http://schemas.openxmlformats.org/officeDocument/2006/relationships/hyperlink" Target="http://kspkuban.ru/?cat=13" TargetMode="External" /><Relationship Id="rId29" Type="http://schemas.openxmlformats.org/officeDocument/2006/relationships/hyperlink" Target="http://www.ksp61.ru/work/plans/" TargetMode="External" /><Relationship Id="rId30" Type="http://schemas.openxmlformats.org/officeDocument/2006/relationships/hyperlink" Target="http://www.ksp34.ru/activity/control_measures/2018_god2/" TargetMode="External" /><Relationship Id="rId31" Type="http://schemas.openxmlformats.org/officeDocument/2006/relationships/hyperlink" Target="http://ksp-sev.ru/%D0%BF%D0%BB%D0%B0%D0%BD-%D1%80%D0%B0%D0%B1%D0%BE%D1%82%D1%8B-%D0%BD%D0%B0-2018-%D0%B3%D0%BE%D0%B4/" TargetMode="External" /><Relationship Id="rId32" Type="http://schemas.openxmlformats.org/officeDocument/2006/relationships/hyperlink" Target="http://ksprk08.ru/index.php/deyatelnost-palaty/kontrolnye-meropriyatiya" TargetMode="External" /><Relationship Id="rId33" Type="http://schemas.openxmlformats.org/officeDocument/2006/relationships/hyperlink" Target="http://sp-rc.ru/%D0%BA%D0%BE%D0%BD%D1%82%D1%80%D0%BE%D0%BB%D1%8C%D0%BD%D1%8B%D0%B5-%D0%BC%D0%B5%D1%80%D0%BE%D0%BF%D1%80%D0%B8%D1%8F%D1%82%D0%B8%D1%8F/" TargetMode="External" /><Relationship Id="rId34" Type="http://schemas.openxmlformats.org/officeDocument/2006/relationships/hyperlink" Target="http://www.spdag.ru/activities/18" TargetMode="External" /><Relationship Id="rId35" Type="http://schemas.openxmlformats.org/officeDocument/2006/relationships/hyperlink" Target="http://www.kspkchr.ru/page/page305.html" TargetMode="External" /><Relationship Id="rId36" Type="http://schemas.openxmlformats.org/officeDocument/2006/relationships/hyperlink" Target="http://www.kspkbr.ru/index.php/2012-06-22-11-50-48/materialy-kontrolnykh-meropriyatij/53-o-palate/2853-materialy-kontrolnykh-meropriyatij-2018-god" TargetMode="External" /><Relationship Id="rId37" Type="http://schemas.openxmlformats.org/officeDocument/2006/relationships/hyperlink" Target="http://spalata-chr.ru/?type=12" TargetMode="External" /><Relationship Id="rId38" Type="http://schemas.openxmlformats.org/officeDocument/2006/relationships/hyperlink" Target="http://kspstav.ru/content/realizacija-predstavlenij-i-predpisanij-0" TargetMode="External" /><Relationship Id="rId39" Type="http://schemas.openxmlformats.org/officeDocument/2006/relationships/hyperlink" Target="http://kspri.ru/index.php/deyatelnost-palaty/kontrolno-revizionnaya-deyatelnost" TargetMode="External" /><Relationship Id="rId40" Type="http://schemas.openxmlformats.org/officeDocument/2006/relationships/hyperlink" Target="http://m9187014.beget.tech/?page_id=37" TargetMode="External" /><Relationship Id="rId41" Type="http://schemas.openxmlformats.org/officeDocument/2006/relationships/hyperlink" Target="http://www.gkk.udmurt.ru/inspections/result_control/untitled.php" TargetMode="External" /><Relationship Id="rId42" Type="http://schemas.openxmlformats.org/officeDocument/2006/relationships/hyperlink" Target="http://&#1084;&#1072;&#1088;&#1080;&#1081;&#1101;&#1083;.&#1088;&#1092;/gsp/Pages/iam.aspx" TargetMode="External" /><Relationship Id="rId43" Type="http://schemas.openxmlformats.org/officeDocument/2006/relationships/hyperlink" Target="http://www.sp.e-mordovia.ru/informatsiya-o-prinyatykh-po-vnesennym-predstavleniyam-resheniyakh-i-merakh.html" TargetMode="External" /><Relationship Id="rId44" Type="http://schemas.openxmlformats.org/officeDocument/2006/relationships/hyperlink" Target="http://kcp.cap.ru/SiteMap.aspx?id=2613341" TargetMode="External" /><Relationship Id="rId45" Type="http://schemas.openxmlformats.org/officeDocument/2006/relationships/hyperlink" Target="http://ksppk.ru/index.php/otkrytye-dannye/kontrolno-revizionnaya-deyatelnost-ksp/175-otchety-2018" TargetMode="External" /><Relationship Id="rId46" Type="http://schemas.openxmlformats.org/officeDocument/2006/relationships/hyperlink" Target="http://sp.orb.ru/pages/activity/kontrol.html" TargetMode="External" /><Relationship Id="rId47" Type="http://schemas.openxmlformats.org/officeDocument/2006/relationships/hyperlink" Target="http://sp-penza.ru/the-activities-of-the-chamber/information-about-control-and-expert-analytical-activities/" TargetMode="External" /><Relationship Id="rId48" Type="http://schemas.openxmlformats.org/officeDocument/2006/relationships/hyperlink" Target="http://spuo.ru/activity/events/" TargetMode="External" /><Relationship Id="rId49" Type="http://schemas.openxmlformats.org/officeDocument/2006/relationships/hyperlink" Target="http://www.ksp02.ru/deyatelnost/info_o_prinyatih_merah.php" TargetMode="External" /><Relationship Id="rId50" Type="http://schemas.openxmlformats.org/officeDocument/2006/relationships/hyperlink" Target="http://www.sprt.tatar/articles/6/99" TargetMode="External" /><Relationship Id="rId51" Type="http://schemas.openxmlformats.org/officeDocument/2006/relationships/hyperlink" Target="http://sp.samregion.ru/activity/annual_plan/" TargetMode="External" /><Relationship Id="rId52" Type="http://schemas.openxmlformats.org/officeDocument/2006/relationships/hyperlink" Target="http://rfspto.ru/?page_id=49" TargetMode="External" /><Relationship Id="rId53" Type="http://schemas.openxmlformats.org/officeDocument/2006/relationships/hyperlink" Target="http://ksp74.ru/list.php?cat=audrep2018" TargetMode="External" /><Relationship Id="rId54" Type="http://schemas.openxmlformats.org/officeDocument/2006/relationships/hyperlink" Target="http://kspzab.ru/control/" TargetMode="External" /><Relationship Id="rId55" Type="http://schemas.openxmlformats.org/officeDocument/2006/relationships/hyperlink" Target="http://ksp04.ru/deyatelnost/informatsiya-o-provedennykh-kontrolnykh-i-ekspertno-analiticheskikh-meropriyatiyakh" TargetMode="External" /><Relationship Id="rId56" Type="http://schemas.openxmlformats.org/officeDocument/2006/relationships/hyperlink" Target="http://sprt17.ru/?cat=6" TargetMode="External" /><Relationship Id="rId57" Type="http://schemas.openxmlformats.org/officeDocument/2006/relationships/hyperlink" Target="http://irksp.ru/?page_id=6966" TargetMode="External" /><Relationship Id="rId58" Type="http://schemas.openxmlformats.org/officeDocument/2006/relationships/hyperlink" Target="http://sp03.ru/work/info_sp_rb" TargetMode="External" /><Relationship Id="rId59" Type="http://schemas.openxmlformats.org/officeDocument/2006/relationships/hyperlink" Target="http://ach22.ru/index.php/2013-01-31-07-00-31/2014-09-28-13-22-31" TargetMode="External" /><Relationship Id="rId60" Type="http://schemas.openxmlformats.org/officeDocument/2006/relationships/hyperlink" Target="http://ksp.nso.ru/news?field_tags_tid%5b%5d=12" TargetMode="External" /><Relationship Id="rId61" Type="http://schemas.openxmlformats.org/officeDocument/2006/relationships/hyperlink" Target="http://www.kspomskobl.ru/Collegs.html" TargetMode="External" /><Relationship Id="rId62" Type="http://schemas.openxmlformats.org/officeDocument/2006/relationships/hyperlink" Target="https://schetnaja-palata.sakha.gov.ru/realizatsija-predstavlenij-i-predpisanij/2018-god-real" TargetMode="External" /><Relationship Id="rId63" Type="http://schemas.openxmlformats.org/officeDocument/2006/relationships/hyperlink" Target="http://ksp27.ru/information" TargetMode="External" /><Relationship Id="rId64" Type="http://schemas.openxmlformats.org/officeDocument/2006/relationships/hyperlink" Target="http://ksp-amur.ru/articles/" TargetMode="External" /><Relationship Id="rId65" Type="http://schemas.openxmlformats.org/officeDocument/2006/relationships/hyperlink" Target="http://ksp25.ru/working/2018_god/" TargetMode="External" /><Relationship Id="rId66" Type="http://schemas.openxmlformats.org/officeDocument/2006/relationships/hyperlink" Target="https://www.ksp41.ru/deyatelnost/KM/" TargetMode="External" /><Relationship Id="rId67" Type="http://schemas.openxmlformats.org/officeDocument/2006/relationships/hyperlink" Target="http://spsakh.ru/work_18.php" TargetMode="External" /><Relationship Id="rId68" Type="http://schemas.openxmlformats.org/officeDocument/2006/relationships/hyperlink" Target="http://www.eao.ru/vlast--1/struktura/kontrolno-schetnaya-palata-eao/plany-i-otchety-ksp-eao/#2" TargetMode="External" /><Relationship Id="rId69" Type="http://schemas.openxmlformats.org/officeDocument/2006/relationships/hyperlink" Target="http://schet87.ru/deyatelnost/kontrolnaya-deyatelnost/kontrolnaya-deyatelnost-2018-god.html" TargetMode="External" /><Relationship Id="rId70" Type="http://schemas.openxmlformats.org/officeDocument/2006/relationships/hyperlink" Target="http://spso66.ru/activity/2" TargetMode="External" /><Relationship Id="rId71" Type="http://schemas.openxmlformats.org/officeDocument/2006/relationships/hyperlink" Target="http://ksp.r52.ru/ru/11/" TargetMode="External" /><Relationship Id="rId72" Type="http://schemas.openxmlformats.org/officeDocument/2006/relationships/hyperlink" Target="http://kspkurgan.ru/solushions" TargetMode="External" /><Relationship Id="rId73" Type="http://schemas.openxmlformats.org/officeDocument/2006/relationships/hyperlink" Target="http://www.sphmao.ru/about/activities/rezultats/2019_rezkm.php" TargetMode="External" /><Relationship Id="rId74" Type="http://schemas.openxmlformats.org/officeDocument/2006/relationships/hyperlink" Target="http://ksp19.ru/%D0%B4%D0%B5%D1%8F%D1%82%D0%B5%D0%BB%D1%8C%D0%BD%D0%BE%D1%81%D1%82%D1%8C/%D0%BE%D1%82%D1%87%D0%B5%D1%82%D1%8B/" TargetMode="External" /><Relationship Id="rId75" Type="http://schemas.openxmlformats.org/officeDocument/2006/relationships/hyperlink" Target="http://kspto.ru/act/activity/control" TargetMode="External" /><Relationship Id="rId76" Type="http://schemas.openxmlformats.org/officeDocument/2006/relationships/hyperlink" Target="http://belksp.ru/" TargetMode="External" /><Relationship Id="rId77" Type="http://schemas.openxmlformats.org/officeDocument/2006/relationships/hyperlink" Target="http://www.sp-po.ru/activity/control/2018/" TargetMode="External" /><Relationship Id="rId78" Type="http://schemas.openxmlformats.org/officeDocument/2006/relationships/hyperlink" Target="http://www.ksp43.ru/result_of_monitoring" TargetMode="External" /><Relationship Id="rId79" Type="http://schemas.openxmlformats.org/officeDocument/2006/relationships/hyperlink" Target="http://sp-so.ru/activities/40" TargetMode="External" /><Relationship Id="rId80" Type="http://schemas.openxmlformats.org/officeDocument/2006/relationships/hyperlink" Target="https://spyanao.ru/deyatelnost/kontrolnaya-i-ekspertno-analiticheskaya-deyatelnost/ekspertno-analiticheskie-meropriyatiya/2018-god/" TargetMode="External" /><Relationship Id="rId81" Type="http://schemas.openxmlformats.org/officeDocument/2006/relationships/hyperlink" Target="http://spkrk.ru/index.php/blog/kontrolnye-meropriyatiya" TargetMode="External" /><Relationship Id="rId82" Type="http://schemas.openxmlformats.org/officeDocument/2006/relationships/hyperlink" Target="http://kspko.ru/pages/otchety" TargetMode="External" /><Relationship Id="rId83" Type="http://schemas.openxmlformats.org/officeDocument/2006/relationships/hyperlink" Target="http://audit.tomsk.ru/deyatelnost/plan_rabot/plan-raboty-2018/index.php" TargetMode="External" /><Relationship Id="rId84" Type="http://schemas.openxmlformats.org/officeDocument/2006/relationships/hyperlink" Target="http://ksp49.ru/proverki" TargetMode="External" /><Relationship Id="rId85" Type="http://schemas.openxmlformats.org/officeDocument/2006/relationships/hyperlink" Target="http://ksp46.ru/work/predstavleniya-predpisaniya/" TargetMode="External" /><Relationship Id="rId8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33.8515625" style="0" customWidth="1"/>
    <col min="2" max="2" width="11.00390625" style="0" customWidth="1"/>
    <col min="3" max="3" width="13.421875" style="0" customWidth="1"/>
    <col min="4" max="4" width="12.28125" style="0" customWidth="1"/>
    <col min="5" max="5" width="17.28125" style="0" customWidth="1"/>
    <col min="6" max="6" width="17.7109375" style="0" customWidth="1"/>
    <col min="7" max="7" width="24.28125" style="0" customWidth="1"/>
    <col min="8" max="8" width="21.57421875" style="0" customWidth="1"/>
  </cols>
  <sheetData>
    <row r="1" spans="1:8" ht="24" customHeight="1">
      <c r="A1" s="123" t="s">
        <v>240</v>
      </c>
      <c r="B1" s="124"/>
      <c r="C1" s="124"/>
      <c r="D1" s="124"/>
      <c r="E1" s="124"/>
      <c r="F1" s="124"/>
      <c r="G1" s="125"/>
      <c r="H1" s="125"/>
    </row>
    <row r="2" spans="1:8" ht="15.75" customHeight="1">
      <c r="A2" s="126" t="s">
        <v>528</v>
      </c>
      <c r="B2" s="127"/>
      <c r="C2" s="127"/>
      <c r="D2" s="127"/>
      <c r="E2" s="127"/>
      <c r="F2" s="127"/>
      <c r="G2" s="125"/>
      <c r="H2" s="125"/>
    </row>
    <row r="3" spans="1:8" ht="133.5" customHeight="1">
      <c r="A3" s="1" t="s">
        <v>1</v>
      </c>
      <c r="B3" s="14" t="s">
        <v>2</v>
      </c>
      <c r="C3" s="14" t="s">
        <v>4</v>
      </c>
      <c r="D3" s="14" t="s">
        <v>5</v>
      </c>
      <c r="E3" s="100" t="s">
        <v>249</v>
      </c>
      <c r="F3" s="100" t="s">
        <v>250</v>
      </c>
      <c r="G3" s="100" t="s">
        <v>118</v>
      </c>
      <c r="H3" s="100" t="s">
        <v>120</v>
      </c>
    </row>
    <row r="4" spans="1:8" ht="15">
      <c r="A4" s="3" t="s">
        <v>6</v>
      </c>
      <c r="B4" s="4" t="s">
        <v>7</v>
      </c>
      <c r="C4" s="4" t="s">
        <v>8</v>
      </c>
      <c r="D4" s="4" t="s">
        <v>9</v>
      </c>
      <c r="E4" s="3" t="s">
        <v>9</v>
      </c>
      <c r="F4" s="5" t="s">
        <v>9</v>
      </c>
      <c r="G4" s="5" t="s">
        <v>9</v>
      </c>
      <c r="H4" s="5" t="s">
        <v>9</v>
      </c>
    </row>
    <row r="5" spans="1:8" ht="15">
      <c r="A5" s="3" t="s">
        <v>10</v>
      </c>
      <c r="B5" s="6"/>
      <c r="C5" s="6"/>
      <c r="D5" s="6">
        <f aca="true" t="shared" si="0" ref="D5:D36">SUM(E5:H5)</f>
        <v>6</v>
      </c>
      <c r="E5" s="3">
        <v>1</v>
      </c>
      <c r="F5" s="5">
        <v>1</v>
      </c>
      <c r="G5" s="120">
        <v>2</v>
      </c>
      <c r="H5" s="120">
        <v>2</v>
      </c>
    </row>
    <row r="6" spans="1:8" ht="15.75" customHeight="1">
      <c r="A6" s="49" t="s">
        <v>13</v>
      </c>
      <c r="B6" s="8" t="str">
        <f aca="true" t="shared" si="1" ref="B6:B37">RANK(C6,$C$6:$C$90)&amp;IF(COUNTIF($C$6:$C$90,C6)&gt;1,"-"&amp;RANK(C6,$C$6:$C$90)+COUNTIF($C$6:$C$90,C6)-1,"")</f>
        <v>1-10</v>
      </c>
      <c r="C6" s="9">
        <f aca="true" t="shared" si="2" ref="C6:C37">D6/$D$5*100</f>
        <v>100</v>
      </c>
      <c r="D6" s="9">
        <f t="shared" si="0"/>
        <v>6</v>
      </c>
      <c r="E6" s="10">
        <f>'7.1'!E8</f>
        <v>1</v>
      </c>
      <c r="F6" s="11">
        <f>'7.2'!F8</f>
        <v>1</v>
      </c>
      <c r="G6" s="12">
        <f>'7.3'!F9</f>
        <v>2</v>
      </c>
      <c r="H6" s="12">
        <f>'7.4'!F9</f>
        <v>2</v>
      </c>
    </row>
    <row r="7" spans="1:8" ht="15.75" customHeight="1">
      <c r="A7" s="49" t="s">
        <v>21</v>
      </c>
      <c r="B7" s="8" t="str">
        <f t="shared" si="1"/>
        <v>1-10</v>
      </c>
      <c r="C7" s="9">
        <f t="shared" si="2"/>
        <v>100</v>
      </c>
      <c r="D7" s="9">
        <f t="shared" si="0"/>
        <v>6</v>
      </c>
      <c r="E7" s="10">
        <f>'7.1'!E16</f>
        <v>1</v>
      </c>
      <c r="F7" s="11">
        <f>'7.2'!F16</f>
        <v>1</v>
      </c>
      <c r="G7" s="12">
        <f>'7.3'!F17</f>
        <v>2</v>
      </c>
      <c r="H7" s="12">
        <f>'7.4'!F17</f>
        <v>2</v>
      </c>
    </row>
    <row r="8" spans="1:8" ht="15.75" customHeight="1">
      <c r="A8" s="49" t="s">
        <v>25</v>
      </c>
      <c r="B8" s="8" t="str">
        <f t="shared" si="1"/>
        <v>1-10</v>
      </c>
      <c r="C8" s="9">
        <f t="shared" si="2"/>
        <v>100</v>
      </c>
      <c r="D8" s="9">
        <f t="shared" si="0"/>
        <v>6</v>
      </c>
      <c r="E8" s="10">
        <f>'7.1'!E20</f>
        <v>1</v>
      </c>
      <c r="F8" s="11">
        <f>'7.2'!F20</f>
        <v>1</v>
      </c>
      <c r="G8" s="12">
        <f>'7.3'!F21</f>
        <v>2</v>
      </c>
      <c r="H8" s="12">
        <f>'7.4'!F21</f>
        <v>2</v>
      </c>
    </row>
    <row r="9" spans="1:8" ht="15.75" customHeight="1">
      <c r="A9" s="49" t="s">
        <v>27</v>
      </c>
      <c r="B9" s="8" t="str">
        <f t="shared" si="1"/>
        <v>1-10</v>
      </c>
      <c r="C9" s="9">
        <f t="shared" si="2"/>
        <v>100</v>
      </c>
      <c r="D9" s="9">
        <f t="shared" si="0"/>
        <v>6</v>
      </c>
      <c r="E9" s="10">
        <f>'7.1'!E22</f>
        <v>1</v>
      </c>
      <c r="F9" s="11">
        <f>'7.2'!F22</f>
        <v>1</v>
      </c>
      <c r="G9" s="12">
        <f>'7.3'!F23</f>
        <v>2</v>
      </c>
      <c r="H9" s="12">
        <f>'7.4'!F23</f>
        <v>2</v>
      </c>
    </row>
    <row r="10" spans="1:8" ht="15.75" customHeight="1">
      <c r="A10" s="49" t="s">
        <v>34</v>
      </c>
      <c r="B10" s="8" t="str">
        <f t="shared" si="1"/>
        <v>1-10</v>
      </c>
      <c r="C10" s="9">
        <f t="shared" si="2"/>
        <v>100</v>
      </c>
      <c r="D10" s="9">
        <f t="shared" si="0"/>
        <v>6</v>
      </c>
      <c r="E10" s="10">
        <f>'7.1'!E29</f>
        <v>1</v>
      </c>
      <c r="F10" s="11">
        <f>'7.2'!F29</f>
        <v>1</v>
      </c>
      <c r="G10" s="12">
        <f>'7.3'!F30</f>
        <v>2</v>
      </c>
      <c r="H10" s="12">
        <f>'7.4'!F30</f>
        <v>2</v>
      </c>
    </row>
    <row r="11" spans="1:8" ht="15.75" customHeight="1">
      <c r="A11" s="49" t="s">
        <v>43</v>
      </c>
      <c r="B11" s="8" t="str">
        <f t="shared" si="1"/>
        <v>1-10</v>
      </c>
      <c r="C11" s="9">
        <f t="shared" si="2"/>
        <v>100</v>
      </c>
      <c r="D11" s="9">
        <f t="shared" si="0"/>
        <v>6</v>
      </c>
      <c r="E11" s="10">
        <f>'7.1'!E38</f>
        <v>1</v>
      </c>
      <c r="F11" s="11">
        <f>'7.2'!F38</f>
        <v>1</v>
      </c>
      <c r="G11" s="12">
        <f>'7.3'!F39</f>
        <v>2</v>
      </c>
      <c r="H11" s="12">
        <f>'7.4'!F39</f>
        <v>2</v>
      </c>
    </row>
    <row r="12" spans="1:8" ht="15.75" customHeight="1">
      <c r="A12" s="49" t="s">
        <v>46</v>
      </c>
      <c r="B12" s="8" t="str">
        <f t="shared" si="1"/>
        <v>1-10</v>
      </c>
      <c r="C12" s="9">
        <f t="shared" si="2"/>
        <v>100</v>
      </c>
      <c r="D12" s="9">
        <f t="shared" si="0"/>
        <v>6</v>
      </c>
      <c r="E12" s="10">
        <f>'7.1'!E41</f>
        <v>1</v>
      </c>
      <c r="F12" s="11">
        <f>'7.2'!F41</f>
        <v>1</v>
      </c>
      <c r="G12" s="12">
        <f>'7.3'!F42</f>
        <v>2</v>
      </c>
      <c r="H12" s="12">
        <f>'7.4'!F42</f>
        <v>2</v>
      </c>
    </row>
    <row r="13" spans="1:8" ht="15.75" customHeight="1">
      <c r="A13" s="49" t="s">
        <v>53</v>
      </c>
      <c r="B13" s="8" t="str">
        <f t="shared" si="1"/>
        <v>1-10</v>
      </c>
      <c r="C13" s="9">
        <f t="shared" si="2"/>
        <v>100</v>
      </c>
      <c r="D13" s="9">
        <f t="shared" si="0"/>
        <v>6</v>
      </c>
      <c r="E13" s="10">
        <f>'7.1'!E48</f>
        <v>1</v>
      </c>
      <c r="F13" s="11">
        <f>'7.2'!F48</f>
        <v>1</v>
      </c>
      <c r="G13" s="12">
        <f>'7.3'!F49</f>
        <v>2</v>
      </c>
      <c r="H13" s="12">
        <f>'7.4'!F49</f>
        <v>2</v>
      </c>
    </row>
    <row r="14" spans="1:8" ht="15.75" customHeight="1">
      <c r="A14" s="49" t="s">
        <v>58</v>
      </c>
      <c r="B14" s="8" t="str">
        <f t="shared" si="1"/>
        <v>1-10</v>
      </c>
      <c r="C14" s="9">
        <f t="shared" si="2"/>
        <v>100</v>
      </c>
      <c r="D14" s="9">
        <f t="shared" si="0"/>
        <v>6</v>
      </c>
      <c r="E14" s="10">
        <f>'7.1'!E53</f>
        <v>1</v>
      </c>
      <c r="F14" s="11">
        <f>'7.2'!F53</f>
        <v>1</v>
      </c>
      <c r="G14" s="12">
        <f>'7.3'!F54</f>
        <v>2</v>
      </c>
      <c r="H14" s="12">
        <f>'7.4'!F54</f>
        <v>2</v>
      </c>
    </row>
    <row r="15" spans="1:8" ht="15.75" customHeight="1">
      <c r="A15" s="49" t="s">
        <v>65</v>
      </c>
      <c r="B15" s="8" t="str">
        <f t="shared" si="1"/>
        <v>1-10</v>
      </c>
      <c r="C15" s="9">
        <f t="shared" si="2"/>
        <v>100</v>
      </c>
      <c r="D15" s="9">
        <f t="shared" si="0"/>
        <v>6</v>
      </c>
      <c r="E15" s="10">
        <f>'7.1'!E60</f>
        <v>1</v>
      </c>
      <c r="F15" s="11">
        <f>'7.2'!F60</f>
        <v>1</v>
      </c>
      <c r="G15" s="12">
        <f>'7.3'!F61</f>
        <v>2</v>
      </c>
      <c r="H15" s="12">
        <f>'7.4'!F61</f>
        <v>2</v>
      </c>
    </row>
    <row r="16" spans="1:8" ht="15.75" customHeight="1">
      <c r="A16" s="49" t="s">
        <v>99</v>
      </c>
      <c r="B16" s="8" t="str">
        <f t="shared" si="1"/>
        <v>11-12</v>
      </c>
      <c r="C16" s="9">
        <f t="shared" si="2"/>
        <v>91.66666666666666</v>
      </c>
      <c r="D16" s="9">
        <f t="shared" si="0"/>
        <v>5.5</v>
      </c>
      <c r="E16" s="10">
        <f>'7.1'!E94</f>
        <v>0.5</v>
      </c>
      <c r="F16" s="11">
        <f>'7.2'!F94</f>
        <v>1</v>
      </c>
      <c r="G16" s="12">
        <f>'7.3'!F95</f>
        <v>2</v>
      </c>
      <c r="H16" s="12">
        <f>'7.4'!F95</f>
        <v>2</v>
      </c>
    </row>
    <row r="17" spans="1:8" ht="15.75" customHeight="1">
      <c r="A17" s="49" t="s">
        <v>101</v>
      </c>
      <c r="B17" s="8" t="str">
        <f t="shared" si="1"/>
        <v>11-12</v>
      </c>
      <c r="C17" s="9">
        <f t="shared" si="2"/>
        <v>91.66666666666666</v>
      </c>
      <c r="D17" s="9">
        <f t="shared" si="0"/>
        <v>5.5</v>
      </c>
      <c r="E17" s="10">
        <f>'7.1'!E96</f>
        <v>0.5</v>
      </c>
      <c r="F17" s="11">
        <f>'7.2'!F96</f>
        <v>1</v>
      </c>
      <c r="G17" s="12">
        <f>'7.3'!F97</f>
        <v>2</v>
      </c>
      <c r="H17" s="12">
        <f>'7.4'!F97</f>
        <v>2</v>
      </c>
    </row>
    <row r="18" spans="1:8" ht="15.75" customHeight="1">
      <c r="A18" s="49" t="s">
        <v>14</v>
      </c>
      <c r="B18" s="8" t="str">
        <f t="shared" si="1"/>
        <v>13-21</v>
      </c>
      <c r="C18" s="9">
        <f t="shared" si="2"/>
        <v>83.33333333333334</v>
      </c>
      <c r="D18" s="9">
        <f t="shared" si="0"/>
        <v>5</v>
      </c>
      <c r="E18" s="10">
        <f>'7.1'!E9</f>
        <v>1</v>
      </c>
      <c r="F18" s="11">
        <f>'7.2'!F9</f>
        <v>0</v>
      </c>
      <c r="G18" s="12">
        <f>'7.3'!F10</f>
        <v>2</v>
      </c>
      <c r="H18" s="12">
        <f>'7.4'!F10</f>
        <v>2</v>
      </c>
    </row>
    <row r="19" spans="1:8" ht="15.75" customHeight="1">
      <c r="A19" s="49" t="s">
        <v>32</v>
      </c>
      <c r="B19" s="8" t="str">
        <f t="shared" si="1"/>
        <v>13-21</v>
      </c>
      <c r="C19" s="9">
        <f t="shared" si="2"/>
        <v>83.33333333333334</v>
      </c>
      <c r="D19" s="9">
        <f t="shared" si="0"/>
        <v>5</v>
      </c>
      <c r="E19" s="10">
        <f>'7.1'!E27</f>
        <v>1</v>
      </c>
      <c r="F19" s="11">
        <f>'7.2'!F27</f>
        <v>1</v>
      </c>
      <c r="G19" s="12">
        <f>'7.3'!F28</f>
        <v>2</v>
      </c>
      <c r="H19" s="12">
        <f>'7.4'!F28</f>
        <v>1</v>
      </c>
    </row>
    <row r="20" spans="1:8" ht="15.75" customHeight="1">
      <c r="A20" s="49" t="s">
        <v>37</v>
      </c>
      <c r="B20" s="8" t="str">
        <f t="shared" si="1"/>
        <v>13-21</v>
      </c>
      <c r="C20" s="9">
        <f t="shared" si="2"/>
        <v>83.33333333333334</v>
      </c>
      <c r="D20" s="9">
        <f t="shared" si="0"/>
        <v>5</v>
      </c>
      <c r="E20" s="10">
        <f>'7.1'!E32</f>
        <v>1</v>
      </c>
      <c r="F20" s="11">
        <f>'7.2'!F32</f>
        <v>1</v>
      </c>
      <c r="G20" s="12">
        <f>'7.3'!F33</f>
        <v>2</v>
      </c>
      <c r="H20" s="12">
        <f>'7.4'!F33</f>
        <v>1</v>
      </c>
    </row>
    <row r="21" spans="1:8" ht="15.75" customHeight="1">
      <c r="A21" s="49" t="s">
        <v>38</v>
      </c>
      <c r="B21" s="8" t="str">
        <f t="shared" si="1"/>
        <v>13-21</v>
      </c>
      <c r="C21" s="9">
        <f t="shared" si="2"/>
        <v>83.33333333333334</v>
      </c>
      <c r="D21" s="9">
        <f t="shared" si="0"/>
        <v>5</v>
      </c>
      <c r="E21" s="10">
        <f>'7.1'!E33</f>
        <v>1</v>
      </c>
      <c r="F21" s="11">
        <f>'7.2'!F33</f>
        <v>1</v>
      </c>
      <c r="G21" s="12">
        <f>'7.3'!F34</f>
        <v>2</v>
      </c>
      <c r="H21" s="12">
        <f>'7.4'!F34</f>
        <v>1</v>
      </c>
    </row>
    <row r="22" spans="1:8" ht="15.75" customHeight="1">
      <c r="A22" s="32" t="s">
        <v>68</v>
      </c>
      <c r="B22" s="8" t="str">
        <f t="shared" si="1"/>
        <v>13-21</v>
      </c>
      <c r="C22" s="9">
        <f t="shared" si="2"/>
        <v>83.33333333333334</v>
      </c>
      <c r="D22" s="9">
        <f t="shared" si="0"/>
        <v>5</v>
      </c>
      <c r="E22" s="10">
        <f>'7.1'!E63</f>
        <v>1</v>
      </c>
      <c r="F22" s="11">
        <f>'7.2'!F63</f>
        <v>1</v>
      </c>
      <c r="G22" s="12">
        <f>'7.3'!F64</f>
        <v>2</v>
      </c>
      <c r="H22" s="12">
        <f>'7.4'!F64</f>
        <v>1</v>
      </c>
    </row>
    <row r="23" spans="1:8" ht="15.75" customHeight="1">
      <c r="A23" s="32" t="s">
        <v>72</v>
      </c>
      <c r="B23" s="8" t="str">
        <f t="shared" si="1"/>
        <v>13-21</v>
      </c>
      <c r="C23" s="9">
        <f t="shared" si="2"/>
        <v>83.33333333333334</v>
      </c>
      <c r="D23" s="9">
        <f t="shared" si="0"/>
        <v>5</v>
      </c>
      <c r="E23" s="10">
        <f>'7.1'!E67</f>
        <v>1</v>
      </c>
      <c r="F23" s="11">
        <f>'7.2'!F67</f>
        <v>1</v>
      </c>
      <c r="G23" s="12">
        <f>'7.3'!F68</f>
        <v>1</v>
      </c>
      <c r="H23" s="12">
        <f>'7.4'!F68</f>
        <v>2</v>
      </c>
    </row>
    <row r="24" spans="1:8" ht="15.75" customHeight="1">
      <c r="A24" s="49" t="s">
        <v>91</v>
      </c>
      <c r="B24" s="8" t="str">
        <f t="shared" si="1"/>
        <v>13-21</v>
      </c>
      <c r="C24" s="9">
        <f t="shared" si="2"/>
        <v>83.33333333333334</v>
      </c>
      <c r="D24" s="9">
        <f t="shared" si="0"/>
        <v>5</v>
      </c>
      <c r="E24" s="10">
        <f>'7.1'!E84</f>
        <v>1</v>
      </c>
      <c r="F24" s="11">
        <f>'7.2'!F84</f>
        <v>1</v>
      </c>
      <c r="G24" s="12">
        <f>'7.3'!F85</f>
        <v>2</v>
      </c>
      <c r="H24" s="12">
        <f>'7.4'!F85</f>
        <v>1</v>
      </c>
    </row>
    <row r="25" spans="1:8" ht="15.75" customHeight="1">
      <c r="A25" s="49" t="s">
        <v>92</v>
      </c>
      <c r="B25" s="8" t="str">
        <f t="shared" si="1"/>
        <v>13-21</v>
      </c>
      <c r="C25" s="9">
        <f t="shared" si="2"/>
        <v>83.33333333333334</v>
      </c>
      <c r="D25" s="9">
        <f t="shared" si="0"/>
        <v>5</v>
      </c>
      <c r="E25" s="10">
        <f>'7.1'!E85</f>
        <v>1</v>
      </c>
      <c r="F25" s="11">
        <f>'7.2'!F85</f>
        <v>1</v>
      </c>
      <c r="G25" s="12">
        <f>'7.3'!F86</f>
        <v>2</v>
      </c>
      <c r="H25" s="12">
        <f>'7.4'!F86</f>
        <v>1</v>
      </c>
    </row>
    <row r="26" spans="1:8" ht="15.75" customHeight="1">
      <c r="A26" s="49" t="s">
        <v>95</v>
      </c>
      <c r="B26" s="8" t="str">
        <f t="shared" si="1"/>
        <v>13-21</v>
      </c>
      <c r="C26" s="9">
        <f t="shared" si="2"/>
        <v>83.33333333333334</v>
      </c>
      <c r="D26" s="9">
        <f t="shared" si="0"/>
        <v>5</v>
      </c>
      <c r="E26" s="10">
        <f>'7.1'!E89</f>
        <v>1</v>
      </c>
      <c r="F26" s="11">
        <f>'7.2'!F89</f>
        <v>1</v>
      </c>
      <c r="G26" s="12">
        <f>'7.3'!F90</f>
        <v>2</v>
      </c>
      <c r="H26" s="12">
        <f>'7.4'!F90</f>
        <v>1</v>
      </c>
    </row>
    <row r="27" spans="1:8" ht="15.75" customHeight="1">
      <c r="A27" s="49" t="s">
        <v>28</v>
      </c>
      <c r="B27" s="8" t="str">
        <f t="shared" si="1"/>
        <v>22-24</v>
      </c>
      <c r="C27" s="9">
        <f t="shared" si="2"/>
        <v>75</v>
      </c>
      <c r="D27" s="9">
        <f t="shared" si="0"/>
        <v>4.5</v>
      </c>
      <c r="E27" s="10">
        <f>'7.1'!E23</f>
        <v>0.5</v>
      </c>
      <c r="F27" s="11">
        <f>'7.2'!F23</f>
        <v>1</v>
      </c>
      <c r="G27" s="12">
        <f>'7.3'!F24</f>
        <v>2</v>
      </c>
      <c r="H27" s="12">
        <f>'7.4'!F24</f>
        <v>1</v>
      </c>
    </row>
    <row r="28" spans="1:8" ht="15.75" customHeight="1">
      <c r="A28" s="49" t="s">
        <v>45</v>
      </c>
      <c r="B28" s="8" t="str">
        <f t="shared" si="1"/>
        <v>22-24</v>
      </c>
      <c r="C28" s="9">
        <f t="shared" si="2"/>
        <v>75</v>
      </c>
      <c r="D28" s="9">
        <f t="shared" si="0"/>
        <v>4.5</v>
      </c>
      <c r="E28" s="10">
        <f>'7.1'!E40</f>
        <v>0.5</v>
      </c>
      <c r="F28" s="11">
        <f>'7.2'!F40</f>
        <v>1</v>
      </c>
      <c r="G28" s="12">
        <f>'7.3'!F41</f>
        <v>2</v>
      </c>
      <c r="H28" s="12">
        <f>'7.4'!F41</f>
        <v>1</v>
      </c>
    </row>
    <row r="29" spans="1:8" ht="15.75" customHeight="1">
      <c r="A29" s="49" t="s">
        <v>103</v>
      </c>
      <c r="B29" s="8" t="str">
        <f t="shared" si="1"/>
        <v>22-24</v>
      </c>
      <c r="C29" s="9">
        <f t="shared" si="2"/>
        <v>75</v>
      </c>
      <c r="D29" s="9">
        <f t="shared" si="0"/>
        <v>4.5</v>
      </c>
      <c r="E29" s="10">
        <f>'7.1'!E98</f>
        <v>0.5</v>
      </c>
      <c r="F29" s="11">
        <f>'7.2'!F98</f>
        <v>1</v>
      </c>
      <c r="G29" s="12">
        <f>'7.3'!F99</f>
        <v>2</v>
      </c>
      <c r="H29" s="12">
        <f>'7.4'!F99</f>
        <v>1</v>
      </c>
    </row>
    <row r="30" spans="1:8" ht="15.75" customHeight="1">
      <c r="A30" s="49" t="s">
        <v>18</v>
      </c>
      <c r="B30" s="8" t="str">
        <f t="shared" si="1"/>
        <v>25-41</v>
      </c>
      <c r="C30" s="9">
        <f t="shared" si="2"/>
        <v>66.66666666666666</v>
      </c>
      <c r="D30" s="9">
        <f t="shared" si="0"/>
        <v>4</v>
      </c>
      <c r="E30" s="10">
        <f>'7.1'!E13</f>
        <v>1</v>
      </c>
      <c r="F30" s="11">
        <f>'7.2'!F13</f>
        <v>1</v>
      </c>
      <c r="G30" s="12">
        <f>'7.3'!F14</f>
        <v>2</v>
      </c>
      <c r="H30" s="12">
        <f>'7.4'!F14</f>
        <v>0</v>
      </c>
    </row>
    <row r="31" spans="1:8" ht="15.75" customHeight="1">
      <c r="A31" s="49" t="s">
        <v>19</v>
      </c>
      <c r="B31" s="8" t="str">
        <f t="shared" si="1"/>
        <v>25-41</v>
      </c>
      <c r="C31" s="9">
        <f t="shared" si="2"/>
        <v>66.66666666666666</v>
      </c>
      <c r="D31" s="9">
        <f t="shared" si="0"/>
        <v>4</v>
      </c>
      <c r="E31" s="10">
        <f>'7.1'!E14</f>
        <v>1</v>
      </c>
      <c r="F31" s="11">
        <f>'7.2'!F14</f>
        <v>1</v>
      </c>
      <c r="G31" s="12">
        <f>'7.3'!F15</f>
        <v>2</v>
      </c>
      <c r="H31" s="12">
        <f>'7.4'!F15</f>
        <v>0</v>
      </c>
    </row>
    <row r="32" spans="1:8" ht="15.75" customHeight="1">
      <c r="A32" s="49" t="s">
        <v>23</v>
      </c>
      <c r="B32" s="8" t="str">
        <f t="shared" si="1"/>
        <v>25-41</v>
      </c>
      <c r="C32" s="9">
        <f t="shared" si="2"/>
        <v>66.66666666666666</v>
      </c>
      <c r="D32" s="9">
        <f t="shared" si="0"/>
        <v>4</v>
      </c>
      <c r="E32" s="10">
        <f>'7.1'!E18</f>
        <v>1</v>
      </c>
      <c r="F32" s="11">
        <f>'7.2'!F18</f>
        <v>1</v>
      </c>
      <c r="G32" s="12">
        <f>'7.3'!F19</f>
        <v>1</v>
      </c>
      <c r="H32" s="12">
        <f>'7.4'!F19</f>
        <v>1</v>
      </c>
    </row>
    <row r="33" spans="1:8" ht="15.75" customHeight="1">
      <c r="A33" s="49" t="s">
        <v>40</v>
      </c>
      <c r="B33" s="8" t="str">
        <f t="shared" si="1"/>
        <v>25-41</v>
      </c>
      <c r="C33" s="9">
        <f t="shared" si="2"/>
        <v>66.66666666666666</v>
      </c>
      <c r="D33" s="9">
        <f t="shared" si="0"/>
        <v>4</v>
      </c>
      <c r="E33" s="10">
        <f>'7.1'!E35</f>
        <v>1</v>
      </c>
      <c r="F33" s="11">
        <f>'7.2'!F35</f>
        <v>1</v>
      </c>
      <c r="G33" s="12">
        <f>'7.3'!F36</f>
        <v>2</v>
      </c>
      <c r="H33" s="12">
        <f>'7.4'!F36</f>
        <v>0</v>
      </c>
    </row>
    <row r="34" spans="1:8" ht="15.75" customHeight="1">
      <c r="A34" s="49" t="s">
        <v>41</v>
      </c>
      <c r="B34" s="8" t="str">
        <f t="shared" si="1"/>
        <v>25-41</v>
      </c>
      <c r="C34" s="9">
        <f t="shared" si="2"/>
        <v>66.66666666666666</v>
      </c>
      <c r="D34" s="9">
        <f t="shared" si="0"/>
        <v>4</v>
      </c>
      <c r="E34" s="10">
        <f>'7.1'!E36</f>
        <v>1</v>
      </c>
      <c r="F34" s="11">
        <f>'7.2'!F36</f>
        <v>1</v>
      </c>
      <c r="G34" s="12">
        <f>'7.3'!F37</f>
        <v>2</v>
      </c>
      <c r="H34" s="12">
        <f>'7.4'!F37</f>
        <v>0</v>
      </c>
    </row>
    <row r="35" spans="1:8" ht="15.75" customHeight="1">
      <c r="A35" s="49" t="s">
        <v>44</v>
      </c>
      <c r="B35" s="8" t="str">
        <f t="shared" si="1"/>
        <v>25-41</v>
      </c>
      <c r="C35" s="9">
        <f t="shared" si="2"/>
        <v>66.66666666666666</v>
      </c>
      <c r="D35" s="9">
        <f t="shared" si="0"/>
        <v>4</v>
      </c>
      <c r="E35" s="10">
        <f>'7.1'!E39</f>
        <v>1</v>
      </c>
      <c r="F35" s="11">
        <f>'7.2'!F39</f>
        <v>1</v>
      </c>
      <c r="G35" s="12">
        <f>'7.3'!F40</f>
        <v>2</v>
      </c>
      <c r="H35" s="12">
        <f>'7.4'!F40</f>
        <v>0</v>
      </c>
    </row>
    <row r="36" spans="1:8" ht="15.75" customHeight="1">
      <c r="A36" s="49" t="s">
        <v>47</v>
      </c>
      <c r="B36" s="8" t="str">
        <f t="shared" si="1"/>
        <v>25-41</v>
      </c>
      <c r="C36" s="9">
        <f t="shared" si="2"/>
        <v>66.66666666666666</v>
      </c>
      <c r="D36" s="9">
        <f t="shared" si="0"/>
        <v>4</v>
      </c>
      <c r="E36" s="10">
        <f>'7.1'!E42</f>
        <v>1</v>
      </c>
      <c r="F36" s="11">
        <f>'7.2'!F42</f>
        <v>1</v>
      </c>
      <c r="G36" s="12">
        <f>'7.3'!F43</f>
        <v>2</v>
      </c>
      <c r="H36" s="12">
        <f>'7.4'!F43</f>
        <v>0</v>
      </c>
    </row>
    <row r="37" spans="1:8" ht="15.75" customHeight="1">
      <c r="A37" s="49" t="s">
        <v>52</v>
      </c>
      <c r="B37" s="8" t="str">
        <f t="shared" si="1"/>
        <v>25-41</v>
      </c>
      <c r="C37" s="9">
        <f t="shared" si="2"/>
        <v>66.66666666666666</v>
      </c>
      <c r="D37" s="9">
        <f aca="true" t="shared" si="3" ref="D37:D68">SUM(E37:H37)</f>
        <v>4</v>
      </c>
      <c r="E37" s="10">
        <f>'7.1'!E47</f>
        <v>1</v>
      </c>
      <c r="F37" s="11">
        <f>'7.2'!F47</f>
        <v>1</v>
      </c>
      <c r="G37" s="12">
        <f>'7.3'!F48</f>
        <v>2</v>
      </c>
      <c r="H37" s="12">
        <f>'7.4'!F48</f>
        <v>0</v>
      </c>
    </row>
    <row r="38" spans="1:8" ht="15.75" customHeight="1">
      <c r="A38" s="49" t="s">
        <v>54</v>
      </c>
      <c r="B38" s="8" t="str">
        <f aca="true" t="shared" si="4" ref="B38:B69">RANK(C38,$C$6:$C$90)&amp;IF(COUNTIF($C$6:$C$90,C38)&gt;1,"-"&amp;RANK(C38,$C$6:$C$90)+COUNTIF($C$6:$C$90,C38)-1,"")</f>
        <v>25-41</v>
      </c>
      <c r="C38" s="9">
        <f aca="true" t="shared" si="5" ref="C38:C69">D38/$D$5*100</f>
        <v>66.66666666666666</v>
      </c>
      <c r="D38" s="9">
        <f t="shared" si="3"/>
        <v>4</v>
      </c>
      <c r="E38" s="10">
        <f>'7.1'!E49</f>
        <v>1</v>
      </c>
      <c r="F38" s="11">
        <f>'7.2'!F49</f>
        <v>1</v>
      </c>
      <c r="G38" s="12">
        <f>'7.3'!F50</f>
        <v>2</v>
      </c>
      <c r="H38" s="12">
        <f>'7.4'!F50</f>
        <v>0</v>
      </c>
    </row>
    <row r="39" spans="1:8" ht="15.75" customHeight="1">
      <c r="A39" s="32" t="s">
        <v>69</v>
      </c>
      <c r="B39" s="8" t="str">
        <f t="shared" si="4"/>
        <v>25-41</v>
      </c>
      <c r="C39" s="9">
        <f t="shared" si="5"/>
        <v>66.66666666666666</v>
      </c>
      <c r="D39" s="9">
        <f t="shared" si="3"/>
        <v>4</v>
      </c>
      <c r="E39" s="10">
        <f>'7.1'!E64</f>
        <v>1</v>
      </c>
      <c r="F39" s="11">
        <f>'7.2'!F64</f>
        <v>1</v>
      </c>
      <c r="G39" s="12">
        <f>'7.3'!F65</f>
        <v>2</v>
      </c>
      <c r="H39" s="12">
        <f>'7.4'!F65</f>
        <v>0</v>
      </c>
    </row>
    <row r="40" spans="1:8" ht="15.75" customHeight="1">
      <c r="A40" s="32" t="s">
        <v>73</v>
      </c>
      <c r="B40" s="8" t="str">
        <f t="shared" si="4"/>
        <v>25-41</v>
      </c>
      <c r="C40" s="9">
        <f t="shared" si="5"/>
        <v>66.66666666666666</v>
      </c>
      <c r="D40" s="9">
        <f t="shared" si="3"/>
        <v>4</v>
      </c>
      <c r="E40" s="10">
        <f>'7.1'!E68</f>
        <v>1</v>
      </c>
      <c r="F40" s="11">
        <f>'7.2'!F68</f>
        <v>1</v>
      </c>
      <c r="G40" s="12">
        <f>'7.3'!F69</f>
        <v>2</v>
      </c>
      <c r="H40" s="12">
        <f>'7.4'!F69</f>
        <v>0</v>
      </c>
    </row>
    <row r="41" spans="1:8" ht="15.75" customHeight="1">
      <c r="A41" s="32" t="s">
        <v>75</v>
      </c>
      <c r="B41" s="8" t="str">
        <f t="shared" si="4"/>
        <v>25-41</v>
      </c>
      <c r="C41" s="9">
        <f t="shared" si="5"/>
        <v>66.66666666666666</v>
      </c>
      <c r="D41" s="9">
        <f t="shared" si="3"/>
        <v>4</v>
      </c>
      <c r="E41" s="10">
        <f>'7.1'!E70</f>
        <v>0</v>
      </c>
      <c r="F41" s="11">
        <f>'7.2'!F70</f>
        <v>1</v>
      </c>
      <c r="G41" s="12">
        <f>'7.3'!F71</f>
        <v>2</v>
      </c>
      <c r="H41" s="12">
        <f>'7.4'!F71</f>
        <v>1</v>
      </c>
    </row>
    <row r="42" spans="1:8" ht="15.75" customHeight="1">
      <c r="A42" s="49" t="s">
        <v>76</v>
      </c>
      <c r="B42" s="8" t="str">
        <f t="shared" si="4"/>
        <v>25-41</v>
      </c>
      <c r="C42" s="9">
        <f t="shared" si="5"/>
        <v>66.66666666666666</v>
      </c>
      <c r="D42" s="9">
        <f t="shared" si="3"/>
        <v>4</v>
      </c>
      <c r="E42" s="10">
        <f>'7.1'!E71</f>
        <v>1</v>
      </c>
      <c r="F42" s="11">
        <f>'7.2'!F71</f>
        <v>1</v>
      </c>
      <c r="G42" s="12">
        <f>'7.3'!F72</f>
        <v>2</v>
      </c>
      <c r="H42" s="12">
        <f>'7.4'!F72</f>
        <v>0</v>
      </c>
    </row>
    <row r="43" spans="1:8" ht="15.75" customHeight="1">
      <c r="A43" s="49" t="s">
        <v>78</v>
      </c>
      <c r="B43" s="8" t="str">
        <f t="shared" si="4"/>
        <v>25-41</v>
      </c>
      <c r="C43" s="9">
        <f t="shared" si="5"/>
        <v>66.66666666666666</v>
      </c>
      <c r="D43" s="9">
        <f t="shared" si="3"/>
        <v>4</v>
      </c>
      <c r="E43" s="10">
        <f>'7.1'!E73</f>
        <v>1</v>
      </c>
      <c r="F43" s="11">
        <f>'7.2'!F73</f>
        <v>1</v>
      </c>
      <c r="G43" s="12">
        <f>'7.3'!F74</f>
        <v>1</v>
      </c>
      <c r="H43" s="12">
        <f>'7.4'!F74</f>
        <v>1</v>
      </c>
    </row>
    <row r="44" spans="1:8" ht="15.75" customHeight="1">
      <c r="A44" s="49" t="s">
        <v>79</v>
      </c>
      <c r="B44" s="8" t="str">
        <f t="shared" si="4"/>
        <v>25-41</v>
      </c>
      <c r="C44" s="9">
        <f t="shared" si="5"/>
        <v>66.66666666666666</v>
      </c>
      <c r="D44" s="9">
        <f t="shared" si="3"/>
        <v>4</v>
      </c>
      <c r="E44" s="10">
        <f>'7.1'!E74</f>
        <v>1</v>
      </c>
      <c r="F44" s="11">
        <f>'7.2'!F74</f>
        <v>1</v>
      </c>
      <c r="G44" s="12">
        <f>'7.3'!F75</f>
        <v>1</v>
      </c>
      <c r="H44" s="12">
        <f>'7.4'!F75</f>
        <v>1</v>
      </c>
    </row>
    <row r="45" spans="1:8" ht="15.75" customHeight="1">
      <c r="A45" s="49" t="s">
        <v>82</v>
      </c>
      <c r="B45" s="8" t="str">
        <f t="shared" si="4"/>
        <v>25-41</v>
      </c>
      <c r="C45" s="9">
        <f t="shared" si="5"/>
        <v>66.66666666666666</v>
      </c>
      <c r="D45" s="9">
        <f t="shared" si="3"/>
        <v>4</v>
      </c>
      <c r="E45" s="10">
        <f>'7.1'!E77</f>
        <v>1</v>
      </c>
      <c r="F45" s="11">
        <f>'7.2'!F77</f>
        <v>1</v>
      </c>
      <c r="G45" s="12">
        <f>'7.3'!F78</f>
        <v>2</v>
      </c>
      <c r="H45" s="12">
        <f>'7.4'!F78</f>
        <v>0</v>
      </c>
    </row>
    <row r="46" spans="1:8" ht="15.75" customHeight="1">
      <c r="A46" s="49" t="s">
        <v>86</v>
      </c>
      <c r="B46" s="8" t="str">
        <f t="shared" si="4"/>
        <v>25-41</v>
      </c>
      <c r="C46" s="9">
        <f t="shared" si="5"/>
        <v>66.66666666666666</v>
      </c>
      <c r="D46" s="9">
        <f t="shared" si="3"/>
        <v>4</v>
      </c>
      <c r="E46" s="10">
        <f>'7.1'!E80</f>
        <v>1</v>
      </c>
      <c r="F46" s="11">
        <f>'7.2'!F80</f>
        <v>1</v>
      </c>
      <c r="G46" s="12">
        <f>'7.3'!F81</f>
        <v>2</v>
      </c>
      <c r="H46" s="12">
        <f>'7.4'!F81</f>
        <v>0</v>
      </c>
    </row>
    <row r="47" spans="1:8" ht="15.75" customHeight="1">
      <c r="A47" s="49" t="s">
        <v>26</v>
      </c>
      <c r="B47" s="8" t="str">
        <f t="shared" si="4"/>
        <v>42-49</v>
      </c>
      <c r="C47" s="9">
        <f t="shared" si="5"/>
        <v>58.333333333333336</v>
      </c>
      <c r="D47" s="9">
        <f t="shared" si="3"/>
        <v>3.5</v>
      </c>
      <c r="E47" s="10">
        <f>'7.1'!E21</f>
        <v>0.5</v>
      </c>
      <c r="F47" s="11">
        <f>'7.2'!F21</f>
        <v>1</v>
      </c>
      <c r="G47" s="12">
        <f>'7.3'!F22</f>
        <v>2</v>
      </c>
      <c r="H47" s="12">
        <f>'7.4'!F22</f>
        <v>0</v>
      </c>
    </row>
    <row r="48" spans="1:8" ht="15.75" customHeight="1">
      <c r="A48" s="49" t="s">
        <v>29</v>
      </c>
      <c r="B48" s="8" t="str">
        <f t="shared" si="4"/>
        <v>42-49</v>
      </c>
      <c r="C48" s="9">
        <f t="shared" si="5"/>
        <v>58.333333333333336</v>
      </c>
      <c r="D48" s="9">
        <f t="shared" si="3"/>
        <v>3.5</v>
      </c>
      <c r="E48" s="10">
        <f>'7.1'!E24</f>
        <v>0.5</v>
      </c>
      <c r="F48" s="11">
        <f>'7.2'!F24</f>
        <v>1</v>
      </c>
      <c r="G48" s="12">
        <f>'7.3'!F25</f>
        <v>2</v>
      </c>
      <c r="H48" s="12">
        <f>'7.4'!F25</f>
        <v>0</v>
      </c>
    </row>
    <row r="49" spans="1:8" ht="15.75" customHeight="1">
      <c r="A49" s="49" t="s">
        <v>50</v>
      </c>
      <c r="B49" s="8" t="str">
        <f t="shared" si="4"/>
        <v>42-49</v>
      </c>
      <c r="C49" s="9">
        <f t="shared" si="5"/>
        <v>58.333333333333336</v>
      </c>
      <c r="D49" s="9">
        <f t="shared" si="3"/>
        <v>3.5</v>
      </c>
      <c r="E49" s="10">
        <f>'7.1'!E45</f>
        <v>0.5</v>
      </c>
      <c r="F49" s="11">
        <f>'7.2'!F45</f>
        <v>1</v>
      </c>
      <c r="G49" s="12">
        <f>'7.3'!F46</f>
        <v>1</v>
      </c>
      <c r="H49" s="12">
        <f>'7.4'!F46</f>
        <v>1</v>
      </c>
    </row>
    <row r="50" spans="1:8" ht="15.75" customHeight="1">
      <c r="A50" s="49" t="s">
        <v>63</v>
      </c>
      <c r="B50" s="8" t="str">
        <f t="shared" si="4"/>
        <v>42-49</v>
      </c>
      <c r="C50" s="9">
        <f t="shared" si="5"/>
        <v>58.333333333333336</v>
      </c>
      <c r="D50" s="9">
        <f t="shared" si="3"/>
        <v>3.5</v>
      </c>
      <c r="E50" s="10">
        <f>'7.1'!E58</f>
        <v>0.5</v>
      </c>
      <c r="F50" s="11">
        <f>'7.2'!F58</f>
        <v>0</v>
      </c>
      <c r="G50" s="12">
        <f>'7.3'!F59</f>
        <v>2</v>
      </c>
      <c r="H50" s="12">
        <f>'7.4'!F59</f>
        <v>1</v>
      </c>
    </row>
    <row r="51" spans="1:8" ht="15.75" customHeight="1">
      <c r="A51" s="49" t="s">
        <v>77</v>
      </c>
      <c r="B51" s="8" t="str">
        <f t="shared" si="4"/>
        <v>42-49</v>
      </c>
      <c r="C51" s="9">
        <f t="shared" si="5"/>
        <v>58.333333333333336</v>
      </c>
      <c r="D51" s="9">
        <f t="shared" si="3"/>
        <v>3.5</v>
      </c>
      <c r="E51" s="10">
        <f>'7.1'!E72</f>
        <v>0.5</v>
      </c>
      <c r="F51" s="11">
        <f>'7.2'!F72</f>
        <v>1</v>
      </c>
      <c r="G51" s="12">
        <f>'7.3'!F73</f>
        <v>2</v>
      </c>
      <c r="H51" s="12">
        <f>'7.4'!F73</f>
        <v>0</v>
      </c>
    </row>
    <row r="52" spans="1:8" ht="15.75" customHeight="1">
      <c r="A52" s="49" t="s">
        <v>80</v>
      </c>
      <c r="B52" s="8" t="str">
        <f t="shared" si="4"/>
        <v>42-49</v>
      </c>
      <c r="C52" s="9">
        <f t="shared" si="5"/>
        <v>58.333333333333336</v>
      </c>
      <c r="D52" s="9">
        <f t="shared" si="3"/>
        <v>3.5</v>
      </c>
      <c r="E52" s="10">
        <f>'7.1'!E75</f>
        <v>0.5</v>
      </c>
      <c r="F52" s="11">
        <f>'7.2'!F75</f>
        <v>1</v>
      </c>
      <c r="G52" s="12">
        <f>'7.3'!F76</f>
        <v>2</v>
      </c>
      <c r="H52" s="12">
        <f>'7.4'!F76</f>
        <v>0</v>
      </c>
    </row>
    <row r="53" spans="1:8" ht="15.75" customHeight="1">
      <c r="A53" s="49" t="s">
        <v>100</v>
      </c>
      <c r="B53" s="8" t="str">
        <f t="shared" si="4"/>
        <v>42-49</v>
      </c>
      <c r="C53" s="9">
        <f t="shared" si="5"/>
        <v>58.333333333333336</v>
      </c>
      <c r="D53" s="9">
        <f t="shared" si="3"/>
        <v>3.5</v>
      </c>
      <c r="E53" s="10">
        <f>'7.1'!E95</f>
        <v>0.5</v>
      </c>
      <c r="F53" s="11">
        <f>'7.2'!F95</f>
        <v>1</v>
      </c>
      <c r="G53" s="12">
        <f>'7.3'!F96</f>
        <v>2</v>
      </c>
      <c r="H53" s="12">
        <f>'7.4'!F96</f>
        <v>0</v>
      </c>
    </row>
    <row r="54" spans="1:8" ht="15.75" customHeight="1">
      <c r="A54" s="49" t="s">
        <v>102</v>
      </c>
      <c r="B54" s="8" t="str">
        <f t="shared" si="4"/>
        <v>42-49</v>
      </c>
      <c r="C54" s="9">
        <f t="shared" si="5"/>
        <v>58.333333333333336</v>
      </c>
      <c r="D54" s="9">
        <f t="shared" si="3"/>
        <v>3.5</v>
      </c>
      <c r="E54" s="10">
        <f>'7.1'!E97</f>
        <v>0.5</v>
      </c>
      <c r="F54" s="11">
        <f>'7.2'!F97</f>
        <v>1</v>
      </c>
      <c r="G54" s="12">
        <f>'7.3'!F98</f>
        <v>2</v>
      </c>
      <c r="H54" s="12">
        <f>'7.4'!F98</f>
        <v>0</v>
      </c>
    </row>
    <row r="55" spans="1:8" ht="15.75" customHeight="1">
      <c r="A55" s="49" t="s">
        <v>12</v>
      </c>
      <c r="B55" s="8" t="str">
        <f t="shared" si="4"/>
        <v>50-65</v>
      </c>
      <c r="C55" s="9">
        <f t="shared" si="5"/>
        <v>50</v>
      </c>
      <c r="D55" s="9">
        <f t="shared" si="3"/>
        <v>3</v>
      </c>
      <c r="E55" s="10">
        <f>'7.1'!E7</f>
        <v>1</v>
      </c>
      <c r="F55" s="11">
        <f>'7.2'!F7</f>
        <v>1</v>
      </c>
      <c r="G55" s="12">
        <f>'7.3'!F8</f>
        <v>1</v>
      </c>
      <c r="H55" s="12">
        <f>'7.4'!F8</f>
        <v>0</v>
      </c>
    </row>
    <row r="56" spans="1:8" ht="15.75" customHeight="1">
      <c r="A56" s="49" t="s">
        <v>16</v>
      </c>
      <c r="B56" s="8" t="str">
        <f t="shared" si="4"/>
        <v>50-65</v>
      </c>
      <c r="C56" s="9">
        <f t="shared" si="5"/>
        <v>50</v>
      </c>
      <c r="D56" s="9">
        <f t="shared" si="3"/>
        <v>3</v>
      </c>
      <c r="E56" s="10">
        <f>'7.1'!E11</f>
        <v>1</v>
      </c>
      <c r="F56" s="11">
        <f>'7.2'!F11</f>
        <v>1</v>
      </c>
      <c r="G56" s="12">
        <f>'7.3'!F12</f>
        <v>1</v>
      </c>
      <c r="H56" s="12">
        <f>'7.4'!F12</f>
        <v>0</v>
      </c>
    </row>
    <row r="57" spans="1:8" ht="15.75" customHeight="1">
      <c r="A57" s="49" t="s">
        <v>24</v>
      </c>
      <c r="B57" s="8" t="str">
        <f t="shared" si="4"/>
        <v>50-65</v>
      </c>
      <c r="C57" s="9">
        <f t="shared" si="5"/>
        <v>50</v>
      </c>
      <c r="D57" s="9">
        <f t="shared" si="3"/>
        <v>3</v>
      </c>
      <c r="E57" s="10">
        <f>'7.1'!E19</f>
        <v>1</v>
      </c>
      <c r="F57" s="11">
        <f>'7.2'!F19</f>
        <v>1</v>
      </c>
      <c r="G57" s="12">
        <f>'7.3'!F20</f>
        <v>1</v>
      </c>
      <c r="H57" s="12">
        <f>'7.4'!F20</f>
        <v>0</v>
      </c>
    </row>
    <row r="58" spans="1:8" ht="15.75" customHeight="1">
      <c r="A58" s="49" t="s">
        <v>31</v>
      </c>
      <c r="B58" s="8" t="str">
        <f t="shared" si="4"/>
        <v>50-65</v>
      </c>
      <c r="C58" s="9">
        <f t="shared" si="5"/>
        <v>50</v>
      </c>
      <c r="D58" s="9">
        <f t="shared" si="3"/>
        <v>3</v>
      </c>
      <c r="E58" s="10">
        <f>'7.1'!E26</f>
        <v>1</v>
      </c>
      <c r="F58" s="11">
        <f>'7.2'!F26</f>
        <v>1</v>
      </c>
      <c r="G58" s="12">
        <f>'7.3'!F27</f>
        <v>1</v>
      </c>
      <c r="H58" s="12">
        <f>'7.4'!F27</f>
        <v>0</v>
      </c>
    </row>
    <row r="59" spans="1:8" ht="15.75" customHeight="1">
      <c r="A59" s="49" t="s">
        <v>33</v>
      </c>
      <c r="B59" s="8" t="str">
        <f t="shared" si="4"/>
        <v>50-65</v>
      </c>
      <c r="C59" s="9">
        <f t="shared" si="5"/>
        <v>50</v>
      </c>
      <c r="D59" s="9">
        <f t="shared" si="3"/>
        <v>3</v>
      </c>
      <c r="E59" s="10">
        <f>'7.1'!E28</f>
        <v>1</v>
      </c>
      <c r="F59" s="11">
        <f>'7.2'!F28</f>
        <v>1</v>
      </c>
      <c r="G59" s="12">
        <f>'7.3'!F29</f>
        <v>1</v>
      </c>
      <c r="H59" s="12">
        <f>'7.4'!F29</f>
        <v>0</v>
      </c>
    </row>
    <row r="60" spans="1:8" ht="15.75" customHeight="1">
      <c r="A60" s="49" t="s">
        <v>48</v>
      </c>
      <c r="B60" s="8" t="str">
        <f t="shared" si="4"/>
        <v>50-65</v>
      </c>
      <c r="C60" s="9">
        <f t="shared" si="5"/>
        <v>50</v>
      </c>
      <c r="D60" s="9">
        <f t="shared" si="3"/>
        <v>3</v>
      </c>
      <c r="E60" s="10">
        <f>'7.1'!E43</f>
        <v>0</v>
      </c>
      <c r="F60" s="11">
        <f>'7.2'!F43</f>
        <v>1</v>
      </c>
      <c r="G60" s="12">
        <f>'7.3'!F44</f>
        <v>2</v>
      </c>
      <c r="H60" s="12">
        <f>'7.4'!F44</f>
        <v>0</v>
      </c>
    </row>
    <row r="61" spans="1:8" ht="15.75" customHeight="1">
      <c r="A61" s="49" t="s">
        <v>60</v>
      </c>
      <c r="B61" s="8" t="str">
        <f t="shared" si="4"/>
        <v>50-65</v>
      </c>
      <c r="C61" s="9">
        <f t="shared" si="5"/>
        <v>50</v>
      </c>
      <c r="D61" s="9">
        <f t="shared" si="3"/>
        <v>3</v>
      </c>
      <c r="E61" s="10">
        <f>'7.1'!E55</f>
        <v>1</v>
      </c>
      <c r="F61" s="11">
        <f>'7.2'!F55</f>
        <v>1</v>
      </c>
      <c r="G61" s="12">
        <f>'7.3'!F56</f>
        <v>0</v>
      </c>
      <c r="H61" s="12">
        <f>'7.4'!F56</f>
        <v>1</v>
      </c>
    </row>
    <row r="62" spans="1:8" ht="15.75" customHeight="1">
      <c r="A62" s="49" t="s">
        <v>64</v>
      </c>
      <c r="B62" s="8" t="str">
        <f t="shared" si="4"/>
        <v>50-65</v>
      </c>
      <c r="C62" s="9">
        <f t="shared" si="5"/>
        <v>50</v>
      </c>
      <c r="D62" s="9">
        <f t="shared" si="3"/>
        <v>3</v>
      </c>
      <c r="E62" s="10">
        <f>'7.1'!E59</f>
        <v>1</v>
      </c>
      <c r="F62" s="11">
        <f>'7.2'!F59</f>
        <v>1</v>
      </c>
      <c r="G62" s="12">
        <f>'7.3'!F60</f>
        <v>1</v>
      </c>
      <c r="H62" s="12">
        <f>'7.4'!F60</f>
        <v>0</v>
      </c>
    </row>
    <row r="63" spans="1:8" ht="15.75" customHeight="1">
      <c r="A63" s="32" t="s">
        <v>67</v>
      </c>
      <c r="B63" s="8" t="str">
        <f t="shared" si="4"/>
        <v>50-65</v>
      </c>
      <c r="C63" s="9">
        <f t="shared" si="5"/>
        <v>50</v>
      </c>
      <c r="D63" s="9">
        <f t="shared" si="3"/>
        <v>3</v>
      </c>
      <c r="E63" s="10">
        <f>'7.1'!E62</f>
        <v>1</v>
      </c>
      <c r="F63" s="11">
        <f>'7.2'!F62</f>
        <v>1</v>
      </c>
      <c r="G63" s="12">
        <f>'7.3'!F63</f>
        <v>1</v>
      </c>
      <c r="H63" s="12">
        <f>'7.4'!F63</f>
        <v>0</v>
      </c>
    </row>
    <row r="64" spans="1:8" ht="15.75" customHeight="1">
      <c r="A64" s="32" t="s">
        <v>70</v>
      </c>
      <c r="B64" s="8" t="str">
        <f t="shared" si="4"/>
        <v>50-65</v>
      </c>
      <c r="C64" s="9">
        <f t="shared" si="5"/>
        <v>50</v>
      </c>
      <c r="D64" s="9">
        <f t="shared" si="3"/>
        <v>3</v>
      </c>
      <c r="E64" s="10">
        <f>'7.1'!E65</f>
        <v>0</v>
      </c>
      <c r="F64" s="11">
        <f>'7.2'!F65</f>
        <v>1</v>
      </c>
      <c r="G64" s="12">
        <f>'7.3'!F66</f>
        <v>1</v>
      </c>
      <c r="H64" s="12">
        <f>'7.4'!F66</f>
        <v>1</v>
      </c>
    </row>
    <row r="65" spans="1:8" ht="15.75" customHeight="1">
      <c r="A65" s="49" t="s">
        <v>85</v>
      </c>
      <c r="B65" s="8" t="str">
        <f t="shared" si="4"/>
        <v>50-65</v>
      </c>
      <c r="C65" s="9">
        <f t="shared" si="5"/>
        <v>50</v>
      </c>
      <c r="D65" s="9">
        <f t="shared" si="3"/>
        <v>3</v>
      </c>
      <c r="E65" s="10">
        <f>'7.1'!E79</f>
        <v>0</v>
      </c>
      <c r="F65" s="11">
        <f>'7.2'!F79</f>
        <v>1</v>
      </c>
      <c r="G65" s="12">
        <f>'7.3'!F80</f>
        <v>2</v>
      </c>
      <c r="H65" s="12">
        <f>'7.4'!F80</f>
        <v>0</v>
      </c>
    </row>
    <row r="66" spans="1:8" ht="15.75" customHeight="1">
      <c r="A66" s="49" t="s">
        <v>88</v>
      </c>
      <c r="B66" s="8" t="str">
        <f t="shared" si="4"/>
        <v>50-65</v>
      </c>
      <c r="C66" s="9">
        <f t="shared" si="5"/>
        <v>50</v>
      </c>
      <c r="D66" s="9">
        <f t="shared" si="3"/>
        <v>3</v>
      </c>
      <c r="E66" s="10">
        <f>'7.1'!E81</f>
        <v>1</v>
      </c>
      <c r="F66" s="11">
        <f>'7.2'!F81</f>
        <v>1</v>
      </c>
      <c r="G66" s="12">
        <f>'7.3'!F82</f>
        <v>1</v>
      </c>
      <c r="H66" s="12">
        <f>'7.4'!F82</f>
        <v>0</v>
      </c>
    </row>
    <row r="67" spans="1:8" ht="15.75" customHeight="1">
      <c r="A67" s="49" t="s">
        <v>89</v>
      </c>
      <c r="B67" s="8" t="str">
        <f t="shared" si="4"/>
        <v>50-65</v>
      </c>
      <c r="C67" s="9">
        <f t="shared" si="5"/>
        <v>50</v>
      </c>
      <c r="D67" s="9">
        <f t="shared" si="3"/>
        <v>3</v>
      </c>
      <c r="E67" s="10">
        <f>'7.1'!E82</f>
        <v>1</v>
      </c>
      <c r="F67" s="11">
        <f>'7.2'!F82</f>
        <v>1</v>
      </c>
      <c r="G67" s="12">
        <f>'7.3'!F83</f>
        <v>1</v>
      </c>
      <c r="H67" s="12">
        <f>'7.4'!F83</f>
        <v>0</v>
      </c>
    </row>
    <row r="68" spans="1:8" ht="15.75" customHeight="1">
      <c r="A68" s="49" t="s">
        <v>93</v>
      </c>
      <c r="B68" s="8" t="str">
        <f t="shared" si="4"/>
        <v>50-65</v>
      </c>
      <c r="C68" s="9">
        <f t="shared" si="5"/>
        <v>50</v>
      </c>
      <c r="D68" s="9">
        <f t="shared" si="3"/>
        <v>3</v>
      </c>
      <c r="E68" s="10">
        <f>'7.1'!E86</f>
        <v>0</v>
      </c>
      <c r="F68" s="11">
        <f>'7.2'!F86</f>
        <v>1</v>
      </c>
      <c r="G68" s="12">
        <f>'7.3'!F87</f>
        <v>2</v>
      </c>
      <c r="H68" s="12">
        <f>'7.4'!F87</f>
        <v>0</v>
      </c>
    </row>
    <row r="69" spans="1:8" ht="15.75" customHeight="1">
      <c r="A69" s="49" t="s">
        <v>87</v>
      </c>
      <c r="B69" s="8" t="str">
        <f t="shared" si="4"/>
        <v>50-65</v>
      </c>
      <c r="C69" s="9">
        <f t="shared" si="5"/>
        <v>50</v>
      </c>
      <c r="D69" s="9">
        <f aca="true" t="shared" si="6" ref="D69:D90">SUM(E69:H69)</f>
        <v>3</v>
      </c>
      <c r="E69" s="10">
        <f>'7.1'!E90</f>
        <v>0</v>
      </c>
      <c r="F69" s="11">
        <f>'7.2'!F90</f>
        <v>0</v>
      </c>
      <c r="G69" s="12">
        <f>'7.3'!F91</f>
        <v>2</v>
      </c>
      <c r="H69" s="12">
        <f>'7.4'!F91</f>
        <v>1</v>
      </c>
    </row>
    <row r="70" spans="1:8" ht="15.75" customHeight="1">
      <c r="A70" s="49" t="s">
        <v>98</v>
      </c>
      <c r="B70" s="8" t="str">
        <f aca="true" t="shared" si="7" ref="B70:B90">RANK(C70,$C$6:$C$90)&amp;IF(COUNTIF($C$6:$C$90,C70)&gt;1,"-"&amp;RANK(C70,$C$6:$C$90)+COUNTIF($C$6:$C$90,C70)-1,"")</f>
        <v>50-65</v>
      </c>
      <c r="C70" s="9">
        <f aca="true" t="shared" si="8" ref="C70:C90">D70/$D$5*100</f>
        <v>50</v>
      </c>
      <c r="D70" s="9">
        <f t="shared" si="6"/>
        <v>3</v>
      </c>
      <c r="E70" s="10">
        <f>'7.1'!E93</f>
        <v>1</v>
      </c>
      <c r="F70" s="11">
        <f>'7.2'!F93</f>
        <v>1</v>
      </c>
      <c r="G70" s="12">
        <f>'7.3'!F94</f>
        <v>1</v>
      </c>
      <c r="H70" s="12">
        <f>'7.4'!F94</f>
        <v>0</v>
      </c>
    </row>
    <row r="71" spans="1:8" ht="15.75" customHeight="1">
      <c r="A71" s="49" t="s">
        <v>17</v>
      </c>
      <c r="B71" s="8" t="str">
        <f t="shared" si="7"/>
        <v>66-70</v>
      </c>
      <c r="C71" s="9">
        <f t="shared" si="8"/>
        <v>41.66666666666667</v>
      </c>
      <c r="D71" s="9">
        <f t="shared" si="6"/>
        <v>2.5</v>
      </c>
      <c r="E71" s="10">
        <f>'7.1'!E12</f>
        <v>0.5</v>
      </c>
      <c r="F71" s="11">
        <f>'7.2'!F12</f>
        <v>1</v>
      </c>
      <c r="G71" s="12">
        <f>'7.3'!F13</f>
        <v>1</v>
      </c>
      <c r="H71" s="12">
        <f>'7.4'!F13</f>
        <v>0</v>
      </c>
    </row>
    <row r="72" spans="1:8" ht="15.75" customHeight="1">
      <c r="A72" s="49" t="s">
        <v>66</v>
      </c>
      <c r="B72" s="8" t="str">
        <f t="shared" si="7"/>
        <v>66-70</v>
      </c>
      <c r="C72" s="9">
        <f t="shared" si="8"/>
        <v>41.66666666666667</v>
      </c>
      <c r="D72" s="9">
        <f t="shared" si="6"/>
        <v>2.5</v>
      </c>
      <c r="E72" s="10">
        <f>'7.1'!E61</f>
        <v>0.5</v>
      </c>
      <c r="F72" s="11">
        <f>'7.2'!F61</f>
        <v>1</v>
      </c>
      <c r="G72" s="12">
        <f>'7.3'!F62</f>
        <v>1</v>
      </c>
      <c r="H72" s="12">
        <f>'7.4'!F62</f>
        <v>0</v>
      </c>
    </row>
    <row r="73" spans="1:8" ht="15.75" customHeight="1">
      <c r="A73" s="49" t="s">
        <v>83</v>
      </c>
      <c r="B73" s="8" t="str">
        <f t="shared" si="7"/>
        <v>66-70</v>
      </c>
      <c r="C73" s="9">
        <f t="shared" si="8"/>
        <v>41.66666666666667</v>
      </c>
      <c r="D73" s="9">
        <f t="shared" si="6"/>
        <v>2.5</v>
      </c>
      <c r="E73" s="10">
        <f>'7.1'!E88</f>
        <v>1</v>
      </c>
      <c r="F73" s="11">
        <f>'7.2'!F88</f>
        <v>1</v>
      </c>
      <c r="G73" s="12">
        <f>'7.3'!F89</f>
        <v>0.5</v>
      </c>
      <c r="H73" s="12">
        <f>'7.4'!F89</f>
        <v>0</v>
      </c>
    </row>
    <row r="74" spans="1:8" ht="15.75" customHeight="1">
      <c r="A74" s="49" t="s">
        <v>96</v>
      </c>
      <c r="B74" s="8" t="str">
        <f t="shared" si="7"/>
        <v>66-70</v>
      </c>
      <c r="C74" s="9">
        <f t="shared" si="8"/>
        <v>41.66666666666667</v>
      </c>
      <c r="D74" s="9">
        <f t="shared" si="6"/>
        <v>2.5</v>
      </c>
      <c r="E74" s="10">
        <f>'7.1'!E91</f>
        <v>0.5</v>
      </c>
      <c r="F74" s="11">
        <f>'7.2'!F91</f>
        <v>1</v>
      </c>
      <c r="G74" s="12">
        <f>'7.3'!F92</f>
        <v>1</v>
      </c>
      <c r="H74" s="12">
        <f>'7.4'!F92</f>
        <v>0</v>
      </c>
    </row>
    <row r="75" spans="1:8" ht="15.75" customHeight="1">
      <c r="A75" s="49" t="s">
        <v>97</v>
      </c>
      <c r="B75" s="8" t="str">
        <f t="shared" si="7"/>
        <v>66-70</v>
      </c>
      <c r="C75" s="9">
        <f t="shared" si="8"/>
        <v>41.66666666666667</v>
      </c>
      <c r="D75" s="9">
        <f t="shared" si="6"/>
        <v>2.5</v>
      </c>
      <c r="E75" s="10">
        <f>'7.1'!E92</f>
        <v>0.5</v>
      </c>
      <c r="F75" s="11">
        <f>'7.2'!F92</f>
        <v>1</v>
      </c>
      <c r="G75" s="12">
        <f>'7.3'!F93</f>
        <v>1</v>
      </c>
      <c r="H75" s="12">
        <f>'7.4'!F93</f>
        <v>0</v>
      </c>
    </row>
    <row r="76" spans="1:8" ht="15.75" customHeight="1">
      <c r="A76" s="49" t="s">
        <v>15</v>
      </c>
      <c r="B76" s="8" t="str">
        <f t="shared" si="7"/>
        <v>71-77</v>
      </c>
      <c r="C76" s="9">
        <f t="shared" si="8"/>
        <v>33.33333333333333</v>
      </c>
      <c r="D76" s="9">
        <f t="shared" si="6"/>
        <v>2</v>
      </c>
      <c r="E76" s="10">
        <f>'7.1'!E10</f>
        <v>1</v>
      </c>
      <c r="F76" s="11">
        <f>'7.2'!F10</f>
        <v>1</v>
      </c>
      <c r="G76" s="12">
        <f>'7.3'!F11</f>
        <v>0</v>
      </c>
      <c r="H76" s="12">
        <f>'7.4'!F11</f>
        <v>0</v>
      </c>
    </row>
    <row r="77" spans="1:8" ht="15.75" customHeight="1">
      <c r="A77" s="49" t="s">
        <v>20</v>
      </c>
      <c r="B77" s="8" t="str">
        <f t="shared" si="7"/>
        <v>71-77</v>
      </c>
      <c r="C77" s="9">
        <f t="shared" si="8"/>
        <v>33.33333333333333</v>
      </c>
      <c r="D77" s="9">
        <f t="shared" si="6"/>
        <v>2</v>
      </c>
      <c r="E77" s="10">
        <f>'7.1'!E15</f>
        <v>1</v>
      </c>
      <c r="F77" s="11">
        <f>'7.2'!F15</f>
        <v>1</v>
      </c>
      <c r="G77" s="12">
        <f>'7.3'!F16</f>
        <v>0</v>
      </c>
      <c r="H77" s="12">
        <f>'7.4'!F16</f>
        <v>0</v>
      </c>
    </row>
    <row r="78" spans="1:8" ht="15.75" customHeight="1">
      <c r="A78" s="49" t="s">
        <v>22</v>
      </c>
      <c r="B78" s="8" t="str">
        <f t="shared" si="7"/>
        <v>71-77</v>
      </c>
      <c r="C78" s="9">
        <f t="shared" si="8"/>
        <v>33.33333333333333</v>
      </c>
      <c r="D78" s="9">
        <f t="shared" si="6"/>
        <v>2</v>
      </c>
      <c r="E78" s="10">
        <f>'7.1'!E17</f>
        <v>0</v>
      </c>
      <c r="F78" s="11">
        <f>'7.2'!F17</f>
        <v>1</v>
      </c>
      <c r="G78" s="12">
        <f>'7.3'!F18</f>
        <v>1</v>
      </c>
      <c r="H78" s="12">
        <f>'7.4'!F18</f>
        <v>0</v>
      </c>
    </row>
    <row r="79" spans="1:8" ht="15.75" customHeight="1">
      <c r="A79" s="49" t="s">
        <v>39</v>
      </c>
      <c r="B79" s="8" t="str">
        <f t="shared" si="7"/>
        <v>71-77</v>
      </c>
      <c r="C79" s="9">
        <f t="shared" si="8"/>
        <v>33.33333333333333</v>
      </c>
      <c r="D79" s="9">
        <f t="shared" si="6"/>
        <v>2</v>
      </c>
      <c r="E79" s="10">
        <f>'7.1'!E34</f>
        <v>0</v>
      </c>
      <c r="F79" s="11">
        <f>'7.2'!F34</f>
        <v>1</v>
      </c>
      <c r="G79" s="12">
        <f>'7.3'!F35</f>
        <v>1</v>
      </c>
      <c r="H79" s="12">
        <f>'7.4'!F35</f>
        <v>0</v>
      </c>
    </row>
    <row r="80" spans="1:8" ht="15.75" customHeight="1">
      <c r="A80" s="49" t="s">
        <v>55</v>
      </c>
      <c r="B80" s="8" t="str">
        <f t="shared" si="7"/>
        <v>71-77</v>
      </c>
      <c r="C80" s="9">
        <f t="shared" si="8"/>
        <v>33.33333333333333</v>
      </c>
      <c r="D80" s="9">
        <f t="shared" si="6"/>
        <v>2</v>
      </c>
      <c r="E80" s="10">
        <f>'7.1'!E50</f>
        <v>1</v>
      </c>
      <c r="F80" s="11">
        <f>'7.2'!F50</f>
        <v>1</v>
      </c>
      <c r="G80" s="12">
        <f>'7.3'!F51</f>
        <v>0</v>
      </c>
      <c r="H80" s="12">
        <f>'7.4'!F51</f>
        <v>0</v>
      </c>
    </row>
    <row r="81" spans="1:8" ht="15.75" customHeight="1">
      <c r="A81" s="49" t="s">
        <v>57</v>
      </c>
      <c r="B81" s="8" t="str">
        <f t="shared" si="7"/>
        <v>71-77</v>
      </c>
      <c r="C81" s="9">
        <f t="shared" si="8"/>
        <v>33.33333333333333</v>
      </c>
      <c r="D81" s="9">
        <f t="shared" si="6"/>
        <v>2</v>
      </c>
      <c r="E81" s="10">
        <f>'7.1'!E52</f>
        <v>1</v>
      </c>
      <c r="F81" s="11">
        <f>'7.2'!F52</f>
        <v>1</v>
      </c>
      <c r="G81" s="12">
        <f>'7.3'!F53</f>
        <v>0</v>
      </c>
      <c r="H81" s="12">
        <f>'7.4'!F53</f>
        <v>0</v>
      </c>
    </row>
    <row r="82" spans="1:8" ht="15.75" customHeight="1">
      <c r="A82" s="49" t="s">
        <v>62</v>
      </c>
      <c r="B82" s="8" t="str">
        <f t="shared" si="7"/>
        <v>71-77</v>
      </c>
      <c r="C82" s="9">
        <f t="shared" si="8"/>
        <v>33.33333333333333</v>
      </c>
      <c r="D82" s="9">
        <f t="shared" si="6"/>
        <v>2</v>
      </c>
      <c r="E82" s="10">
        <f>'7.1'!E57</f>
        <v>0</v>
      </c>
      <c r="F82" s="11">
        <f>'7.2'!F57</f>
        <v>1</v>
      </c>
      <c r="G82" s="12">
        <f>'7.3'!F58</f>
        <v>1</v>
      </c>
      <c r="H82" s="12">
        <f>'7.4'!F58</f>
        <v>0</v>
      </c>
    </row>
    <row r="83" spans="1:8" ht="15.75" customHeight="1">
      <c r="A83" s="49" t="s">
        <v>36</v>
      </c>
      <c r="B83" s="8" t="str">
        <f t="shared" si="7"/>
        <v>78</v>
      </c>
      <c r="C83" s="9">
        <f t="shared" si="8"/>
        <v>25</v>
      </c>
      <c r="D83" s="9">
        <f t="shared" si="6"/>
        <v>1.5</v>
      </c>
      <c r="E83" s="10">
        <f>'7.1'!E31</f>
        <v>0.5</v>
      </c>
      <c r="F83" s="11">
        <f>'7.2'!F31</f>
        <v>1</v>
      </c>
      <c r="G83" s="12">
        <f>'7.3'!F32</f>
        <v>0</v>
      </c>
      <c r="H83" s="12">
        <f>'7.4'!F32</f>
        <v>0</v>
      </c>
    </row>
    <row r="84" spans="1:8" ht="15.75" customHeight="1">
      <c r="A84" s="49" t="s">
        <v>35</v>
      </c>
      <c r="B84" s="8" t="str">
        <f t="shared" si="7"/>
        <v>79-82</v>
      </c>
      <c r="C84" s="9">
        <f t="shared" si="8"/>
        <v>16.666666666666664</v>
      </c>
      <c r="D84" s="9">
        <f t="shared" si="6"/>
        <v>1</v>
      </c>
      <c r="E84" s="10">
        <f>'7.1'!E30</f>
        <v>1</v>
      </c>
      <c r="F84" s="11">
        <f>'7.2'!F30</f>
        <v>0</v>
      </c>
      <c r="G84" s="12">
        <f>'7.3'!F31</f>
        <v>0</v>
      </c>
      <c r="H84" s="12">
        <f>'7.4'!F31</f>
        <v>0</v>
      </c>
    </row>
    <row r="85" spans="1:8" ht="15.75" customHeight="1">
      <c r="A85" s="49" t="s">
        <v>56</v>
      </c>
      <c r="B85" s="8" t="str">
        <f t="shared" si="7"/>
        <v>79-82</v>
      </c>
      <c r="C85" s="9">
        <f t="shared" si="8"/>
        <v>16.666666666666664</v>
      </c>
      <c r="D85" s="9">
        <f t="shared" si="6"/>
        <v>1</v>
      </c>
      <c r="E85" s="10">
        <f>'7.1'!E51</f>
        <v>0</v>
      </c>
      <c r="F85" s="11">
        <f>'7.2'!F51</f>
        <v>1</v>
      </c>
      <c r="G85" s="12">
        <f>'7.3'!F52</f>
        <v>0</v>
      </c>
      <c r="H85" s="12">
        <f>'7.4'!F52</f>
        <v>0</v>
      </c>
    </row>
    <row r="86" spans="1:8" ht="15.75" customHeight="1">
      <c r="A86" s="49" t="s">
        <v>61</v>
      </c>
      <c r="B86" s="8" t="str">
        <f t="shared" si="7"/>
        <v>79-82</v>
      </c>
      <c r="C86" s="9">
        <f t="shared" si="8"/>
        <v>16.666666666666664</v>
      </c>
      <c r="D86" s="9">
        <f t="shared" si="6"/>
        <v>1</v>
      </c>
      <c r="E86" s="10">
        <f>'7.1'!E56</f>
        <v>0</v>
      </c>
      <c r="F86" s="11">
        <f>'7.2'!F56</f>
        <v>1</v>
      </c>
      <c r="G86" s="12">
        <f>'7.3'!F57</f>
        <v>0</v>
      </c>
      <c r="H86" s="12">
        <f>'7.4'!F57</f>
        <v>0</v>
      </c>
    </row>
    <row r="87" spans="1:8" ht="15.75" customHeight="1">
      <c r="A87" s="49" t="s">
        <v>84</v>
      </c>
      <c r="B87" s="8" t="str">
        <f t="shared" si="7"/>
        <v>79-82</v>
      </c>
      <c r="C87" s="9">
        <f t="shared" si="8"/>
        <v>16.666666666666664</v>
      </c>
      <c r="D87" s="9">
        <f t="shared" si="6"/>
        <v>1</v>
      </c>
      <c r="E87" s="10">
        <f>'7.1'!E78</f>
        <v>1</v>
      </c>
      <c r="F87" s="11">
        <f>'7.2'!F78</f>
        <v>0</v>
      </c>
      <c r="G87" s="12">
        <f>'7.3'!F79</f>
        <v>0</v>
      </c>
      <c r="H87" s="12">
        <f>'7.4'!F79</f>
        <v>0</v>
      </c>
    </row>
    <row r="88" spans="1:8" ht="15.75" customHeight="1">
      <c r="A88" s="49" t="s">
        <v>49</v>
      </c>
      <c r="B88" s="8" t="str">
        <f t="shared" si="7"/>
        <v>83</v>
      </c>
      <c r="C88" s="9">
        <f t="shared" si="8"/>
        <v>8.333333333333332</v>
      </c>
      <c r="D88" s="9">
        <f t="shared" si="6"/>
        <v>0.5</v>
      </c>
      <c r="E88" s="10">
        <f>'7.1'!E44</f>
        <v>0.5</v>
      </c>
      <c r="F88" s="11">
        <f>'7.2'!F44</f>
        <v>0</v>
      </c>
      <c r="G88" s="12">
        <f>'7.3'!F45</f>
        <v>0</v>
      </c>
      <c r="H88" s="12">
        <f>'7.4'!F45</f>
        <v>0</v>
      </c>
    </row>
    <row r="89" spans="1:8" ht="15.75" customHeight="1">
      <c r="A89" s="32" t="s">
        <v>71</v>
      </c>
      <c r="B89" s="8" t="str">
        <f t="shared" si="7"/>
        <v>84-85</v>
      </c>
      <c r="C89" s="9">
        <f t="shared" si="8"/>
        <v>0</v>
      </c>
      <c r="D89" s="9">
        <f t="shared" si="6"/>
        <v>0</v>
      </c>
      <c r="E89" s="10">
        <f>'7.1'!E66</f>
        <v>0</v>
      </c>
      <c r="F89" s="11">
        <f>'7.2'!F66</f>
        <v>0</v>
      </c>
      <c r="G89" s="12">
        <f>'7.3'!F67</f>
        <v>0</v>
      </c>
      <c r="H89" s="12">
        <f>'7.4'!F67</f>
        <v>0</v>
      </c>
    </row>
    <row r="90" spans="1:8" ht="15.75" customHeight="1">
      <c r="A90" s="49" t="s">
        <v>90</v>
      </c>
      <c r="B90" s="8" t="str">
        <f t="shared" si="7"/>
        <v>84-85</v>
      </c>
      <c r="C90" s="9">
        <f t="shared" si="8"/>
        <v>0</v>
      </c>
      <c r="D90" s="9">
        <f t="shared" si="6"/>
        <v>0</v>
      </c>
      <c r="E90" s="10">
        <f>'7.1'!E83</f>
        <v>0</v>
      </c>
      <c r="F90" s="11">
        <f>'7.2'!F83</f>
        <v>0</v>
      </c>
      <c r="G90" s="12">
        <f>'7.3'!F84</f>
        <v>0</v>
      </c>
      <c r="H90" s="12">
        <f>'7.4'!F84</f>
        <v>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6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3.8515625" style="0" customWidth="1"/>
    <col min="2" max="2" width="11.00390625" style="0" customWidth="1"/>
    <col min="3" max="3" width="12.421875" style="0" customWidth="1"/>
    <col min="4" max="4" width="13.421875" style="0" customWidth="1"/>
    <col min="5" max="5" width="12.28125" style="0" customWidth="1"/>
    <col min="6" max="6" width="17.28125" style="0" customWidth="1"/>
    <col min="7" max="7" width="17.7109375" style="0" customWidth="1"/>
    <col min="8" max="8" width="24.28125" style="0" customWidth="1"/>
    <col min="9" max="9" width="21.57421875" style="0" customWidth="1"/>
  </cols>
  <sheetData>
    <row r="1" spans="1:9" ht="24" customHeight="1">
      <c r="A1" s="123" t="s">
        <v>0</v>
      </c>
      <c r="B1" s="124"/>
      <c r="C1" s="124"/>
      <c r="D1" s="124"/>
      <c r="E1" s="124"/>
      <c r="F1" s="124"/>
      <c r="G1" s="124"/>
      <c r="H1" s="125"/>
      <c r="I1" s="125"/>
    </row>
    <row r="2" spans="1:9" ht="15.75" customHeight="1">
      <c r="A2" s="126" t="s">
        <v>528</v>
      </c>
      <c r="B2" s="127"/>
      <c r="C2" s="127"/>
      <c r="D2" s="127"/>
      <c r="E2" s="127"/>
      <c r="F2" s="127"/>
      <c r="G2" s="127"/>
      <c r="H2" s="125"/>
      <c r="I2" s="125"/>
    </row>
    <row r="3" spans="1:9" ht="133.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52" t="s">
        <v>249</v>
      </c>
      <c r="G3" s="52" t="s">
        <v>250</v>
      </c>
      <c r="H3" s="52" t="s">
        <v>118</v>
      </c>
      <c r="I3" s="52" t="s">
        <v>120</v>
      </c>
    </row>
    <row r="4" spans="1:9" ht="15">
      <c r="A4" s="3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3" t="s">
        <v>9</v>
      </c>
      <c r="G4" s="5" t="s">
        <v>9</v>
      </c>
      <c r="H4" s="5" t="s">
        <v>9</v>
      </c>
      <c r="I4" s="5" t="s">
        <v>9</v>
      </c>
    </row>
    <row r="5" spans="1:9" ht="15">
      <c r="A5" s="3" t="s">
        <v>10</v>
      </c>
      <c r="B5" s="6"/>
      <c r="C5" s="6"/>
      <c r="D5" s="6"/>
      <c r="E5" s="6">
        <f>SUM(F5:I5)</f>
        <v>6</v>
      </c>
      <c r="F5" s="3">
        <v>1</v>
      </c>
      <c r="G5" s="5">
        <v>1</v>
      </c>
      <c r="H5" s="120">
        <v>2</v>
      </c>
      <c r="I5" s="120">
        <v>2</v>
      </c>
    </row>
    <row r="6" spans="1:9" ht="15.75" customHeight="1">
      <c r="A6" s="22" t="s">
        <v>11</v>
      </c>
      <c r="B6" s="41"/>
      <c r="C6" s="41"/>
      <c r="D6" s="41"/>
      <c r="E6" s="41"/>
      <c r="F6" s="41"/>
      <c r="G6" s="42"/>
      <c r="H6" s="42"/>
      <c r="I6" s="42"/>
    </row>
    <row r="7" spans="1:9" ht="15.75" customHeight="1">
      <c r="A7" s="49" t="s">
        <v>12</v>
      </c>
      <c r="B7" s="8" t="str">
        <f aca="true" t="shared" si="0" ref="B7:B24">RANK(D7,$D$7:$D$98)&amp;IF(COUNTIF($D$7:$D$98,D7)&gt;1,"-"&amp;RANK(D7,$D$7:$D$98)+COUNTIF($D$7:$D$98,D7)-1,"")</f>
        <v>50-65</v>
      </c>
      <c r="C7" s="8" t="str">
        <f>RANK(D7,$D$7:$D$24)&amp;IF(COUNTIF($D$7:$D$24,D7)&gt;1,"-"&amp;RANK(D7,$D$7:$D$24)+COUNTIF($D$7:$D$24,D7)-1,"")</f>
        <v>12-14</v>
      </c>
      <c r="D7" s="9">
        <f>E7/$E$5*100</f>
        <v>50</v>
      </c>
      <c r="E7" s="9">
        <f>SUM(F7:I7)</f>
        <v>3</v>
      </c>
      <c r="F7" s="10">
        <f>'7.1'!E7</f>
        <v>1</v>
      </c>
      <c r="G7" s="11">
        <f>'7.2'!F7</f>
        <v>1</v>
      </c>
      <c r="H7" s="12">
        <f>'7.3'!F8</f>
        <v>1</v>
      </c>
      <c r="I7" s="12">
        <f>'7.4'!F8</f>
        <v>0</v>
      </c>
    </row>
    <row r="8" spans="1:9" ht="15.75" customHeight="1">
      <c r="A8" s="49" t="s">
        <v>13</v>
      </c>
      <c r="B8" s="8" t="str">
        <f t="shared" si="0"/>
        <v>1-10</v>
      </c>
      <c r="C8" s="8" t="str">
        <f aca="true" t="shared" si="1" ref="C8:C24">RANK(D8,$D$7:$D$24)&amp;IF(COUNTIF($D$7:$D$24,D8)&gt;1,"-"&amp;RANK(D8,$D$7:$D$24)+COUNTIF($D$7:$D$24,D8)-1,"")</f>
        <v>1-4</v>
      </c>
      <c r="D8" s="9">
        <f aca="true" t="shared" si="2" ref="D8:D71">E8/$E$5*100</f>
        <v>100</v>
      </c>
      <c r="E8" s="9">
        <f aca="true" t="shared" si="3" ref="E8:E71">SUM(F8:I8)</f>
        <v>6</v>
      </c>
      <c r="F8" s="10">
        <f>'7.1'!E8</f>
        <v>1</v>
      </c>
      <c r="G8" s="11">
        <f>'7.2'!F8</f>
        <v>1</v>
      </c>
      <c r="H8" s="12">
        <f>'7.3'!F9</f>
        <v>2</v>
      </c>
      <c r="I8" s="12">
        <f>'7.4'!F9</f>
        <v>2</v>
      </c>
    </row>
    <row r="9" spans="1:9" ht="15.75" customHeight="1">
      <c r="A9" s="49" t="s">
        <v>14</v>
      </c>
      <c r="B9" s="8" t="str">
        <f t="shared" si="0"/>
        <v>13-21</v>
      </c>
      <c r="C9" s="8" t="str">
        <f t="shared" si="1"/>
        <v>5</v>
      </c>
      <c r="D9" s="9">
        <f t="shared" si="2"/>
        <v>83.33333333333334</v>
      </c>
      <c r="E9" s="9">
        <f t="shared" si="3"/>
        <v>5</v>
      </c>
      <c r="F9" s="10">
        <f>'7.1'!E9</f>
        <v>1</v>
      </c>
      <c r="G9" s="11">
        <f>'7.2'!F9</f>
        <v>0</v>
      </c>
      <c r="H9" s="12">
        <f>'7.3'!F10</f>
        <v>2</v>
      </c>
      <c r="I9" s="12">
        <f>'7.4'!F10</f>
        <v>2</v>
      </c>
    </row>
    <row r="10" spans="1:9" ht="15.75" customHeight="1">
      <c r="A10" s="49" t="s">
        <v>15</v>
      </c>
      <c r="B10" s="8" t="str">
        <f t="shared" si="0"/>
        <v>71-77</v>
      </c>
      <c r="C10" s="8" t="str">
        <f t="shared" si="1"/>
        <v>16-18</v>
      </c>
      <c r="D10" s="9">
        <f t="shared" si="2"/>
        <v>33.33333333333333</v>
      </c>
      <c r="E10" s="9">
        <f t="shared" si="3"/>
        <v>2</v>
      </c>
      <c r="F10" s="10">
        <f>'7.1'!E10</f>
        <v>1</v>
      </c>
      <c r="G10" s="11">
        <f>'7.2'!F10</f>
        <v>1</v>
      </c>
      <c r="H10" s="12">
        <f>'7.3'!F11</f>
        <v>0</v>
      </c>
      <c r="I10" s="12">
        <f>'7.4'!F11</f>
        <v>0</v>
      </c>
    </row>
    <row r="11" spans="1:9" ht="15.75" customHeight="1">
      <c r="A11" s="49" t="s">
        <v>16</v>
      </c>
      <c r="B11" s="8" t="str">
        <f t="shared" si="0"/>
        <v>50-65</v>
      </c>
      <c r="C11" s="8" t="str">
        <f t="shared" si="1"/>
        <v>12-14</v>
      </c>
      <c r="D11" s="9">
        <f t="shared" si="2"/>
        <v>50</v>
      </c>
      <c r="E11" s="9">
        <f t="shared" si="3"/>
        <v>3</v>
      </c>
      <c r="F11" s="10">
        <f>'7.1'!E11</f>
        <v>1</v>
      </c>
      <c r="G11" s="11">
        <f>'7.2'!F11</f>
        <v>1</v>
      </c>
      <c r="H11" s="12">
        <f>'7.3'!F12</f>
        <v>1</v>
      </c>
      <c r="I11" s="12">
        <f>'7.4'!F12</f>
        <v>0</v>
      </c>
    </row>
    <row r="12" spans="1:9" ht="15.75" customHeight="1">
      <c r="A12" s="49" t="s">
        <v>17</v>
      </c>
      <c r="B12" s="8" t="str">
        <f t="shared" si="0"/>
        <v>66-70</v>
      </c>
      <c r="C12" s="8" t="str">
        <f t="shared" si="1"/>
        <v>15</v>
      </c>
      <c r="D12" s="9">
        <f t="shared" si="2"/>
        <v>41.66666666666667</v>
      </c>
      <c r="E12" s="9">
        <f t="shared" si="3"/>
        <v>2.5</v>
      </c>
      <c r="F12" s="10">
        <f>'7.1'!E12</f>
        <v>0.5</v>
      </c>
      <c r="G12" s="11">
        <f>'7.2'!F12</f>
        <v>1</v>
      </c>
      <c r="H12" s="12">
        <f>'7.3'!F13</f>
        <v>1</v>
      </c>
      <c r="I12" s="12">
        <f>'7.4'!F13</f>
        <v>0</v>
      </c>
    </row>
    <row r="13" spans="1:9" ht="15.75" customHeight="1">
      <c r="A13" s="49" t="s">
        <v>18</v>
      </c>
      <c r="B13" s="8" t="str">
        <f t="shared" si="0"/>
        <v>25-41</v>
      </c>
      <c r="C13" s="8" t="str">
        <f t="shared" si="1"/>
        <v>7-9</v>
      </c>
      <c r="D13" s="9">
        <f t="shared" si="2"/>
        <v>66.66666666666666</v>
      </c>
      <c r="E13" s="9">
        <f t="shared" si="3"/>
        <v>4</v>
      </c>
      <c r="F13" s="10">
        <f>'7.1'!E13</f>
        <v>1</v>
      </c>
      <c r="G13" s="11">
        <f>'7.2'!F13</f>
        <v>1</v>
      </c>
      <c r="H13" s="12">
        <f>'7.3'!F14</f>
        <v>2</v>
      </c>
      <c r="I13" s="12">
        <f>'7.4'!F14</f>
        <v>0</v>
      </c>
    </row>
    <row r="14" spans="1:9" ht="15.75" customHeight="1">
      <c r="A14" s="49" t="s">
        <v>19</v>
      </c>
      <c r="B14" s="8" t="str">
        <f t="shared" si="0"/>
        <v>25-41</v>
      </c>
      <c r="C14" s="8" t="str">
        <f t="shared" si="1"/>
        <v>7-9</v>
      </c>
      <c r="D14" s="9">
        <f t="shared" si="2"/>
        <v>66.66666666666666</v>
      </c>
      <c r="E14" s="9">
        <f t="shared" si="3"/>
        <v>4</v>
      </c>
      <c r="F14" s="10">
        <f>'7.1'!E14</f>
        <v>1</v>
      </c>
      <c r="G14" s="11">
        <f>'7.2'!F14</f>
        <v>1</v>
      </c>
      <c r="H14" s="12">
        <f>'7.3'!F15</f>
        <v>2</v>
      </c>
      <c r="I14" s="12">
        <f>'7.4'!F15</f>
        <v>0</v>
      </c>
    </row>
    <row r="15" spans="1:9" ht="15.75" customHeight="1">
      <c r="A15" s="49" t="s">
        <v>20</v>
      </c>
      <c r="B15" s="8" t="str">
        <f t="shared" si="0"/>
        <v>71-77</v>
      </c>
      <c r="C15" s="8" t="str">
        <f t="shared" si="1"/>
        <v>16-18</v>
      </c>
      <c r="D15" s="9">
        <f t="shared" si="2"/>
        <v>33.33333333333333</v>
      </c>
      <c r="E15" s="9">
        <f t="shared" si="3"/>
        <v>2</v>
      </c>
      <c r="F15" s="10">
        <f>'7.1'!E15</f>
        <v>1</v>
      </c>
      <c r="G15" s="11">
        <f>'7.2'!F15</f>
        <v>1</v>
      </c>
      <c r="H15" s="12">
        <f>'7.3'!F16</f>
        <v>0</v>
      </c>
      <c r="I15" s="12">
        <f>'7.4'!F16</f>
        <v>0</v>
      </c>
    </row>
    <row r="16" spans="1:9" ht="15.75" customHeight="1">
      <c r="A16" s="49" t="s">
        <v>21</v>
      </c>
      <c r="B16" s="8" t="str">
        <f t="shared" si="0"/>
        <v>1-10</v>
      </c>
      <c r="C16" s="8" t="str">
        <f t="shared" si="1"/>
        <v>1-4</v>
      </c>
      <c r="D16" s="9">
        <f t="shared" si="2"/>
        <v>100</v>
      </c>
      <c r="E16" s="9">
        <f t="shared" si="3"/>
        <v>6</v>
      </c>
      <c r="F16" s="10">
        <f>'7.1'!E16</f>
        <v>1</v>
      </c>
      <c r="G16" s="11">
        <f>'7.2'!F16</f>
        <v>1</v>
      </c>
      <c r="H16" s="12">
        <f>'7.3'!F17</f>
        <v>2</v>
      </c>
      <c r="I16" s="12">
        <f>'7.4'!F17</f>
        <v>2</v>
      </c>
    </row>
    <row r="17" spans="1:9" ht="15.75" customHeight="1">
      <c r="A17" s="49" t="s">
        <v>22</v>
      </c>
      <c r="B17" s="8" t="str">
        <f t="shared" si="0"/>
        <v>71-77</v>
      </c>
      <c r="C17" s="8" t="str">
        <f t="shared" si="1"/>
        <v>16-18</v>
      </c>
      <c r="D17" s="9">
        <f t="shared" si="2"/>
        <v>33.33333333333333</v>
      </c>
      <c r="E17" s="9">
        <f t="shared" si="3"/>
        <v>2</v>
      </c>
      <c r="F17" s="10">
        <f>'7.1'!E17</f>
        <v>0</v>
      </c>
      <c r="G17" s="11">
        <f>'7.2'!F17</f>
        <v>1</v>
      </c>
      <c r="H17" s="12">
        <f>'7.3'!F18</f>
        <v>1</v>
      </c>
      <c r="I17" s="12">
        <f>'7.4'!F18</f>
        <v>0</v>
      </c>
    </row>
    <row r="18" spans="1:9" ht="15.75" customHeight="1">
      <c r="A18" s="49" t="s">
        <v>23</v>
      </c>
      <c r="B18" s="8" t="str">
        <f t="shared" si="0"/>
        <v>25-41</v>
      </c>
      <c r="C18" s="8" t="str">
        <f t="shared" si="1"/>
        <v>7-9</v>
      </c>
      <c r="D18" s="9">
        <f t="shared" si="2"/>
        <v>66.66666666666666</v>
      </c>
      <c r="E18" s="9">
        <f t="shared" si="3"/>
        <v>4</v>
      </c>
      <c r="F18" s="10">
        <f>'7.1'!E18</f>
        <v>1</v>
      </c>
      <c r="G18" s="11">
        <f>'7.2'!F18</f>
        <v>1</v>
      </c>
      <c r="H18" s="12">
        <f>'7.3'!F19</f>
        <v>1</v>
      </c>
      <c r="I18" s="12">
        <f>'7.4'!F19</f>
        <v>1</v>
      </c>
    </row>
    <row r="19" spans="1:9" ht="15.75" customHeight="1">
      <c r="A19" s="49" t="s">
        <v>24</v>
      </c>
      <c r="B19" s="8" t="str">
        <f t="shared" si="0"/>
        <v>50-65</v>
      </c>
      <c r="C19" s="8" t="str">
        <f t="shared" si="1"/>
        <v>12-14</v>
      </c>
      <c r="D19" s="9">
        <f t="shared" si="2"/>
        <v>50</v>
      </c>
      <c r="E19" s="9">
        <f t="shared" si="3"/>
        <v>3</v>
      </c>
      <c r="F19" s="10">
        <f>'7.1'!E19</f>
        <v>1</v>
      </c>
      <c r="G19" s="11">
        <f>'7.2'!F19</f>
        <v>1</v>
      </c>
      <c r="H19" s="12">
        <f>'7.3'!F20</f>
        <v>1</v>
      </c>
      <c r="I19" s="12">
        <f>'7.4'!F20</f>
        <v>0</v>
      </c>
    </row>
    <row r="20" spans="1:9" ht="15.75" customHeight="1">
      <c r="A20" s="49" t="s">
        <v>25</v>
      </c>
      <c r="B20" s="8" t="str">
        <f t="shared" si="0"/>
        <v>1-10</v>
      </c>
      <c r="C20" s="8" t="str">
        <f t="shared" si="1"/>
        <v>1-4</v>
      </c>
      <c r="D20" s="9">
        <f t="shared" si="2"/>
        <v>100</v>
      </c>
      <c r="E20" s="9">
        <f t="shared" si="3"/>
        <v>6</v>
      </c>
      <c r="F20" s="10">
        <f>'7.1'!E20</f>
        <v>1</v>
      </c>
      <c r="G20" s="11">
        <f>'7.2'!F20</f>
        <v>1</v>
      </c>
      <c r="H20" s="12">
        <f>'7.3'!F21</f>
        <v>2</v>
      </c>
      <c r="I20" s="12">
        <f>'7.4'!F21</f>
        <v>2</v>
      </c>
    </row>
    <row r="21" spans="1:9" ht="15.75" customHeight="1">
      <c r="A21" s="49" t="s">
        <v>26</v>
      </c>
      <c r="B21" s="8" t="str">
        <f t="shared" si="0"/>
        <v>42-49</v>
      </c>
      <c r="C21" s="8" t="str">
        <f t="shared" si="1"/>
        <v>10-11</v>
      </c>
      <c r="D21" s="9">
        <f t="shared" si="2"/>
        <v>58.333333333333336</v>
      </c>
      <c r="E21" s="9">
        <f t="shared" si="3"/>
        <v>3.5</v>
      </c>
      <c r="F21" s="10">
        <f>'7.1'!E21</f>
        <v>0.5</v>
      </c>
      <c r="G21" s="11">
        <f>'7.2'!F21</f>
        <v>1</v>
      </c>
      <c r="H21" s="12">
        <f>'7.3'!F22</f>
        <v>2</v>
      </c>
      <c r="I21" s="12">
        <f>'7.4'!F22</f>
        <v>0</v>
      </c>
    </row>
    <row r="22" spans="1:9" ht="15.75" customHeight="1">
      <c r="A22" s="49" t="s">
        <v>27</v>
      </c>
      <c r="B22" s="8" t="str">
        <f t="shared" si="0"/>
        <v>1-10</v>
      </c>
      <c r="C22" s="8" t="str">
        <f t="shared" si="1"/>
        <v>1-4</v>
      </c>
      <c r="D22" s="9">
        <f t="shared" si="2"/>
        <v>100</v>
      </c>
      <c r="E22" s="9">
        <f t="shared" si="3"/>
        <v>6</v>
      </c>
      <c r="F22" s="10">
        <f>'7.1'!E22</f>
        <v>1</v>
      </c>
      <c r="G22" s="11">
        <f>'7.2'!F22</f>
        <v>1</v>
      </c>
      <c r="H22" s="12">
        <f>'7.3'!F23</f>
        <v>2</v>
      </c>
      <c r="I22" s="12">
        <f>'7.4'!F23</f>
        <v>2</v>
      </c>
    </row>
    <row r="23" spans="1:9" ht="15.75" customHeight="1">
      <c r="A23" s="49" t="s">
        <v>28</v>
      </c>
      <c r="B23" s="8" t="str">
        <f t="shared" si="0"/>
        <v>22-24</v>
      </c>
      <c r="C23" s="8" t="str">
        <f t="shared" si="1"/>
        <v>6</v>
      </c>
      <c r="D23" s="9">
        <f t="shared" si="2"/>
        <v>75</v>
      </c>
      <c r="E23" s="9">
        <f t="shared" si="3"/>
        <v>4.5</v>
      </c>
      <c r="F23" s="10">
        <f>'7.1'!E23</f>
        <v>0.5</v>
      </c>
      <c r="G23" s="11">
        <f>'7.2'!F23</f>
        <v>1</v>
      </c>
      <c r="H23" s="12">
        <f>'7.3'!F24</f>
        <v>2</v>
      </c>
      <c r="I23" s="12">
        <f>'7.4'!F24</f>
        <v>1</v>
      </c>
    </row>
    <row r="24" spans="1:9" ht="15.75" customHeight="1">
      <c r="A24" s="49" t="s">
        <v>29</v>
      </c>
      <c r="B24" s="8" t="str">
        <f t="shared" si="0"/>
        <v>42-49</v>
      </c>
      <c r="C24" s="13" t="str">
        <f t="shared" si="1"/>
        <v>10-11</v>
      </c>
      <c r="D24" s="9">
        <f t="shared" si="2"/>
        <v>58.333333333333336</v>
      </c>
      <c r="E24" s="9">
        <f t="shared" si="3"/>
        <v>3.5</v>
      </c>
      <c r="F24" s="10">
        <f>'7.1'!E24</f>
        <v>0.5</v>
      </c>
      <c r="G24" s="11">
        <f>'7.2'!F24</f>
        <v>1</v>
      </c>
      <c r="H24" s="12">
        <f>'7.3'!F25</f>
        <v>2</v>
      </c>
      <c r="I24" s="12">
        <f>'7.4'!F25</f>
        <v>0</v>
      </c>
    </row>
    <row r="25" spans="1:9" ht="15.75" customHeight="1">
      <c r="A25" s="22" t="s">
        <v>30</v>
      </c>
      <c r="B25" s="43"/>
      <c r="C25" s="44"/>
      <c r="D25" s="45"/>
      <c r="E25" s="45"/>
      <c r="F25" s="46"/>
      <c r="G25" s="47"/>
      <c r="H25" s="48"/>
      <c r="I25" s="48"/>
    </row>
    <row r="26" spans="1:9" ht="15.75" customHeight="1">
      <c r="A26" s="49" t="s">
        <v>31</v>
      </c>
      <c r="B26" s="8" t="str">
        <f aca="true" t="shared" si="4" ref="B26:B36">RANK(D26,$D$7:$D$98)&amp;IF(COUNTIF($D$7:$D$98,D26)&gt;1,"-"&amp;RANK(D26,$D$7:$D$98)+COUNTIF($D$7:$D$98,D26)-1,"")</f>
        <v>50-65</v>
      </c>
      <c r="C26" s="13" t="str">
        <f>RANK(D26,$D$26:$D$36)&amp;IF(COUNTIF($D$26:$D$36,D26)&gt;1,"-"&amp;RANK(D26,$D$26:$D$36)+COUNTIF($D$26:$D$36,D26)-1,"")</f>
        <v>7-8</v>
      </c>
      <c r="D26" s="9">
        <f t="shared" si="2"/>
        <v>50</v>
      </c>
      <c r="E26" s="9">
        <f t="shared" si="3"/>
        <v>3</v>
      </c>
      <c r="F26" s="10">
        <f>'7.1'!E26</f>
        <v>1</v>
      </c>
      <c r="G26" s="11">
        <f>'7.2'!F26</f>
        <v>1</v>
      </c>
      <c r="H26" s="12">
        <f>'7.3'!F27</f>
        <v>1</v>
      </c>
      <c r="I26" s="12">
        <f>'7.4'!F27</f>
        <v>0</v>
      </c>
    </row>
    <row r="27" spans="1:9" ht="15.75" customHeight="1">
      <c r="A27" s="49" t="s">
        <v>32</v>
      </c>
      <c r="B27" s="8" t="str">
        <f t="shared" si="4"/>
        <v>13-21</v>
      </c>
      <c r="C27" s="13" t="str">
        <f aca="true" t="shared" si="5" ref="C27:C36">RANK(D27,$D$26:$D$36)&amp;IF(COUNTIF($D$26:$D$36,D27)&gt;1,"-"&amp;RANK(D27,$D$26:$D$36)+COUNTIF($D$26:$D$36,D27)-1,"")</f>
        <v>2-4</v>
      </c>
      <c r="D27" s="9">
        <f t="shared" si="2"/>
        <v>83.33333333333334</v>
      </c>
      <c r="E27" s="9">
        <f t="shared" si="3"/>
        <v>5</v>
      </c>
      <c r="F27" s="10">
        <f>'7.1'!E27</f>
        <v>1</v>
      </c>
      <c r="G27" s="11">
        <f>'7.2'!F27</f>
        <v>1</v>
      </c>
      <c r="H27" s="12">
        <f>'7.3'!F28</f>
        <v>2</v>
      </c>
      <c r="I27" s="12">
        <f>'7.4'!F28</f>
        <v>1</v>
      </c>
    </row>
    <row r="28" spans="1:9" ht="15.75" customHeight="1">
      <c r="A28" s="49" t="s">
        <v>33</v>
      </c>
      <c r="B28" s="8" t="str">
        <f t="shared" si="4"/>
        <v>50-65</v>
      </c>
      <c r="C28" s="13" t="str">
        <f t="shared" si="5"/>
        <v>7-8</v>
      </c>
      <c r="D28" s="9">
        <f t="shared" si="2"/>
        <v>50</v>
      </c>
      <c r="E28" s="9">
        <f t="shared" si="3"/>
        <v>3</v>
      </c>
      <c r="F28" s="10">
        <f>'7.1'!E28</f>
        <v>1</v>
      </c>
      <c r="G28" s="11">
        <f>'7.2'!F28</f>
        <v>1</v>
      </c>
      <c r="H28" s="12">
        <f>'7.3'!F29</f>
        <v>1</v>
      </c>
      <c r="I28" s="12">
        <f>'7.4'!F29</f>
        <v>0</v>
      </c>
    </row>
    <row r="29" spans="1:9" ht="15.75" customHeight="1">
      <c r="A29" s="49" t="s">
        <v>34</v>
      </c>
      <c r="B29" s="8" t="str">
        <f t="shared" si="4"/>
        <v>1-10</v>
      </c>
      <c r="C29" s="13" t="str">
        <f t="shared" si="5"/>
        <v>1</v>
      </c>
      <c r="D29" s="9">
        <f t="shared" si="2"/>
        <v>100</v>
      </c>
      <c r="E29" s="9">
        <f t="shared" si="3"/>
        <v>6</v>
      </c>
      <c r="F29" s="10">
        <f>'7.1'!E29</f>
        <v>1</v>
      </c>
      <c r="G29" s="11">
        <f>'7.2'!F29</f>
        <v>1</v>
      </c>
      <c r="H29" s="12">
        <f>'7.3'!F30</f>
        <v>2</v>
      </c>
      <c r="I29" s="12">
        <f>'7.4'!F30</f>
        <v>2</v>
      </c>
    </row>
    <row r="30" spans="1:9" ht="15.75" customHeight="1">
      <c r="A30" s="49" t="s">
        <v>35</v>
      </c>
      <c r="B30" s="8" t="str">
        <f t="shared" si="4"/>
        <v>79-82</v>
      </c>
      <c r="C30" s="13" t="str">
        <f t="shared" si="5"/>
        <v>11</v>
      </c>
      <c r="D30" s="9">
        <f t="shared" si="2"/>
        <v>16.666666666666664</v>
      </c>
      <c r="E30" s="9">
        <f t="shared" si="3"/>
        <v>1</v>
      </c>
      <c r="F30" s="10">
        <f>'7.1'!E30</f>
        <v>1</v>
      </c>
      <c r="G30" s="11">
        <f>'7.2'!F30</f>
        <v>0</v>
      </c>
      <c r="H30" s="12">
        <f>'7.3'!F31</f>
        <v>0</v>
      </c>
      <c r="I30" s="12">
        <f>'7.4'!F31</f>
        <v>0</v>
      </c>
    </row>
    <row r="31" spans="1:9" ht="15.75" customHeight="1">
      <c r="A31" s="49" t="s">
        <v>36</v>
      </c>
      <c r="B31" s="8" t="str">
        <f t="shared" si="4"/>
        <v>78</v>
      </c>
      <c r="C31" s="13" t="str">
        <f t="shared" si="5"/>
        <v>10</v>
      </c>
      <c r="D31" s="9">
        <f t="shared" si="2"/>
        <v>25</v>
      </c>
      <c r="E31" s="9">
        <f t="shared" si="3"/>
        <v>1.5</v>
      </c>
      <c r="F31" s="10">
        <f>'7.1'!E31</f>
        <v>0.5</v>
      </c>
      <c r="G31" s="11">
        <f>'7.2'!F31</f>
        <v>1</v>
      </c>
      <c r="H31" s="12">
        <f>'7.3'!F32</f>
        <v>0</v>
      </c>
      <c r="I31" s="12">
        <f>'7.4'!F32</f>
        <v>0</v>
      </c>
    </row>
    <row r="32" spans="1:9" ht="15.75" customHeight="1">
      <c r="A32" s="49" t="s">
        <v>37</v>
      </c>
      <c r="B32" s="8" t="str">
        <f t="shared" si="4"/>
        <v>13-21</v>
      </c>
      <c r="C32" s="13" t="str">
        <f t="shared" si="5"/>
        <v>2-4</v>
      </c>
      <c r="D32" s="9">
        <f t="shared" si="2"/>
        <v>83.33333333333334</v>
      </c>
      <c r="E32" s="9">
        <f t="shared" si="3"/>
        <v>5</v>
      </c>
      <c r="F32" s="10">
        <f>'7.1'!E32</f>
        <v>1</v>
      </c>
      <c r="G32" s="11">
        <f>'7.2'!F32</f>
        <v>1</v>
      </c>
      <c r="H32" s="12">
        <f>'7.3'!F33</f>
        <v>2</v>
      </c>
      <c r="I32" s="12">
        <f>'7.4'!F33</f>
        <v>1</v>
      </c>
    </row>
    <row r="33" spans="1:9" ht="15.75" customHeight="1">
      <c r="A33" s="49" t="s">
        <v>38</v>
      </c>
      <c r="B33" s="8" t="str">
        <f t="shared" si="4"/>
        <v>13-21</v>
      </c>
      <c r="C33" s="13" t="str">
        <f t="shared" si="5"/>
        <v>2-4</v>
      </c>
      <c r="D33" s="9">
        <f t="shared" si="2"/>
        <v>83.33333333333334</v>
      </c>
      <c r="E33" s="9">
        <f t="shared" si="3"/>
        <v>5</v>
      </c>
      <c r="F33" s="10">
        <f>'7.1'!E33</f>
        <v>1</v>
      </c>
      <c r="G33" s="11">
        <f>'7.2'!F33</f>
        <v>1</v>
      </c>
      <c r="H33" s="12">
        <f>'7.3'!F34</f>
        <v>2</v>
      </c>
      <c r="I33" s="12">
        <f>'7.4'!F34</f>
        <v>1</v>
      </c>
    </row>
    <row r="34" spans="1:9" ht="15.75" customHeight="1">
      <c r="A34" s="49" t="s">
        <v>39</v>
      </c>
      <c r="B34" s="8" t="str">
        <f t="shared" si="4"/>
        <v>71-77</v>
      </c>
      <c r="C34" s="13" t="str">
        <f t="shared" si="5"/>
        <v>9</v>
      </c>
      <c r="D34" s="9">
        <f t="shared" si="2"/>
        <v>33.33333333333333</v>
      </c>
      <c r="E34" s="9">
        <f t="shared" si="3"/>
        <v>2</v>
      </c>
      <c r="F34" s="10">
        <f>'7.1'!E34</f>
        <v>0</v>
      </c>
      <c r="G34" s="11">
        <f>'7.2'!F34</f>
        <v>1</v>
      </c>
      <c r="H34" s="12">
        <f>'7.3'!F35</f>
        <v>1</v>
      </c>
      <c r="I34" s="12">
        <f>'7.4'!F35</f>
        <v>0</v>
      </c>
    </row>
    <row r="35" spans="1:9" ht="15.75" customHeight="1">
      <c r="A35" s="49" t="s">
        <v>40</v>
      </c>
      <c r="B35" s="8" t="str">
        <f t="shared" si="4"/>
        <v>25-41</v>
      </c>
      <c r="C35" s="13" t="str">
        <f t="shared" si="5"/>
        <v>5-6</v>
      </c>
      <c r="D35" s="9">
        <f t="shared" si="2"/>
        <v>66.66666666666666</v>
      </c>
      <c r="E35" s="9">
        <f t="shared" si="3"/>
        <v>4</v>
      </c>
      <c r="F35" s="10">
        <f>'7.1'!E35</f>
        <v>1</v>
      </c>
      <c r="G35" s="11">
        <f>'7.2'!F35</f>
        <v>1</v>
      </c>
      <c r="H35" s="12">
        <f>'7.3'!F36</f>
        <v>2</v>
      </c>
      <c r="I35" s="12">
        <f>'7.4'!F36</f>
        <v>0</v>
      </c>
    </row>
    <row r="36" spans="1:9" ht="15.75" customHeight="1">
      <c r="A36" s="49" t="s">
        <v>41</v>
      </c>
      <c r="B36" s="8" t="str">
        <f t="shared" si="4"/>
        <v>25-41</v>
      </c>
      <c r="C36" s="13" t="str">
        <f t="shared" si="5"/>
        <v>5-6</v>
      </c>
      <c r="D36" s="9">
        <f t="shared" si="2"/>
        <v>66.66666666666666</v>
      </c>
      <c r="E36" s="9">
        <f t="shared" si="3"/>
        <v>4</v>
      </c>
      <c r="F36" s="10">
        <f>'7.1'!E36</f>
        <v>1</v>
      </c>
      <c r="G36" s="11">
        <f>'7.2'!F36</f>
        <v>1</v>
      </c>
      <c r="H36" s="12">
        <f>'7.3'!F37</f>
        <v>2</v>
      </c>
      <c r="I36" s="12">
        <f>'7.4'!F37</f>
        <v>0</v>
      </c>
    </row>
    <row r="37" spans="1:9" ht="15.75" customHeight="1">
      <c r="A37" s="22" t="s">
        <v>42</v>
      </c>
      <c r="B37" s="43"/>
      <c r="C37" s="44"/>
      <c r="D37" s="45"/>
      <c r="E37" s="45"/>
      <c r="F37" s="46"/>
      <c r="G37" s="47"/>
      <c r="H37" s="48"/>
      <c r="I37" s="48"/>
    </row>
    <row r="38" spans="1:9" ht="15.75" customHeight="1">
      <c r="A38" s="49" t="s">
        <v>43</v>
      </c>
      <c r="B38" s="8" t="str">
        <f aca="true" t="shared" si="6" ref="B38:B45">RANK(D38,$D$7:$D$98)&amp;IF(COUNTIF($D$7:$D$98,D38)&gt;1,"-"&amp;RANK(D38,$D$7:$D$98)+COUNTIF($D$7:$D$98,D38)-1,"")</f>
        <v>1-10</v>
      </c>
      <c r="C38" s="13" t="str">
        <f>RANK(D38,$D$38:$D$45)&amp;IF(COUNTIF($D$38:$D$45,D38)&gt;1,"-"&amp;RANK(D38,$D$38:$D$45)+COUNTIF($D$38:$D$45,D38)-1,"")</f>
        <v>1-2</v>
      </c>
      <c r="D38" s="9">
        <f t="shared" si="2"/>
        <v>100</v>
      </c>
      <c r="E38" s="9">
        <f t="shared" si="3"/>
        <v>6</v>
      </c>
      <c r="F38" s="10">
        <f>'7.1'!E38</f>
        <v>1</v>
      </c>
      <c r="G38" s="11">
        <f>'7.2'!F38</f>
        <v>1</v>
      </c>
      <c r="H38" s="12">
        <f>'7.3'!F39</f>
        <v>2</v>
      </c>
      <c r="I38" s="12">
        <f>'7.4'!F39</f>
        <v>2</v>
      </c>
    </row>
    <row r="39" spans="1:9" ht="15.75" customHeight="1">
      <c r="A39" s="49" t="s">
        <v>44</v>
      </c>
      <c r="B39" s="8" t="str">
        <f t="shared" si="6"/>
        <v>25-41</v>
      </c>
      <c r="C39" s="13" t="str">
        <f aca="true" t="shared" si="7" ref="C39:C45">RANK(D39,$D$38:$D$45)&amp;IF(COUNTIF($D$38:$D$45,D39)&gt;1,"-"&amp;RANK(D39,$D$38:$D$45)+COUNTIF($D$38:$D$45,D39)-1,"")</f>
        <v>4-5</v>
      </c>
      <c r="D39" s="9">
        <f t="shared" si="2"/>
        <v>66.66666666666666</v>
      </c>
      <c r="E39" s="9">
        <f t="shared" si="3"/>
        <v>4</v>
      </c>
      <c r="F39" s="10">
        <f>'7.1'!E39</f>
        <v>1</v>
      </c>
      <c r="G39" s="11">
        <f>'7.2'!F39</f>
        <v>1</v>
      </c>
      <c r="H39" s="12">
        <f>'7.3'!F40</f>
        <v>2</v>
      </c>
      <c r="I39" s="12">
        <f>'7.4'!F40</f>
        <v>0</v>
      </c>
    </row>
    <row r="40" spans="1:9" ht="15.75" customHeight="1">
      <c r="A40" s="49" t="s">
        <v>45</v>
      </c>
      <c r="B40" s="8" t="str">
        <f t="shared" si="6"/>
        <v>22-24</v>
      </c>
      <c r="C40" s="13" t="str">
        <f t="shared" si="7"/>
        <v>3</v>
      </c>
      <c r="D40" s="9">
        <f t="shared" si="2"/>
        <v>75</v>
      </c>
      <c r="E40" s="9">
        <f t="shared" si="3"/>
        <v>4.5</v>
      </c>
      <c r="F40" s="10">
        <f>'7.1'!E40</f>
        <v>0.5</v>
      </c>
      <c r="G40" s="11">
        <f>'7.2'!F40</f>
        <v>1</v>
      </c>
      <c r="H40" s="12">
        <f>'7.3'!F41</f>
        <v>2</v>
      </c>
      <c r="I40" s="12">
        <f>'7.4'!F41</f>
        <v>1</v>
      </c>
    </row>
    <row r="41" spans="1:9" ht="15.75" customHeight="1">
      <c r="A41" s="49" t="s">
        <v>46</v>
      </c>
      <c r="B41" s="8" t="str">
        <f t="shared" si="6"/>
        <v>1-10</v>
      </c>
      <c r="C41" s="13" t="str">
        <f t="shared" si="7"/>
        <v>1-2</v>
      </c>
      <c r="D41" s="9">
        <f t="shared" si="2"/>
        <v>100</v>
      </c>
      <c r="E41" s="9">
        <f t="shared" si="3"/>
        <v>6</v>
      </c>
      <c r="F41" s="10">
        <f>'7.1'!E41</f>
        <v>1</v>
      </c>
      <c r="G41" s="11">
        <f>'7.2'!F41</f>
        <v>1</v>
      </c>
      <c r="H41" s="12">
        <f>'7.3'!F42</f>
        <v>2</v>
      </c>
      <c r="I41" s="12">
        <f>'7.4'!F42</f>
        <v>2</v>
      </c>
    </row>
    <row r="42" spans="1:9" ht="15.75" customHeight="1">
      <c r="A42" s="49" t="s">
        <v>47</v>
      </c>
      <c r="B42" s="8" t="str">
        <f t="shared" si="6"/>
        <v>25-41</v>
      </c>
      <c r="C42" s="13" t="str">
        <f t="shared" si="7"/>
        <v>4-5</v>
      </c>
      <c r="D42" s="9">
        <f t="shared" si="2"/>
        <v>66.66666666666666</v>
      </c>
      <c r="E42" s="9">
        <f t="shared" si="3"/>
        <v>4</v>
      </c>
      <c r="F42" s="10">
        <f>'7.1'!E42</f>
        <v>1</v>
      </c>
      <c r="G42" s="11">
        <f>'7.2'!F42</f>
        <v>1</v>
      </c>
      <c r="H42" s="12">
        <f>'7.3'!F43</f>
        <v>2</v>
      </c>
      <c r="I42" s="12">
        <f>'7.4'!F43</f>
        <v>0</v>
      </c>
    </row>
    <row r="43" spans="1:9" ht="15.75" customHeight="1">
      <c r="A43" s="49" t="s">
        <v>48</v>
      </c>
      <c r="B43" s="8" t="str">
        <f t="shared" si="6"/>
        <v>50-65</v>
      </c>
      <c r="C43" s="13" t="str">
        <f t="shared" si="7"/>
        <v>7</v>
      </c>
      <c r="D43" s="9">
        <f t="shared" si="2"/>
        <v>50</v>
      </c>
      <c r="E43" s="9">
        <f t="shared" si="3"/>
        <v>3</v>
      </c>
      <c r="F43" s="10">
        <f>'7.1'!E43</f>
        <v>0</v>
      </c>
      <c r="G43" s="11">
        <f>'7.2'!F43</f>
        <v>1</v>
      </c>
      <c r="H43" s="12">
        <f>'7.3'!F44</f>
        <v>2</v>
      </c>
      <c r="I43" s="12">
        <f>'7.4'!F44</f>
        <v>0</v>
      </c>
    </row>
    <row r="44" spans="1:9" ht="15.75" customHeight="1">
      <c r="A44" s="49" t="s">
        <v>49</v>
      </c>
      <c r="B44" s="8" t="str">
        <f t="shared" si="6"/>
        <v>83</v>
      </c>
      <c r="C44" s="13" t="str">
        <f t="shared" si="7"/>
        <v>8</v>
      </c>
      <c r="D44" s="9">
        <f t="shared" si="2"/>
        <v>8.333333333333332</v>
      </c>
      <c r="E44" s="9">
        <f t="shared" si="3"/>
        <v>0.5</v>
      </c>
      <c r="F44" s="10">
        <f>'7.1'!E44</f>
        <v>0.5</v>
      </c>
      <c r="G44" s="11">
        <f>'7.2'!F44</f>
        <v>0</v>
      </c>
      <c r="H44" s="12">
        <f>'7.3'!F45</f>
        <v>0</v>
      </c>
      <c r="I44" s="12">
        <f>'7.4'!F45</f>
        <v>0</v>
      </c>
    </row>
    <row r="45" spans="1:9" ht="15.75" customHeight="1">
      <c r="A45" s="49" t="s">
        <v>50</v>
      </c>
      <c r="B45" s="8" t="str">
        <f t="shared" si="6"/>
        <v>42-49</v>
      </c>
      <c r="C45" s="13" t="str">
        <f t="shared" si="7"/>
        <v>6</v>
      </c>
      <c r="D45" s="9">
        <f t="shared" si="2"/>
        <v>58.333333333333336</v>
      </c>
      <c r="E45" s="9">
        <f t="shared" si="3"/>
        <v>3.5</v>
      </c>
      <c r="F45" s="10">
        <f>'7.1'!E45</f>
        <v>0.5</v>
      </c>
      <c r="G45" s="11">
        <f>'7.2'!F45</f>
        <v>1</v>
      </c>
      <c r="H45" s="12">
        <f>'7.3'!F46</f>
        <v>1</v>
      </c>
      <c r="I45" s="12">
        <f>'7.4'!F46</f>
        <v>1</v>
      </c>
    </row>
    <row r="46" spans="1:9" ht="15.75" customHeight="1">
      <c r="A46" s="22" t="s">
        <v>51</v>
      </c>
      <c r="B46" s="43"/>
      <c r="C46" s="43"/>
      <c r="D46" s="45"/>
      <c r="E46" s="45"/>
      <c r="F46" s="46"/>
      <c r="G46" s="47"/>
      <c r="H46" s="48"/>
      <c r="I46" s="48"/>
    </row>
    <row r="47" spans="1:9" ht="15.75" customHeight="1">
      <c r="A47" s="49" t="s">
        <v>52</v>
      </c>
      <c r="B47" s="8" t="str">
        <f aca="true" t="shared" si="8" ref="B47:B53">RANK(D47,$D$7:$D$98)&amp;IF(COUNTIF($D$7:$D$98,D47)&gt;1,"-"&amp;RANK(D47,$D$7:$D$98)+COUNTIF($D$7:$D$98,D47)-1,"")</f>
        <v>25-41</v>
      </c>
      <c r="C47" s="13" t="str">
        <f>RANK(D47,$D$47:$D$53)&amp;IF(COUNTIF($D$47:$D$53,D47)&gt;1,"-"&amp;RANK(D47,$D$47:$D$53)+COUNTIF($D$47:$D$53,D47)-1,"")</f>
        <v>3-4</v>
      </c>
      <c r="D47" s="9">
        <f t="shared" si="2"/>
        <v>66.66666666666666</v>
      </c>
      <c r="E47" s="9">
        <f t="shared" si="3"/>
        <v>4</v>
      </c>
      <c r="F47" s="10">
        <f>'7.1'!E47</f>
        <v>1</v>
      </c>
      <c r="G47" s="11">
        <f>'7.2'!F47</f>
        <v>1</v>
      </c>
      <c r="H47" s="12">
        <f>'7.3'!F48</f>
        <v>2</v>
      </c>
      <c r="I47" s="12">
        <f>'7.4'!F48</f>
        <v>0</v>
      </c>
    </row>
    <row r="48" spans="1:9" ht="15.75" customHeight="1">
      <c r="A48" s="49" t="s">
        <v>53</v>
      </c>
      <c r="B48" s="8" t="str">
        <f t="shared" si="8"/>
        <v>1-10</v>
      </c>
      <c r="C48" s="13" t="str">
        <f aca="true" t="shared" si="9" ref="C48:C53">RANK(D48,$D$47:$D$53)&amp;IF(COUNTIF($D$47:$D$53,D48)&gt;1,"-"&amp;RANK(D48,$D$47:$D$53)+COUNTIF($D$47:$D$53,D48)-1,"")</f>
        <v>1-2</v>
      </c>
      <c r="D48" s="9">
        <f t="shared" si="2"/>
        <v>100</v>
      </c>
      <c r="E48" s="9">
        <f t="shared" si="3"/>
        <v>6</v>
      </c>
      <c r="F48" s="10">
        <f>'7.1'!E48</f>
        <v>1</v>
      </c>
      <c r="G48" s="11">
        <f>'7.2'!F48</f>
        <v>1</v>
      </c>
      <c r="H48" s="12">
        <f>'7.3'!F49</f>
        <v>2</v>
      </c>
      <c r="I48" s="12">
        <f>'7.4'!F49</f>
        <v>2</v>
      </c>
    </row>
    <row r="49" spans="1:9" ht="15.75" customHeight="1">
      <c r="A49" s="49" t="s">
        <v>54</v>
      </c>
      <c r="B49" s="8" t="str">
        <f t="shared" si="8"/>
        <v>25-41</v>
      </c>
      <c r="C49" s="13" t="str">
        <f t="shared" si="9"/>
        <v>3-4</v>
      </c>
      <c r="D49" s="9">
        <f t="shared" si="2"/>
        <v>66.66666666666666</v>
      </c>
      <c r="E49" s="9">
        <f t="shared" si="3"/>
        <v>4</v>
      </c>
      <c r="F49" s="10">
        <f>'7.1'!E49</f>
        <v>1</v>
      </c>
      <c r="G49" s="11">
        <f>'7.2'!F49</f>
        <v>1</v>
      </c>
      <c r="H49" s="12">
        <f>'7.3'!F50</f>
        <v>2</v>
      </c>
      <c r="I49" s="12">
        <f>'7.4'!F50</f>
        <v>0</v>
      </c>
    </row>
    <row r="50" spans="1:9" ht="15.75" customHeight="1">
      <c r="A50" s="49" t="s">
        <v>55</v>
      </c>
      <c r="B50" s="8" t="str">
        <f t="shared" si="8"/>
        <v>71-77</v>
      </c>
      <c r="C50" s="13" t="str">
        <f t="shared" si="9"/>
        <v>5-6</v>
      </c>
      <c r="D50" s="9">
        <f t="shared" si="2"/>
        <v>33.33333333333333</v>
      </c>
      <c r="E50" s="9">
        <f t="shared" si="3"/>
        <v>2</v>
      </c>
      <c r="F50" s="10">
        <f>'7.1'!E50</f>
        <v>1</v>
      </c>
      <c r="G50" s="11">
        <f>'7.2'!F50</f>
        <v>1</v>
      </c>
      <c r="H50" s="12">
        <f>'7.3'!F51</f>
        <v>0</v>
      </c>
      <c r="I50" s="12">
        <f>'7.4'!F51</f>
        <v>0</v>
      </c>
    </row>
    <row r="51" spans="1:9" ht="15.75" customHeight="1">
      <c r="A51" s="49" t="s">
        <v>56</v>
      </c>
      <c r="B51" s="8" t="str">
        <f t="shared" si="8"/>
        <v>79-82</v>
      </c>
      <c r="C51" s="13" t="str">
        <f t="shared" si="9"/>
        <v>7</v>
      </c>
      <c r="D51" s="9">
        <f t="shared" si="2"/>
        <v>16.666666666666664</v>
      </c>
      <c r="E51" s="9">
        <f t="shared" si="3"/>
        <v>1</v>
      </c>
      <c r="F51" s="10">
        <f>'7.1'!E51</f>
        <v>0</v>
      </c>
      <c r="G51" s="11">
        <f>'7.2'!F51</f>
        <v>1</v>
      </c>
      <c r="H51" s="12">
        <f>'7.3'!F52</f>
        <v>0</v>
      </c>
      <c r="I51" s="12">
        <f>'7.4'!F52</f>
        <v>0</v>
      </c>
    </row>
    <row r="52" spans="1:9" ht="15.75" customHeight="1">
      <c r="A52" s="49" t="s">
        <v>57</v>
      </c>
      <c r="B52" s="8" t="str">
        <f t="shared" si="8"/>
        <v>71-77</v>
      </c>
      <c r="C52" s="13" t="str">
        <f t="shared" si="9"/>
        <v>5-6</v>
      </c>
      <c r="D52" s="9">
        <f t="shared" si="2"/>
        <v>33.33333333333333</v>
      </c>
      <c r="E52" s="9">
        <f t="shared" si="3"/>
        <v>2</v>
      </c>
      <c r="F52" s="10">
        <f>'7.1'!E52</f>
        <v>1</v>
      </c>
      <c r="G52" s="11">
        <f>'7.2'!F52</f>
        <v>1</v>
      </c>
      <c r="H52" s="12">
        <f>'7.3'!F53</f>
        <v>0</v>
      </c>
      <c r="I52" s="12">
        <f>'7.4'!F53</f>
        <v>0</v>
      </c>
    </row>
    <row r="53" spans="1:9" ht="15.75" customHeight="1">
      <c r="A53" s="49" t="s">
        <v>58</v>
      </c>
      <c r="B53" s="8" t="str">
        <f t="shared" si="8"/>
        <v>1-10</v>
      </c>
      <c r="C53" s="13" t="str">
        <f t="shared" si="9"/>
        <v>1-2</v>
      </c>
      <c r="D53" s="9">
        <f t="shared" si="2"/>
        <v>100</v>
      </c>
      <c r="E53" s="9">
        <f t="shared" si="3"/>
        <v>6</v>
      </c>
      <c r="F53" s="10">
        <f>'7.1'!E53</f>
        <v>1</v>
      </c>
      <c r="G53" s="11">
        <f>'7.2'!F53</f>
        <v>1</v>
      </c>
      <c r="H53" s="12">
        <f>'7.3'!F54</f>
        <v>2</v>
      </c>
      <c r="I53" s="12">
        <f>'7.4'!F54</f>
        <v>2</v>
      </c>
    </row>
    <row r="54" spans="1:9" ht="15.75" customHeight="1">
      <c r="A54" s="22" t="s">
        <v>59</v>
      </c>
      <c r="B54" s="43"/>
      <c r="C54" s="43"/>
      <c r="D54" s="45"/>
      <c r="E54" s="45"/>
      <c r="F54" s="46"/>
      <c r="G54" s="47"/>
      <c r="H54" s="48"/>
      <c r="I54" s="48"/>
    </row>
    <row r="55" spans="1:9" ht="15.75" customHeight="1">
      <c r="A55" s="49" t="s">
        <v>60</v>
      </c>
      <c r="B55" s="8" t="str">
        <f aca="true" t="shared" si="10" ref="B55:B68">RANK(D55,$D$7:$D$98)&amp;IF(COUNTIF($D$7:$D$98,D55)&gt;1,"-"&amp;RANK(D55,$D$7:$D$98)+COUNTIF($D$7:$D$98,D55)-1,"")</f>
        <v>50-65</v>
      </c>
      <c r="C55" s="13" t="str">
        <f>RANK(D55,$D$55:$D$68)&amp;IF(COUNTIF($D$55:$D$68,D55)&gt;1,"-"&amp;RANK(D55,$D$55:$D$68)+COUNTIF($D$55:$D$68,D55)-1,"")</f>
        <v>7-10</v>
      </c>
      <c r="D55" s="9">
        <f t="shared" si="2"/>
        <v>50</v>
      </c>
      <c r="E55" s="9">
        <f t="shared" si="3"/>
        <v>3</v>
      </c>
      <c r="F55" s="10">
        <f>'7.1'!E55</f>
        <v>1</v>
      </c>
      <c r="G55" s="11">
        <f>'7.2'!F55</f>
        <v>1</v>
      </c>
      <c r="H55" s="12">
        <f>'7.3'!F56</f>
        <v>0</v>
      </c>
      <c r="I55" s="12">
        <f>'7.4'!F56</f>
        <v>1</v>
      </c>
    </row>
    <row r="56" spans="1:9" ht="15.75" customHeight="1">
      <c r="A56" s="49" t="s">
        <v>61</v>
      </c>
      <c r="B56" s="8" t="str">
        <f t="shared" si="10"/>
        <v>79-82</v>
      </c>
      <c r="C56" s="13" t="str">
        <f aca="true" t="shared" si="11" ref="C56:C68">RANK(D56,$D$55:$D$68)&amp;IF(COUNTIF($D$55:$D$68,D56)&gt;1,"-"&amp;RANK(D56,$D$55:$D$68)+COUNTIF($D$55:$D$68,D56)-1,"")</f>
        <v>13</v>
      </c>
      <c r="D56" s="9">
        <f t="shared" si="2"/>
        <v>16.666666666666664</v>
      </c>
      <c r="E56" s="9">
        <f t="shared" si="3"/>
        <v>1</v>
      </c>
      <c r="F56" s="10">
        <f>'7.1'!E56</f>
        <v>0</v>
      </c>
      <c r="G56" s="11">
        <f>'7.2'!F56</f>
        <v>1</v>
      </c>
      <c r="H56" s="12">
        <f>'7.3'!F57</f>
        <v>0</v>
      </c>
      <c r="I56" s="12">
        <f>'7.4'!F57</f>
        <v>0</v>
      </c>
    </row>
    <row r="57" spans="1:9" ht="15.75" customHeight="1">
      <c r="A57" s="49" t="s">
        <v>62</v>
      </c>
      <c r="B57" s="8" t="str">
        <f t="shared" si="10"/>
        <v>71-77</v>
      </c>
      <c r="C57" s="13" t="str">
        <f t="shared" si="11"/>
        <v>12</v>
      </c>
      <c r="D57" s="9">
        <f t="shared" si="2"/>
        <v>33.33333333333333</v>
      </c>
      <c r="E57" s="9">
        <f t="shared" si="3"/>
        <v>2</v>
      </c>
      <c r="F57" s="10">
        <f>'7.1'!E57</f>
        <v>0</v>
      </c>
      <c r="G57" s="11">
        <f>'7.2'!F57</f>
        <v>1</v>
      </c>
      <c r="H57" s="12">
        <f>'7.3'!F58</f>
        <v>1</v>
      </c>
      <c r="I57" s="12">
        <f>'7.4'!F58</f>
        <v>0</v>
      </c>
    </row>
    <row r="58" spans="1:9" ht="15.75" customHeight="1">
      <c r="A58" s="49" t="s">
        <v>63</v>
      </c>
      <c r="B58" s="8" t="str">
        <f t="shared" si="10"/>
        <v>42-49</v>
      </c>
      <c r="C58" s="13" t="str">
        <f t="shared" si="11"/>
        <v>6</v>
      </c>
      <c r="D58" s="9">
        <f t="shared" si="2"/>
        <v>58.333333333333336</v>
      </c>
      <c r="E58" s="9">
        <f t="shared" si="3"/>
        <v>3.5</v>
      </c>
      <c r="F58" s="10">
        <f>'7.1'!E58</f>
        <v>0.5</v>
      </c>
      <c r="G58" s="11">
        <f>'7.2'!F58</f>
        <v>0</v>
      </c>
      <c r="H58" s="12">
        <f>'7.3'!F59</f>
        <v>2</v>
      </c>
      <c r="I58" s="12">
        <f>'7.4'!F59</f>
        <v>1</v>
      </c>
    </row>
    <row r="59" spans="1:9" ht="15.75" customHeight="1">
      <c r="A59" s="49" t="s">
        <v>64</v>
      </c>
      <c r="B59" s="8" t="str">
        <f t="shared" si="10"/>
        <v>50-65</v>
      </c>
      <c r="C59" s="13" t="str">
        <f t="shared" si="11"/>
        <v>7-10</v>
      </c>
      <c r="D59" s="9">
        <f t="shared" si="2"/>
        <v>50</v>
      </c>
      <c r="E59" s="9">
        <f t="shared" si="3"/>
        <v>3</v>
      </c>
      <c r="F59" s="10">
        <f>'7.1'!E59</f>
        <v>1</v>
      </c>
      <c r="G59" s="11">
        <f>'7.2'!F59</f>
        <v>1</v>
      </c>
      <c r="H59" s="12">
        <f>'7.3'!F60</f>
        <v>1</v>
      </c>
      <c r="I59" s="12">
        <f>'7.4'!F60</f>
        <v>0</v>
      </c>
    </row>
    <row r="60" spans="1:9" ht="15.75" customHeight="1">
      <c r="A60" s="49" t="s">
        <v>65</v>
      </c>
      <c r="B60" s="8" t="str">
        <f t="shared" si="10"/>
        <v>1-10</v>
      </c>
      <c r="C60" s="13" t="str">
        <f t="shared" si="11"/>
        <v>1</v>
      </c>
      <c r="D60" s="9">
        <f t="shared" si="2"/>
        <v>100</v>
      </c>
      <c r="E60" s="9">
        <f t="shared" si="3"/>
        <v>6</v>
      </c>
      <c r="F60" s="10">
        <f>'7.1'!E60</f>
        <v>1</v>
      </c>
      <c r="G60" s="11">
        <f>'7.2'!F60</f>
        <v>1</v>
      </c>
      <c r="H60" s="12">
        <f>'7.3'!F61</f>
        <v>2</v>
      </c>
      <c r="I60" s="12">
        <f>'7.4'!F61</f>
        <v>2</v>
      </c>
    </row>
    <row r="61" spans="1:9" ht="15.75" customHeight="1">
      <c r="A61" s="49" t="s">
        <v>66</v>
      </c>
      <c r="B61" s="8" t="str">
        <f t="shared" si="10"/>
        <v>66-70</v>
      </c>
      <c r="C61" s="13" t="str">
        <f t="shared" si="11"/>
        <v>11</v>
      </c>
      <c r="D61" s="9">
        <f t="shared" si="2"/>
        <v>41.66666666666667</v>
      </c>
      <c r="E61" s="9">
        <f t="shared" si="3"/>
        <v>2.5</v>
      </c>
      <c r="F61" s="10">
        <f>'7.1'!E61</f>
        <v>0.5</v>
      </c>
      <c r="G61" s="11">
        <f>'7.2'!F61</f>
        <v>1</v>
      </c>
      <c r="H61" s="12">
        <f>'7.3'!F62</f>
        <v>1</v>
      </c>
      <c r="I61" s="12">
        <f>'7.4'!F62</f>
        <v>0</v>
      </c>
    </row>
    <row r="62" spans="1:9" ht="15.75" customHeight="1">
      <c r="A62" s="32" t="s">
        <v>67</v>
      </c>
      <c r="B62" s="8" t="str">
        <f t="shared" si="10"/>
        <v>50-65</v>
      </c>
      <c r="C62" s="13" t="str">
        <f t="shared" si="11"/>
        <v>7-10</v>
      </c>
      <c r="D62" s="9">
        <f t="shared" si="2"/>
        <v>50</v>
      </c>
      <c r="E62" s="9">
        <f t="shared" si="3"/>
        <v>3</v>
      </c>
      <c r="F62" s="10">
        <f>'7.1'!E62</f>
        <v>1</v>
      </c>
      <c r="G62" s="11">
        <f>'7.2'!F62</f>
        <v>1</v>
      </c>
      <c r="H62" s="12">
        <f>'7.3'!F63</f>
        <v>1</v>
      </c>
      <c r="I62" s="12">
        <f>'7.4'!F63</f>
        <v>0</v>
      </c>
    </row>
    <row r="63" spans="1:9" ht="15.75" customHeight="1">
      <c r="A63" s="32" t="s">
        <v>68</v>
      </c>
      <c r="B63" s="8" t="str">
        <f t="shared" si="10"/>
        <v>13-21</v>
      </c>
      <c r="C63" s="13" t="str">
        <f t="shared" si="11"/>
        <v>2-3</v>
      </c>
      <c r="D63" s="9">
        <f t="shared" si="2"/>
        <v>83.33333333333334</v>
      </c>
      <c r="E63" s="9">
        <f t="shared" si="3"/>
        <v>5</v>
      </c>
      <c r="F63" s="10">
        <f>'7.1'!E63</f>
        <v>1</v>
      </c>
      <c r="G63" s="11">
        <f>'7.2'!F63</f>
        <v>1</v>
      </c>
      <c r="H63" s="12">
        <f>'7.3'!F64</f>
        <v>2</v>
      </c>
      <c r="I63" s="12">
        <f>'7.4'!F64</f>
        <v>1</v>
      </c>
    </row>
    <row r="64" spans="1:9" ht="15.75" customHeight="1">
      <c r="A64" s="32" t="s">
        <v>69</v>
      </c>
      <c r="B64" s="8" t="str">
        <f t="shared" si="10"/>
        <v>25-41</v>
      </c>
      <c r="C64" s="13" t="str">
        <f t="shared" si="11"/>
        <v>4-5</v>
      </c>
      <c r="D64" s="9">
        <f t="shared" si="2"/>
        <v>66.66666666666666</v>
      </c>
      <c r="E64" s="9">
        <f t="shared" si="3"/>
        <v>4</v>
      </c>
      <c r="F64" s="10">
        <f>'7.1'!E64</f>
        <v>1</v>
      </c>
      <c r="G64" s="11">
        <f>'7.2'!F64</f>
        <v>1</v>
      </c>
      <c r="H64" s="12">
        <f>'7.3'!F65</f>
        <v>2</v>
      </c>
      <c r="I64" s="12">
        <f>'7.4'!F65</f>
        <v>0</v>
      </c>
    </row>
    <row r="65" spans="1:9" ht="15.75" customHeight="1">
      <c r="A65" s="32" t="s">
        <v>70</v>
      </c>
      <c r="B65" s="8" t="str">
        <f t="shared" si="10"/>
        <v>50-65</v>
      </c>
      <c r="C65" s="13" t="str">
        <f t="shared" si="11"/>
        <v>7-10</v>
      </c>
      <c r="D65" s="9">
        <f t="shared" si="2"/>
        <v>50</v>
      </c>
      <c r="E65" s="9">
        <f t="shared" si="3"/>
        <v>3</v>
      </c>
      <c r="F65" s="10">
        <f>'7.1'!E65</f>
        <v>0</v>
      </c>
      <c r="G65" s="11">
        <f>'7.2'!F65</f>
        <v>1</v>
      </c>
      <c r="H65" s="12">
        <f>'7.3'!F66</f>
        <v>1</v>
      </c>
      <c r="I65" s="12">
        <f>'7.4'!F66</f>
        <v>1</v>
      </c>
    </row>
    <row r="66" spans="1:9" ht="15.75" customHeight="1">
      <c r="A66" s="32" t="s">
        <v>71</v>
      </c>
      <c r="B66" s="8" t="str">
        <f t="shared" si="10"/>
        <v>84-85</v>
      </c>
      <c r="C66" s="13" t="str">
        <f t="shared" si="11"/>
        <v>14</v>
      </c>
      <c r="D66" s="9">
        <f t="shared" si="2"/>
        <v>0</v>
      </c>
      <c r="E66" s="9">
        <f t="shared" si="3"/>
        <v>0</v>
      </c>
      <c r="F66" s="10">
        <f>'7.1'!E66</f>
        <v>0</v>
      </c>
      <c r="G66" s="11">
        <f>'7.2'!F66</f>
        <v>0</v>
      </c>
      <c r="H66" s="12">
        <f>'7.3'!F67</f>
        <v>0</v>
      </c>
      <c r="I66" s="12">
        <f>'7.4'!F67</f>
        <v>0</v>
      </c>
    </row>
    <row r="67" spans="1:9" ht="15.75" customHeight="1">
      <c r="A67" s="32" t="s">
        <v>72</v>
      </c>
      <c r="B67" s="8" t="str">
        <f t="shared" si="10"/>
        <v>13-21</v>
      </c>
      <c r="C67" s="13" t="str">
        <f t="shared" si="11"/>
        <v>2-3</v>
      </c>
      <c r="D67" s="9">
        <f t="shared" si="2"/>
        <v>83.33333333333334</v>
      </c>
      <c r="E67" s="9">
        <f t="shared" si="3"/>
        <v>5</v>
      </c>
      <c r="F67" s="10">
        <f>'7.1'!E67</f>
        <v>1</v>
      </c>
      <c r="G67" s="11">
        <f>'7.2'!F67</f>
        <v>1</v>
      </c>
      <c r="H67" s="12">
        <f>'7.3'!F68</f>
        <v>1</v>
      </c>
      <c r="I67" s="12">
        <f>'7.4'!F68</f>
        <v>2</v>
      </c>
    </row>
    <row r="68" spans="1:9" ht="15.75" customHeight="1">
      <c r="A68" s="32" t="s">
        <v>73</v>
      </c>
      <c r="B68" s="8" t="str">
        <f t="shared" si="10"/>
        <v>25-41</v>
      </c>
      <c r="C68" s="13" t="str">
        <f t="shared" si="11"/>
        <v>4-5</v>
      </c>
      <c r="D68" s="9">
        <f t="shared" si="2"/>
        <v>66.66666666666666</v>
      </c>
      <c r="E68" s="9">
        <f t="shared" si="3"/>
        <v>4</v>
      </c>
      <c r="F68" s="10">
        <f>'7.1'!E68</f>
        <v>1</v>
      </c>
      <c r="G68" s="11">
        <f>'7.2'!F68</f>
        <v>1</v>
      </c>
      <c r="H68" s="12">
        <f>'7.3'!F69</f>
        <v>2</v>
      </c>
      <c r="I68" s="12">
        <f>'7.4'!F69</f>
        <v>0</v>
      </c>
    </row>
    <row r="69" spans="1:9" ht="15.75" customHeight="1">
      <c r="A69" s="22" t="s">
        <v>74</v>
      </c>
      <c r="B69" s="43"/>
      <c r="C69" s="43"/>
      <c r="D69" s="45"/>
      <c r="E69" s="45"/>
      <c r="F69" s="46"/>
      <c r="G69" s="47"/>
      <c r="H69" s="48"/>
      <c r="I69" s="48"/>
    </row>
    <row r="70" spans="1:9" ht="15.75" customHeight="1">
      <c r="A70" s="32" t="s">
        <v>75</v>
      </c>
      <c r="B70" s="8" t="str">
        <f aca="true" t="shared" si="12" ref="B70:B75">RANK(D70,$D$7:$D$98)&amp;IF(COUNTIF($D$7:$D$98,D70)&gt;1,"-"&amp;RANK(D70,$D$7:$D$98)+COUNTIF($D$7:$D$98,D70)-1,"")</f>
        <v>25-41</v>
      </c>
      <c r="C70" s="13" t="str">
        <f aca="true" t="shared" si="13" ref="C70:C75">RANK(D70,$D$70:$D$75)&amp;IF(COUNTIF($D$70:$D$75,D70)&gt;1,"-"&amp;RANK(D70,$D$70:$D$75)+COUNTIF($D$70:$D$75,D70)-1,"")</f>
        <v>1-4</v>
      </c>
      <c r="D70" s="9">
        <f t="shared" si="2"/>
        <v>66.66666666666666</v>
      </c>
      <c r="E70" s="9">
        <f t="shared" si="3"/>
        <v>4</v>
      </c>
      <c r="F70" s="10">
        <f>'7.1'!E70</f>
        <v>0</v>
      </c>
      <c r="G70" s="11">
        <f>'7.2'!F70</f>
        <v>1</v>
      </c>
      <c r="H70" s="12">
        <f>'7.3'!F71</f>
        <v>2</v>
      </c>
      <c r="I70" s="12">
        <f>'7.4'!F71</f>
        <v>1</v>
      </c>
    </row>
    <row r="71" spans="1:9" ht="15.75" customHeight="1">
      <c r="A71" s="49" t="s">
        <v>76</v>
      </c>
      <c r="B71" s="8" t="str">
        <f t="shared" si="12"/>
        <v>25-41</v>
      </c>
      <c r="C71" s="13" t="str">
        <f t="shared" si="13"/>
        <v>1-4</v>
      </c>
      <c r="D71" s="9">
        <f t="shared" si="2"/>
        <v>66.66666666666666</v>
      </c>
      <c r="E71" s="9">
        <f t="shared" si="3"/>
        <v>4</v>
      </c>
      <c r="F71" s="10">
        <f>'7.1'!E71</f>
        <v>1</v>
      </c>
      <c r="G71" s="11">
        <f>'7.2'!F71</f>
        <v>1</v>
      </c>
      <c r="H71" s="12">
        <f>'7.3'!F72</f>
        <v>2</v>
      </c>
      <c r="I71" s="12">
        <f>'7.4'!F72</f>
        <v>0</v>
      </c>
    </row>
    <row r="72" spans="1:9" ht="15.75" customHeight="1">
      <c r="A72" s="49" t="s">
        <v>77</v>
      </c>
      <c r="B72" s="8" t="str">
        <f t="shared" si="12"/>
        <v>42-49</v>
      </c>
      <c r="C72" s="13" t="str">
        <f t="shared" si="13"/>
        <v>5-6</v>
      </c>
      <c r="D72" s="9">
        <f aca="true" t="shared" si="14" ref="D72:D98">E72/$E$5*100</f>
        <v>58.333333333333336</v>
      </c>
      <c r="E72" s="9">
        <f aca="true" t="shared" si="15" ref="E72:E98">SUM(F72:I72)</f>
        <v>3.5</v>
      </c>
      <c r="F72" s="10">
        <f>'7.1'!E72</f>
        <v>0.5</v>
      </c>
      <c r="G72" s="11">
        <f>'7.2'!F72</f>
        <v>1</v>
      </c>
      <c r="H72" s="12">
        <f>'7.3'!F73</f>
        <v>2</v>
      </c>
      <c r="I72" s="12">
        <f>'7.4'!F73</f>
        <v>0</v>
      </c>
    </row>
    <row r="73" spans="1:9" ht="15.75" customHeight="1">
      <c r="A73" s="49" t="s">
        <v>78</v>
      </c>
      <c r="B73" s="8" t="str">
        <f t="shared" si="12"/>
        <v>25-41</v>
      </c>
      <c r="C73" s="13" t="str">
        <f t="shared" si="13"/>
        <v>1-4</v>
      </c>
      <c r="D73" s="9">
        <f t="shared" si="14"/>
        <v>66.66666666666666</v>
      </c>
      <c r="E73" s="9">
        <f t="shared" si="15"/>
        <v>4</v>
      </c>
      <c r="F73" s="10">
        <f>'7.1'!E73</f>
        <v>1</v>
      </c>
      <c r="G73" s="11">
        <f>'7.2'!F73</f>
        <v>1</v>
      </c>
      <c r="H73" s="12">
        <f>'7.3'!F74</f>
        <v>1</v>
      </c>
      <c r="I73" s="12">
        <f>'7.4'!F74</f>
        <v>1</v>
      </c>
    </row>
    <row r="74" spans="1:9" ht="15.75" customHeight="1">
      <c r="A74" s="49" t="s">
        <v>79</v>
      </c>
      <c r="B74" s="8" t="str">
        <f t="shared" si="12"/>
        <v>25-41</v>
      </c>
      <c r="C74" s="13" t="str">
        <f t="shared" si="13"/>
        <v>1-4</v>
      </c>
      <c r="D74" s="9">
        <f t="shared" si="14"/>
        <v>66.66666666666666</v>
      </c>
      <c r="E74" s="9">
        <f t="shared" si="15"/>
        <v>4</v>
      </c>
      <c r="F74" s="10">
        <f>'7.1'!E74</f>
        <v>1</v>
      </c>
      <c r="G74" s="11">
        <f>'7.2'!F74</f>
        <v>1</v>
      </c>
      <c r="H74" s="12">
        <f>'7.3'!F75</f>
        <v>1</v>
      </c>
      <c r="I74" s="12">
        <f>'7.4'!F75</f>
        <v>1</v>
      </c>
    </row>
    <row r="75" spans="1:9" ht="15.75" customHeight="1">
      <c r="A75" s="49" t="s">
        <v>80</v>
      </c>
      <c r="B75" s="8" t="str">
        <f t="shared" si="12"/>
        <v>42-49</v>
      </c>
      <c r="C75" s="13" t="str">
        <f t="shared" si="13"/>
        <v>5-6</v>
      </c>
      <c r="D75" s="9">
        <f t="shared" si="14"/>
        <v>58.333333333333336</v>
      </c>
      <c r="E75" s="9">
        <f t="shared" si="15"/>
        <v>3.5</v>
      </c>
      <c r="F75" s="10">
        <f>'7.1'!E75</f>
        <v>0.5</v>
      </c>
      <c r="G75" s="11">
        <f>'7.2'!F75</f>
        <v>1</v>
      </c>
      <c r="H75" s="12">
        <f>'7.3'!F76</f>
        <v>2</v>
      </c>
      <c r="I75" s="12">
        <f>'7.4'!F76</f>
        <v>0</v>
      </c>
    </row>
    <row r="76" spans="1:9" ht="15.75" customHeight="1">
      <c r="A76" s="22" t="s">
        <v>81</v>
      </c>
      <c r="B76" s="43"/>
      <c r="C76" s="43"/>
      <c r="D76" s="45"/>
      <c r="E76" s="45"/>
      <c r="F76" s="46"/>
      <c r="G76" s="47"/>
      <c r="H76" s="48"/>
      <c r="I76" s="48"/>
    </row>
    <row r="77" spans="1:9" ht="15.75" customHeight="1">
      <c r="A77" s="49" t="s">
        <v>82</v>
      </c>
      <c r="B77" s="8" t="str">
        <f aca="true" t="shared" si="16" ref="B77:B86">RANK(D77,$D$7:$D$98)&amp;IF(COUNTIF($D$7:$D$98,D77)&gt;1,"-"&amp;RANK(D77,$D$7:$D$98)+COUNTIF($D$7:$D$98,D77)-1,"")</f>
        <v>25-41</v>
      </c>
      <c r="C77" s="13" t="str">
        <f aca="true" t="shared" si="17" ref="C77:C86">RANK(D77,$D$77:$D$86)&amp;IF(COUNTIF($D$77:$D$86,D77)&gt;1,"-"&amp;RANK(D77,$D$77:$D$86)+COUNTIF($D$77:$D$86,D77)-1,"")</f>
        <v>3-4</v>
      </c>
      <c r="D77" s="9">
        <f t="shared" si="14"/>
        <v>66.66666666666666</v>
      </c>
      <c r="E77" s="9">
        <f t="shared" si="15"/>
        <v>4</v>
      </c>
      <c r="F77" s="10">
        <f>'7.1'!E77</f>
        <v>1</v>
      </c>
      <c r="G77" s="11">
        <f>'7.2'!F77</f>
        <v>1</v>
      </c>
      <c r="H77" s="12">
        <f>'7.3'!F78</f>
        <v>2</v>
      </c>
      <c r="I77" s="12">
        <f>'7.4'!F78</f>
        <v>0</v>
      </c>
    </row>
    <row r="78" spans="1:9" ht="15.75" customHeight="1">
      <c r="A78" s="49" t="s">
        <v>84</v>
      </c>
      <c r="B78" s="8" t="str">
        <f t="shared" si="16"/>
        <v>79-82</v>
      </c>
      <c r="C78" s="13" t="str">
        <f t="shared" si="17"/>
        <v>9</v>
      </c>
      <c r="D78" s="9">
        <f t="shared" si="14"/>
        <v>16.666666666666664</v>
      </c>
      <c r="E78" s="9">
        <f t="shared" si="15"/>
        <v>1</v>
      </c>
      <c r="F78" s="10">
        <f>'7.1'!E78</f>
        <v>1</v>
      </c>
      <c r="G78" s="11">
        <f>'7.2'!F78</f>
        <v>0</v>
      </c>
      <c r="H78" s="12">
        <f>'7.3'!F79</f>
        <v>0</v>
      </c>
      <c r="I78" s="12">
        <f>'7.4'!F79</f>
        <v>0</v>
      </c>
    </row>
    <row r="79" spans="1:9" ht="15.75" customHeight="1">
      <c r="A79" s="49" t="s">
        <v>85</v>
      </c>
      <c r="B79" s="8" t="str">
        <f t="shared" si="16"/>
        <v>50-65</v>
      </c>
      <c r="C79" s="13" t="str">
        <f t="shared" si="17"/>
        <v>5-8</v>
      </c>
      <c r="D79" s="9">
        <f t="shared" si="14"/>
        <v>50</v>
      </c>
      <c r="E79" s="9">
        <f t="shared" si="15"/>
        <v>3</v>
      </c>
      <c r="F79" s="10">
        <f>'7.1'!E79</f>
        <v>0</v>
      </c>
      <c r="G79" s="11">
        <f>'7.2'!F79</f>
        <v>1</v>
      </c>
      <c r="H79" s="12">
        <f>'7.3'!F80</f>
        <v>2</v>
      </c>
      <c r="I79" s="12">
        <f>'7.4'!F80</f>
        <v>0</v>
      </c>
    </row>
    <row r="80" spans="1:9" ht="15.75" customHeight="1">
      <c r="A80" s="49" t="s">
        <v>86</v>
      </c>
      <c r="B80" s="8" t="str">
        <f t="shared" si="16"/>
        <v>25-41</v>
      </c>
      <c r="C80" s="13" t="str">
        <f t="shared" si="17"/>
        <v>3-4</v>
      </c>
      <c r="D80" s="9">
        <f t="shared" si="14"/>
        <v>66.66666666666666</v>
      </c>
      <c r="E80" s="9">
        <f t="shared" si="15"/>
        <v>4</v>
      </c>
      <c r="F80" s="10">
        <f>'7.1'!E80</f>
        <v>1</v>
      </c>
      <c r="G80" s="11">
        <f>'7.2'!F80</f>
        <v>1</v>
      </c>
      <c r="H80" s="12">
        <f>'7.3'!F81</f>
        <v>2</v>
      </c>
      <c r="I80" s="12">
        <f>'7.4'!F81</f>
        <v>0</v>
      </c>
    </row>
    <row r="81" spans="1:9" ht="15.75" customHeight="1">
      <c r="A81" s="49" t="s">
        <v>88</v>
      </c>
      <c r="B81" s="8" t="str">
        <f t="shared" si="16"/>
        <v>50-65</v>
      </c>
      <c r="C81" s="13" t="str">
        <f t="shared" si="17"/>
        <v>5-8</v>
      </c>
      <c r="D81" s="9">
        <f t="shared" si="14"/>
        <v>50</v>
      </c>
      <c r="E81" s="9">
        <f t="shared" si="15"/>
        <v>3</v>
      </c>
      <c r="F81" s="10">
        <f>'7.1'!E81</f>
        <v>1</v>
      </c>
      <c r="G81" s="11">
        <f>'7.2'!F81</f>
        <v>1</v>
      </c>
      <c r="H81" s="12">
        <f>'7.3'!F82</f>
        <v>1</v>
      </c>
      <c r="I81" s="12">
        <f>'7.4'!F82</f>
        <v>0</v>
      </c>
    </row>
    <row r="82" spans="1:9" ht="15.75" customHeight="1">
      <c r="A82" s="49" t="s">
        <v>89</v>
      </c>
      <c r="B82" s="8" t="str">
        <f t="shared" si="16"/>
        <v>50-65</v>
      </c>
      <c r="C82" s="13" t="str">
        <f t="shared" si="17"/>
        <v>5-8</v>
      </c>
      <c r="D82" s="9">
        <f t="shared" si="14"/>
        <v>50</v>
      </c>
      <c r="E82" s="9">
        <f t="shared" si="15"/>
        <v>3</v>
      </c>
      <c r="F82" s="10">
        <f>'7.1'!E82</f>
        <v>1</v>
      </c>
      <c r="G82" s="11">
        <f>'7.2'!F82</f>
        <v>1</v>
      </c>
      <c r="H82" s="12">
        <f>'7.3'!F83</f>
        <v>1</v>
      </c>
      <c r="I82" s="12">
        <f>'7.4'!F83</f>
        <v>0</v>
      </c>
    </row>
    <row r="83" spans="1:9" ht="15.75" customHeight="1">
      <c r="A83" s="49" t="s">
        <v>90</v>
      </c>
      <c r="B83" s="8" t="str">
        <f t="shared" si="16"/>
        <v>84-85</v>
      </c>
      <c r="C83" s="13" t="str">
        <f t="shared" si="17"/>
        <v>10</v>
      </c>
      <c r="D83" s="9">
        <f t="shared" si="14"/>
        <v>0</v>
      </c>
      <c r="E83" s="9">
        <f t="shared" si="15"/>
        <v>0</v>
      </c>
      <c r="F83" s="10">
        <f>'7.1'!E83</f>
        <v>0</v>
      </c>
      <c r="G83" s="11">
        <f>'7.2'!F83</f>
        <v>0</v>
      </c>
      <c r="H83" s="12">
        <f>'7.3'!F84</f>
        <v>0</v>
      </c>
      <c r="I83" s="12">
        <f>'7.4'!F84</f>
        <v>0</v>
      </c>
    </row>
    <row r="84" spans="1:9" ht="15.75" customHeight="1">
      <c r="A84" s="49" t="s">
        <v>91</v>
      </c>
      <c r="B84" s="8" t="str">
        <f t="shared" si="16"/>
        <v>13-21</v>
      </c>
      <c r="C84" s="13" t="str">
        <f t="shared" si="17"/>
        <v>1-2</v>
      </c>
      <c r="D84" s="9">
        <f t="shared" si="14"/>
        <v>83.33333333333334</v>
      </c>
      <c r="E84" s="9">
        <f t="shared" si="15"/>
        <v>5</v>
      </c>
      <c r="F84" s="10">
        <f>'7.1'!E84</f>
        <v>1</v>
      </c>
      <c r="G84" s="11">
        <f>'7.2'!F84</f>
        <v>1</v>
      </c>
      <c r="H84" s="12">
        <f>'7.3'!F85</f>
        <v>2</v>
      </c>
      <c r="I84" s="12">
        <f>'7.4'!F85</f>
        <v>1</v>
      </c>
    </row>
    <row r="85" spans="1:9" ht="15.75" customHeight="1">
      <c r="A85" s="49" t="s">
        <v>92</v>
      </c>
      <c r="B85" s="8" t="str">
        <f t="shared" si="16"/>
        <v>13-21</v>
      </c>
      <c r="C85" s="13" t="str">
        <f t="shared" si="17"/>
        <v>1-2</v>
      </c>
      <c r="D85" s="9">
        <f t="shared" si="14"/>
        <v>83.33333333333334</v>
      </c>
      <c r="E85" s="9">
        <f t="shared" si="15"/>
        <v>5</v>
      </c>
      <c r="F85" s="10">
        <f>'7.1'!E85</f>
        <v>1</v>
      </c>
      <c r="G85" s="11">
        <f>'7.2'!F85</f>
        <v>1</v>
      </c>
      <c r="H85" s="12">
        <f>'7.3'!F86</f>
        <v>2</v>
      </c>
      <c r="I85" s="12">
        <f>'7.4'!F86</f>
        <v>1</v>
      </c>
    </row>
    <row r="86" spans="1:9" ht="15.75" customHeight="1">
      <c r="A86" s="49" t="s">
        <v>93</v>
      </c>
      <c r="B86" s="8" t="str">
        <f t="shared" si="16"/>
        <v>50-65</v>
      </c>
      <c r="C86" s="13" t="str">
        <f t="shared" si="17"/>
        <v>5-8</v>
      </c>
      <c r="D86" s="9">
        <f t="shared" si="14"/>
        <v>50</v>
      </c>
      <c r="E86" s="9">
        <f t="shared" si="15"/>
        <v>3</v>
      </c>
      <c r="F86" s="10">
        <f>'7.1'!E86</f>
        <v>0</v>
      </c>
      <c r="G86" s="11">
        <f>'7.2'!F86</f>
        <v>1</v>
      </c>
      <c r="H86" s="12">
        <f>'7.3'!F87</f>
        <v>2</v>
      </c>
      <c r="I86" s="12">
        <f>'7.4'!F87</f>
        <v>0</v>
      </c>
    </row>
    <row r="87" spans="1:9" ht="15.75" customHeight="1">
      <c r="A87" s="22" t="s">
        <v>94</v>
      </c>
      <c r="B87" s="43"/>
      <c r="C87" s="43"/>
      <c r="D87" s="45"/>
      <c r="E87" s="45"/>
      <c r="F87" s="46"/>
      <c r="G87" s="47"/>
      <c r="H87" s="48"/>
      <c r="I87" s="48"/>
    </row>
    <row r="88" spans="1:9" ht="15.75" customHeight="1">
      <c r="A88" s="49" t="s">
        <v>83</v>
      </c>
      <c r="B88" s="8" t="str">
        <f aca="true" t="shared" si="18" ref="B88:B98">RANK(D88,$D$7:$D$98)&amp;IF(COUNTIF($D$7:$D$98,D88)&gt;1,"-"&amp;RANK(D88,$D$7:$D$98)+COUNTIF($D$7:$D$98,D88)-1,"")</f>
        <v>66-70</v>
      </c>
      <c r="C88" s="13" t="str">
        <f>RANK(D88,$D$88:$D$98)&amp;IF(COUNTIF($D$88:$D$98,D88)&gt;1,"-"&amp;RANK(D88,$D$88:$D$98)+COUNTIF($D$88:$D$98,D88)-1,"")</f>
        <v>9-11</v>
      </c>
      <c r="D88" s="9">
        <f t="shared" si="14"/>
        <v>41.66666666666667</v>
      </c>
      <c r="E88" s="9">
        <f>SUM(F88:I88)</f>
        <v>2.5</v>
      </c>
      <c r="F88" s="10">
        <f>'7.1'!E88</f>
        <v>1</v>
      </c>
      <c r="G88" s="11">
        <f>'7.2'!F88</f>
        <v>1</v>
      </c>
      <c r="H88" s="12">
        <f>'7.3'!F89</f>
        <v>0.5</v>
      </c>
      <c r="I88" s="12">
        <f>'7.4'!F89</f>
        <v>0</v>
      </c>
    </row>
    <row r="89" spans="1:9" ht="15.75" customHeight="1">
      <c r="A89" s="49" t="s">
        <v>95</v>
      </c>
      <c r="B89" s="8" t="str">
        <f t="shared" si="18"/>
        <v>13-21</v>
      </c>
      <c r="C89" s="13" t="str">
        <f>RANK(D89,$D$88:$D$98)&amp;IF(COUNTIF($D$88:$D$98,D89)&gt;1,"-"&amp;RANK(D89,$D$88:$D$98)+COUNTIF($D$88:$D$98,D89)-1,"")</f>
        <v>3</v>
      </c>
      <c r="D89" s="9">
        <f t="shared" si="14"/>
        <v>83.33333333333334</v>
      </c>
      <c r="E89" s="9">
        <f t="shared" si="15"/>
        <v>5</v>
      </c>
      <c r="F89" s="10">
        <f>'7.1'!E89</f>
        <v>1</v>
      </c>
      <c r="G89" s="11">
        <f>'7.2'!F89</f>
        <v>1</v>
      </c>
      <c r="H89" s="12">
        <f>'7.3'!F90</f>
        <v>2</v>
      </c>
      <c r="I89" s="12">
        <f>'7.4'!F90</f>
        <v>1</v>
      </c>
    </row>
    <row r="90" spans="1:9" ht="15.75" customHeight="1">
      <c r="A90" s="49" t="s">
        <v>87</v>
      </c>
      <c r="B90" s="8" t="str">
        <f t="shared" si="18"/>
        <v>50-65</v>
      </c>
      <c r="C90" s="13" t="str">
        <f aca="true" t="shared" si="19" ref="C90:C98">RANK(D90,$D$88:$D$98)&amp;IF(COUNTIF($D$88:$D$98,D90)&gt;1,"-"&amp;RANK(D90,$D$88:$D$98)+COUNTIF($D$88:$D$98,D90)-1,"")</f>
        <v>7-8</v>
      </c>
      <c r="D90" s="9">
        <f t="shared" si="14"/>
        <v>50</v>
      </c>
      <c r="E90" s="9">
        <f>SUM(F90:I90)</f>
        <v>3</v>
      </c>
      <c r="F90" s="10">
        <f>'7.1'!E90</f>
        <v>0</v>
      </c>
      <c r="G90" s="11">
        <f>'7.2'!F90</f>
        <v>0</v>
      </c>
      <c r="H90" s="12">
        <f>'7.3'!F91</f>
        <v>2</v>
      </c>
      <c r="I90" s="12">
        <f>'7.4'!F91</f>
        <v>1</v>
      </c>
    </row>
    <row r="91" spans="1:9" ht="15.75" customHeight="1">
      <c r="A91" s="49" t="s">
        <v>96</v>
      </c>
      <c r="B91" s="8" t="str">
        <f t="shared" si="18"/>
        <v>66-70</v>
      </c>
      <c r="C91" s="13" t="str">
        <f t="shared" si="19"/>
        <v>9-11</v>
      </c>
      <c r="D91" s="9">
        <f t="shared" si="14"/>
        <v>41.66666666666667</v>
      </c>
      <c r="E91" s="9">
        <f t="shared" si="15"/>
        <v>2.5</v>
      </c>
      <c r="F91" s="10">
        <f>'7.1'!E91</f>
        <v>0.5</v>
      </c>
      <c r="G91" s="11">
        <f>'7.2'!F91</f>
        <v>1</v>
      </c>
      <c r="H91" s="12">
        <f>'7.3'!F92</f>
        <v>1</v>
      </c>
      <c r="I91" s="12">
        <f>'7.4'!F92</f>
        <v>0</v>
      </c>
    </row>
    <row r="92" spans="1:9" ht="15.75" customHeight="1">
      <c r="A92" s="49" t="s">
        <v>97</v>
      </c>
      <c r="B92" s="8" t="str">
        <f t="shared" si="18"/>
        <v>66-70</v>
      </c>
      <c r="C92" s="13" t="str">
        <f t="shared" si="19"/>
        <v>9-11</v>
      </c>
      <c r="D92" s="9">
        <f t="shared" si="14"/>
        <v>41.66666666666667</v>
      </c>
      <c r="E92" s="9">
        <f t="shared" si="15"/>
        <v>2.5</v>
      </c>
      <c r="F92" s="10">
        <f>'7.1'!E92</f>
        <v>0.5</v>
      </c>
      <c r="G92" s="11">
        <f>'7.2'!F92</f>
        <v>1</v>
      </c>
      <c r="H92" s="12">
        <f>'7.3'!F93</f>
        <v>1</v>
      </c>
      <c r="I92" s="12">
        <f>'7.4'!F93</f>
        <v>0</v>
      </c>
    </row>
    <row r="93" spans="1:9" ht="15.75" customHeight="1">
      <c r="A93" s="49" t="s">
        <v>98</v>
      </c>
      <c r="B93" s="8" t="str">
        <f t="shared" si="18"/>
        <v>50-65</v>
      </c>
      <c r="C93" s="13" t="str">
        <f t="shared" si="19"/>
        <v>7-8</v>
      </c>
      <c r="D93" s="9">
        <f t="shared" si="14"/>
        <v>50</v>
      </c>
      <c r="E93" s="9">
        <f t="shared" si="15"/>
        <v>3</v>
      </c>
      <c r="F93" s="10">
        <f>'7.1'!E93</f>
        <v>1</v>
      </c>
      <c r="G93" s="11">
        <f>'7.2'!F93</f>
        <v>1</v>
      </c>
      <c r="H93" s="12">
        <f>'7.3'!F94</f>
        <v>1</v>
      </c>
      <c r="I93" s="12">
        <f>'7.4'!F94</f>
        <v>0</v>
      </c>
    </row>
    <row r="94" spans="1:9" ht="15.75" customHeight="1">
      <c r="A94" s="49" t="s">
        <v>99</v>
      </c>
      <c r="B94" s="8" t="str">
        <f t="shared" si="18"/>
        <v>11-12</v>
      </c>
      <c r="C94" s="13" t="str">
        <f t="shared" si="19"/>
        <v>1-2</v>
      </c>
      <c r="D94" s="9">
        <f t="shared" si="14"/>
        <v>91.66666666666666</v>
      </c>
      <c r="E94" s="9">
        <f t="shared" si="15"/>
        <v>5.5</v>
      </c>
      <c r="F94" s="10">
        <f>'7.1'!E94</f>
        <v>0.5</v>
      </c>
      <c r="G94" s="11">
        <f>'7.2'!F94</f>
        <v>1</v>
      </c>
      <c r="H94" s="12">
        <f>'7.3'!F95</f>
        <v>2</v>
      </c>
      <c r="I94" s="12">
        <f>'7.4'!F95</f>
        <v>2</v>
      </c>
    </row>
    <row r="95" spans="1:9" ht="15.75" customHeight="1">
      <c r="A95" s="49" t="s">
        <v>100</v>
      </c>
      <c r="B95" s="8" t="str">
        <f t="shared" si="18"/>
        <v>42-49</v>
      </c>
      <c r="C95" s="13" t="str">
        <f t="shared" si="19"/>
        <v>5-6</v>
      </c>
      <c r="D95" s="9">
        <f t="shared" si="14"/>
        <v>58.333333333333336</v>
      </c>
      <c r="E95" s="9">
        <f t="shared" si="15"/>
        <v>3.5</v>
      </c>
      <c r="F95" s="10">
        <f>'7.1'!E95</f>
        <v>0.5</v>
      </c>
      <c r="G95" s="11">
        <f>'7.2'!F95</f>
        <v>1</v>
      </c>
      <c r="H95" s="12">
        <f>'7.3'!F96</f>
        <v>2</v>
      </c>
      <c r="I95" s="12">
        <f>'7.4'!F96</f>
        <v>0</v>
      </c>
    </row>
    <row r="96" spans="1:9" ht="15.75" customHeight="1">
      <c r="A96" s="49" t="s">
        <v>101</v>
      </c>
      <c r="B96" s="8" t="str">
        <f t="shared" si="18"/>
        <v>11-12</v>
      </c>
      <c r="C96" s="13" t="str">
        <f t="shared" si="19"/>
        <v>1-2</v>
      </c>
      <c r="D96" s="9">
        <f t="shared" si="14"/>
        <v>91.66666666666666</v>
      </c>
      <c r="E96" s="9">
        <f t="shared" si="15"/>
        <v>5.5</v>
      </c>
      <c r="F96" s="10">
        <f>'7.1'!E96</f>
        <v>0.5</v>
      </c>
      <c r="G96" s="11">
        <f>'7.2'!F96</f>
        <v>1</v>
      </c>
      <c r="H96" s="12">
        <f>'7.3'!F97</f>
        <v>2</v>
      </c>
      <c r="I96" s="12">
        <f>'7.4'!F97</f>
        <v>2</v>
      </c>
    </row>
    <row r="97" spans="1:9" ht="15.75" customHeight="1">
      <c r="A97" s="49" t="s">
        <v>102</v>
      </c>
      <c r="B97" s="8" t="str">
        <f t="shared" si="18"/>
        <v>42-49</v>
      </c>
      <c r="C97" s="13" t="str">
        <f t="shared" si="19"/>
        <v>5-6</v>
      </c>
      <c r="D97" s="9">
        <f t="shared" si="14"/>
        <v>58.333333333333336</v>
      </c>
      <c r="E97" s="9">
        <f t="shared" si="15"/>
        <v>3.5</v>
      </c>
      <c r="F97" s="10">
        <f>'7.1'!E97</f>
        <v>0.5</v>
      </c>
      <c r="G97" s="11">
        <f>'7.2'!F97</f>
        <v>1</v>
      </c>
      <c r="H97" s="12">
        <f>'7.3'!F98</f>
        <v>2</v>
      </c>
      <c r="I97" s="12">
        <f>'7.4'!F98</f>
        <v>0</v>
      </c>
    </row>
    <row r="98" spans="1:9" ht="15.75" customHeight="1">
      <c r="A98" s="49" t="s">
        <v>103</v>
      </c>
      <c r="B98" s="8" t="str">
        <f t="shared" si="18"/>
        <v>22-24</v>
      </c>
      <c r="C98" s="13" t="str">
        <f t="shared" si="19"/>
        <v>4</v>
      </c>
      <c r="D98" s="9">
        <f t="shared" si="14"/>
        <v>75</v>
      </c>
      <c r="E98" s="9">
        <f t="shared" si="15"/>
        <v>4.5</v>
      </c>
      <c r="F98" s="10">
        <f>'7.1'!E98</f>
        <v>0.5</v>
      </c>
      <c r="G98" s="11">
        <f>'7.2'!F98</f>
        <v>1</v>
      </c>
      <c r="H98" s="12">
        <f>'7.3'!F99</f>
        <v>2</v>
      </c>
      <c r="I98" s="12">
        <f>'7.4'!F99</f>
        <v>1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95" zoomScalePageLayoutView="0" workbookViewId="0" topLeftCell="A1">
      <selection activeCell="B28" sqref="B28"/>
    </sheetView>
  </sheetViews>
  <sheetFormatPr defaultColWidth="9.140625" defaultRowHeight="15"/>
  <cols>
    <col min="1" max="1" width="7.140625" style="0" customWidth="1"/>
    <col min="2" max="2" width="146.421875" style="0" customWidth="1"/>
    <col min="3" max="6" width="8.7109375" style="0" customWidth="1"/>
  </cols>
  <sheetData>
    <row r="1" spans="1:6" ht="21.75" customHeight="1">
      <c r="A1" s="133" t="s">
        <v>288</v>
      </c>
      <c r="B1" s="133"/>
      <c r="C1" s="133"/>
      <c r="D1" s="133"/>
      <c r="E1" s="133"/>
      <c r="F1" s="133"/>
    </row>
    <row r="2" spans="1:6" ht="15">
      <c r="A2" s="134" t="s">
        <v>104</v>
      </c>
      <c r="B2" s="129" t="s">
        <v>105</v>
      </c>
      <c r="C2" s="129" t="s">
        <v>106</v>
      </c>
      <c r="D2" s="129" t="s">
        <v>107</v>
      </c>
      <c r="E2" s="129"/>
      <c r="F2" s="129"/>
    </row>
    <row r="3" spans="1:6" ht="15">
      <c r="A3" s="134"/>
      <c r="B3" s="129"/>
      <c r="C3" s="129"/>
      <c r="D3" s="53" t="s">
        <v>108</v>
      </c>
      <c r="E3" s="53" t="s">
        <v>109</v>
      </c>
      <c r="F3" s="53" t="s">
        <v>110</v>
      </c>
    </row>
    <row r="4" spans="1:6" ht="15">
      <c r="A4" s="130">
        <v>7</v>
      </c>
      <c r="B4" s="54" t="s">
        <v>311</v>
      </c>
      <c r="C4" s="131">
        <v>6</v>
      </c>
      <c r="D4" s="132"/>
      <c r="E4" s="132"/>
      <c r="F4" s="132"/>
    </row>
    <row r="5" spans="1:6" ht="30">
      <c r="A5" s="130"/>
      <c r="B5" s="55" t="s">
        <v>289</v>
      </c>
      <c r="C5" s="131"/>
      <c r="D5" s="132"/>
      <c r="E5" s="132"/>
      <c r="F5" s="132"/>
    </row>
    <row r="6" spans="1:6" ht="15">
      <c r="A6" s="60" t="s">
        <v>111</v>
      </c>
      <c r="B6" s="56" t="s">
        <v>290</v>
      </c>
      <c r="C6" s="53"/>
      <c r="D6" s="53"/>
      <c r="E6" s="53"/>
      <c r="F6" s="53"/>
    </row>
    <row r="7" spans="1:6" ht="15">
      <c r="A7" s="60"/>
      <c r="B7" s="57" t="s">
        <v>112</v>
      </c>
      <c r="C7" s="53">
        <v>1</v>
      </c>
      <c r="D7" s="53">
        <v>0.5</v>
      </c>
      <c r="E7" s="53"/>
      <c r="F7" s="53"/>
    </row>
    <row r="8" spans="1:6" ht="15">
      <c r="A8" s="60"/>
      <c r="B8" s="57" t="s">
        <v>113</v>
      </c>
      <c r="C8" s="53">
        <v>0</v>
      </c>
      <c r="D8" s="53"/>
      <c r="E8" s="53"/>
      <c r="F8" s="53"/>
    </row>
    <row r="9" spans="1:6" ht="28.5">
      <c r="A9" s="128" t="s">
        <v>114</v>
      </c>
      <c r="B9" s="61" t="s">
        <v>291</v>
      </c>
      <c r="C9" s="129"/>
      <c r="D9" s="129"/>
      <c r="E9" s="129"/>
      <c r="F9" s="129"/>
    </row>
    <row r="10" spans="1:6" ht="15">
      <c r="A10" s="128"/>
      <c r="B10" s="62" t="s">
        <v>292</v>
      </c>
      <c r="C10" s="129"/>
      <c r="D10" s="129"/>
      <c r="E10" s="129"/>
      <c r="F10" s="129"/>
    </row>
    <row r="11" spans="1:6" ht="30" customHeight="1">
      <c r="A11" s="128"/>
      <c r="B11" s="63" t="s">
        <v>312</v>
      </c>
      <c r="C11" s="129"/>
      <c r="D11" s="129"/>
      <c r="E11" s="129"/>
      <c r="F11" s="129"/>
    </row>
    <row r="12" spans="1:6" ht="15">
      <c r="A12" s="128"/>
      <c r="B12" s="63" t="s">
        <v>313</v>
      </c>
      <c r="C12" s="129"/>
      <c r="D12" s="129"/>
      <c r="E12" s="129"/>
      <c r="F12" s="129"/>
    </row>
    <row r="13" spans="1:6" ht="30">
      <c r="A13" s="128"/>
      <c r="B13" s="63" t="s">
        <v>314</v>
      </c>
      <c r="C13" s="129"/>
      <c r="D13" s="129"/>
      <c r="E13" s="129"/>
      <c r="F13" s="129"/>
    </row>
    <row r="14" spans="1:6" ht="15">
      <c r="A14" s="128"/>
      <c r="B14" s="62" t="s">
        <v>293</v>
      </c>
      <c r="C14" s="129"/>
      <c r="D14" s="129"/>
      <c r="E14" s="129"/>
      <c r="F14" s="129"/>
    </row>
    <row r="15" spans="1:6" ht="15">
      <c r="A15" s="128"/>
      <c r="B15" s="62" t="s">
        <v>294</v>
      </c>
      <c r="C15" s="129"/>
      <c r="D15" s="129"/>
      <c r="E15" s="129"/>
      <c r="F15" s="129"/>
    </row>
    <row r="16" spans="1:6" ht="15">
      <c r="A16" s="128"/>
      <c r="B16" s="64" t="s">
        <v>295</v>
      </c>
      <c r="C16" s="129"/>
      <c r="D16" s="129"/>
      <c r="E16" s="129"/>
      <c r="F16" s="129"/>
    </row>
    <row r="17" spans="1:6" ht="15">
      <c r="A17" s="60"/>
      <c r="B17" s="59" t="s">
        <v>115</v>
      </c>
      <c r="C17" s="53">
        <v>1</v>
      </c>
      <c r="D17" s="53">
        <v>0.5</v>
      </c>
      <c r="E17" s="53">
        <v>0.5</v>
      </c>
      <c r="F17" s="53"/>
    </row>
    <row r="18" spans="1:6" ht="15">
      <c r="A18" s="60"/>
      <c r="B18" s="59" t="s">
        <v>116</v>
      </c>
      <c r="C18" s="53">
        <v>0</v>
      </c>
      <c r="D18" s="53"/>
      <c r="E18" s="53"/>
      <c r="F18" s="53"/>
    </row>
    <row r="19" spans="1:6" ht="42.75">
      <c r="A19" s="128" t="s">
        <v>117</v>
      </c>
      <c r="B19" s="61" t="s">
        <v>239</v>
      </c>
      <c r="C19" s="129"/>
      <c r="D19" s="129"/>
      <c r="E19" s="129"/>
      <c r="F19" s="129"/>
    </row>
    <row r="20" spans="1:6" ht="15">
      <c r="A20" s="128"/>
      <c r="B20" s="62" t="s">
        <v>296</v>
      </c>
      <c r="C20" s="129"/>
      <c r="D20" s="129"/>
      <c r="E20" s="129"/>
      <c r="F20" s="129"/>
    </row>
    <row r="21" spans="1:6" ht="45">
      <c r="A21" s="128"/>
      <c r="B21" s="62" t="s">
        <v>297</v>
      </c>
      <c r="C21" s="129"/>
      <c r="D21" s="129"/>
      <c r="E21" s="129"/>
      <c r="F21" s="129"/>
    </row>
    <row r="22" spans="1:6" ht="30">
      <c r="A22" s="128"/>
      <c r="B22" s="62" t="s">
        <v>298</v>
      </c>
      <c r="C22" s="129"/>
      <c r="D22" s="129"/>
      <c r="E22" s="129"/>
      <c r="F22" s="129"/>
    </row>
    <row r="23" spans="1:6" ht="105">
      <c r="A23" s="128"/>
      <c r="B23" s="62" t="s">
        <v>299</v>
      </c>
      <c r="C23" s="129"/>
      <c r="D23" s="129"/>
      <c r="E23" s="129"/>
      <c r="F23" s="129"/>
    </row>
    <row r="24" spans="1:6" ht="30">
      <c r="A24" s="128"/>
      <c r="B24" s="62" t="s">
        <v>300</v>
      </c>
      <c r="C24" s="129"/>
      <c r="D24" s="129"/>
      <c r="E24" s="129"/>
      <c r="F24" s="129"/>
    </row>
    <row r="25" spans="1:6" ht="45">
      <c r="A25" s="128"/>
      <c r="B25" s="62" t="s">
        <v>301</v>
      </c>
      <c r="C25" s="129"/>
      <c r="D25" s="129"/>
      <c r="E25" s="129"/>
      <c r="F25" s="129"/>
    </row>
    <row r="26" spans="1:6" ht="15">
      <c r="A26" s="128"/>
      <c r="B26" s="64" t="s">
        <v>302</v>
      </c>
      <c r="C26" s="129"/>
      <c r="D26" s="129"/>
      <c r="E26" s="129"/>
      <c r="F26" s="129"/>
    </row>
    <row r="27" spans="1:6" ht="15">
      <c r="A27" s="60"/>
      <c r="B27" s="59" t="s">
        <v>303</v>
      </c>
      <c r="C27" s="53">
        <v>2</v>
      </c>
      <c r="D27" s="53">
        <v>0.5</v>
      </c>
      <c r="E27" s="53">
        <v>0.5</v>
      </c>
      <c r="F27" s="53"/>
    </row>
    <row r="28" spans="1:6" ht="15">
      <c r="A28" s="60"/>
      <c r="B28" s="59" t="s">
        <v>304</v>
      </c>
      <c r="C28" s="53">
        <v>1</v>
      </c>
      <c r="D28" s="53">
        <v>0.5</v>
      </c>
      <c r="E28" s="53">
        <v>0.5</v>
      </c>
      <c r="F28" s="53"/>
    </row>
    <row r="29" spans="1:6" ht="30">
      <c r="A29" s="60"/>
      <c r="B29" s="59" t="s">
        <v>305</v>
      </c>
      <c r="C29" s="53">
        <v>0</v>
      </c>
      <c r="D29" s="53"/>
      <c r="E29" s="53"/>
      <c r="F29" s="53"/>
    </row>
    <row r="30" spans="1:6" ht="32.25" customHeight="1">
      <c r="A30" s="128" t="s">
        <v>119</v>
      </c>
      <c r="B30" s="61" t="s">
        <v>306</v>
      </c>
      <c r="C30" s="129"/>
      <c r="D30" s="129"/>
      <c r="E30" s="129"/>
      <c r="F30" s="129"/>
    </row>
    <row r="31" spans="1:6" ht="47.25" customHeight="1">
      <c r="A31" s="128"/>
      <c r="B31" s="62" t="s">
        <v>307</v>
      </c>
      <c r="C31" s="129"/>
      <c r="D31" s="129"/>
      <c r="E31" s="129"/>
      <c r="F31" s="129"/>
    </row>
    <row r="32" spans="1:6" ht="30">
      <c r="A32" s="128"/>
      <c r="B32" s="62" t="s">
        <v>308</v>
      </c>
      <c r="C32" s="129"/>
      <c r="D32" s="129"/>
      <c r="E32" s="129"/>
      <c r="F32" s="129"/>
    </row>
    <row r="33" spans="1:6" ht="108.75" customHeight="1">
      <c r="A33" s="128"/>
      <c r="B33" s="62" t="s">
        <v>309</v>
      </c>
      <c r="C33" s="129"/>
      <c r="D33" s="129"/>
      <c r="E33" s="129"/>
      <c r="F33" s="129"/>
    </row>
    <row r="34" spans="1:6" ht="30">
      <c r="A34" s="128"/>
      <c r="B34" s="62" t="s">
        <v>300</v>
      </c>
      <c r="C34" s="129"/>
      <c r="D34" s="129"/>
      <c r="E34" s="129"/>
      <c r="F34" s="129"/>
    </row>
    <row r="35" spans="1:6" ht="45">
      <c r="A35" s="128"/>
      <c r="B35" s="64" t="s">
        <v>121</v>
      </c>
      <c r="C35" s="129"/>
      <c r="D35" s="129"/>
      <c r="E35" s="129"/>
      <c r="F35" s="129"/>
    </row>
    <row r="36" spans="1:6" ht="15">
      <c r="A36" s="128"/>
      <c r="B36" s="58" t="s">
        <v>302</v>
      </c>
      <c r="C36" s="129"/>
      <c r="D36" s="129"/>
      <c r="E36" s="129"/>
      <c r="F36" s="129"/>
    </row>
    <row r="37" spans="1:6" ht="15">
      <c r="A37" s="60"/>
      <c r="B37" s="59" t="s">
        <v>303</v>
      </c>
      <c r="C37" s="53">
        <v>2</v>
      </c>
      <c r="D37" s="53">
        <v>0.5</v>
      </c>
      <c r="E37" s="53">
        <v>0.5</v>
      </c>
      <c r="F37" s="53"/>
    </row>
    <row r="38" spans="1:6" ht="15">
      <c r="A38" s="60"/>
      <c r="B38" s="59" t="s">
        <v>304</v>
      </c>
      <c r="C38" s="53">
        <v>1</v>
      </c>
      <c r="D38" s="53">
        <v>0.5</v>
      </c>
      <c r="E38" s="53">
        <v>0.5</v>
      </c>
      <c r="F38" s="53"/>
    </row>
    <row r="39" spans="1:6" ht="30">
      <c r="A39" s="60"/>
      <c r="B39" s="59" t="s">
        <v>310</v>
      </c>
      <c r="C39" s="53">
        <v>0</v>
      </c>
      <c r="D39" s="53"/>
      <c r="E39" s="53"/>
      <c r="F39" s="53"/>
    </row>
  </sheetData>
  <sheetProtection/>
  <mergeCells count="25">
    <mergeCell ref="A1:F1"/>
    <mergeCell ref="A2:A3"/>
    <mergeCell ref="B2:B3"/>
    <mergeCell ref="C2:C3"/>
    <mergeCell ref="D2:F2"/>
    <mergeCell ref="A9:A16"/>
    <mergeCell ref="C9:C16"/>
    <mergeCell ref="D9:D16"/>
    <mergeCell ref="E9:E16"/>
    <mergeCell ref="F9:F16"/>
    <mergeCell ref="A4:A5"/>
    <mergeCell ref="C4:C5"/>
    <mergeCell ref="D4:D5"/>
    <mergeCell ref="E4:E5"/>
    <mergeCell ref="F4:F5"/>
    <mergeCell ref="A30:A36"/>
    <mergeCell ref="C30:C36"/>
    <mergeCell ref="D30:D36"/>
    <mergeCell ref="E30:E36"/>
    <mergeCell ref="F30:F36"/>
    <mergeCell ref="A19:A26"/>
    <mergeCell ref="C19:C26"/>
    <mergeCell ref="D19:D26"/>
    <mergeCell ref="E19:E26"/>
    <mergeCell ref="F19:F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  <headerFooter>
    <oddFooter>&amp;C&amp;9&amp;A&amp;R&amp;P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1.8515625" style="0" customWidth="1"/>
    <col min="2" max="2" width="35.140625" style="7" customWidth="1"/>
    <col min="3" max="3" width="6.7109375" style="0" customWidth="1"/>
    <col min="4" max="4" width="5.7109375" style="0" customWidth="1"/>
    <col min="5" max="5" width="6.7109375" style="28" customWidth="1"/>
    <col min="6" max="6" width="27.7109375" style="28" customWidth="1"/>
    <col min="7" max="7" width="38.28125" style="0" customWidth="1"/>
  </cols>
  <sheetData>
    <row r="1" spans="1:7" ht="20.25" customHeight="1">
      <c r="A1" s="141" t="s">
        <v>251</v>
      </c>
      <c r="B1" s="141"/>
      <c r="C1" s="141"/>
      <c r="D1" s="141"/>
      <c r="E1" s="141"/>
      <c r="F1" s="141"/>
      <c r="G1" s="141"/>
    </row>
    <row r="2" spans="1:7" ht="15" customHeight="1">
      <c r="A2" s="147" t="s">
        <v>336</v>
      </c>
      <c r="B2" s="148"/>
      <c r="C2" s="148"/>
      <c r="D2" s="148"/>
      <c r="E2" s="148"/>
      <c r="F2" s="148"/>
      <c r="G2" s="148"/>
    </row>
    <row r="3" spans="1:7" ht="53.25" customHeight="1">
      <c r="A3" s="137" t="s">
        <v>122</v>
      </c>
      <c r="B3" s="14" t="s">
        <v>249</v>
      </c>
      <c r="C3" s="140" t="s">
        <v>125</v>
      </c>
      <c r="D3" s="140"/>
      <c r="E3" s="140"/>
      <c r="F3" s="137" t="s">
        <v>241</v>
      </c>
      <c r="G3" s="137" t="s">
        <v>236</v>
      </c>
    </row>
    <row r="4" spans="1:7" ht="15.75" customHeight="1">
      <c r="A4" s="138"/>
      <c r="B4" s="31" t="str">
        <f>Методика!B7</f>
        <v>Да, имеется</v>
      </c>
      <c r="C4" s="142" t="s">
        <v>106</v>
      </c>
      <c r="D4" s="137" t="s">
        <v>254</v>
      </c>
      <c r="E4" s="144" t="s">
        <v>124</v>
      </c>
      <c r="F4" s="145"/>
      <c r="G4" s="138"/>
    </row>
    <row r="5" spans="1:7" ht="15.75" customHeight="1">
      <c r="A5" s="139"/>
      <c r="B5" s="31" t="str">
        <f>Методика!B8</f>
        <v>Нет, не имеется</v>
      </c>
      <c r="C5" s="143"/>
      <c r="D5" s="139"/>
      <c r="E5" s="143"/>
      <c r="F5" s="146"/>
      <c r="G5" s="139"/>
    </row>
    <row r="6" spans="1:7" ht="15.75" customHeight="1">
      <c r="A6" s="20" t="s">
        <v>11</v>
      </c>
      <c r="B6" s="30"/>
      <c r="C6" s="21"/>
      <c r="D6" s="21"/>
      <c r="E6" s="25"/>
      <c r="F6" s="25"/>
      <c r="G6" s="22"/>
    </row>
    <row r="7" spans="1:7" ht="15.75" customHeight="1">
      <c r="A7" s="16" t="s">
        <v>12</v>
      </c>
      <c r="B7" s="102" t="s">
        <v>112</v>
      </c>
      <c r="C7" s="19">
        <f>IF(B7="Да, имеется",1,0)</f>
        <v>1</v>
      </c>
      <c r="D7" s="19"/>
      <c r="E7" s="26">
        <f>C7*(1-D7)</f>
        <v>1</v>
      </c>
      <c r="F7" s="50"/>
      <c r="G7" s="17" t="s">
        <v>126</v>
      </c>
    </row>
    <row r="8" spans="1:7" ht="15.75" customHeight="1">
      <c r="A8" s="16" t="s">
        <v>13</v>
      </c>
      <c r="B8" s="102" t="s">
        <v>112</v>
      </c>
      <c r="C8" s="19">
        <f aca="true" t="shared" si="0" ref="C8:C71">IF(B8="Да, имеется",1,0)</f>
        <v>1</v>
      </c>
      <c r="D8" s="19"/>
      <c r="E8" s="26">
        <f aca="true" t="shared" si="1" ref="E8:E71">C8*(1-D8)</f>
        <v>1</v>
      </c>
      <c r="F8" s="50"/>
      <c r="G8" s="15" t="s">
        <v>127</v>
      </c>
    </row>
    <row r="9" spans="1:7" ht="15.75" customHeight="1">
      <c r="A9" s="16" t="s">
        <v>14</v>
      </c>
      <c r="B9" s="102" t="s">
        <v>112</v>
      </c>
      <c r="C9" s="19">
        <f t="shared" si="0"/>
        <v>1</v>
      </c>
      <c r="D9" s="19"/>
      <c r="E9" s="26">
        <f t="shared" si="1"/>
        <v>1</v>
      </c>
      <c r="F9" s="50"/>
      <c r="G9" s="17" t="s">
        <v>128</v>
      </c>
    </row>
    <row r="10" spans="1:7" ht="15.75" customHeight="1">
      <c r="A10" s="16" t="s">
        <v>15</v>
      </c>
      <c r="B10" s="102" t="s">
        <v>112</v>
      </c>
      <c r="C10" s="19">
        <f t="shared" si="0"/>
        <v>1</v>
      </c>
      <c r="D10" s="19"/>
      <c r="E10" s="26">
        <f t="shared" si="1"/>
        <v>1</v>
      </c>
      <c r="F10" s="50"/>
      <c r="G10" s="17" t="s">
        <v>129</v>
      </c>
    </row>
    <row r="11" spans="1:7" ht="15.75" customHeight="1">
      <c r="A11" s="16" t="s">
        <v>16</v>
      </c>
      <c r="B11" s="102" t="s">
        <v>112</v>
      </c>
      <c r="C11" s="19">
        <f t="shared" si="0"/>
        <v>1</v>
      </c>
      <c r="D11" s="19"/>
      <c r="E11" s="26">
        <f t="shared" si="1"/>
        <v>1</v>
      </c>
      <c r="F11" s="50"/>
      <c r="G11" s="17" t="s">
        <v>130</v>
      </c>
    </row>
    <row r="12" spans="1:9" ht="15.75" customHeight="1">
      <c r="A12" s="16" t="s">
        <v>17</v>
      </c>
      <c r="B12" s="102" t="s">
        <v>112</v>
      </c>
      <c r="C12" s="19">
        <f t="shared" si="0"/>
        <v>1</v>
      </c>
      <c r="D12" s="19">
        <v>0.5</v>
      </c>
      <c r="E12" s="26">
        <f t="shared" si="1"/>
        <v>0.5</v>
      </c>
      <c r="F12" s="50" t="s">
        <v>333</v>
      </c>
      <c r="G12" s="17" t="s">
        <v>315</v>
      </c>
      <c r="I12" s="66"/>
    </row>
    <row r="13" spans="1:7" ht="15.75" customHeight="1">
      <c r="A13" s="16" t="s">
        <v>18</v>
      </c>
      <c r="B13" s="102" t="s">
        <v>112</v>
      </c>
      <c r="C13" s="19">
        <f t="shared" si="0"/>
        <v>1</v>
      </c>
      <c r="D13" s="19"/>
      <c r="E13" s="26">
        <f t="shared" si="1"/>
        <v>1</v>
      </c>
      <c r="F13" s="50"/>
      <c r="G13" s="17" t="s">
        <v>131</v>
      </c>
    </row>
    <row r="14" spans="1:7" ht="15.75" customHeight="1">
      <c r="A14" s="16" t="s">
        <v>19</v>
      </c>
      <c r="B14" s="102" t="s">
        <v>112</v>
      </c>
      <c r="C14" s="19">
        <f t="shared" si="0"/>
        <v>1</v>
      </c>
      <c r="D14" s="19"/>
      <c r="E14" s="26">
        <f t="shared" si="1"/>
        <v>1</v>
      </c>
      <c r="F14" s="50"/>
      <c r="G14" s="17" t="s">
        <v>132</v>
      </c>
    </row>
    <row r="15" spans="1:7" ht="15.75" customHeight="1">
      <c r="A15" s="16" t="s">
        <v>20</v>
      </c>
      <c r="B15" s="102" t="s">
        <v>112</v>
      </c>
      <c r="C15" s="19">
        <f t="shared" si="0"/>
        <v>1</v>
      </c>
      <c r="D15" s="19"/>
      <c r="E15" s="26">
        <f t="shared" si="1"/>
        <v>1</v>
      </c>
      <c r="F15" s="50"/>
      <c r="G15" s="17" t="s">
        <v>194</v>
      </c>
    </row>
    <row r="16" spans="1:7" ht="15.75" customHeight="1">
      <c r="A16" s="16" t="s">
        <v>21</v>
      </c>
      <c r="B16" s="102" t="s">
        <v>112</v>
      </c>
      <c r="C16" s="19">
        <f t="shared" si="0"/>
        <v>1</v>
      </c>
      <c r="D16" s="19"/>
      <c r="E16" s="26">
        <f t="shared" si="1"/>
        <v>1</v>
      </c>
      <c r="F16" s="50"/>
      <c r="G16" s="17" t="s">
        <v>133</v>
      </c>
    </row>
    <row r="17" spans="1:7" ht="15.75" customHeight="1">
      <c r="A17" s="16" t="s">
        <v>22</v>
      </c>
      <c r="B17" s="102" t="s">
        <v>113</v>
      </c>
      <c r="C17" s="19">
        <f t="shared" si="0"/>
        <v>0</v>
      </c>
      <c r="D17" s="19"/>
      <c r="E17" s="26">
        <f t="shared" si="1"/>
        <v>0</v>
      </c>
      <c r="F17" s="50"/>
      <c r="G17" s="17" t="s">
        <v>134</v>
      </c>
    </row>
    <row r="18" spans="1:7" ht="15.75" customHeight="1">
      <c r="A18" s="16" t="s">
        <v>23</v>
      </c>
      <c r="B18" s="102" t="s">
        <v>112</v>
      </c>
      <c r="C18" s="19">
        <f t="shared" si="0"/>
        <v>1</v>
      </c>
      <c r="D18" s="19"/>
      <c r="E18" s="26">
        <f t="shared" si="1"/>
        <v>1</v>
      </c>
      <c r="F18" s="50"/>
      <c r="G18" s="17" t="s">
        <v>246</v>
      </c>
    </row>
    <row r="19" spans="1:7" ht="15.75" customHeight="1">
      <c r="A19" s="16" t="s">
        <v>24</v>
      </c>
      <c r="B19" s="102" t="s">
        <v>112</v>
      </c>
      <c r="C19" s="19">
        <f t="shared" si="0"/>
        <v>1</v>
      </c>
      <c r="D19" s="19"/>
      <c r="E19" s="26">
        <f t="shared" si="1"/>
        <v>1</v>
      </c>
      <c r="F19" s="50"/>
      <c r="G19" s="17" t="s">
        <v>135</v>
      </c>
    </row>
    <row r="20" spans="1:7" ht="15.75" customHeight="1">
      <c r="A20" s="16" t="s">
        <v>25</v>
      </c>
      <c r="B20" s="102" t="s">
        <v>112</v>
      </c>
      <c r="C20" s="19">
        <f t="shared" si="0"/>
        <v>1</v>
      </c>
      <c r="D20" s="19"/>
      <c r="E20" s="26">
        <f t="shared" si="1"/>
        <v>1</v>
      </c>
      <c r="F20" s="50"/>
      <c r="G20" s="17" t="s">
        <v>136</v>
      </c>
    </row>
    <row r="21" spans="1:14" ht="15.75" customHeight="1">
      <c r="A21" s="16" t="s">
        <v>26</v>
      </c>
      <c r="B21" s="102" t="s">
        <v>112</v>
      </c>
      <c r="C21" s="19">
        <f t="shared" si="0"/>
        <v>1</v>
      </c>
      <c r="D21" s="19">
        <v>0.5</v>
      </c>
      <c r="E21" s="26">
        <f t="shared" si="1"/>
        <v>0.5</v>
      </c>
      <c r="F21" s="50" t="s">
        <v>334</v>
      </c>
      <c r="G21" s="17" t="s">
        <v>335</v>
      </c>
      <c r="I21" s="66"/>
      <c r="J21" s="66"/>
      <c r="K21" s="66"/>
      <c r="L21" s="66"/>
      <c r="M21" s="66"/>
      <c r="N21" s="66"/>
    </row>
    <row r="22" spans="1:7" ht="15.75" customHeight="1">
      <c r="A22" s="16" t="s">
        <v>27</v>
      </c>
      <c r="B22" s="102" t="s">
        <v>112</v>
      </c>
      <c r="C22" s="19">
        <f t="shared" si="0"/>
        <v>1</v>
      </c>
      <c r="D22" s="19"/>
      <c r="E22" s="26">
        <f t="shared" si="1"/>
        <v>1</v>
      </c>
      <c r="F22" s="50"/>
      <c r="G22" s="17" t="s">
        <v>137</v>
      </c>
    </row>
    <row r="23" spans="1:14" ht="15.75" customHeight="1">
      <c r="A23" s="16" t="s">
        <v>28</v>
      </c>
      <c r="B23" s="102" t="s">
        <v>112</v>
      </c>
      <c r="C23" s="19">
        <f t="shared" si="0"/>
        <v>1</v>
      </c>
      <c r="D23" s="19">
        <v>0.5</v>
      </c>
      <c r="E23" s="26">
        <f t="shared" si="1"/>
        <v>0.5</v>
      </c>
      <c r="F23" s="50" t="s">
        <v>334</v>
      </c>
      <c r="G23" s="18" t="s">
        <v>337</v>
      </c>
      <c r="I23" s="66"/>
      <c r="J23" s="66"/>
      <c r="K23" s="66"/>
      <c r="L23" s="66"/>
      <c r="M23" s="66"/>
      <c r="N23" s="66"/>
    </row>
    <row r="24" spans="1:14" ht="15.75" customHeight="1">
      <c r="A24" s="16" t="s">
        <v>29</v>
      </c>
      <c r="B24" s="102" t="s">
        <v>112</v>
      </c>
      <c r="C24" s="19">
        <f t="shared" si="0"/>
        <v>1</v>
      </c>
      <c r="D24" s="19">
        <v>0.5</v>
      </c>
      <c r="E24" s="26">
        <f t="shared" si="1"/>
        <v>0.5</v>
      </c>
      <c r="F24" s="50" t="s">
        <v>338</v>
      </c>
      <c r="G24" s="17" t="s">
        <v>316</v>
      </c>
      <c r="I24" s="66"/>
      <c r="J24" s="66"/>
      <c r="K24" s="66"/>
      <c r="L24" s="66"/>
      <c r="M24" s="66"/>
      <c r="N24" s="66"/>
    </row>
    <row r="25" spans="1:7" ht="15.75" customHeight="1">
      <c r="A25" s="20" t="s">
        <v>30</v>
      </c>
      <c r="B25" s="30"/>
      <c r="C25" s="23"/>
      <c r="D25" s="23"/>
      <c r="E25" s="27"/>
      <c r="F25" s="51"/>
      <c r="G25" s="24"/>
    </row>
    <row r="26" spans="1:7" ht="15.75" customHeight="1">
      <c r="A26" s="16" t="s">
        <v>31</v>
      </c>
      <c r="B26" s="102" t="s">
        <v>112</v>
      </c>
      <c r="C26" s="19">
        <f t="shared" si="0"/>
        <v>1</v>
      </c>
      <c r="D26" s="19"/>
      <c r="E26" s="26">
        <f t="shared" si="1"/>
        <v>1</v>
      </c>
      <c r="F26" s="50"/>
      <c r="G26" s="17" t="s">
        <v>138</v>
      </c>
    </row>
    <row r="27" spans="1:7" ht="15.75" customHeight="1">
      <c r="A27" s="16" t="s">
        <v>32</v>
      </c>
      <c r="B27" s="102" t="s">
        <v>112</v>
      </c>
      <c r="C27" s="19">
        <f t="shared" si="0"/>
        <v>1</v>
      </c>
      <c r="D27" s="19"/>
      <c r="E27" s="26">
        <f t="shared" si="1"/>
        <v>1</v>
      </c>
      <c r="F27" s="50"/>
      <c r="G27" s="17" t="s">
        <v>139</v>
      </c>
    </row>
    <row r="28" spans="1:7" ht="15.75" customHeight="1">
      <c r="A28" s="16" t="s">
        <v>33</v>
      </c>
      <c r="B28" s="102" t="s">
        <v>112</v>
      </c>
      <c r="C28" s="19">
        <f t="shared" si="0"/>
        <v>1</v>
      </c>
      <c r="D28" s="19"/>
      <c r="E28" s="26">
        <f t="shared" si="1"/>
        <v>1</v>
      </c>
      <c r="F28" s="50"/>
      <c r="G28" s="17" t="s">
        <v>140</v>
      </c>
    </row>
    <row r="29" spans="1:7" ht="15.75" customHeight="1">
      <c r="A29" s="16" t="s">
        <v>34</v>
      </c>
      <c r="B29" s="102" t="s">
        <v>112</v>
      </c>
      <c r="C29" s="19">
        <f t="shared" si="0"/>
        <v>1</v>
      </c>
      <c r="D29" s="19"/>
      <c r="E29" s="26">
        <f t="shared" si="1"/>
        <v>1</v>
      </c>
      <c r="F29" s="50"/>
      <c r="G29" s="17" t="s">
        <v>141</v>
      </c>
    </row>
    <row r="30" spans="1:7" ht="15.75" customHeight="1">
      <c r="A30" s="16" t="s">
        <v>35</v>
      </c>
      <c r="B30" s="102" t="s">
        <v>112</v>
      </c>
      <c r="C30" s="19">
        <f t="shared" si="0"/>
        <v>1</v>
      </c>
      <c r="D30" s="19"/>
      <c r="E30" s="26">
        <f t="shared" si="1"/>
        <v>1</v>
      </c>
      <c r="F30" s="50"/>
      <c r="G30" s="17" t="s">
        <v>142</v>
      </c>
    </row>
    <row r="31" spans="1:14" ht="15.75" customHeight="1">
      <c r="A31" s="16" t="s">
        <v>36</v>
      </c>
      <c r="B31" s="102" t="s">
        <v>112</v>
      </c>
      <c r="C31" s="19">
        <f t="shared" si="0"/>
        <v>1</v>
      </c>
      <c r="D31" s="19">
        <v>0.5</v>
      </c>
      <c r="E31" s="26">
        <f t="shared" si="1"/>
        <v>0.5</v>
      </c>
      <c r="F31" s="50" t="s">
        <v>334</v>
      </c>
      <c r="G31" s="17" t="s">
        <v>317</v>
      </c>
      <c r="I31" s="66"/>
      <c r="J31" s="66"/>
      <c r="K31" s="66"/>
      <c r="L31" s="66"/>
      <c r="M31" s="66"/>
      <c r="N31" s="66"/>
    </row>
    <row r="32" spans="1:7" ht="15.75" customHeight="1">
      <c r="A32" s="16" t="s">
        <v>37</v>
      </c>
      <c r="B32" s="102" t="s">
        <v>112</v>
      </c>
      <c r="C32" s="19">
        <f t="shared" si="0"/>
        <v>1</v>
      </c>
      <c r="D32" s="19"/>
      <c r="E32" s="26">
        <f t="shared" si="1"/>
        <v>1</v>
      </c>
      <c r="F32" s="50"/>
      <c r="G32" s="17" t="s">
        <v>143</v>
      </c>
    </row>
    <row r="33" spans="1:7" ht="15.75" customHeight="1">
      <c r="A33" s="16" t="s">
        <v>38</v>
      </c>
      <c r="B33" s="102" t="s">
        <v>112</v>
      </c>
      <c r="C33" s="19">
        <f t="shared" si="0"/>
        <v>1</v>
      </c>
      <c r="D33" s="19"/>
      <c r="E33" s="26">
        <f t="shared" si="1"/>
        <v>1</v>
      </c>
      <c r="F33" s="50"/>
      <c r="G33" s="17" t="s">
        <v>144</v>
      </c>
    </row>
    <row r="34" spans="1:7" ht="15.75" customHeight="1">
      <c r="A34" s="16" t="s">
        <v>39</v>
      </c>
      <c r="B34" s="102" t="s">
        <v>113</v>
      </c>
      <c r="C34" s="19">
        <f t="shared" si="0"/>
        <v>0</v>
      </c>
      <c r="D34" s="19"/>
      <c r="E34" s="26">
        <f t="shared" si="1"/>
        <v>0</v>
      </c>
      <c r="F34" s="50"/>
      <c r="G34" s="17" t="s">
        <v>247</v>
      </c>
    </row>
    <row r="35" spans="1:7" ht="15.75" customHeight="1">
      <c r="A35" s="16" t="s">
        <v>40</v>
      </c>
      <c r="B35" s="102" t="s">
        <v>112</v>
      </c>
      <c r="C35" s="19">
        <f t="shared" si="0"/>
        <v>1</v>
      </c>
      <c r="D35" s="19"/>
      <c r="E35" s="26">
        <f t="shared" si="1"/>
        <v>1</v>
      </c>
      <c r="F35" s="50"/>
      <c r="G35" s="17" t="s">
        <v>242</v>
      </c>
    </row>
    <row r="36" spans="1:7" ht="15.75" customHeight="1">
      <c r="A36" s="16" t="s">
        <v>41</v>
      </c>
      <c r="B36" s="102" t="s">
        <v>112</v>
      </c>
      <c r="C36" s="19">
        <f t="shared" si="0"/>
        <v>1</v>
      </c>
      <c r="D36" s="19"/>
      <c r="E36" s="26">
        <f t="shared" si="1"/>
        <v>1</v>
      </c>
      <c r="F36" s="50"/>
      <c r="G36" s="17" t="s">
        <v>145</v>
      </c>
    </row>
    <row r="37" spans="1:7" ht="15.75" customHeight="1">
      <c r="A37" s="20" t="s">
        <v>42</v>
      </c>
      <c r="B37" s="30"/>
      <c r="C37" s="23"/>
      <c r="D37" s="23"/>
      <c r="E37" s="27"/>
      <c r="F37" s="51"/>
      <c r="G37" s="24"/>
    </row>
    <row r="38" spans="1:7" ht="15.75" customHeight="1">
      <c r="A38" s="16" t="s">
        <v>43</v>
      </c>
      <c r="B38" s="102" t="s">
        <v>112</v>
      </c>
      <c r="C38" s="19">
        <f t="shared" si="0"/>
        <v>1</v>
      </c>
      <c r="D38" s="19"/>
      <c r="E38" s="26">
        <f t="shared" si="1"/>
        <v>1</v>
      </c>
      <c r="F38" s="50"/>
      <c r="G38" s="17" t="s">
        <v>146</v>
      </c>
    </row>
    <row r="39" spans="1:7" ht="15.75" customHeight="1">
      <c r="A39" s="16" t="s">
        <v>44</v>
      </c>
      <c r="B39" s="102" t="s">
        <v>112</v>
      </c>
      <c r="C39" s="19">
        <f t="shared" si="0"/>
        <v>1</v>
      </c>
      <c r="D39" s="19"/>
      <c r="E39" s="26">
        <f t="shared" si="1"/>
        <v>1</v>
      </c>
      <c r="F39" s="50"/>
      <c r="G39" s="17" t="s">
        <v>147</v>
      </c>
    </row>
    <row r="40" spans="1:9" ht="15.75" customHeight="1">
      <c r="A40" s="16" t="s">
        <v>45</v>
      </c>
      <c r="B40" s="102" t="s">
        <v>112</v>
      </c>
      <c r="C40" s="19">
        <f t="shared" si="0"/>
        <v>1</v>
      </c>
      <c r="D40" s="19">
        <v>0.5</v>
      </c>
      <c r="E40" s="26">
        <f t="shared" si="1"/>
        <v>0.5</v>
      </c>
      <c r="F40" s="50" t="s">
        <v>334</v>
      </c>
      <c r="G40" s="17" t="s">
        <v>248</v>
      </c>
      <c r="I40" s="66"/>
    </row>
    <row r="41" spans="1:7" ht="15.75" customHeight="1">
      <c r="A41" s="16" t="s">
        <v>46</v>
      </c>
      <c r="B41" s="102" t="s">
        <v>112</v>
      </c>
      <c r="C41" s="19">
        <f t="shared" si="0"/>
        <v>1</v>
      </c>
      <c r="D41" s="19"/>
      <c r="E41" s="26">
        <f t="shared" si="1"/>
        <v>1</v>
      </c>
      <c r="F41" s="50"/>
      <c r="G41" s="17" t="s">
        <v>148</v>
      </c>
    </row>
    <row r="42" spans="1:7" ht="15.75" customHeight="1">
      <c r="A42" s="16" t="s">
        <v>47</v>
      </c>
      <c r="B42" s="102" t="s">
        <v>112</v>
      </c>
      <c r="C42" s="19">
        <f t="shared" si="0"/>
        <v>1</v>
      </c>
      <c r="D42" s="19"/>
      <c r="E42" s="26">
        <f t="shared" si="1"/>
        <v>1</v>
      </c>
      <c r="F42" s="50"/>
      <c r="G42" s="17" t="s">
        <v>149</v>
      </c>
    </row>
    <row r="43" spans="1:7" ht="15.75" customHeight="1">
      <c r="A43" s="16" t="s">
        <v>48</v>
      </c>
      <c r="B43" s="102" t="s">
        <v>113</v>
      </c>
      <c r="C43" s="19">
        <f t="shared" si="0"/>
        <v>0</v>
      </c>
      <c r="D43" s="19"/>
      <c r="E43" s="26">
        <f t="shared" si="1"/>
        <v>0</v>
      </c>
      <c r="F43" s="50"/>
      <c r="G43" s="17" t="s">
        <v>150</v>
      </c>
    </row>
    <row r="44" spans="1:9" ht="15.75" customHeight="1">
      <c r="A44" s="16" t="s">
        <v>49</v>
      </c>
      <c r="B44" s="102" t="s">
        <v>112</v>
      </c>
      <c r="C44" s="19">
        <f t="shared" si="0"/>
        <v>1</v>
      </c>
      <c r="D44" s="19">
        <v>0.5</v>
      </c>
      <c r="E44" s="26">
        <f t="shared" si="1"/>
        <v>0.5</v>
      </c>
      <c r="F44" s="50" t="s">
        <v>348</v>
      </c>
      <c r="G44" s="17" t="s">
        <v>320</v>
      </c>
      <c r="I44" s="66"/>
    </row>
    <row r="45" spans="1:9" ht="15.75" customHeight="1">
      <c r="A45" s="16" t="s">
        <v>123</v>
      </c>
      <c r="B45" s="102" t="s">
        <v>112</v>
      </c>
      <c r="C45" s="19">
        <f t="shared" si="0"/>
        <v>1</v>
      </c>
      <c r="D45" s="19">
        <v>0.5</v>
      </c>
      <c r="E45" s="26">
        <f t="shared" si="1"/>
        <v>0.5</v>
      </c>
      <c r="F45" s="50" t="s">
        <v>334</v>
      </c>
      <c r="G45" s="17" t="s">
        <v>321</v>
      </c>
      <c r="I45" s="66"/>
    </row>
    <row r="46" spans="1:7" ht="15.75" customHeight="1">
      <c r="A46" s="20" t="s">
        <v>51</v>
      </c>
      <c r="B46" s="30"/>
      <c r="C46" s="23"/>
      <c r="D46" s="23"/>
      <c r="E46" s="27"/>
      <c r="F46" s="51"/>
      <c r="G46" s="24"/>
    </row>
    <row r="47" spans="1:7" ht="15.75" customHeight="1">
      <c r="A47" s="16" t="s">
        <v>52</v>
      </c>
      <c r="B47" s="102" t="s">
        <v>112</v>
      </c>
      <c r="C47" s="19">
        <f t="shared" si="0"/>
        <v>1</v>
      </c>
      <c r="D47" s="19"/>
      <c r="E47" s="26">
        <f t="shared" si="1"/>
        <v>1</v>
      </c>
      <c r="F47" s="50"/>
      <c r="G47" s="17" t="s">
        <v>151</v>
      </c>
    </row>
    <row r="48" spans="1:7" ht="15.75" customHeight="1">
      <c r="A48" s="16" t="s">
        <v>53</v>
      </c>
      <c r="B48" s="102" t="s">
        <v>112</v>
      </c>
      <c r="C48" s="19">
        <f t="shared" si="0"/>
        <v>1</v>
      </c>
      <c r="D48" s="19"/>
      <c r="E48" s="26">
        <f t="shared" si="1"/>
        <v>1</v>
      </c>
      <c r="F48" s="50"/>
      <c r="G48" s="17" t="s">
        <v>152</v>
      </c>
    </row>
    <row r="49" spans="1:7" ht="15.75" customHeight="1">
      <c r="A49" s="16" t="s">
        <v>54</v>
      </c>
      <c r="B49" s="102" t="s">
        <v>112</v>
      </c>
      <c r="C49" s="19">
        <f t="shared" si="0"/>
        <v>1</v>
      </c>
      <c r="D49" s="19"/>
      <c r="E49" s="26">
        <f t="shared" si="1"/>
        <v>1</v>
      </c>
      <c r="F49" s="50"/>
      <c r="G49" s="17" t="s">
        <v>153</v>
      </c>
    </row>
    <row r="50" spans="1:7" ht="15.75" customHeight="1">
      <c r="A50" s="16" t="s">
        <v>55</v>
      </c>
      <c r="B50" s="102" t="s">
        <v>112</v>
      </c>
      <c r="C50" s="19">
        <f t="shared" si="0"/>
        <v>1</v>
      </c>
      <c r="D50" s="19"/>
      <c r="E50" s="26">
        <f t="shared" si="1"/>
        <v>1</v>
      </c>
      <c r="F50" s="50"/>
      <c r="G50" s="17" t="s">
        <v>154</v>
      </c>
    </row>
    <row r="51" spans="1:7" ht="15.75" customHeight="1">
      <c r="A51" s="16" t="s">
        <v>56</v>
      </c>
      <c r="B51" s="102" t="s">
        <v>113</v>
      </c>
      <c r="C51" s="19">
        <f t="shared" si="0"/>
        <v>0</v>
      </c>
      <c r="D51" s="19"/>
      <c r="E51" s="26">
        <f t="shared" si="1"/>
        <v>0</v>
      </c>
      <c r="F51" s="50"/>
      <c r="G51" s="17" t="s">
        <v>155</v>
      </c>
    </row>
    <row r="52" spans="1:9" ht="15.75" customHeight="1">
      <c r="A52" s="16" t="s">
        <v>57</v>
      </c>
      <c r="B52" s="102" t="s">
        <v>112</v>
      </c>
      <c r="C52" s="19">
        <f t="shared" si="0"/>
        <v>1</v>
      </c>
      <c r="D52" s="19"/>
      <c r="E52" s="26">
        <f t="shared" si="1"/>
        <v>1</v>
      </c>
      <c r="F52" s="50" t="s">
        <v>341</v>
      </c>
      <c r="G52" s="17" t="s">
        <v>318</v>
      </c>
      <c r="I52" s="66"/>
    </row>
    <row r="53" spans="1:7" ht="15.75" customHeight="1">
      <c r="A53" s="16" t="s">
        <v>58</v>
      </c>
      <c r="B53" s="102" t="s">
        <v>112</v>
      </c>
      <c r="C53" s="19">
        <f t="shared" si="0"/>
        <v>1</v>
      </c>
      <c r="D53" s="19"/>
      <c r="E53" s="26">
        <f t="shared" si="1"/>
        <v>1</v>
      </c>
      <c r="F53" s="50"/>
      <c r="G53" s="17" t="s">
        <v>319</v>
      </c>
    </row>
    <row r="54" spans="1:7" ht="15.75" customHeight="1">
      <c r="A54" s="20" t="s">
        <v>59</v>
      </c>
      <c r="B54" s="30"/>
      <c r="C54" s="23"/>
      <c r="D54" s="23"/>
      <c r="E54" s="27"/>
      <c r="F54" s="51"/>
      <c r="G54" s="24"/>
    </row>
    <row r="55" spans="1:7" ht="15.75" customHeight="1">
      <c r="A55" s="16" t="s">
        <v>60</v>
      </c>
      <c r="B55" s="102" t="s">
        <v>112</v>
      </c>
      <c r="C55" s="19">
        <f t="shared" si="0"/>
        <v>1</v>
      </c>
      <c r="D55" s="19"/>
      <c r="E55" s="26">
        <f t="shared" si="1"/>
        <v>1</v>
      </c>
      <c r="F55" s="50"/>
      <c r="G55" s="17" t="s">
        <v>156</v>
      </c>
    </row>
    <row r="56" spans="1:7" ht="15.75" customHeight="1">
      <c r="A56" s="16" t="s">
        <v>61</v>
      </c>
      <c r="B56" s="102" t="s">
        <v>113</v>
      </c>
      <c r="C56" s="19">
        <f t="shared" si="0"/>
        <v>0</v>
      </c>
      <c r="D56" s="19"/>
      <c r="E56" s="26">
        <f t="shared" si="1"/>
        <v>0</v>
      </c>
      <c r="F56" s="50"/>
      <c r="G56" s="17" t="s">
        <v>157</v>
      </c>
    </row>
    <row r="57" spans="1:7" ht="15.75" customHeight="1">
      <c r="A57" s="16" t="s">
        <v>62</v>
      </c>
      <c r="B57" s="102" t="s">
        <v>113</v>
      </c>
      <c r="C57" s="19">
        <f t="shared" si="0"/>
        <v>0</v>
      </c>
      <c r="D57" s="19"/>
      <c r="E57" s="26">
        <f t="shared" si="1"/>
        <v>0</v>
      </c>
      <c r="F57" s="50"/>
      <c r="G57" s="17" t="s">
        <v>158</v>
      </c>
    </row>
    <row r="58" spans="1:9" ht="15.75" customHeight="1">
      <c r="A58" s="16" t="s">
        <v>63</v>
      </c>
      <c r="B58" s="102" t="s">
        <v>112</v>
      </c>
      <c r="C58" s="19">
        <f t="shared" si="0"/>
        <v>1</v>
      </c>
      <c r="D58" s="19">
        <v>0.5</v>
      </c>
      <c r="E58" s="26">
        <f t="shared" si="1"/>
        <v>0.5</v>
      </c>
      <c r="F58" s="50" t="s">
        <v>339</v>
      </c>
      <c r="G58" s="17" t="s">
        <v>159</v>
      </c>
      <c r="I58" s="66"/>
    </row>
    <row r="59" spans="1:7" ht="15.75" customHeight="1">
      <c r="A59" s="16" t="s">
        <v>64</v>
      </c>
      <c r="B59" s="102" t="s">
        <v>112</v>
      </c>
      <c r="C59" s="19">
        <f t="shared" si="0"/>
        <v>1</v>
      </c>
      <c r="D59" s="19"/>
      <c r="E59" s="26">
        <f t="shared" si="1"/>
        <v>1</v>
      </c>
      <c r="F59" s="50"/>
      <c r="G59" s="17" t="s">
        <v>160</v>
      </c>
    </row>
    <row r="60" spans="1:7" ht="15.75" customHeight="1">
      <c r="A60" s="16" t="s">
        <v>65</v>
      </c>
      <c r="B60" s="102" t="s">
        <v>112</v>
      </c>
      <c r="C60" s="19">
        <f t="shared" si="0"/>
        <v>1</v>
      </c>
      <c r="D60" s="19"/>
      <c r="E60" s="26">
        <f t="shared" si="1"/>
        <v>1</v>
      </c>
      <c r="F60" s="50"/>
      <c r="G60" s="17" t="s">
        <v>161</v>
      </c>
    </row>
    <row r="61" spans="1:9" ht="15.75" customHeight="1">
      <c r="A61" s="16" t="s">
        <v>66</v>
      </c>
      <c r="B61" s="102" t="s">
        <v>112</v>
      </c>
      <c r="C61" s="19">
        <f t="shared" si="0"/>
        <v>1</v>
      </c>
      <c r="D61" s="19">
        <v>0.5</v>
      </c>
      <c r="E61" s="26">
        <f t="shared" si="1"/>
        <v>0.5</v>
      </c>
      <c r="F61" s="50" t="s">
        <v>340</v>
      </c>
      <c r="G61" s="17" t="s">
        <v>243</v>
      </c>
      <c r="I61" s="66"/>
    </row>
    <row r="62" spans="1:7" ht="15.75" customHeight="1">
      <c r="A62" s="16" t="s">
        <v>67</v>
      </c>
      <c r="B62" s="102" t="s">
        <v>112</v>
      </c>
      <c r="C62" s="19">
        <f t="shared" si="0"/>
        <v>1</v>
      </c>
      <c r="D62" s="19"/>
      <c r="E62" s="26">
        <f t="shared" si="1"/>
        <v>1</v>
      </c>
      <c r="F62" s="50"/>
      <c r="G62" s="17" t="s">
        <v>162</v>
      </c>
    </row>
    <row r="63" spans="1:7" ht="15.75" customHeight="1">
      <c r="A63" s="16" t="s">
        <v>68</v>
      </c>
      <c r="B63" s="102" t="s">
        <v>112</v>
      </c>
      <c r="C63" s="19">
        <f t="shared" si="0"/>
        <v>1</v>
      </c>
      <c r="D63" s="19"/>
      <c r="E63" s="26">
        <f t="shared" si="1"/>
        <v>1</v>
      </c>
      <c r="F63" s="50"/>
      <c r="G63" s="17" t="s">
        <v>163</v>
      </c>
    </row>
    <row r="64" spans="1:7" ht="15.75" customHeight="1">
      <c r="A64" s="16" t="s">
        <v>69</v>
      </c>
      <c r="B64" s="102" t="s">
        <v>112</v>
      </c>
      <c r="C64" s="19">
        <f t="shared" si="0"/>
        <v>1</v>
      </c>
      <c r="D64" s="19"/>
      <c r="E64" s="26">
        <f t="shared" si="1"/>
        <v>1</v>
      </c>
      <c r="F64" s="50"/>
      <c r="G64" s="17" t="s">
        <v>164</v>
      </c>
    </row>
    <row r="65" spans="1:7" ht="15.75" customHeight="1">
      <c r="A65" s="16" t="s">
        <v>70</v>
      </c>
      <c r="B65" s="102" t="s">
        <v>113</v>
      </c>
      <c r="C65" s="19">
        <f t="shared" si="0"/>
        <v>0</v>
      </c>
      <c r="D65" s="19"/>
      <c r="E65" s="26">
        <f t="shared" si="1"/>
        <v>0</v>
      </c>
      <c r="F65" s="50"/>
      <c r="G65" s="17" t="s">
        <v>165</v>
      </c>
    </row>
    <row r="66" spans="1:7" ht="15.75" customHeight="1">
      <c r="A66" s="16" t="s">
        <v>71</v>
      </c>
      <c r="B66" s="102" t="s">
        <v>113</v>
      </c>
      <c r="C66" s="19">
        <f t="shared" si="0"/>
        <v>0</v>
      </c>
      <c r="D66" s="19"/>
      <c r="E66" s="26">
        <f t="shared" si="1"/>
        <v>0</v>
      </c>
      <c r="F66" s="50"/>
      <c r="G66" s="17" t="s">
        <v>166</v>
      </c>
    </row>
    <row r="67" spans="1:7" ht="15.75" customHeight="1">
      <c r="A67" s="16" t="s">
        <v>72</v>
      </c>
      <c r="B67" s="102" t="s">
        <v>112</v>
      </c>
      <c r="C67" s="19">
        <f t="shared" si="0"/>
        <v>1</v>
      </c>
      <c r="D67" s="19"/>
      <c r="E67" s="26">
        <f t="shared" si="1"/>
        <v>1</v>
      </c>
      <c r="F67" s="50"/>
      <c r="G67" s="17" t="s">
        <v>322</v>
      </c>
    </row>
    <row r="68" spans="1:9" ht="15.75" customHeight="1">
      <c r="A68" s="16" t="s">
        <v>73</v>
      </c>
      <c r="B68" s="102" t="s">
        <v>112</v>
      </c>
      <c r="C68" s="19">
        <f t="shared" si="0"/>
        <v>1</v>
      </c>
      <c r="D68" s="19"/>
      <c r="E68" s="26">
        <f t="shared" si="1"/>
        <v>1</v>
      </c>
      <c r="F68" s="50" t="s">
        <v>332</v>
      </c>
      <c r="G68" s="17" t="s">
        <v>323</v>
      </c>
      <c r="I68" s="66"/>
    </row>
    <row r="69" spans="1:7" ht="15.75" customHeight="1">
      <c r="A69" s="20" t="s">
        <v>74</v>
      </c>
      <c r="B69" s="30"/>
      <c r="C69" s="23"/>
      <c r="D69" s="23"/>
      <c r="E69" s="27"/>
      <c r="F69" s="51"/>
      <c r="G69" s="24"/>
    </row>
    <row r="70" spans="1:7" ht="15.75" customHeight="1">
      <c r="A70" s="16" t="s">
        <v>75</v>
      </c>
      <c r="B70" s="102" t="s">
        <v>113</v>
      </c>
      <c r="C70" s="19">
        <f t="shared" si="0"/>
        <v>0</v>
      </c>
      <c r="D70" s="19"/>
      <c r="E70" s="26">
        <f t="shared" si="1"/>
        <v>0</v>
      </c>
      <c r="F70" s="50"/>
      <c r="G70" s="17" t="s">
        <v>167</v>
      </c>
    </row>
    <row r="71" spans="1:7" ht="15.75" customHeight="1">
      <c r="A71" s="16" t="s">
        <v>76</v>
      </c>
      <c r="B71" s="102" t="s">
        <v>112</v>
      </c>
      <c r="C71" s="19">
        <f t="shared" si="0"/>
        <v>1</v>
      </c>
      <c r="D71" s="19"/>
      <c r="E71" s="26">
        <f t="shared" si="1"/>
        <v>1</v>
      </c>
      <c r="F71" s="50"/>
      <c r="G71" s="17" t="s">
        <v>168</v>
      </c>
    </row>
    <row r="72" spans="1:9" ht="15.75" customHeight="1">
      <c r="A72" s="16" t="s">
        <v>77</v>
      </c>
      <c r="B72" s="102" t="s">
        <v>112</v>
      </c>
      <c r="C72" s="19">
        <f aca="true" t="shared" si="2" ref="C72:C98">IF(B72="Да, имеется",1,0)</f>
        <v>1</v>
      </c>
      <c r="D72" s="19">
        <v>0.5</v>
      </c>
      <c r="E72" s="26">
        <f aca="true" t="shared" si="3" ref="E72:E98">C72*(1-D72)</f>
        <v>0.5</v>
      </c>
      <c r="F72" s="50" t="s">
        <v>342</v>
      </c>
      <c r="G72" s="17" t="s">
        <v>324</v>
      </c>
      <c r="I72" s="67"/>
    </row>
    <row r="73" spans="1:7" ht="15.75" customHeight="1">
      <c r="A73" s="16" t="s">
        <v>78</v>
      </c>
      <c r="B73" s="102" t="s">
        <v>112</v>
      </c>
      <c r="C73" s="19">
        <f t="shared" si="2"/>
        <v>1</v>
      </c>
      <c r="D73" s="19"/>
      <c r="E73" s="26">
        <f t="shared" si="3"/>
        <v>1</v>
      </c>
      <c r="F73" s="50"/>
      <c r="G73" s="17" t="s">
        <v>169</v>
      </c>
    </row>
    <row r="74" spans="1:7" ht="15.75" customHeight="1">
      <c r="A74" s="16" t="s">
        <v>79</v>
      </c>
      <c r="B74" s="102" t="s">
        <v>112</v>
      </c>
      <c r="C74" s="19">
        <f t="shared" si="2"/>
        <v>1</v>
      </c>
      <c r="D74" s="19"/>
      <c r="E74" s="26">
        <f t="shared" si="3"/>
        <v>1</v>
      </c>
      <c r="F74" s="50"/>
      <c r="G74" s="17" t="s">
        <v>170</v>
      </c>
    </row>
    <row r="75" spans="1:9" ht="15.75" customHeight="1">
      <c r="A75" s="16" t="s">
        <v>80</v>
      </c>
      <c r="B75" s="102" t="s">
        <v>112</v>
      </c>
      <c r="C75" s="19">
        <f t="shared" si="2"/>
        <v>1</v>
      </c>
      <c r="D75" s="19">
        <v>0.5</v>
      </c>
      <c r="E75" s="26">
        <f t="shared" si="3"/>
        <v>0.5</v>
      </c>
      <c r="F75" s="50" t="s">
        <v>343</v>
      </c>
      <c r="G75" s="17" t="s">
        <v>325</v>
      </c>
      <c r="I75" s="66"/>
    </row>
    <row r="76" spans="1:7" ht="15.75" customHeight="1">
      <c r="A76" s="20" t="s">
        <v>81</v>
      </c>
      <c r="B76" s="30"/>
      <c r="C76" s="23"/>
      <c r="D76" s="23"/>
      <c r="E76" s="27"/>
      <c r="F76" s="51"/>
      <c r="G76" s="24"/>
    </row>
    <row r="77" spans="1:7" ht="15.75" customHeight="1">
      <c r="A77" s="16" t="s">
        <v>82</v>
      </c>
      <c r="B77" s="102" t="s">
        <v>112</v>
      </c>
      <c r="C77" s="19">
        <f t="shared" si="2"/>
        <v>1</v>
      </c>
      <c r="D77" s="19"/>
      <c r="E77" s="26">
        <f t="shared" si="3"/>
        <v>1</v>
      </c>
      <c r="F77" s="50"/>
      <c r="G77" s="17" t="s">
        <v>171</v>
      </c>
    </row>
    <row r="78" spans="1:7" ht="15.75" customHeight="1">
      <c r="A78" s="16" t="s">
        <v>84</v>
      </c>
      <c r="B78" s="102" t="s">
        <v>112</v>
      </c>
      <c r="C78" s="19">
        <f t="shared" si="2"/>
        <v>1</v>
      </c>
      <c r="D78" s="19"/>
      <c r="E78" s="26">
        <f t="shared" si="3"/>
        <v>1</v>
      </c>
      <c r="F78" s="50"/>
      <c r="G78" s="15" t="s">
        <v>172</v>
      </c>
    </row>
    <row r="79" spans="1:7" ht="15.75" customHeight="1">
      <c r="A79" s="16" t="s">
        <v>85</v>
      </c>
      <c r="B79" s="102" t="s">
        <v>113</v>
      </c>
      <c r="C79" s="19">
        <f t="shared" si="2"/>
        <v>0</v>
      </c>
      <c r="D79" s="19"/>
      <c r="E79" s="26">
        <f t="shared" si="3"/>
        <v>0</v>
      </c>
      <c r="F79" s="50"/>
      <c r="G79" s="17" t="s">
        <v>173</v>
      </c>
    </row>
    <row r="80" spans="1:7" ht="15.75" customHeight="1">
      <c r="A80" s="16" t="s">
        <v>86</v>
      </c>
      <c r="B80" s="102" t="s">
        <v>112</v>
      </c>
      <c r="C80" s="19">
        <f t="shared" si="2"/>
        <v>1</v>
      </c>
      <c r="D80" s="19"/>
      <c r="E80" s="26">
        <f t="shared" si="3"/>
        <v>1</v>
      </c>
      <c r="F80" s="50"/>
      <c r="G80" s="17" t="s">
        <v>174</v>
      </c>
    </row>
    <row r="81" spans="1:7" ht="15.75" customHeight="1">
      <c r="A81" s="16" t="s">
        <v>88</v>
      </c>
      <c r="B81" s="102" t="s">
        <v>112</v>
      </c>
      <c r="C81" s="19">
        <f t="shared" si="2"/>
        <v>1</v>
      </c>
      <c r="D81" s="19"/>
      <c r="E81" s="26">
        <f t="shared" si="3"/>
        <v>1</v>
      </c>
      <c r="F81" s="50"/>
      <c r="G81" s="17" t="s">
        <v>176</v>
      </c>
    </row>
    <row r="82" spans="1:9" ht="15.75" customHeight="1">
      <c r="A82" s="16" t="s">
        <v>89</v>
      </c>
      <c r="B82" s="102" t="s">
        <v>112</v>
      </c>
      <c r="C82" s="19">
        <f t="shared" si="2"/>
        <v>1</v>
      </c>
      <c r="D82" s="19"/>
      <c r="E82" s="26">
        <f t="shared" si="3"/>
        <v>1</v>
      </c>
      <c r="F82" s="50" t="s">
        <v>332</v>
      </c>
      <c r="G82" s="17" t="s">
        <v>177</v>
      </c>
      <c r="I82" s="66"/>
    </row>
    <row r="83" spans="1:7" ht="15.75" customHeight="1">
      <c r="A83" s="16" t="s">
        <v>90</v>
      </c>
      <c r="B83" s="102" t="s">
        <v>113</v>
      </c>
      <c r="C83" s="19">
        <f t="shared" si="2"/>
        <v>0</v>
      </c>
      <c r="D83" s="19"/>
      <c r="E83" s="26">
        <f t="shared" si="3"/>
        <v>0</v>
      </c>
      <c r="F83" s="50"/>
      <c r="G83" s="17" t="s">
        <v>178</v>
      </c>
    </row>
    <row r="84" spans="1:7" ht="15.75" customHeight="1">
      <c r="A84" s="16" t="s">
        <v>91</v>
      </c>
      <c r="B84" s="102" t="s">
        <v>112</v>
      </c>
      <c r="C84" s="19">
        <f t="shared" si="2"/>
        <v>1</v>
      </c>
      <c r="D84" s="19"/>
      <c r="E84" s="26">
        <f t="shared" si="3"/>
        <v>1</v>
      </c>
      <c r="F84" s="50" t="s">
        <v>344</v>
      </c>
      <c r="G84" s="17" t="s">
        <v>179</v>
      </c>
    </row>
    <row r="85" spans="1:7" ht="15.75" customHeight="1">
      <c r="A85" s="16" t="s">
        <v>92</v>
      </c>
      <c r="B85" s="102" t="s">
        <v>112</v>
      </c>
      <c r="C85" s="19">
        <f t="shared" si="2"/>
        <v>1</v>
      </c>
      <c r="D85" s="19"/>
      <c r="E85" s="26">
        <f t="shared" si="3"/>
        <v>1</v>
      </c>
      <c r="F85" s="50"/>
      <c r="G85" s="17" t="s">
        <v>180</v>
      </c>
    </row>
    <row r="86" spans="1:7" ht="15.75" customHeight="1">
      <c r="A86" s="16" t="s">
        <v>93</v>
      </c>
      <c r="B86" s="102" t="s">
        <v>113</v>
      </c>
      <c r="C86" s="19">
        <f t="shared" si="2"/>
        <v>0</v>
      </c>
      <c r="D86" s="19"/>
      <c r="E86" s="26">
        <f t="shared" si="3"/>
        <v>0</v>
      </c>
      <c r="F86" s="50"/>
      <c r="G86" s="17" t="s">
        <v>181</v>
      </c>
    </row>
    <row r="87" spans="1:7" ht="15.75" customHeight="1">
      <c r="A87" s="20" t="s">
        <v>94</v>
      </c>
      <c r="B87" s="30"/>
      <c r="C87" s="23"/>
      <c r="D87" s="23"/>
      <c r="E87" s="27"/>
      <c r="F87" s="51"/>
      <c r="G87" s="24"/>
    </row>
    <row r="88" spans="1:7" ht="15.75" customHeight="1">
      <c r="A88" s="16" t="s">
        <v>83</v>
      </c>
      <c r="B88" s="102" t="s">
        <v>112</v>
      </c>
      <c r="C88" s="19">
        <f>IF(B88="Да, имеется",1,0)</f>
        <v>1</v>
      </c>
      <c r="D88" s="19"/>
      <c r="E88" s="26">
        <f>C88*(1-D88)</f>
        <v>1</v>
      </c>
      <c r="F88" s="50" t="s">
        <v>341</v>
      </c>
      <c r="G88" s="17" t="s">
        <v>326</v>
      </c>
    </row>
    <row r="89" spans="1:7" ht="15.75" customHeight="1">
      <c r="A89" s="16" t="s">
        <v>95</v>
      </c>
      <c r="B89" s="102" t="s">
        <v>112</v>
      </c>
      <c r="C89" s="19">
        <f t="shared" si="2"/>
        <v>1</v>
      </c>
      <c r="D89" s="19"/>
      <c r="E89" s="26">
        <f t="shared" si="3"/>
        <v>1</v>
      </c>
      <c r="F89" s="50"/>
      <c r="G89" s="17" t="s">
        <v>182</v>
      </c>
    </row>
    <row r="90" spans="1:7" ht="15.75" customHeight="1">
      <c r="A90" s="16" t="s">
        <v>87</v>
      </c>
      <c r="B90" s="102" t="s">
        <v>113</v>
      </c>
      <c r="C90" s="19">
        <f>IF(B90="Да, имеется",1,0)</f>
        <v>0</v>
      </c>
      <c r="D90" s="19"/>
      <c r="E90" s="26">
        <f>C90*(1-D90)</f>
        <v>0</v>
      </c>
      <c r="F90" s="50"/>
      <c r="G90" s="17" t="s">
        <v>175</v>
      </c>
    </row>
    <row r="91" spans="1:9" ht="15.75" customHeight="1">
      <c r="A91" s="16" t="s">
        <v>96</v>
      </c>
      <c r="B91" s="102" t="s">
        <v>112</v>
      </c>
      <c r="C91" s="19">
        <f t="shared" si="2"/>
        <v>1</v>
      </c>
      <c r="D91" s="19">
        <v>0.5</v>
      </c>
      <c r="E91" s="26">
        <f t="shared" si="3"/>
        <v>0.5</v>
      </c>
      <c r="F91" s="50" t="s">
        <v>350</v>
      </c>
      <c r="G91" s="17" t="s">
        <v>327</v>
      </c>
      <c r="I91" s="66"/>
    </row>
    <row r="92" spans="1:9" ht="15.75" customHeight="1">
      <c r="A92" s="16" t="s">
        <v>97</v>
      </c>
      <c r="B92" s="102" t="s">
        <v>112</v>
      </c>
      <c r="C92" s="19">
        <f t="shared" si="2"/>
        <v>1</v>
      </c>
      <c r="D92" s="19">
        <v>0.5</v>
      </c>
      <c r="E92" s="26">
        <f t="shared" si="3"/>
        <v>0.5</v>
      </c>
      <c r="F92" s="50" t="s">
        <v>349</v>
      </c>
      <c r="G92" s="17" t="s">
        <v>183</v>
      </c>
      <c r="I92" s="66"/>
    </row>
    <row r="93" spans="1:7" ht="15.75" customHeight="1">
      <c r="A93" s="16" t="s">
        <v>98</v>
      </c>
      <c r="B93" s="102" t="s">
        <v>112</v>
      </c>
      <c r="C93" s="19">
        <f t="shared" si="2"/>
        <v>1</v>
      </c>
      <c r="D93" s="19"/>
      <c r="E93" s="26">
        <f t="shared" si="3"/>
        <v>1</v>
      </c>
      <c r="F93" s="50"/>
      <c r="G93" s="17" t="s">
        <v>184</v>
      </c>
    </row>
    <row r="94" spans="1:9" ht="15.75" customHeight="1">
      <c r="A94" s="16" t="s">
        <v>99</v>
      </c>
      <c r="B94" s="102" t="s">
        <v>112</v>
      </c>
      <c r="C94" s="19">
        <f t="shared" si="2"/>
        <v>1</v>
      </c>
      <c r="D94" s="19">
        <v>0.5</v>
      </c>
      <c r="E94" s="26">
        <f t="shared" si="3"/>
        <v>0.5</v>
      </c>
      <c r="F94" s="50" t="s">
        <v>329</v>
      </c>
      <c r="G94" s="17" t="s">
        <v>328</v>
      </c>
      <c r="I94" s="66"/>
    </row>
    <row r="95" spans="1:7" ht="15.75" customHeight="1">
      <c r="A95" s="16" t="s">
        <v>100</v>
      </c>
      <c r="B95" s="102" t="s">
        <v>112</v>
      </c>
      <c r="C95" s="19">
        <f t="shared" si="2"/>
        <v>1</v>
      </c>
      <c r="D95" s="19">
        <v>0.5</v>
      </c>
      <c r="E95" s="26">
        <f t="shared" si="3"/>
        <v>0.5</v>
      </c>
      <c r="F95" s="50" t="s">
        <v>334</v>
      </c>
      <c r="G95" s="17" t="s">
        <v>330</v>
      </c>
    </row>
    <row r="96" spans="1:7" ht="15.75" customHeight="1">
      <c r="A96" s="16" t="s">
        <v>101</v>
      </c>
      <c r="B96" s="102" t="s">
        <v>112</v>
      </c>
      <c r="C96" s="19">
        <f t="shared" si="2"/>
        <v>1</v>
      </c>
      <c r="D96" s="19">
        <v>0.5</v>
      </c>
      <c r="E96" s="26">
        <f t="shared" si="3"/>
        <v>0.5</v>
      </c>
      <c r="F96" s="50" t="s">
        <v>334</v>
      </c>
      <c r="G96" s="17" t="s">
        <v>331</v>
      </c>
    </row>
    <row r="97" spans="1:7" ht="15.75" customHeight="1">
      <c r="A97" s="16" t="s">
        <v>102</v>
      </c>
      <c r="B97" s="102" t="s">
        <v>112</v>
      </c>
      <c r="C97" s="19">
        <f t="shared" si="2"/>
        <v>1</v>
      </c>
      <c r="D97" s="19">
        <v>0.5</v>
      </c>
      <c r="E97" s="26">
        <f t="shared" si="3"/>
        <v>0.5</v>
      </c>
      <c r="F97" s="50" t="s">
        <v>345</v>
      </c>
      <c r="G97" s="17" t="s">
        <v>244</v>
      </c>
    </row>
    <row r="98" spans="1:7" ht="15.75" customHeight="1">
      <c r="A98" s="16" t="s">
        <v>103</v>
      </c>
      <c r="B98" s="102" t="s">
        <v>112</v>
      </c>
      <c r="C98" s="19">
        <f t="shared" si="2"/>
        <v>1</v>
      </c>
      <c r="D98" s="19">
        <v>0.5</v>
      </c>
      <c r="E98" s="26">
        <f t="shared" si="3"/>
        <v>0.5</v>
      </c>
      <c r="F98" s="50" t="s">
        <v>346</v>
      </c>
      <c r="G98" s="17" t="s">
        <v>245</v>
      </c>
    </row>
    <row r="99" spans="1:7" ht="28.5" customHeight="1">
      <c r="A99" s="135" t="s">
        <v>347</v>
      </c>
      <c r="B99" s="136"/>
      <c r="C99" s="136"/>
      <c r="D99" s="136"/>
      <c r="E99" s="136"/>
      <c r="F99" s="136"/>
      <c r="G99" s="136"/>
    </row>
  </sheetData>
  <sheetProtection/>
  <autoFilter ref="A6:G99"/>
  <mergeCells count="10">
    <mergeCell ref="A99:G99"/>
    <mergeCell ref="G3:G5"/>
    <mergeCell ref="C3:E3"/>
    <mergeCell ref="A1:G1"/>
    <mergeCell ref="A3:A5"/>
    <mergeCell ref="C4:C5"/>
    <mergeCell ref="D4:D5"/>
    <mergeCell ref="E4:E5"/>
    <mergeCell ref="F3:F5"/>
    <mergeCell ref="A2:G2"/>
  </mergeCells>
  <dataValidations count="2">
    <dataValidation type="list" allowBlank="1" showInputMessage="1" showErrorMessage="1" sqref="G6">
      <formula1>'7.1'!#REF!</formula1>
    </dataValidation>
    <dataValidation type="list" allowBlank="1" showInputMessage="1" showErrorMessage="1" sqref="B7:B77 B78:B80 B81:B98">
      <formula1>$B$4:$B$5</formula1>
    </dataValidation>
  </dataValidations>
  <hyperlinks>
    <hyperlink ref="G78" r:id="rId1" display="http://www.minfintuva.ru/"/>
    <hyperlink ref="G13" r:id="rId2" display="http://depfin.adm44.ru/index.aspx"/>
    <hyperlink ref="G93" r:id="rId3" display="https://minfin.khabkrai.ru/portal/Menu/Page/1"/>
    <hyperlink ref="G63" r:id="rId4" display="http://mf.nnov.ru/"/>
    <hyperlink ref="G16" r:id="rId5" display="http://mf.mosreg.ru/"/>
    <hyperlink ref="G15" r:id="rId6" display="http://www.admlip.ru/economy/finances/vnutrenniy-gosudarstvennyy-finansovyy-kontrol/"/>
    <hyperlink ref="G89" r:id="rId7" display="http://minfin.sakha.gov.ru/"/>
    <hyperlink ref="G71" r:id="rId8" display="http://minfin.midural.ru/"/>
    <hyperlink ref="G47" r:id="rId9" display="http://minfin.e-dag.ru/"/>
    <hyperlink ref="G22" r:id="rId10" display="http://minfin.tularegion.ru/"/>
    <hyperlink ref="G77" r:id="rId11" display="http://www.minfin-altai.ru/"/>
    <hyperlink ref="G86" r:id="rId12" display="http://www.findep.org/"/>
    <hyperlink ref="G33" r:id="rId13" display="http://www.novkfo.ru/"/>
    <hyperlink ref="G83" r:id="rId14" display="http://www.ofukem.ru/"/>
    <hyperlink ref="G28" r:id="rId15" display="https://dvinaland.ru/gov/-h3ffy732"/>
    <hyperlink ref="G26" r:id="rId16" display="http://minfin.karelia.ru/about-us/"/>
    <hyperlink ref="G64" r:id="rId17" display="http://minfin.orb.ru/"/>
    <hyperlink ref="G84" r:id="rId18" display="http://www.mfnso.nso.ru/"/>
    <hyperlink ref="G81" r:id="rId19" display="http://minfin.krskstate.ru/"/>
    <hyperlink ref="G90" r:id="rId20" display="http://минфин.забайкальскийкрай.рф/"/>
    <hyperlink ref="G80" r:id="rId21" display="http://fin22.ru/"/>
    <hyperlink ref="G74" r:id="rId22" display="http://www.depfin.admhmao.ru/"/>
    <hyperlink ref="G73" r:id="rId23" display="http://www.minfin74.ru/"/>
    <hyperlink ref="G70" r:id="rId24" display="http://www.finupr.kurganobl.ru/"/>
    <hyperlink ref="G62" r:id="rId25" display="http://www.minfin.kirov.ru/"/>
    <hyperlink ref="G58" r:id="rId26" display="http://minfin.tatarstan.ru/"/>
    <hyperlink ref="G56" r:id="rId27" display="http://mari-el.gov.ru/minfin/Pages/main.aspx"/>
    <hyperlink ref="G48" r:id="rId28" display="http://www.mfri.ru/"/>
    <hyperlink ref="G38" r:id="rId29" display="http://minfin01-maykop.ru/Menu/Page/1"/>
    <hyperlink ref="G36" r:id="rId30" display="http://dfei.adm-nao.ru/"/>
    <hyperlink ref="G29" r:id="rId31" display="http://www.df35.ru/"/>
    <hyperlink ref="G19" r:id="rId32" display="http://www.finsmol.ru/start"/>
    <hyperlink ref="G14" r:id="rId33" display="http://adm.rkursk.ru/index.php?id=37"/>
    <hyperlink ref="G11" r:id="rId34" display="http://df.ivanovoobl.ru/"/>
    <hyperlink ref="G10" r:id="rId35" display="http://www.gfu.vrn.ru/"/>
    <hyperlink ref="G59" r:id="rId36" display="http://mfur.ru/"/>
    <hyperlink ref="G50" r:id="rId37" display="http://minfin09.ru/"/>
    <hyperlink ref="G42" r:id="rId38" display="https://minfin.astrobl.ru/node"/>
    <hyperlink ref="G41" r:id="rId39" display="http://minfinkubani.ru/"/>
    <hyperlink ref="G20" r:id="rId40" display="http://fin.tmbreg.ru/"/>
    <hyperlink ref="G7" r:id="rId41" display="http://beldepfin.ru/"/>
    <hyperlink ref="G79" r:id="rId42" display="http://www.r-19.ru/authorities/ministry-of-finance-of-the-republic-of-khakassia/common/"/>
    <hyperlink ref="G17" r:id="rId43" display="http://orel-region.ru/index.php?head=20&amp;part=25"/>
    <hyperlink ref="G9" r:id="rId44" display="http://dtf.avo.ru/main"/>
    <hyperlink ref="G8" r:id="rId45" display="http://ns.bryanskoblfin.ru/"/>
    <hyperlink ref="G27" r:id="rId46" display="http://www.minfin.rkomi.ru/"/>
    <hyperlink ref="G39" r:id="rId47" display="http://minfin.kalmregion.ru/"/>
    <hyperlink ref="G43" r:id="rId48" display="http://volgafin.volgograd.ru/"/>
    <hyperlink ref="G51" r:id="rId49" display="http://mfrno-a.ru/"/>
    <hyperlink ref="G57" r:id="rId50" display="http://www.minfinrm.ru/"/>
    <hyperlink ref="G66" r:id="rId51" display="http://minfin-samara.ru/"/>
    <hyperlink ref="G30" r:id="rId52" display="http://minfin39.ru/index.php"/>
    <hyperlink ref="G65" r:id="rId53" display="http://finance.pnzreg.ru/"/>
    <hyperlink ref="G82" r:id="rId54" display="http://gfu.ru/"/>
    <hyperlink ref="G85" r:id="rId55" display="http://mf.omskportal.ru/"/>
    <hyperlink ref="G32" r:id="rId56" display="http://minfin.gov-murman.ru/"/>
    <hyperlink ref="G34" r:id="rId57" display="http://finance.pskov.ru/"/>
    <hyperlink ref="G18" r:id="rId58" display="https://minfin.ryazangov.ru/"/>
    <hyperlink ref="G35" r:id="rId59" display="https://fincom.spb.ru/"/>
    <hyperlink ref="G53" r:id="rId60" display="http://www.mfsk.ru/"/>
    <hyperlink ref="G12" r:id="rId61" display="http://admoblkaluga.ru/sub/finan/useful_links.php"/>
    <hyperlink ref="G24" r:id="rId62" display="https://www.mos.ru/findep/"/>
    <hyperlink ref="G52" r:id="rId63" display="http://www.minfinchr.ru/"/>
    <hyperlink ref="G60" r:id="rId64" display="http://minfin.cap.ru/"/>
    <hyperlink ref="G61" r:id="rId65" display="http://budget.permkrai.ru/"/>
    <hyperlink ref="G68" r:id="rId66" display="http://ufo.ulntc.ru/"/>
    <hyperlink ref="G98" r:id="rId67" display="http://chaogov.ru/vlast/organy-vlasti/depfin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9" r:id="rId68"/>
  <headerFooter>
    <oddFooter>&amp;C&amp;9&amp;A&amp;R&amp;P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R27" sqref="R27"/>
    </sheetView>
  </sheetViews>
  <sheetFormatPr defaultColWidth="9.140625" defaultRowHeight="15"/>
  <cols>
    <col min="1" max="1" width="30.28125" style="0" customWidth="1"/>
    <col min="2" max="2" width="38.28125" style="7" customWidth="1"/>
    <col min="3" max="3" width="5.7109375" style="0" customWidth="1"/>
    <col min="4" max="4" width="4.7109375" style="0" customWidth="1"/>
    <col min="5" max="5" width="4.7109375" style="28" customWidth="1"/>
    <col min="6" max="6" width="5.7109375" style="0" customWidth="1"/>
    <col min="7" max="7" width="21.28125" style="70" customWidth="1"/>
    <col min="8" max="8" width="36.8515625" style="0" customWidth="1"/>
    <col min="9" max="9" width="9.140625" style="71" customWidth="1"/>
  </cols>
  <sheetData>
    <row r="1" spans="1:8" ht="31.5" customHeight="1">
      <c r="A1" s="149" t="s">
        <v>252</v>
      </c>
      <c r="B1" s="149"/>
      <c r="C1" s="149"/>
      <c r="D1" s="149"/>
      <c r="E1" s="149"/>
      <c r="F1" s="149"/>
      <c r="G1" s="149"/>
      <c r="H1" s="150"/>
    </row>
    <row r="2" spans="1:8" ht="15" customHeight="1">
      <c r="A2" s="151" t="s">
        <v>532</v>
      </c>
      <c r="B2" s="152"/>
      <c r="C2" s="152"/>
      <c r="D2" s="152"/>
      <c r="E2" s="152"/>
      <c r="F2" s="152"/>
      <c r="G2" s="152"/>
      <c r="H2" s="152"/>
    </row>
    <row r="3" spans="1:8" ht="66.75" customHeight="1">
      <c r="A3" s="153" t="s">
        <v>122</v>
      </c>
      <c r="B3" s="101" t="s">
        <v>250</v>
      </c>
      <c r="C3" s="154" t="s">
        <v>185</v>
      </c>
      <c r="D3" s="155"/>
      <c r="E3" s="155"/>
      <c r="F3" s="156"/>
      <c r="G3" s="153" t="s">
        <v>241</v>
      </c>
      <c r="H3" s="153" t="s">
        <v>186</v>
      </c>
    </row>
    <row r="4" spans="1:8" ht="15" customHeight="1">
      <c r="A4" s="153"/>
      <c r="B4" s="31" t="str">
        <f>Методика!B17</f>
        <v>Да, размещен</v>
      </c>
      <c r="C4" s="159" t="s">
        <v>106</v>
      </c>
      <c r="D4" s="157" t="s">
        <v>351</v>
      </c>
      <c r="E4" s="157" t="s">
        <v>352</v>
      </c>
      <c r="F4" s="161" t="s">
        <v>124</v>
      </c>
      <c r="G4" s="153"/>
      <c r="H4" s="153"/>
    </row>
    <row r="5" spans="1:8" ht="15" customHeight="1">
      <c r="A5" s="158"/>
      <c r="B5" s="31" t="str">
        <f>Методика!B18</f>
        <v>Нет, не размещен или не отвечает требованиям</v>
      </c>
      <c r="C5" s="160"/>
      <c r="D5" s="158"/>
      <c r="E5" s="158"/>
      <c r="F5" s="160"/>
      <c r="G5" s="153"/>
      <c r="H5" s="153"/>
    </row>
    <row r="6" spans="1:8" ht="15.75" customHeight="1">
      <c r="A6" s="20" t="s">
        <v>11</v>
      </c>
      <c r="B6" s="30"/>
      <c r="C6" s="29"/>
      <c r="D6" s="29"/>
      <c r="E6" s="30"/>
      <c r="F6" s="29"/>
      <c r="G6" s="69"/>
      <c r="H6" s="22"/>
    </row>
    <row r="7" spans="1:8" ht="15.75" customHeight="1">
      <c r="A7" s="16" t="s">
        <v>12</v>
      </c>
      <c r="B7" s="102" t="s">
        <v>115</v>
      </c>
      <c r="C7" s="19">
        <f>IF(B7="Да, размещен",1,0)</f>
        <v>1</v>
      </c>
      <c r="D7" s="19"/>
      <c r="E7" s="91"/>
      <c r="F7" s="26">
        <f>C7*(1-D7)*(1-E7)</f>
        <v>1</v>
      </c>
      <c r="G7" s="68"/>
      <c r="H7" s="15" t="s">
        <v>187</v>
      </c>
    </row>
    <row r="8" spans="1:8" ht="15.75" customHeight="1">
      <c r="A8" s="16" t="s">
        <v>13</v>
      </c>
      <c r="B8" s="102" t="s">
        <v>115</v>
      </c>
      <c r="C8" s="19">
        <f aca="true" t="shared" si="0" ref="C8:C71">IF(B8="Да, размещен",1,0)</f>
        <v>1</v>
      </c>
      <c r="D8" s="19"/>
      <c r="E8" s="91"/>
      <c r="F8" s="26">
        <f aca="true" t="shared" si="1" ref="F8:F71">C8*(1-D8)*(1-E8)</f>
        <v>1</v>
      </c>
      <c r="G8" s="68"/>
      <c r="H8" s="18" t="s">
        <v>188</v>
      </c>
    </row>
    <row r="9" spans="1:8" ht="15.75" customHeight="1">
      <c r="A9" s="16" t="s">
        <v>14</v>
      </c>
      <c r="B9" s="102" t="s">
        <v>116</v>
      </c>
      <c r="C9" s="19">
        <f t="shared" si="0"/>
        <v>0</v>
      </c>
      <c r="D9" s="19"/>
      <c r="E9" s="91"/>
      <c r="F9" s="26">
        <f t="shared" si="1"/>
        <v>0</v>
      </c>
      <c r="G9" s="68" t="s">
        <v>429</v>
      </c>
      <c r="H9" s="18" t="s">
        <v>189</v>
      </c>
    </row>
    <row r="10" spans="1:8" ht="15.75" customHeight="1">
      <c r="A10" s="16" t="s">
        <v>15</v>
      </c>
      <c r="B10" s="102" t="s">
        <v>115</v>
      </c>
      <c r="C10" s="19">
        <f t="shared" si="0"/>
        <v>1</v>
      </c>
      <c r="D10" s="19"/>
      <c r="E10" s="91"/>
      <c r="F10" s="26">
        <f t="shared" si="1"/>
        <v>1</v>
      </c>
      <c r="G10" s="68"/>
      <c r="H10" s="18" t="s">
        <v>190</v>
      </c>
    </row>
    <row r="11" spans="1:8" ht="15.75" customHeight="1">
      <c r="A11" s="16" t="s">
        <v>16</v>
      </c>
      <c r="B11" s="102" t="s">
        <v>115</v>
      </c>
      <c r="C11" s="19">
        <f t="shared" si="0"/>
        <v>1</v>
      </c>
      <c r="D11" s="19"/>
      <c r="E11" s="91"/>
      <c r="F11" s="26">
        <f t="shared" si="1"/>
        <v>1</v>
      </c>
      <c r="G11" s="68"/>
      <c r="H11" s="18" t="s">
        <v>191</v>
      </c>
    </row>
    <row r="12" spans="1:8" ht="15.75" customHeight="1">
      <c r="A12" s="16" t="s">
        <v>17</v>
      </c>
      <c r="B12" s="102" t="s">
        <v>115</v>
      </c>
      <c r="C12" s="19">
        <f t="shared" si="0"/>
        <v>1</v>
      </c>
      <c r="D12" s="19"/>
      <c r="E12" s="91"/>
      <c r="F12" s="26">
        <f t="shared" si="1"/>
        <v>1</v>
      </c>
      <c r="G12" s="68"/>
      <c r="H12" s="18" t="s">
        <v>192</v>
      </c>
    </row>
    <row r="13" spans="1:8" ht="15.75" customHeight="1">
      <c r="A13" s="16" t="s">
        <v>18</v>
      </c>
      <c r="B13" s="102" t="s">
        <v>115</v>
      </c>
      <c r="C13" s="19">
        <f t="shared" si="0"/>
        <v>1</v>
      </c>
      <c r="D13" s="19"/>
      <c r="E13" s="91"/>
      <c r="F13" s="26">
        <f t="shared" si="1"/>
        <v>1</v>
      </c>
      <c r="G13" s="68"/>
      <c r="H13" s="18" t="s">
        <v>255</v>
      </c>
    </row>
    <row r="14" spans="1:8" ht="15.75" customHeight="1">
      <c r="A14" s="16" t="s">
        <v>19</v>
      </c>
      <c r="B14" s="102" t="s">
        <v>115</v>
      </c>
      <c r="C14" s="19">
        <f t="shared" si="0"/>
        <v>1</v>
      </c>
      <c r="D14" s="19"/>
      <c r="E14" s="91"/>
      <c r="F14" s="26">
        <f t="shared" si="1"/>
        <v>1</v>
      </c>
      <c r="G14" s="68"/>
      <c r="H14" s="18" t="s">
        <v>193</v>
      </c>
    </row>
    <row r="15" spans="1:8" ht="15.75" customHeight="1">
      <c r="A15" s="16" t="s">
        <v>20</v>
      </c>
      <c r="B15" s="102" t="s">
        <v>115</v>
      </c>
      <c r="C15" s="19">
        <f t="shared" si="0"/>
        <v>1</v>
      </c>
      <c r="D15" s="19"/>
      <c r="E15" s="91"/>
      <c r="F15" s="26">
        <f t="shared" si="1"/>
        <v>1</v>
      </c>
      <c r="G15" s="68"/>
      <c r="H15" s="18" t="s">
        <v>369</v>
      </c>
    </row>
    <row r="16" spans="1:8" ht="15.75" customHeight="1">
      <c r="A16" s="16" t="s">
        <v>21</v>
      </c>
      <c r="B16" s="102" t="s">
        <v>115</v>
      </c>
      <c r="C16" s="19">
        <f t="shared" si="0"/>
        <v>1</v>
      </c>
      <c r="D16" s="19"/>
      <c r="E16" s="91"/>
      <c r="F16" s="26">
        <f t="shared" si="1"/>
        <v>1</v>
      </c>
      <c r="G16" s="68"/>
      <c r="H16" s="18" t="s">
        <v>195</v>
      </c>
    </row>
    <row r="17" spans="1:8" ht="15.75" customHeight="1">
      <c r="A17" s="16" t="s">
        <v>22</v>
      </c>
      <c r="B17" s="102" t="s">
        <v>115</v>
      </c>
      <c r="C17" s="19">
        <f t="shared" si="0"/>
        <v>1</v>
      </c>
      <c r="D17" s="19"/>
      <c r="E17" s="91"/>
      <c r="F17" s="26">
        <f t="shared" si="1"/>
        <v>1</v>
      </c>
      <c r="G17" s="68"/>
      <c r="H17" s="18" t="s">
        <v>196</v>
      </c>
    </row>
    <row r="18" spans="1:8" ht="15.75" customHeight="1">
      <c r="A18" s="16" t="s">
        <v>23</v>
      </c>
      <c r="B18" s="102" t="s">
        <v>115</v>
      </c>
      <c r="C18" s="19">
        <f t="shared" si="0"/>
        <v>1</v>
      </c>
      <c r="D18" s="19"/>
      <c r="E18" s="91"/>
      <c r="F18" s="26">
        <f t="shared" si="1"/>
        <v>1</v>
      </c>
      <c r="G18" s="68"/>
      <c r="H18" s="18" t="s">
        <v>256</v>
      </c>
    </row>
    <row r="19" spans="1:8" ht="15.75" customHeight="1">
      <c r="A19" s="16" t="s">
        <v>24</v>
      </c>
      <c r="B19" s="102" t="s">
        <v>115</v>
      </c>
      <c r="C19" s="19">
        <f t="shared" si="0"/>
        <v>1</v>
      </c>
      <c r="D19" s="19"/>
      <c r="E19" s="91"/>
      <c r="F19" s="26">
        <f t="shared" si="1"/>
        <v>1</v>
      </c>
      <c r="G19" s="68"/>
      <c r="H19" s="18" t="s">
        <v>257</v>
      </c>
    </row>
    <row r="20" spans="1:8" ht="15.75" customHeight="1">
      <c r="A20" s="16" t="s">
        <v>25</v>
      </c>
      <c r="B20" s="102" t="s">
        <v>115</v>
      </c>
      <c r="C20" s="19">
        <f t="shared" si="0"/>
        <v>1</v>
      </c>
      <c r="D20" s="19"/>
      <c r="E20" s="91"/>
      <c r="F20" s="26">
        <f t="shared" si="1"/>
        <v>1</v>
      </c>
      <c r="G20" s="68"/>
      <c r="H20" s="18" t="s">
        <v>197</v>
      </c>
    </row>
    <row r="21" spans="1:8" ht="15.75" customHeight="1">
      <c r="A21" s="16" t="s">
        <v>26</v>
      </c>
      <c r="B21" s="102" t="s">
        <v>115</v>
      </c>
      <c r="C21" s="19">
        <f t="shared" si="0"/>
        <v>1</v>
      </c>
      <c r="D21" s="19"/>
      <c r="E21" s="91"/>
      <c r="F21" s="26">
        <f t="shared" si="1"/>
        <v>1</v>
      </c>
      <c r="G21" s="68"/>
      <c r="H21" s="18" t="s">
        <v>258</v>
      </c>
    </row>
    <row r="22" spans="1:8" ht="15.75" customHeight="1">
      <c r="A22" s="16" t="s">
        <v>27</v>
      </c>
      <c r="B22" s="102" t="s">
        <v>115</v>
      </c>
      <c r="C22" s="19">
        <f t="shared" si="0"/>
        <v>1</v>
      </c>
      <c r="D22" s="19"/>
      <c r="E22" s="91"/>
      <c r="F22" s="26">
        <f t="shared" si="1"/>
        <v>1</v>
      </c>
      <c r="G22" s="68"/>
      <c r="H22" s="18" t="s">
        <v>198</v>
      </c>
    </row>
    <row r="23" spans="1:8" ht="15.75" customHeight="1">
      <c r="A23" s="16" t="s">
        <v>28</v>
      </c>
      <c r="B23" s="102" t="s">
        <v>115</v>
      </c>
      <c r="C23" s="19">
        <f t="shared" si="0"/>
        <v>1</v>
      </c>
      <c r="D23" s="19"/>
      <c r="E23" s="91"/>
      <c r="F23" s="26">
        <f t="shared" si="1"/>
        <v>1</v>
      </c>
      <c r="G23" s="68"/>
      <c r="H23" s="18" t="s">
        <v>199</v>
      </c>
    </row>
    <row r="24" spans="1:8" ht="15.75" customHeight="1">
      <c r="A24" s="16" t="s">
        <v>29</v>
      </c>
      <c r="B24" s="102" t="s">
        <v>115</v>
      </c>
      <c r="C24" s="19">
        <f t="shared" si="0"/>
        <v>1</v>
      </c>
      <c r="D24" s="19"/>
      <c r="E24" s="91"/>
      <c r="F24" s="26">
        <f t="shared" si="1"/>
        <v>1</v>
      </c>
      <c r="G24" s="68"/>
      <c r="H24" s="18" t="s">
        <v>259</v>
      </c>
    </row>
    <row r="25" spans="1:8" ht="15.75" customHeight="1">
      <c r="A25" s="20" t="s">
        <v>30</v>
      </c>
      <c r="B25" s="30"/>
      <c r="C25" s="23"/>
      <c r="D25" s="30"/>
      <c r="E25" s="23"/>
      <c r="F25" s="27"/>
      <c r="G25" s="72"/>
      <c r="H25" s="30"/>
    </row>
    <row r="26" spans="1:8" ht="15.75" customHeight="1">
      <c r="A26" s="16" t="s">
        <v>31</v>
      </c>
      <c r="B26" s="102" t="s">
        <v>115</v>
      </c>
      <c r="C26" s="19">
        <f t="shared" si="0"/>
        <v>1</v>
      </c>
      <c r="D26" s="19"/>
      <c r="E26" s="91"/>
      <c r="F26" s="26">
        <f t="shared" si="1"/>
        <v>1</v>
      </c>
      <c r="G26" s="68"/>
      <c r="H26" s="18" t="s">
        <v>200</v>
      </c>
    </row>
    <row r="27" spans="1:8" ht="15.75" customHeight="1">
      <c r="A27" s="16" t="s">
        <v>32</v>
      </c>
      <c r="B27" s="102" t="s">
        <v>115</v>
      </c>
      <c r="C27" s="19">
        <f t="shared" si="0"/>
        <v>1</v>
      </c>
      <c r="D27" s="19"/>
      <c r="E27" s="91"/>
      <c r="F27" s="26">
        <f t="shared" si="1"/>
        <v>1</v>
      </c>
      <c r="G27" s="68"/>
      <c r="H27" s="18" t="s">
        <v>201</v>
      </c>
    </row>
    <row r="28" spans="1:8" ht="15.75" customHeight="1">
      <c r="A28" s="16" t="s">
        <v>33</v>
      </c>
      <c r="B28" s="102" t="s">
        <v>115</v>
      </c>
      <c r="C28" s="19">
        <f t="shared" si="0"/>
        <v>1</v>
      </c>
      <c r="D28" s="19"/>
      <c r="E28" s="91"/>
      <c r="F28" s="26">
        <f t="shared" si="1"/>
        <v>1</v>
      </c>
      <c r="G28" s="68" t="s">
        <v>428</v>
      </c>
      <c r="H28" s="18" t="s">
        <v>202</v>
      </c>
    </row>
    <row r="29" spans="1:8" ht="15.75" customHeight="1">
      <c r="A29" s="16" t="s">
        <v>34</v>
      </c>
      <c r="B29" s="102" t="s">
        <v>115</v>
      </c>
      <c r="C29" s="19">
        <f t="shared" si="0"/>
        <v>1</v>
      </c>
      <c r="D29" s="19"/>
      <c r="E29" s="91"/>
      <c r="F29" s="26">
        <f t="shared" si="1"/>
        <v>1</v>
      </c>
      <c r="G29" s="68"/>
      <c r="H29" s="18" t="s">
        <v>203</v>
      </c>
    </row>
    <row r="30" spans="1:8" ht="15.75" customHeight="1">
      <c r="A30" s="16" t="s">
        <v>35</v>
      </c>
      <c r="B30" s="102" t="s">
        <v>116</v>
      </c>
      <c r="C30" s="19">
        <f t="shared" si="0"/>
        <v>0</v>
      </c>
      <c r="D30" s="19">
        <v>0.5</v>
      </c>
      <c r="E30" s="91"/>
      <c r="F30" s="26">
        <f t="shared" si="1"/>
        <v>0</v>
      </c>
      <c r="G30" s="68" t="s">
        <v>536</v>
      </c>
      <c r="H30" s="68" t="s">
        <v>537</v>
      </c>
    </row>
    <row r="31" spans="1:8" ht="15.75" customHeight="1">
      <c r="A31" s="16" t="s">
        <v>36</v>
      </c>
      <c r="B31" s="102" t="s">
        <v>115</v>
      </c>
      <c r="C31" s="19">
        <f t="shared" si="0"/>
        <v>1</v>
      </c>
      <c r="D31" s="19"/>
      <c r="E31" s="91"/>
      <c r="F31" s="26">
        <f t="shared" si="1"/>
        <v>1</v>
      </c>
      <c r="G31" s="68"/>
      <c r="H31" s="18" t="s">
        <v>260</v>
      </c>
    </row>
    <row r="32" spans="1:8" ht="15.75" customHeight="1">
      <c r="A32" s="16" t="s">
        <v>37</v>
      </c>
      <c r="B32" s="102" t="s">
        <v>115</v>
      </c>
      <c r="C32" s="19">
        <f t="shared" si="0"/>
        <v>1</v>
      </c>
      <c r="D32" s="19"/>
      <c r="E32" s="91"/>
      <c r="F32" s="26">
        <f t="shared" si="1"/>
        <v>1</v>
      </c>
      <c r="G32" s="68"/>
      <c r="H32" s="18" t="s">
        <v>205</v>
      </c>
    </row>
    <row r="33" spans="1:8" ht="15.75" customHeight="1">
      <c r="A33" s="16" t="s">
        <v>38</v>
      </c>
      <c r="B33" s="102" t="s">
        <v>115</v>
      </c>
      <c r="C33" s="19">
        <f t="shared" si="0"/>
        <v>1</v>
      </c>
      <c r="D33" s="19"/>
      <c r="E33" s="91"/>
      <c r="F33" s="26">
        <f t="shared" si="1"/>
        <v>1</v>
      </c>
      <c r="G33" s="68"/>
      <c r="H33" s="18" t="s">
        <v>206</v>
      </c>
    </row>
    <row r="34" spans="1:9" ht="15.75" customHeight="1">
      <c r="A34" s="16" t="s">
        <v>39</v>
      </c>
      <c r="B34" s="102" t="s">
        <v>115</v>
      </c>
      <c r="C34" s="19">
        <f t="shared" si="0"/>
        <v>1</v>
      </c>
      <c r="D34" s="19"/>
      <c r="E34" s="91"/>
      <c r="F34" s="26">
        <f t="shared" si="1"/>
        <v>1</v>
      </c>
      <c r="G34" s="68"/>
      <c r="H34" s="18" t="s">
        <v>353</v>
      </c>
      <c r="I34" s="73"/>
    </row>
    <row r="35" spans="1:8" ht="15.75" customHeight="1">
      <c r="A35" s="16" t="s">
        <v>40</v>
      </c>
      <c r="B35" s="102" t="s">
        <v>115</v>
      </c>
      <c r="C35" s="19">
        <f t="shared" si="0"/>
        <v>1</v>
      </c>
      <c r="D35" s="19"/>
      <c r="E35" s="91"/>
      <c r="F35" s="26">
        <f t="shared" si="1"/>
        <v>1</v>
      </c>
      <c r="G35" s="68"/>
      <c r="H35" s="18" t="s">
        <v>261</v>
      </c>
    </row>
    <row r="36" spans="1:8" ht="15.75" customHeight="1">
      <c r="A36" s="16" t="s">
        <v>41</v>
      </c>
      <c r="B36" s="102" t="s">
        <v>115</v>
      </c>
      <c r="C36" s="19">
        <f t="shared" si="0"/>
        <v>1</v>
      </c>
      <c r="D36" s="19"/>
      <c r="E36" s="91"/>
      <c r="F36" s="26">
        <f t="shared" si="1"/>
        <v>1</v>
      </c>
      <c r="G36" s="68"/>
      <c r="H36" s="18" t="s">
        <v>262</v>
      </c>
    </row>
    <row r="37" spans="1:8" ht="15.75" customHeight="1">
      <c r="A37" s="20" t="s">
        <v>42</v>
      </c>
      <c r="B37" s="30"/>
      <c r="C37" s="30"/>
      <c r="D37" s="23"/>
      <c r="E37" s="23"/>
      <c r="F37" s="27"/>
      <c r="G37" s="72"/>
      <c r="H37" s="30"/>
    </row>
    <row r="38" spans="1:8" ht="15.75" customHeight="1">
      <c r="A38" s="16" t="s">
        <v>43</v>
      </c>
      <c r="B38" s="102" t="s">
        <v>115</v>
      </c>
      <c r="C38" s="19">
        <f t="shared" si="0"/>
        <v>1</v>
      </c>
      <c r="D38" s="19"/>
      <c r="E38" s="91"/>
      <c r="F38" s="26">
        <f t="shared" si="1"/>
        <v>1</v>
      </c>
      <c r="G38" s="68"/>
      <c r="H38" s="18" t="s">
        <v>207</v>
      </c>
    </row>
    <row r="39" spans="1:8" ht="15.75" customHeight="1">
      <c r="A39" s="16" t="s">
        <v>44</v>
      </c>
      <c r="B39" s="102" t="s">
        <v>115</v>
      </c>
      <c r="C39" s="19">
        <f t="shared" si="0"/>
        <v>1</v>
      </c>
      <c r="D39" s="19"/>
      <c r="E39" s="91"/>
      <c r="F39" s="26">
        <f t="shared" si="1"/>
        <v>1</v>
      </c>
      <c r="G39" s="68"/>
      <c r="H39" s="18" t="s">
        <v>263</v>
      </c>
    </row>
    <row r="40" spans="1:8" ht="15.75" customHeight="1">
      <c r="A40" s="16" t="s">
        <v>45</v>
      </c>
      <c r="B40" s="102" t="s">
        <v>115</v>
      </c>
      <c r="C40" s="19">
        <f t="shared" si="0"/>
        <v>1</v>
      </c>
      <c r="D40" s="19"/>
      <c r="E40" s="91"/>
      <c r="F40" s="26">
        <f t="shared" si="1"/>
        <v>1</v>
      </c>
      <c r="G40" s="68"/>
      <c r="H40" s="105" t="s">
        <v>264</v>
      </c>
    </row>
    <row r="41" spans="1:8" ht="15.75" customHeight="1">
      <c r="A41" s="16" t="s">
        <v>46</v>
      </c>
      <c r="B41" s="102" t="s">
        <v>115</v>
      </c>
      <c r="C41" s="19">
        <f t="shared" si="0"/>
        <v>1</v>
      </c>
      <c r="D41" s="19"/>
      <c r="E41" s="91"/>
      <c r="F41" s="26">
        <f t="shared" si="1"/>
        <v>1</v>
      </c>
      <c r="G41" s="68"/>
      <c r="H41" s="18" t="s">
        <v>208</v>
      </c>
    </row>
    <row r="42" spans="1:8" ht="15.75" customHeight="1">
      <c r="A42" s="16" t="s">
        <v>47</v>
      </c>
      <c r="B42" s="102" t="s">
        <v>115</v>
      </c>
      <c r="C42" s="19">
        <f t="shared" si="0"/>
        <v>1</v>
      </c>
      <c r="D42" s="19"/>
      <c r="E42" s="91"/>
      <c r="F42" s="26">
        <f t="shared" si="1"/>
        <v>1</v>
      </c>
      <c r="G42" s="68"/>
      <c r="H42" s="18" t="s">
        <v>209</v>
      </c>
    </row>
    <row r="43" spans="1:8" ht="15.75" customHeight="1">
      <c r="A43" s="16" t="s">
        <v>48</v>
      </c>
      <c r="B43" s="102" t="s">
        <v>115</v>
      </c>
      <c r="C43" s="19">
        <f t="shared" si="0"/>
        <v>1</v>
      </c>
      <c r="D43" s="19"/>
      <c r="E43" s="91"/>
      <c r="F43" s="26">
        <f t="shared" si="1"/>
        <v>1</v>
      </c>
      <c r="G43" s="68"/>
      <c r="H43" s="18" t="s">
        <v>265</v>
      </c>
    </row>
    <row r="44" spans="1:8" ht="15.75" customHeight="1">
      <c r="A44" s="16" t="s">
        <v>49</v>
      </c>
      <c r="B44" s="102" t="s">
        <v>116</v>
      </c>
      <c r="C44" s="19">
        <f t="shared" si="0"/>
        <v>0</v>
      </c>
      <c r="D44" s="19"/>
      <c r="E44" s="91"/>
      <c r="F44" s="26">
        <f t="shared" si="1"/>
        <v>0</v>
      </c>
      <c r="G44" s="68" t="s">
        <v>354</v>
      </c>
      <c r="H44" s="18" t="s">
        <v>266</v>
      </c>
    </row>
    <row r="45" spans="1:8" ht="15.75" customHeight="1">
      <c r="A45" s="16" t="s">
        <v>123</v>
      </c>
      <c r="B45" s="102" t="s">
        <v>115</v>
      </c>
      <c r="C45" s="19">
        <f t="shared" si="0"/>
        <v>1</v>
      </c>
      <c r="D45" s="19"/>
      <c r="E45" s="91"/>
      <c r="F45" s="26">
        <f t="shared" si="1"/>
        <v>1</v>
      </c>
      <c r="G45" s="68"/>
      <c r="H45" s="18" t="s">
        <v>267</v>
      </c>
    </row>
    <row r="46" spans="1:8" ht="15.75" customHeight="1">
      <c r="A46" s="20" t="s">
        <v>51</v>
      </c>
      <c r="B46" s="30"/>
      <c r="C46" s="30"/>
      <c r="D46" s="23"/>
      <c r="E46" s="23"/>
      <c r="F46" s="27"/>
      <c r="G46" s="72"/>
      <c r="H46" s="33"/>
    </row>
    <row r="47" spans="1:8" ht="15.75" customHeight="1">
      <c r="A47" s="16" t="s">
        <v>52</v>
      </c>
      <c r="B47" s="102" t="s">
        <v>115</v>
      </c>
      <c r="C47" s="19">
        <f t="shared" si="0"/>
        <v>1</v>
      </c>
      <c r="D47" s="19"/>
      <c r="E47" s="91"/>
      <c r="F47" s="26">
        <f t="shared" si="1"/>
        <v>1</v>
      </c>
      <c r="G47" s="68"/>
      <c r="H47" s="18" t="s">
        <v>210</v>
      </c>
    </row>
    <row r="48" spans="1:8" ht="15.75" customHeight="1">
      <c r="A48" s="16" t="s">
        <v>53</v>
      </c>
      <c r="B48" s="102" t="s">
        <v>115</v>
      </c>
      <c r="C48" s="19">
        <f t="shared" si="0"/>
        <v>1</v>
      </c>
      <c r="D48" s="19"/>
      <c r="E48" s="91"/>
      <c r="F48" s="26">
        <f t="shared" si="1"/>
        <v>1</v>
      </c>
      <c r="G48" s="68"/>
      <c r="H48" s="18" t="s">
        <v>268</v>
      </c>
    </row>
    <row r="49" spans="1:8" ht="15.75" customHeight="1">
      <c r="A49" s="16" t="s">
        <v>54</v>
      </c>
      <c r="B49" s="102" t="s">
        <v>115</v>
      </c>
      <c r="C49" s="19">
        <f t="shared" si="0"/>
        <v>1</v>
      </c>
      <c r="D49" s="19"/>
      <c r="E49" s="91"/>
      <c r="F49" s="26">
        <f t="shared" si="1"/>
        <v>1</v>
      </c>
      <c r="G49" s="68"/>
      <c r="H49" s="18" t="s">
        <v>211</v>
      </c>
    </row>
    <row r="50" spans="1:8" ht="15.75" customHeight="1">
      <c r="A50" s="16" t="s">
        <v>55</v>
      </c>
      <c r="B50" s="102" t="s">
        <v>115</v>
      </c>
      <c r="C50" s="19">
        <f t="shared" si="0"/>
        <v>1</v>
      </c>
      <c r="D50" s="19"/>
      <c r="E50" s="91"/>
      <c r="F50" s="26">
        <f t="shared" si="1"/>
        <v>1</v>
      </c>
      <c r="G50" s="68"/>
      <c r="H50" s="18" t="s">
        <v>212</v>
      </c>
    </row>
    <row r="51" spans="1:8" ht="15.75" customHeight="1">
      <c r="A51" s="16" t="s">
        <v>56</v>
      </c>
      <c r="B51" s="102" t="s">
        <v>115</v>
      </c>
      <c r="C51" s="19">
        <f t="shared" si="0"/>
        <v>1</v>
      </c>
      <c r="D51" s="19"/>
      <c r="E51" s="91"/>
      <c r="F51" s="26">
        <f t="shared" si="1"/>
        <v>1</v>
      </c>
      <c r="G51" s="68"/>
      <c r="H51" s="18" t="s">
        <v>426</v>
      </c>
    </row>
    <row r="52" spans="1:8" ht="15.75" customHeight="1">
      <c r="A52" s="16" t="s">
        <v>57</v>
      </c>
      <c r="B52" s="102" t="s">
        <v>115</v>
      </c>
      <c r="C52" s="19">
        <f t="shared" si="0"/>
        <v>1</v>
      </c>
      <c r="D52" s="19"/>
      <c r="E52" s="91"/>
      <c r="F52" s="26">
        <f t="shared" si="1"/>
        <v>1</v>
      </c>
      <c r="G52" s="68"/>
      <c r="H52" s="15" t="s">
        <v>269</v>
      </c>
    </row>
    <row r="53" spans="1:8" ht="15.75" customHeight="1">
      <c r="A53" s="16" t="s">
        <v>58</v>
      </c>
      <c r="B53" s="102" t="s">
        <v>115</v>
      </c>
      <c r="C53" s="19">
        <f t="shared" si="0"/>
        <v>1</v>
      </c>
      <c r="D53" s="19"/>
      <c r="E53" s="91"/>
      <c r="F53" s="26">
        <f t="shared" si="1"/>
        <v>1</v>
      </c>
      <c r="G53" s="68"/>
      <c r="H53" s="18" t="s">
        <v>270</v>
      </c>
    </row>
    <row r="54" spans="1:8" ht="15.75" customHeight="1">
      <c r="A54" s="20" t="s">
        <v>59</v>
      </c>
      <c r="B54" s="30"/>
      <c r="C54" s="30"/>
      <c r="D54" s="23"/>
      <c r="E54" s="23"/>
      <c r="F54" s="27"/>
      <c r="G54" s="72"/>
      <c r="H54" s="33"/>
    </row>
    <row r="55" spans="1:8" ht="15.75" customHeight="1">
      <c r="A55" s="16" t="s">
        <v>60</v>
      </c>
      <c r="B55" s="102" t="s">
        <v>115</v>
      </c>
      <c r="C55" s="19">
        <f t="shared" si="0"/>
        <v>1</v>
      </c>
      <c r="D55" s="19"/>
      <c r="E55" s="91"/>
      <c r="F55" s="26">
        <f t="shared" si="1"/>
        <v>1</v>
      </c>
      <c r="G55" s="68"/>
      <c r="H55" s="18" t="s">
        <v>213</v>
      </c>
    </row>
    <row r="56" spans="1:8" ht="15.75" customHeight="1">
      <c r="A56" s="16" t="s">
        <v>61</v>
      </c>
      <c r="B56" s="102" t="s">
        <v>115</v>
      </c>
      <c r="C56" s="19">
        <f t="shared" si="0"/>
        <v>1</v>
      </c>
      <c r="D56" s="19"/>
      <c r="E56" s="91"/>
      <c r="F56" s="26">
        <f t="shared" si="1"/>
        <v>1</v>
      </c>
      <c r="G56" s="68"/>
      <c r="H56" s="18" t="s">
        <v>214</v>
      </c>
    </row>
    <row r="57" spans="1:8" ht="15.75" customHeight="1">
      <c r="A57" s="16" t="s">
        <v>62</v>
      </c>
      <c r="B57" s="102" t="s">
        <v>115</v>
      </c>
      <c r="C57" s="19">
        <f t="shared" si="0"/>
        <v>1</v>
      </c>
      <c r="D57" s="19"/>
      <c r="E57" s="91"/>
      <c r="F57" s="26">
        <f t="shared" si="1"/>
        <v>1</v>
      </c>
      <c r="G57" s="68"/>
      <c r="H57" s="18" t="s">
        <v>215</v>
      </c>
    </row>
    <row r="58" spans="1:8" ht="15.75" customHeight="1">
      <c r="A58" s="16" t="s">
        <v>63</v>
      </c>
      <c r="B58" s="102" t="s">
        <v>116</v>
      </c>
      <c r="C58" s="19">
        <f t="shared" si="0"/>
        <v>0</v>
      </c>
      <c r="D58" s="19"/>
      <c r="E58" s="91"/>
      <c r="F58" s="26">
        <f t="shared" si="1"/>
        <v>0</v>
      </c>
      <c r="G58" s="68" t="s">
        <v>376</v>
      </c>
      <c r="H58" s="18" t="s">
        <v>271</v>
      </c>
    </row>
    <row r="59" spans="1:8" ht="15.75" customHeight="1">
      <c r="A59" s="16" t="s">
        <v>64</v>
      </c>
      <c r="B59" s="102" t="s">
        <v>115</v>
      </c>
      <c r="C59" s="19">
        <f t="shared" si="0"/>
        <v>1</v>
      </c>
      <c r="D59" s="19"/>
      <c r="E59" s="91"/>
      <c r="F59" s="26">
        <f t="shared" si="1"/>
        <v>1</v>
      </c>
      <c r="G59" s="68"/>
      <c r="H59" s="18" t="s">
        <v>216</v>
      </c>
    </row>
    <row r="60" spans="1:8" ht="15.75" customHeight="1">
      <c r="A60" s="16" t="s">
        <v>65</v>
      </c>
      <c r="B60" s="102" t="s">
        <v>115</v>
      </c>
      <c r="C60" s="19">
        <f t="shared" si="0"/>
        <v>1</v>
      </c>
      <c r="D60" s="19"/>
      <c r="E60" s="91"/>
      <c r="F60" s="26">
        <f t="shared" si="1"/>
        <v>1</v>
      </c>
      <c r="G60" s="68"/>
      <c r="H60" s="18" t="s">
        <v>217</v>
      </c>
    </row>
    <row r="61" spans="1:8" ht="15.75" customHeight="1">
      <c r="A61" s="16" t="s">
        <v>66</v>
      </c>
      <c r="B61" s="102" t="s">
        <v>115</v>
      </c>
      <c r="C61" s="19">
        <f t="shared" si="0"/>
        <v>1</v>
      </c>
      <c r="D61" s="19"/>
      <c r="E61" s="91"/>
      <c r="F61" s="26">
        <f t="shared" si="1"/>
        <v>1</v>
      </c>
      <c r="G61" s="68"/>
      <c r="H61" s="18" t="s">
        <v>218</v>
      </c>
    </row>
    <row r="62" spans="1:8" ht="15.75" customHeight="1">
      <c r="A62" s="16" t="s">
        <v>67</v>
      </c>
      <c r="B62" s="102" t="s">
        <v>115</v>
      </c>
      <c r="C62" s="19">
        <f t="shared" si="0"/>
        <v>1</v>
      </c>
      <c r="D62" s="19"/>
      <c r="E62" s="91"/>
      <c r="F62" s="26">
        <f t="shared" si="1"/>
        <v>1</v>
      </c>
      <c r="G62" s="68"/>
      <c r="H62" s="15" t="s">
        <v>272</v>
      </c>
    </row>
    <row r="63" spans="1:8" ht="15.75" customHeight="1">
      <c r="A63" s="16" t="s">
        <v>68</v>
      </c>
      <c r="B63" s="102" t="s">
        <v>115</v>
      </c>
      <c r="C63" s="19">
        <f t="shared" si="0"/>
        <v>1</v>
      </c>
      <c r="D63" s="19"/>
      <c r="E63" s="91"/>
      <c r="F63" s="26">
        <f t="shared" si="1"/>
        <v>1</v>
      </c>
      <c r="G63" s="68"/>
      <c r="H63" s="18" t="s">
        <v>273</v>
      </c>
    </row>
    <row r="64" spans="1:8" ht="15.75" customHeight="1">
      <c r="A64" s="16" t="s">
        <v>69</v>
      </c>
      <c r="B64" s="102" t="s">
        <v>115</v>
      </c>
      <c r="C64" s="19">
        <f t="shared" si="0"/>
        <v>1</v>
      </c>
      <c r="D64" s="19"/>
      <c r="E64" s="91"/>
      <c r="F64" s="26">
        <f t="shared" si="1"/>
        <v>1</v>
      </c>
      <c r="G64" s="68"/>
      <c r="H64" s="18" t="s">
        <v>219</v>
      </c>
    </row>
    <row r="65" spans="1:8" ht="15.75" customHeight="1">
      <c r="A65" s="16" t="s">
        <v>70</v>
      </c>
      <c r="B65" s="102" t="s">
        <v>115</v>
      </c>
      <c r="C65" s="19">
        <f t="shared" si="0"/>
        <v>1</v>
      </c>
      <c r="D65" s="19"/>
      <c r="E65" s="91"/>
      <c r="F65" s="26">
        <f t="shared" si="1"/>
        <v>1</v>
      </c>
      <c r="G65" s="68"/>
      <c r="H65" s="18" t="s">
        <v>220</v>
      </c>
    </row>
    <row r="66" spans="1:8" ht="15.75" customHeight="1">
      <c r="A66" s="16" t="s">
        <v>71</v>
      </c>
      <c r="B66" s="102" t="s">
        <v>116</v>
      </c>
      <c r="C66" s="19">
        <f t="shared" si="0"/>
        <v>0</v>
      </c>
      <c r="D66" s="19"/>
      <c r="E66" s="91"/>
      <c r="F66" s="26">
        <f t="shared" si="1"/>
        <v>0</v>
      </c>
      <c r="G66" s="68" t="s">
        <v>354</v>
      </c>
      <c r="H66" s="18" t="s">
        <v>274</v>
      </c>
    </row>
    <row r="67" spans="1:8" ht="15.75" customHeight="1">
      <c r="A67" s="16" t="s">
        <v>72</v>
      </c>
      <c r="B67" s="102" t="s">
        <v>115</v>
      </c>
      <c r="C67" s="19">
        <f t="shared" si="0"/>
        <v>1</v>
      </c>
      <c r="D67" s="19"/>
      <c r="E67" s="91"/>
      <c r="F67" s="26">
        <f t="shared" si="1"/>
        <v>1</v>
      </c>
      <c r="G67" s="68" t="s">
        <v>355</v>
      </c>
      <c r="H67" s="18" t="s">
        <v>357</v>
      </c>
    </row>
    <row r="68" spans="1:8" ht="15.75" customHeight="1">
      <c r="A68" s="16" t="s">
        <v>73</v>
      </c>
      <c r="B68" s="102" t="s">
        <v>115</v>
      </c>
      <c r="C68" s="19">
        <f t="shared" si="0"/>
        <v>1</v>
      </c>
      <c r="D68" s="19"/>
      <c r="E68" s="91"/>
      <c r="F68" s="26">
        <f t="shared" si="1"/>
        <v>1</v>
      </c>
      <c r="G68" s="68"/>
      <c r="H68" s="18" t="s">
        <v>221</v>
      </c>
    </row>
    <row r="69" spans="1:8" ht="15.75" customHeight="1">
      <c r="A69" s="20" t="s">
        <v>74</v>
      </c>
      <c r="B69" s="30"/>
      <c r="C69" s="30"/>
      <c r="D69" s="23"/>
      <c r="E69" s="23"/>
      <c r="F69" s="27"/>
      <c r="G69" s="72"/>
      <c r="H69" s="33"/>
    </row>
    <row r="70" spans="1:8" ht="15.75" customHeight="1">
      <c r="A70" s="16" t="s">
        <v>75</v>
      </c>
      <c r="B70" s="102" t="s">
        <v>115</v>
      </c>
      <c r="C70" s="19">
        <f t="shared" si="0"/>
        <v>1</v>
      </c>
      <c r="D70" s="19"/>
      <c r="E70" s="91"/>
      <c r="F70" s="26">
        <f t="shared" si="1"/>
        <v>1</v>
      </c>
      <c r="G70" s="68"/>
      <c r="H70" s="18" t="s">
        <v>275</v>
      </c>
    </row>
    <row r="71" spans="1:8" ht="15.75" customHeight="1">
      <c r="A71" s="16" t="s">
        <v>76</v>
      </c>
      <c r="B71" s="102" t="s">
        <v>115</v>
      </c>
      <c r="C71" s="19">
        <f t="shared" si="0"/>
        <v>1</v>
      </c>
      <c r="D71" s="19"/>
      <c r="E71" s="91"/>
      <c r="F71" s="26">
        <f t="shared" si="1"/>
        <v>1</v>
      </c>
      <c r="G71" s="68"/>
      <c r="H71" s="15" t="s">
        <v>276</v>
      </c>
    </row>
    <row r="72" spans="1:8" ht="15.75" customHeight="1">
      <c r="A72" s="16" t="s">
        <v>77</v>
      </c>
      <c r="B72" s="102" t="s">
        <v>115</v>
      </c>
      <c r="C72" s="19">
        <f aca="true" t="shared" si="2" ref="C72:C98">IF(B72="Да, размещен",1,0)</f>
        <v>1</v>
      </c>
      <c r="D72" s="19"/>
      <c r="E72" s="91"/>
      <c r="F72" s="26">
        <f aca="true" t="shared" si="3" ref="F72:F98">C72*(1-D72)*(1-E72)</f>
        <v>1</v>
      </c>
      <c r="G72" s="68"/>
      <c r="H72" s="18" t="s">
        <v>277</v>
      </c>
    </row>
    <row r="73" spans="1:8" ht="15.75" customHeight="1">
      <c r="A73" s="16" t="s">
        <v>78</v>
      </c>
      <c r="B73" s="102" t="s">
        <v>115</v>
      </c>
      <c r="C73" s="19">
        <f t="shared" si="2"/>
        <v>1</v>
      </c>
      <c r="D73" s="19"/>
      <c r="E73" s="91"/>
      <c r="F73" s="26">
        <f t="shared" si="3"/>
        <v>1</v>
      </c>
      <c r="G73" s="68" t="s">
        <v>355</v>
      </c>
      <c r="H73" s="18" t="s">
        <v>222</v>
      </c>
    </row>
    <row r="74" spans="1:8" ht="15.75" customHeight="1">
      <c r="A74" s="16" t="s">
        <v>79</v>
      </c>
      <c r="B74" s="102" t="s">
        <v>115</v>
      </c>
      <c r="C74" s="19">
        <f t="shared" si="2"/>
        <v>1</v>
      </c>
      <c r="D74" s="19"/>
      <c r="E74" s="91"/>
      <c r="F74" s="26">
        <f t="shared" si="3"/>
        <v>1</v>
      </c>
      <c r="G74" s="68"/>
      <c r="H74" s="18" t="s">
        <v>278</v>
      </c>
    </row>
    <row r="75" spans="1:8" ht="15.75" customHeight="1">
      <c r="A75" s="16" t="s">
        <v>80</v>
      </c>
      <c r="B75" s="102" t="s">
        <v>115</v>
      </c>
      <c r="C75" s="19">
        <f t="shared" si="2"/>
        <v>1</v>
      </c>
      <c r="D75" s="19"/>
      <c r="E75" s="91"/>
      <c r="F75" s="26">
        <f t="shared" si="3"/>
        <v>1</v>
      </c>
      <c r="G75" s="68"/>
      <c r="H75" s="18" t="s">
        <v>223</v>
      </c>
    </row>
    <row r="76" spans="1:8" ht="15.75" customHeight="1">
      <c r="A76" s="20" t="s">
        <v>81</v>
      </c>
      <c r="B76" s="30"/>
      <c r="C76" s="30"/>
      <c r="D76" s="23"/>
      <c r="E76" s="23"/>
      <c r="F76" s="27"/>
      <c r="G76" s="72"/>
      <c r="H76" s="33"/>
    </row>
    <row r="77" spans="1:8" ht="15.75" customHeight="1">
      <c r="A77" s="16" t="s">
        <v>82</v>
      </c>
      <c r="B77" s="102" t="s">
        <v>115</v>
      </c>
      <c r="C77" s="19">
        <f t="shared" si="2"/>
        <v>1</v>
      </c>
      <c r="D77" s="19"/>
      <c r="E77" s="91"/>
      <c r="F77" s="26">
        <f t="shared" si="3"/>
        <v>1</v>
      </c>
      <c r="G77" s="68"/>
      <c r="H77" s="18" t="s">
        <v>224</v>
      </c>
    </row>
    <row r="78" spans="1:8" ht="15.75" customHeight="1">
      <c r="A78" s="16" t="s">
        <v>84</v>
      </c>
      <c r="B78" s="102" t="s">
        <v>116</v>
      </c>
      <c r="C78" s="19">
        <f t="shared" si="2"/>
        <v>0</v>
      </c>
      <c r="D78" s="19"/>
      <c r="E78" s="91"/>
      <c r="F78" s="26">
        <f t="shared" si="3"/>
        <v>0</v>
      </c>
      <c r="G78" s="68" t="s">
        <v>354</v>
      </c>
      <c r="H78" s="18" t="s">
        <v>225</v>
      </c>
    </row>
    <row r="79" spans="1:8" ht="15.75" customHeight="1">
      <c r="A79" s="16" t="s">
        <v>85</v>
      </c>
      <c r="B79" s="102" t="s">
        <v>115</v>
      </c>
      <c r="C79" s="19">
        <f t="shared" si="2"/>
        <v>1</v>
      </c>
      <c r="D79" s="19"/>
      <c r="E79" s="91"/>
      <c r="F79" s="26">
        <f t="shared" si="3"/>
        <v>1</v>
      </c>
      <c r="G79" s="68"/>
      <c r="H79" s="18" t="s">
        <v>280</v>
      </c>
    </row>
    <row r="80" spans="1:8" ht="15.75" customHeight="1">
      <c r="A80" s="16" t="s">
        <v>86</v>
      </c>
      <c r="B80" s="102" t="s">
        <v>115</v>
      </c>
      <c r="C80" s="19">
        <f t="shared" si="2"/>
        <v>1</v>
      </c>
      <c r="D80" s="19"/>
      <c r="E80" s="91"/>
      <c r="F80" s="26">
        <f t="shared" si="3"/>
        <v>1</v>
      </c>
      <c r="G80" s="68"/>
      <c r="H80" s="106" t="s">
        <v>281</v>
      </c>
    </row>
    <row r="81" spans="1:8" ht="15.75" customHeight="1">
      <c r="A81" s="16" t="s">
        <v>88</v>
      </c>
      <c r="B81" s="102" t="s">
        <v>115</v>
      </c>
      <c r="C81" s="19">
        <f t="shared" si="2"/>
        <v>1</v>
      </c>
      <c r="D81" s="19"/>
      <c r="E81" s="91"/>
      <c r="F81" s="26">
        <f t="shared" si="3"/>
        <v>1</v>
      </c>
      <c r="G81" s="68"/>
      <c r="H81" s="18" t="s">
        <v>282</v>
      </c>
    </row>
    <row r="82" spans="1:8" ht="15.75" customHeight="1">
      <c r="A82" s="16" t="s">
        <v>89</v>
      </c>
      <c r="B82" s="102" t="s">
        <v>115</v>
      </c>
      <c r="C82" s="19">
        <f t="shared" si="2"/>
        <v>1</v>
      </c>
      <c r="D82" s="19"/>
      <c r="E82" s="91"/>
      <c r="F82" s="26">
        <f t="shared" si="3"/>
        <v>1</v>
      </c>
      <c r="G82" s="68"/>
      <c r="H82" s="18" t="s">
        <v>227</v>
      </c>
    </row>
    <row r="83" spans="1:8" ht="15.75" customHeight="1">
      <c r="A83" s="16" t="s">
        <v>90</v>
      </c>
      <c r="B83" s="102" t="s">
        <v>116</v>
      </c>
      <c r="C83" s="19">
        <f t="shared" si="2"/>
        <v>0</v>
      </c>
      <c r="D83" s="19">
        <v>0.5</v>
      </c>
      <c r="E83" s="91"/>
      <c r="F83" s="26">
        <f t="shared" si="3"/>
        <v>0</v>
      </c>
      <c r="G83" s="68" t="s">
        <v>378</v>
      </c>
      <c r="H83" s="18" t="s">
        <v>356</v>
      </c>
    </row>
    <row r="84" spans="1:8" ht="15.75" customHeight="1">
      <c r="A84" s="16" t="s">
        <v>91</v>
      </c>
      <c r="B84" s="102" t="s">
        <v>115</v>
      </c>
      <c r="C84" s="19">
        <f t="shared" si="2"/>
        <v>1</v>
      </c>
      <c r="D84" s="19"/>
      <c r="E84" s="91"/>
      <c r="F84" s="26">
        <f t="shared" si="3"/>
        <v>1</v>
      </c>
      <c r="G84" s="68"/>
      <c r="H84" s="106" t="s">
        <v>283</v>
      </c>
    </row>
    <row r="85" spans="1:8" ht="15.75" customHeight="1">
      <c r="A85" s="16" t="s">
        <v>92</v>
      </c>
      <c r="B85" s="102" t="s">
        <v>115</v>
      </c>
      <c r="C85" s="19">
        <f t="shared" si="2"/>
        <v>1</v>
      </c>
      <c r="D85" s="19"/>
      <c r="E85" s="91"/>
      <c r="F85" s="26">
        <f t="shared" si="3"/>
        <v>1</v>
      </c>
      <c r="G85" s="68"/>
      <c r="H85" s="18" t="s">
        <v>228</v>
      </c>
    </row>
    <row r="86" spans="1:8" ht="15.75" customHeight="1">
      <c r="A86" s="16" t="s">
        <v>93</v>
      </c>
      <c r="B86" s="102" t="s">
        <v>115</v>
      </c>
      <c r="C86" s="19">
        <f t="shared" si="2"/>
        <v>1</v>
      </c>
      <c r="D86" s="19"/>
      <c r="E86" s="91"/>
      <c r="F86" s="26">
        <f t="shared" si="3"/>
        <v>1</v>
      </c>
      <c r="G86" s="68"/>
      <c r="H86" s="18" t="s">
        <v>284</v>
      </c>
    </row>
    <row r="87" spans="1:8" ht="15.75" customHeight="1">
      <c r="A87" s="20" t="s">
        <v>94</v>
      </c>
      <c r="B87" s="30"/>
      <c r="C87" s="30"/>
      <c r="D87" s="23"/>
      <c r="E87" s="23"/>
      <c r="F87" s="27"/>
      <c r="G87" s="72"/>
      <c r="H87" s="33"/>
    </row>
    <row r="88" spans="1:8" ht="15.75" customHeight="1">
      <c r="A88" s="16" t="s">
        <v>83</v>
      </c>
      <c r="B88" s="102" t="s">
        <v>115</v>
      </c>
      <c r="C88" s="19">
        <f>IF(B88="Да, размещен",1,0)</f>
        <v>1</v>
      </c>
      <c r="D88" s="19"/>
      <c r="E88" s="91"/>
      <c r="F88" s="26">
        <f>C88*(1-D88)*(1-E88)</f>
        <v>1</v>
      </c>
      <c r="G88" s="68"/>
      <c r="H88" s="18" t="s">
        <v>279</v>
      </c>
    </row>
    <row r="89" spans="1:8" ht="15.75" customHeight="1">
      <c r="A89" s="16" t="s">
        <v>95</v>
      </c>
      <c r="B89" s="102" t="s">
        <v>115</v>
      </c>
      <c r="C89" s="19">
        <f>IF(B89="Да, размещен",1,0)</f>
        <v>1</v>
      </c>
      <c r="D89" s="19"/>
      <c r="E89" s="74"/>
      <c r="F89" s="26">
        <f t="shared" si="3"/>
        <v>1</v>
      </c>
      <c r="G89" s="68"/>
      <c r="H89" s="18" t="s">
        <v>229</v>
      </c>
    </row>
    <row r="90" spans="1:8" ht="15.75" customHeight="1">
      <c r="A90" s="16" t="s">
        <v>87</v>
      </c>
      <c r="B90" s="102" t="s">
        <v>116</v>
      </c>
      <c r="C90" s="19">
        <f>IF(B90="Да, размещен",1,0)</f>
        <v>0</v>
      </c>
      <c r="D90" s="19"/>
      <c r="E90" s="91"/>
      <c r="F90" s="26">
        <f>C90*(1-D90)*(1-E90)</f>
        <v>0</v>
      </c>
      <c r="G90" s="68" t="s">
        <v>377</v>
      </c>
      <c r="H90" s="18" t="s">
        <v>226</v>
      </c>
    </row>
    <row r="91" spans="1:8" ht="15.75" customHeight="1">
      <c r="A91" s="16" t="s">
        <v>96</v>
      </c>
      <c r="B91" s="102" t="s">
        <v>115</v>
      </c>
      <c r="C91" s="19">
        <f t="shared" si="2"/>
        <v>1</v>
      </c>
      <c r="D91" s="19"/>
      <c r="E91" s="19"/>
      <c r="F91" s="26">
        <f t="shared" si="3"/>
        <v>1</v>
      </c>
      <c r="G91" s="68"/>
      <c r="H91" s="18" t="s">
        <v>285</v>
      </c>
    </row>
    <row r="92" spans="1:8" ht="15.75" customHeight="1">
      <c r="A92" s="16" t="s">
        <v>97</v>
      </c>
      <c r="B92" s="102" t="s">
        <v>115</v>
      </c>
      <c r="C92" s="19">
        <f t="shared" si="2"/>
        <v>1</v>
      </c>
      <c r="D92" s="19"/>
      <c r="E92" s="91"/>
      <c r="F92" s="26">
        <f t="shared" si="3"/>
        <v>1</v>
      </c>
      <c r="G92" s="68"/>
      <c r="H92" s="18" t="s">
        <v>286</v>
      </c>
    </row>
    <row r="93" spans="1:8" ht="15.75" customHeight="1">
      <c r="A93" s="16" t="s">
        <v>98</v>
      </c>
      <c r="B93" s="102" t="s">
        <v>115</v>
      </c>
      <c r="C93" s="19">
        <f t="shared" si="2"/>
        <v>1</v>
      </c>
      <c r="D93" s="19"/>
      <c r="E93" s="91"/>
      <c r="F93" s="26">
        <f t="shared" si="3"/>
        <v>1</v>
      </c>
      <c r="G93" s="68"/>
      <c r="H93" s="18" t="s">
        <v>230</v>
      </c>
    </row>
    <row r="94" spans="1:8" ht="15.75" customHeight="1">
      <c r="A94" s="16" t="s">
        <v>99</v>
      </c>
      <c r="B94" s="102" t="s">
        <v>115</v>
      </c>
      <c r="C94" s="19">
        <f t="shared" si="2"/>
        <v>1</v>
      </c>
      <c r="D94" s="19"/>
      <c r="E94" s="91"/>
      <c r="F94" s="26">
        <f t="shared" si="3"/>
        <v>1</v>
      </c>
      <c r="G94" s="68"/>
      <c r="H94" s="18" t="s">
        <v>231</v>
      </c>
    </row>
    <row r="95" spans="1:8" ht="15.75" customHeight="1">
      <c r="A95" s="16" t="s">
        <v>100</v>
      </c>
      <c r="B95" s="102" t="s">
        <v>115</v>
      </c>
      <c r="C95" s="19">
        <f t="shared" si="2"/>
        <v>1</v>
      </c>
      <c r="D95" s="19"/>
      <c r="E95" s="91"/>
      <c r="F95" s="26">
        <f t="shared" si="3"/>
        <v>1</v>
      </c>
      <c r="G95" s="68"/>
      <c r="H95" s="18" t="s">
        <v>287</v>
      </c>
    </row>
    <row r="96" spans="1:8" ht="15.75" customHeight="1">
      <c r="A96" s="16" t="s">
        <v>101</v>
      </c>
      <c r="B96" s="102" t="s">
        <v>115</v>
      </c>
      <c r="C96" s="19">
        <f t="shared" si="2"/>
        <v>1</v>
      </c>
      <c r="D96" s="19"/>
      <c r="E96" s="91"/>
      <c r="F96" s="26">
        <f t="shared" si="3"/>
        <v>1</v>
      </c>
      <c r="G96" s="68"/>
      <c r="H96" s="18" t="s">
        <v>232</v>
      </c>
    </row>
    <row r="97" spans="1:8" ht="15.75" customHeight="1">
      <c r="A97" s="16" t="s">
        <v>102</v>
      </c>
      <c r="B97" s="102" t="s">
        <v>115</v>
      </c>
      <c r="C97" s="19">
        <f t="shared" si="2"/>
        <v>1</v>
      </c>
      <c r="D97" s="19"/>
      <c r="E97" s="91"/>
      <c r="F97" s="26">
        <f t="shared" si="3"/>
        <v>1</v>
      </c>
      <c r="G97" s="68"/>
      <c r="H97" s="15" t="s">
        <v>233</v>
      </c>
    </row>
    <row r="98" spans="1:8" ht="15.75" customHeight="1">
      <c r="A98" s="16" t="s">
        <v>103</v>
      </c>
      <c r="B98" s="102" t="s">
        <v>115</v>
      </c>
      <c r="C98" s="19">
        <f t="shared" si="2"/>
        <v>1</v>
      </c>
      <c r="D98" s="19"/>
      <c r="E98" s="91"/>
      <c r="F98" s="26">
        <f t="shared" si="3"/>
        <v>1</v>
      </c>
      <c r="G98" s="68"/>
      <c r="H98" s="18" t="s">
        <v>234</v>
      </c>
    </row>
  </sheetData>
  <sheetProtection/>
  <autoFilter ref="A6:H6"/>
  <mergeCells count="10">
    <mergeCell ref="A1:H1"/>
    <mergeCell ref="A2:H2"/>
    <mergeCell ref="G3:G5"/>
    <mergeCell ref="C3:F3"/>
    <mergeCell ref="H3:H5"/>
    <mergeCell ref="E4:E5"/>
    <mergeCell ref="A3:A5"/>
    <mergeCell ref="C4:C5"/>
    <mergeCell ref="D4:D5"/>
    <mergeCell ref="F4:F5"/>
  </mergeCells>
  <dataValidations count="2">
    <dataValidation type="list" allowBlank="1" showInputMessage="1" showErrorMessage="1" sqref="H6">
      <formula1>'7.2'!#REF!</formula1>
    </dataValidation>
    <dataValidation type="list" allowBlank="1" showInputMessage="1" showErrorMessage="1" sqref="B7:B98">
      <formula1>$B$4:$B$5</formula1>
    </dataValidation>
  </dataValidations>
  <hyperlinks>
    <hyperlink ref="H20" r:id="rId1" display="http://ksp.tmbreg.ru/18/20.html"/>
    <hyperlink ref="H23" r:id="rId2" display="http://www.kspalata76.yarregion.ru/Info/Plan.html"/>
    <hyperlink ref="H15" r:id="rId3" display="http://www.ksp48.ru/detksp/plan/"/>
    <hyperlink ref="H27" r:id="rId4" display="http://ksp.rkomi.ru/left/deyat/plans/"/>
    <hyperlink ref="H47" r:id="rId5" display="http://www.spdag.ru/activities"/>
    <hyperlink ref="H59" r:id="rId6" display="http://www.gkk.udmurt.ru/inspections/plan/"/>
    <hyperlink ref="H10" r:id="rId7" display="http://www.ksp-vrn.ru/activity/activity1"/>
    <hyperlink ref="H11" r:id="rId8" display="http://ksp37.ru/plan.aspx"/>
    <hyperlink ref="H12" r:id="rId9" display="http://admoblkaluga.ru/sub/control_palata/activities/"/>
    <hyperlink ref="H14" r:id="rId10" display="http://ksp46.ru/work/arrangements/"/>
    <hyperlink ref="H16" r:id="rId11" display="http://ksp.mosreg.ru/content/plan-raboty"/>
    <hyperlink ref="H17" r:id="rId12" display="http://www.ksp-orel.ru/plan-raboty/"/>
    <hyperlink ref="H22" r:id="rId13" display="http://www.sptulobl.ru/activities/plan/"/>
    <hyperlink ref="H26" r:id="rId14" display="http://ksp.karelia.ru/index.php?option=com_content&amp;view=article&amp;id=59&amp;Itemid=38"/>
    <hyperlink ref="H9" r:id="rId15" display="http://www.spvo.ru/activity/plans.html"/>
    <hyperlink ref="H28" r:id="rId16" display="http://kspao.ru/Activities/PlansOfActivities/"/>
    <hyperlink ref="H32" r:id="rId17" display="http://www.kspmo.ru/?view=plan"/>
    <hyperlink ref="H33" r:id="rId18" display="http://spno.nov.ru/index.php?option=com_content&amp;task=view&amp;id=280"/>
    <hyperlink ref="H38" r:id="rId19" display="http://kspra.ru/page.php?id=26"/>
    <hyperlink ref="H42" r:id="rId20" display="http://ksp-ao.ru/flats_sold/plans_work/"/>
    <hyperlink ref="H50" r:id="rId21" display="http://www.kspkchr.ru/page/page64.html"/>
    <hyperlink ref="H56" r:id="rId22" display="http://марийэл.рф/gsp/Pages/plans.aspx"/>
    <hyperlink ref="H57" r:id="rId23" display="http://www.sp.e-mordovia.ru/plan-raboty.html"/>
    <hyperlink ref="H60" r:id="rId24" display="http://gov.cap.ru/SiteMap.aspx?gov_id=108&amp;id=85747"/>
    <hyperlink ref="H61" r:id="rId25" display="http://ksppk.ru/index.php/otkrytye-dannye/plan-raboty"/>
    <hyperlink ref="H64" r:id="rId26" display="http://sp.orb.ru/pages/activity/plan.html"/>
    <hyperlink ref="H65" r:id="rId27" display="http://sp-penza.ru/the-activities-of-the-chamber/work-plan/"/>
    <hyperlink ref="H68" r:id="rId28" display="http://spuo.ru/activity/plan/"/>
    <hyperlink ref="H77" r:id="rId29" display="http://ksp04.ru/deyatelnost/plan-raboty-na-god"/>
    <hyperlink ref="H78" r:id="rId30" display="http://sprt17.ru/?cat=8"/>
    <hyperlink ref="H89" r:id="rId31" display="https://schetnaja-palata.sakha.gov.ru/Plan-raboti"/>
    <hyperlink ref="H93" r:id="rId32" display="http://ksp27.ru/workplans"/>
    <hyperlink ref="H94" r:id="rId33" display="http://ksp-amur.ru/year_plan/"/>
    <hyperlink ref="H29" r:id="rId34" display="http://www.kspvo.ru/activitiesp/arrangement/"/>
    <hyperlink ref="H41" r:id="rId35" display="http://www.kspkuban.ru/catalog/?ctg_id=709"/>
    <hyperlink ref="H49" r:id="rId36" display="http://www.kspkbr.ru/index.php/2012-06-22-11-50-48/plan-raboty-kontrolno-schetnoj-palaty"/>
    <hyperlink ref="H55" r:id="rId37" display="http://www.ksp02.ru/deyatelnost/plan-raboty.php"/>
    <hyperlink ref="H82" r:id="rId38" display="http://irksp.ru/?page_id=109"/>
    <hyperlink ref="H44" r:id="rId39" display="http://www.ksp61.ru/work/plans/"/>
    <hyperlink ref="H43" r:id="rId40" display="http://www.ksp34.ru/activity/plans/plan_rabotyi_na_2018_god/"/>
    <hyperlink ref="H45" r:id="rId41" display="http://ksp-sev.ru/%D0%BF%D0%BB%D0%B0%D0%BD-%D1%80%D0%B0%D0%B1%D0%BE%D1%82%D1%8B-%D0%BD%D0%B0-2018-%D0%B3%D0%BE%D0%B4/"/>
    <hyperlink ref="H8" r:id="rId42" display="http://www.kspbo.ru/deyatelnost/plan-deyatelnosti"/>
    <hyperlink ref="H18" r:id="rId43" display="http://www.ksp62.ru/functions/plan/"/>
    <hyperlink ref="H19" r:id="rId44" display="http://ksp67.ru/index.php/deyatelnost/plany-rabot/plan-raboty-2018-2"/>
    <hyperlink ref="H21" r:id="rId45" display="http://kspto.ru/act/plans/2018"/>
    <hyperlink ref="H24" r:id="rId46" display="http://www.ksp.mos.ru/ru/work/work_plan_year/work_plan_2018/index.php"/>
    <hyperlink ref="H31" r:id="rId47" display="http://www.ksplo.ru/plan_2018"/>
    <hyperlink ref="H35" r:id="rId48" display="http://ksp.org.ru/rubric/202/na-2018-god"/>
    <hyperlink ref="H36" r:id="rId49" display="http://xn--80azebj.xn--p1ai/index3-1.html"/>
    <hyperlink ref="H39" r:id="rId50" display="http://ksprk08.ru/plans.html"/>
    <hyperlink ref="H40" r:id="rId51" display="http://sp-rc.ru/%D0%BF%D0%BB%D0%B0%D0%BD-%D0%BD%D0%B0-2018-%D0%B3%D0%BE%D0%B4/"/>
    <hyperlink ref="H52" r:id="rId52" display="http://spalata-chr.ru/?type=2"/>
    <hyperlink ref="H53" r:id="rId53" display="http://kspstav.ru/content/plany-raboty-kontrolno-schetnoj-palaty-stavropolskogo-kraja"/>
    <hyperlink ref="H72" r:id="rId54" display="http://rfspto.ru/?page_id=6926"/>
    <hyperlink ref="H80" r:id="rId55" display="http://www.ach22.ru/index.php/2013-01-31-07-00-31/2014-09-28-13-19-28"/>
    <hyperlink ref="H84" r:id="rId56" display="http://ksp.nso.ru/page/30"/>
    <hyperlink ref="H85" r:id="rId57" display="http://www.kspomskobl.ru/plans.html"/>
    <hyperlink ref="H92" r:id="rId58" display="http://ksp25.ru/working/2018_god/"/>
    <hyperlink ref="H91" r:id="rId59" display="https://www.ksp41.ru/deyatelnost/plan-raboti.php"/>
    <hyperlink ref="H96" r:id="rId60" display="http://spsakh.ru/work.php"/>
    <hyperlink ref="H97" r:id="rId61" display="http://www.eao.ru/vlast--1/struktura/kontrolno-schetnaya-palata-eao/plany-i-otchety-ksp-eao/"/>
    <hyperlink ref="H98" r:id="rId62" display="http://palata.chukotka.ru/index.php/deyatelnost/plan-rabot"/>
    <hyperlink ref="H48" r:id="rId63" display="http://kspri.ru/index.php/deyatelnost-palaty/plan-raboty/379-plan-raboty-kontrolno-schetnoj-palaty-respubliki-ingushetiya-na-2018-god"/>
    <hyperlink ref="H58" r:id="rId64" display="http://www.sprt.tatar/articles/6/102"/>
    <hyperlink ref="H66" r:id="rId65" display="http://sp.samregion.ru/activity/annual_plan/"/>
    <hyperlink ref="H73" r:id="rId66" display="http://www.ksp74.ru/list.php?cat=plans"/>
    <hyperlink ref="H7" r:id="rId67" display="http://belksp.ru/"/>
    <hyperlink ref="H13" r:id="rId68" display="http://kspkostroma.ru/deyatelnost/plany/god2018"/>
    <hyperlink ref="H62" r:id="rId69" display="http://www.ksp43.ru/work-plans/1196"/>
    <hyperlink ref="H67" r:id="rId70" display="http://sp-so.ru/activities/38"/>
    <hyperlink ref="H83" r:id="rId71" display="http://kspko.ru/pages/meropriyatiya"/>
    <hyperlink ref="H88" r:id="rId72" display="http://sp03.ru/work/3/plans2018"/>
    <hyperlink ref="H90" r:id="rId73" display="http://kspzab.ru/plan_of_action/"/>
    <hyperlink ref="H30" r:id="rId74" display="http://ksp39.ru/index.php?option=com_content&amp;view=category&amp;id=40&amp;Itemid=87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8" r:id="rId75"/>
  <headerFoot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:A6"/>
    </sheetView>
  </sheetViews>
  <sheetFormatPr defaultColWidth="9.140625" defaultRowHeight="15"/>
  <cols>
    <col min="1" max="1" width="28.8515625" style="0" customWidth="1"/>
    <col min="2" max="2" width="50.8515625" style="0" customWidth="1"/>
    <col min="3" max="3" width="5.7109375" style="0" customWidth="1"/>
    <col min="4" max="5" width="4.7109375" style="0" customWidth="1"/>
    <col min="6" max="6" width="5.7109375" style="28" customWidth="1"/>
    <col min="7" max="7" width="14.28125" style="0" customWidth="1"/>
    <col min="8" max="8" width="15.140625" style="0" customWidth="1"/>
    <col min="9" max="9" width="14.421875" style="0" customWidth="1"/>
    <col min="10" max="10" width="16.421875" style="0" customWidth="1"/>
    <col min="11" max="11" width="16.7109375" style="81" customWidth="1"/>
    <col min="12" max="12" width="16.7109375" style="78" customWidth="1"/>
  </cols>
  <sheetData>
    <row r="1" spans="1:12" ht="27.75" customHeight="1">
      <c r="A1" s="149" t="s">
        <v>237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50"/>
    </row>
    <row r="2" spans="1:12" ht="15.75" customHeight="1">
      <c r="A2" s="107" t="s">
        <v>535</v>
      </c>
      <c r="B2" s="108"/>
      <c r="C2" s="108"/>
      <c r="D2" s="108"/>
      <c r="E2" s="108"/>
      <c r="F2" s="108"/>
      <c r="G2" s="108"/>
      <c r="H2" s="108"/>
      <c r="I2" s="108"/>
      <c r="J2" s="108"/>
      <c r="K2" s="112"/>
      <c r="L2" s="112"/>
    </row>
    <row r="3" spans="1:12" ht="65.25" customHeight="1">
      <c r="A3" s="153" t="s">
        <v>122</v>
      </c>
      <c r="B3" s="101" t="s">
        <v>253</v>
      </c>
      <c r="C3" s="140" t="s">
        <v>529</v>
      </c>
      <c r="D3" s="168"/>
      <c r="E3" s="168"/>
      <c r="F3" s="168"/>
      <c r="G3" s="165" t="s">
        <v>362</v>
      </c>
      <c r="H3" s="166"/>
      <c r="I3" s="165" t="s">
        <v>379</v>
      </c>
      <c r="J3" s="166"/>
      <c r="K3" s="158" t="s">
        <v>241</v>
      </c>
      <c r="L3" s="158" t="s">
        <v>364</v>
      </c>
    </row>
    <row r="4" spans="1:12" ht="27.75" customHeight="1">
      <c r="A4" s="153"/>
      <c r="B4" s="31" t="str">
        <f>Методика!B27</f>
        <v>Да, размещается по результатам всех (100%) плановых контрольных мероприятий</v>
      </c>
      <c r="C4" s="153" t="s">
        <v>106</v>
      </c>
      <c r="D4" s="153" t="s">
        <v>358</v>
      </c>
      <c r="E4" s="153" t="s">
        <v>359</v>
      </c>
      <c r="F4" s="140" t="s">
        <v>124</v>
      </c>
      <c r="G4" s="162" t="s">
        <v>404</v>
      </c>
      <c r="H4" s="162" t="s">
        <v>531</v>
      </c>
      <c r="I4" s="162" t="s">
        <v>407</v>
      </c>
      <c r="J4" s="162" t="s">
        <v>531</v>
      </c>
      <c r="K4" s="167"/>
      <c r="L4" s="160"/>
    </row>
    <row r="5" spans="1:12" ht="27.75" customHeight="1">
      <c r="A5" s="153"/>
      <c r="B5" s="31" t="str">
        <f>Методика!B28</f>
        <v>Да, размещается по результатам большей части (не менее 50%) плановых контрольных мероприятий</v>
      </c>
      <c r="C5" s="169"/>
      <c r="D5" s="169"/>
      <c r="E5" s="169"/>
      <c r="F5" s="170"/>
      <c r="G5" s="163"/>
      <c r="H5" s="163"/>
      <c r="I5" s="163"/>
      <c r="J5" s="163"/>
      <c r="K5" s="167"/>
      <c r="L5" s="160"/>
    </row>
    <row r="6" spans="1:12" ht="41.25" customHeight="1">
      <c r="A6" s="153"/>
      <c r="B6" s="31" t="str">
        <f>Методика!B29</f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6" s="169"/>
      <c r="D6" s="169"/>
      <c r="E6" s="169"/>
      <c r="F6" s="170"/>
      <c r="G6" s="164"/>
      <c r="H6" s="164"/>
      <c r="I6" s="164"/>
      <c r="J6" s="164"/>
      <c r="K6" s="167"/>
      <c r="L6" s="160"/>
    </row>
    <row r="7" spans="1:12" s="75" customFormat="1" ht="15.75" customHeight="1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79"/>
      <c r="L7" s="22"/>
    </row>
    <row r="8" spans="1:12" s="65" customFormat="1" ht="15.75" customHeight="1">
      <c r="A8" s="16" t="s">
        <v>12</v>
      </c>
      <c r="B8" s="16" t="s">
        <v>304</v>
      </c>
      <c r="C8" s="102">
        <f aca="true" t="shared" si="0" ref="C8:C25">IF(B8="Да, размещается по результатам всех (100%) плановых контрольных мероприятий",2,IF(B8="Да, размещается по результатам большей части (не менее 50%) плановых контрольных мероприятий",1,0))</f>
        <v>1</v>
      </c>
      <c r="D8" s="102"/>
      <c r="E8" s="102"/>
      <c r="F8" s="103">
        <f>C8*(1-D8)*(1-E8)</f>
        <v>1</v>
      </c>
      <c r="G8" s="102" t="s">
        <v>366</v>
      </c>
      <c r="H8" s="94" t="s">
        <v>370</v>
      </c>
      <c r="I8" s="93" t="s">
        <v>367</v>
      </c>
      <c r="J8" s="94">
        <v>100</v>
      </c>
      <c r="K8" s="32" t="s">
        <v>406</v>
      </c>
      <c r="L8" s="105" t="s">
        <v>187</v>
      </c>
    </row>
    <row r="9" spans="1:12" s="65" customFormat="1" ht="15.75" customHeight="1">
      <c r="A9" s="16" t="s">
        <v>13</v>
      </c>
      <c r="B9" s="16" t="s">
        <v>303</v>
      </c>
      <c r="C9" s="102">
        <f t="shared" si="0"/>
        <v>2</v>
      </c>
      <c r="D9" s="102"/>
      <c r="E9" s="102"/>
      <c r="F9" s="103">
        <f aca="true" t="shared" si="1" ref="F9:F72">C9*(1-D9)*(1-E9)</f>
        <v>2</v>
      </c>
      <c r="G9" s="93" t="s">
        <v>367</v>
      </c>
      <c r="H9" s="94">
        <v>100</v>
      </c>
      <c r="I9" s="93" t="s">
        <v>367</v>
      </c>
      <c r="J9" s="94">
        <v>100</v>
      </c>
      <c r="K9" s="32"/>
      <c r="L9" s="105" t="s">
        <v>381</v>
      </c>
    </row>
    <row r="10" spans="1:12" s="65" customFormat="1" ht="15.75" customHeight="1">
      <c r="A10" s="16" t="s">
        <v>14</v>
      </c>
      <c r="B10" s="16" t="s">
        <v>303</v>
      </c>
      <c r="C10" s="102">
        <f t="shared" si="0"/>
        <v>2</v>
      </c>
      <c r="D10" s="102"/>
      <c r="E10" s="102"/>
      <c r="F10" s="103">
        <f t="shared" si="1"/>
        <v>2</v>
      </c>
      <c r="G10" s="93" t="s">
        <v>367</v>
      </c>
      <c r="H10" s="94">
        <v>100</v>
      </c>
      <c r="I10" s="98" t="s">
        <v>430</v>
      </c>
      <c r="J10" s="94">
        <v>100</v>
      </c>
      <c r="K10" s="32"/>
      <c r="L10" s="105" t="s">
        <v>382</v>
      </c>
    </row>
    <row r="11" spans="1:12" s="65" customFormat="1" ht="15.75" customHeight="1">
      <c r="A11" s="16" t="s">
        <v>15</v>
      </c>
      <c r="B11" s="16" t="s">
        <v>305</v>
      </c>
      <c r="C11" s="102">
        <f t="shared" si="0"/>
        <v>0</v>
      </c>
      <c r="D11" s="102"/>
      <c r="E11" s="102"/>
      <c r="F11" s="103">
        <f t="shared" si="1"/>
        <v>0</v>
      </c>
      <c r="G11" s="93" t="s">
        <v>367</v>
      </c>
      <c r="H11" s="94">
        <v>0</v>
      </c>
      <c r="I11" s="93" t="s">
        <v>367</v>
      </c>
      <c r="J11" s="94">
        <v>0</v>
      </c>
      <c r="K11" s="32" t="s">
        <v>526</v>
      </c>
      <c r="L11" s="105" t="s">
        <v>383</v>
      </c>
    </row>
    <row r="12" spans="1:12" s="65" customFormat="1" ht="15.75" customHeight="1">
      <c r="A12" s="16" t="s">
        <v>16</v>
      </c>
      <c r="B12" s="16" t="s">
        <v>304</v>
      </c>
      <c r="C12" s="102">
        <f t="shared" si="0"/>
        <v>1</v>
      </c>
      <c r="D12" s="102"/>
      <c r="E12" s="102"/>
      <c r="F12" s="103">
        <f t="shared" si="1"/>
        <v>1</v>
      </c>
      <c r="G12" s="93" t="s">
        <v>367</v>
      </c>
      <c r="H12" s="94">
        <v>100</v>
      </c>
      <c r="I12" s="93" t="s">
        <v>367</v>
      </c>
      <c r="J12" s="94">
        <v>66.66666666666666</v>
      </c>
      <c r="K12" s="32"/>
      <c r="L12" s="105" t="s">
        <v>385</v>
      </c>
    </row>
    <row r="13" spans="1:12" s="65" customFormat="1" ht="15.75" customHeight="1">
      <c r="A13" s="16" t="s">
        <v>17</v>
      </c>
      <c r="B13" s="16" t="s">
        <v>303</v>
      </c>
      <c r="C13" s="102">
        <f t="shared" si="0"/>
        <v>2</v>
      </c>
      <c r="D13" s="102">
        <v>0.5</v>
      </c>
      <c r="E13" s="102"/>
      <c r="F13" s="103">
        <f t="shared" si="1"/>
        <v>1</v>
      </c>
      <c r="G13" s="93" t="s">
        <v>367</v>
      </c>
      <c r="H13" s="94">
        <v>100</v>
      </c>
      <c r="I13" s="93" t="s">
        <v>367</v>
      </c>
      <c r="J13" s="94">
        <v>100</v>
      </c>
      <c r="K13" s="32" t="s">
        <v>403</v>
      </c>
      <c r="L13" s="105" t="s">
        <v>386</v>
      </c>
    </row>
    <row r="14" spans="1:12" s="65" customFormat="1" ht="15.75" customHeight="1">
      <c r="A14" s="16" t="s">
        <v>18</v>
      </c>
      <c r="B14" s="16" t="s">
        <v>303</v>
      </c>
      <c r="C14" s="102">
        <f t="shared" si="0"/>
        <v>2</v>
      </c>
      <c r="D14" s="102"/>
      <c r="E14" s="102"/>
      <c r="F14" s="103">
        <f t="shared" si="1"/>
        <v>2</v>
      </c>
      <c r="G14" s="93" t="s">
        <v>367</v>
      </c>
      <c r="H14" s="94">
        <v>100</v>
      </c>
      <c r="I14" s="93" t="s">
        <v>367</v>
      </c>
      <c r="J14" s="94">
        <v>100</v>
      </c>
      <c r="K14" s="32"/>
      <c r="L14" s="105" t="s">
        <v>387</v>
      </c>
    </row>
    <row r="15" spans="1:12" s="65" customFormat="1" ht="15.75" customHeight="1">
      <c r="A15" s="16" t="s">
        <v>19</v>
      </c>
      <c r="B15" s="16" t="s">
        <v>303</v>
      </c>
      <c r="C15" s="102">
        <f t="shared" si="0"/>
        <v>2</v>
      </c>
      <c r="D15" s="102"/>
      <c r="E15" s="102"/>
      <c r="F15" s="103">
        <f t="shared" si="1"/>
        <v>2</v>
      </c>
      <c r="G15" s="93" t="s">
        <v>367</v>
      </c>
      <c r="H15" s="94">
        <v>100</v>
      </c>
      <c r="I15" s="93" t="s">
        <v>367</v>
      </c>
      <c r="J15" s="94">
        <v>100</v>
      </c>
      <c r="K15" s="32"/>
      <c r="L15" s="105" t="s">
        <v>388</v>
      </c>
    </row>
    <row r="16" spans="1:12" s="65" customFormat="1" ht="15.75" customHeight="1">
      <c r="A16" s="16" t="s">
        <v>20</v>
      </c>
      <c r="B16" s="16" t="s">
        <v>305</v>
      </c>
      <c r="C16" s="102">
        <f t="shared" si="0"/>
        <v>0</v>
      </c>
      <c r="D16" s="102"/>
      <c r="E16" s="102"/>
      <c r="F16" s="103">
        <f t="shared" si="1"/>
        <v>0</v>
      </c>
      <c r="G16" s="93" t="s">
        <v>367</v>
      </c>
      <c r="H16" s="95">
        <v>0</v>
      </c>
      <c r="I16" s="93" t="s">
        <v>367</v>
      </c>
      <c r="J16" s="95">
        <v>0</v>
      </c>
      <c r="K16" s="32" t="s">
        <v>526</v>
      </c>
      <c r="L16" s="105" t="s">
        <v>368</v>
      </c>
    </row>
    <row r="17" spans="1:12" s="65" customFormat="1" ht="15.75" customHeight="1">
      <c r="A17" s="16" t="s">
        <v>21</v>
      </c>
      <c r="B17" s="16" t="s">
        <v>303</v>
      </c>
      <c r="C17" s="102">
        <f t="shared" si="0"/>
        <v>2</v>
      </c>
      <c r="D17" s="102"/>
      <c r="E17" s="102"/>
      <c r="F17" s="103">
        <f t="shared" si="1"/>
        <v>2</v>
      </c>
      <c r="G17" s="93" t="s">
        <v>367</v>
      </c>
      <c r="H17" s="94">
        <v>100</v>
      </c>
      <c r="I17" s="93" t="s">
        <v>367</v>
      </c>
      <c r="J17" s="94">
        <v>100</v>
      </c>
      <c r="K17" s="32"/>
      <c r="L17" s="105" t="s">
        <v>389</v>
      </c>
    </row>
    <row r="18" spans="1:12" s="65" customFormat="1" ht="15.75" customHeight="1">
      <c r="A18" s="16" t="s">
        <v>22</v>
      </c>
      <c r="B18" s="16" t="s">
        <v>304</v>
      </c>
      <c r="C18" s="102">
        <f t="shared" si="0"/>
        <v>1</v>
      </c>
      <c r="D18" s="102"/>
      <c r="E18" s="102"/>
      <c r="F18" s="103">
        <f t="shared" si="1"/>
        <v>1</v>
      </c>
      <c r="G18" s="93" t="s">
        <v>367</v>
      </c>
      <c r="H18" s="94">
        <v>66.66666666666666</v>
      </c>
      <c r="I18" s="93" t="s">
        <v>367</v>
      </c>
      <c r="J18" s="94">
        <v>63.63636363636363</v>
      </c>
      <c r="K18" s="32"/>
      <c r="L18" s="105" t="s">
        <v>380</v>
      </c>
    </row>
    <row r="19" spans="1:12" s="65" customFormat="1" ht="15.75" customHeight="1">
      <c r="A19" s="16" t="s">
        <v>23</v>
      </c>
      <c r="B19" s="16" t="s">
        <v>304</v>
      </c>
      <c r="C19" s="102">
        <f t="shared" si="0"/>
        <v>1</v>
      </c>
      <c r="D19" s="102"/>
      <c r="E19" s="102"/>
      <c r="F19" s="103">
        <f t="shared" si="1"/>
        <v>1</v>
      </c>
      <c r="G19" s="98" t="s">
        <v>405</v>
      </c>
      <c r="H19" s="95" t="s">
        <v>370</v>
      </c>
      <c r="I19" s="93" t="s">
        <v>367</v>
      </c>
      <c r="J19" s="94">
        <v>100</v>
      </c>
      <c r="K19" s="32" t="s">
        <v>406</v>
      </c>
      <c r="L19" s="105" t="s">
        <v>256</v>
      </c>
    </row>
    <row r="20" spans="1:12" s="65" customFormat="1" ht="15.75" customHeight="1">
      <c r="A20" s="16" t="s">
        <v>24</v>
      </c>
      <c r="B20" s="16" t="s">
        <v>304</v>
      </c>
      <c r="C20" s="102">
        <f t="shared" si="0"/>
        <v>1</v>
      </c>
      <c r="D20" s="102"/>
      <c r="E20" s="102"/>
      <c r="F20" s="103">
        <f t="shared" si="1"/>
        <v>1</v>
      </c>
      <c r="G20" s="93" t="s">
        <v>367</v>
      </c>
      <c r="H20" s="94">
        <v>100</v>
      </c>
      <c r="I20" s="93" t="s">
        <v>367</v>
      </c>
      <c r="J20" s="94">
        <v>62.5</v>
      </c>
      <c r="K20" s="32"/>
      <c r="L20" s="105" t="s">
        <v>257</v>
      </c>
    </row>
    <row r="21" spans="1:12" s="65" customFormat="1" ht="15.75" customHeight="1">
      <c r="A21" s="16" t="s">
        <v>25</v>
      </c>
      <c r="B21" s="16" t="s">
        <v>303</v>
      </c>
      <c r="C21" s="102">
        <f t="shared" si="0"/>
        <v>2</v>
      </c>
      <c r="D21" s="102"/>
      <c r="E21" s="102"/>
      <c r="F21" s="103">
        <f t="shared" si="1"/>
        <v>2</v>
      </c>
      <c r="G21" s="93" t="s">
        <v>367</v>
      </c>
      <c r="H21" s="94">
        <v>100</v>
      </c>
      <c r="I21" s="93" t="s">
        <v>367</v>
      </c>
      <c r="J21" s="94">
        <v>100</v>
      </c>
      <c r="K21" s="32"/>
      <c r="L21" s="105" t="s">
        <v>390</v>
      </c>
    </row>
    <row r="22" spans="1:12" s="65" customFormat="1" ht="15.75" customHeight="1">
      <c r="A22" s="16" t="s">
        <v>26</v>
      </c>
      <c r="B22" s="16" t="s">
        <v>303</v>
      </c>
      <c r="C22" s="102">
        <f t="shared" si="0"/>
        <v>2</v>
      </c>
      <c r="D22" s="102"/>
      <c r="E22" s="102"/>
      <c r="F22" s="103">
        <f t="shared" si="1"/>
        <v>2</v>
      </c>
      <c r="G22" s="93" t="s">
        <v>367</v>
      </c>
      <c r="H22" s="94">
        <v>100</v>
      </c>
      <c r="I22" s="93" t="s">
        <v>367</v>
      </c>
      <c r="J22" s="94">
        <v>100</v>
      </c>
      <c r="K22" s="32"/>
      <c r="L22" s="105" t="s">
        <v>391</v>
      </c>
    </row>
    <row r="23" spans="1:12" s="65" customFormat="1" ht="15.75" customHeight="1">
      <c r="A23" s="16" t="s">
        <v>27</v>
      </c>
      <c r="B23" s="16" t="s">
        <v>303</v>
      </c>
      <c r="C23" s="102">
        <f t="shared" si="0"/>
        <v>2</v>
      </c>
      <c r="D23" s="102"/>
      <c r="E23" s="102"/>
      <c r="F23" s="103">
        <f t="shared" si="1"/>
        <v>2</v>
      </c>
      <c r="G23" s="93" t="s">
        <v>367</v>
      </c>
      <c r="H23" s="94">
        <v>100</v>
      </c>
      <c r="I23" s="93" t="s">
        <v>367</v>
      </c>
      <c r="J23" s="94">
        <v>100</v>
      </c>
      <c r="K23" s="32"/>
      <c r="L23" s="18" t="s">
        <v>392</v>
      </c>
    </row>
    <row r="24" spans="1:12" s="65" customFormat="1" ht="15.75" customHeight="1">
      <c r="A24" s="16" t="s">
        <v>28</v>
      </c>
      <c r="B24" s="16" t="s">
        <v>303</v>
      </c>
      <c r="C24" s="102">
        <f t="shared" si="0"/>
        <v>2</v>
      </c>
      <c r="D24" s="102"/>
      <c r="E24" s="102"/>
      <c r="F24" s="103">
        <f t="shared" si="1"/>
        <v>2</v>
      </c>
      <c r="G24" s="93" t="s">
        <v>367</v>
      </c>
      <c r="H24" s="94">
        <v>100</v>
      </c>
      <c r="I24" s="93" t="s">
        <v>367</v>
      </c>
      <c r="J24" s="94">
        <v>100</v>
      </c>
      <c r="K24" s="32" t="s">
        <v>448</v>
      </c>
      <c r="L24" s="18" t="s">
        <v>393</v>
      </c>
    </row>
    <row r="25" spans="1:12" s="65" customFormat="1" ht="15.75" customHeight="1">
      <c r="A25" s="16" t="s">
        <v>29</v>
      </c>
      <c r="B25" s="16" t="s">
        <v>303</v>
      </c>
      <c r="C25" s="102">
        <f t="shared" si="0"/>
        <v>2</v>
      </c>
      <c r="D25" s="102"/>
      <c r="E25" s="102"/>
      <c r="F25" s="103">
        <f t="shared" si="1"/>
        <v>2</v>
      </c>
      <c r="G25" s="93" t="s">
        <v>367</v>
      </c>
      <c r="H25" s="94">
        <v>100</v>
      </c>
      <c r="I25" s="93" t="s">
        <v>367</v>
      </c>
      <c r="J25" s="94">
        <v>100</v>
      </c>
      <c r="K25" s="32"/>
      <c r="L25" s="18" t="s">
        <v>394</v>
      </c>
    </row>
    <row r="26" spans="1:12" s="65" customFormat="1" ht="15.75" customHeight="1">
      <c r="A26" s="20" t="s">
        <v>30</v>
      </c>
      <c r="B26" s="109"/>
      <c r="C26" s="33"/>
      <c r="D26" s="33"/>
      <c r="E26" s="109"/>
      <c r="F26" s="109"/>
      <c r="G26" s="109"/>
      <c r="H26" s="110"/>
      <c r="I26" s="109"/>
      <c r="J26" s="110"/>
      <c r="K26" s="109"/>
      <c r="L26" s="79"/>
    </row>
    <row r="27" spans="1:12" s="65" customFormat="1" ht="15.75" customHeight="1">
      <c r="A27" s="16" t="s">
        <v>31</v>
      </c>
      <c r="B27" s="97" t="s">
        <v>304</v>
      </c>
      <c r="C27" s="102">
        <f aca="true" t="shared" si="2" ref="C27:C37">IF(B27="Да, размещается по результатам всех (100%) плановых контрольных мероприятий",2,IF(B27="Да, размещается по результатам большей части (не менее 50%) плановых контрольных мероприятий",1,0))</f>
        <v>1</v>
      </c>
      <c r="D27" s="102"/>
      <c r="E27" s="102"/>
      <c r="F27" s="103">
        <f t="shared" si="1"/>
        <v>1</v>
      </c>
      <c r="G27" s="93" t="s">
        <v>367</v>
      </c>
      <c r="H27" s="95">
        <v>0</v>
      </c>
      <c r="I27" s="93" t="s">
        <v>367</v>
      </c>
      <c r="J27" s="94">
        <v>100</v>
      </c>
      <c r="K27" s="32"/>
      <c r="L27" s="18" t="s">
        <v>395</v>
      </c>
    </row>
    <row r="28" spans="1:12" s="65" customFormat="1" ht="15.75" customHeight="1">
      <c r="A28" s="16" t="s">
        <v>32</v>
      </c>
      <c r="B28" s="97" t="s">
        <v>303</v>
      </c>
      <c r="C28" s="102">
        <f t="shared" si="2"/>
        <v>2</v>
      </c>
      <c r="D28" s="102"/>
      <c r="E28" s="102"/>
      <c r="F28" s="103">
        <f t="shared" si="1"/>
        <v>2</v>
      </c>
      <c r="G28" s="93" t="s">
        <v>367</v>
      </c>
      <c r="H28" s="94">
        <v>100</v>
      </c>
      <c r="I28" s="93" t="s">
        <v>367</v>
      </c>
      <c r="J28" s="94">
        <v>100</v>
      </c>
      <c r="K28" s="32"/>
      <c r="L28" s="18" t="s">
        <v>396</v>
      </c>
    </row>
    <row r="29" spans="1:14" s="65" customFormat="1" ht="15.75" customHeight="1">
      <c r="A29" s="16" t="s">
        <v>33</v>
      </c>
      <c r="B29" s="32" t="s">
        <v>304</v>
      </c>
      <c r="C29" s="102">
        <f t="shared" si="2"/>
        <v>1</v>
      </c>
      <c r="D29" s="102"/>
      <c r="E29" s="102"/>
      <c r="F29" s="103">
        <f t="shared" si="1"/>
        <v>1</v>
      </c>
      <c r="G29" s="93" t="s">
        <v>367</v>
      </c>
      <c r="H29" s="94">
        <v>61.904761904761905</v>
      </c>
      <c r="I29" s="93" t="s">
        <v>367</v>
      </c>
      <c r="J29" s="94">
        <v>100</v>
      </c>
      <c r="K29" s="32" t="s">
        <v>524</v>
      </c>
      <c r="L29" s="18" t="s">
        <v>418</v>
      </c>
      <c r="N29" s="96"/>
    </row>
    <row r="30" spans="1:12" s="65" customFormat="1" ht="15.75" customHeight="1">
      <c r="A30" s="16" t="s">
        <v>34</v>
      </c>
      <c r="B30" s="32" t="s">
        <v>303</v>
      </c>
      <c r="C30" s="102">
        <f t="shared" si="2"/>
        <v>2</v>
      </c>
      <c r="D30" s="102"/>
      <c r="E30" s="102"/>
      <c r="F30" s="103">
        <f t="shared" si="1"/>
        <v>2</v>
      </c>
      <c r="G30" s="93" t="s">
        <v>367</v>
      </c>
      <c r="H30" s="94">
        <v>100</v>
      </c>
      <c r="I30" s="93" t="s">
        <v>367</v>
      </c>
      <c r="J30" s="94">
        <v>100</v>
      </c>
      <c r="K30" s="32"/>
      <c r="L30" s="18" t="s">
        <v>397</v>
      </c>
    </row>
    <row r="31" spans="1:12" s="65" customFormat="1" ht="15.75" customHeight="1">
      <c r="A31" s="16" t="s">
        <v>35</v>
      </c>
      <c r="B31" s="32" t="s">
        <v>305</v>
      </c>
      <c r="C31" s="102">
        <f t="shared" si="2"/>
        <v>0</v>
      </c>
      <c r="D31" s="102"/>
      <c r="E31" s="102"/>
      <c r="F31" s="103">
        <f t="shared" si="1"/>
        <v>0</v>
      </c>
      <c r="G31" s="93" t="s">
        <v>366</v>
      </c>
      <c r="H31" s="94" t="s">
        <v>370</v>
      </c>
      <c r="I31" s="93" t="s">
        <v>366</v>
      </c>
      <c r="J31" s="94" t="s">
        <v>370</v>
      </c>
      <c r="K31" s="32" t="s">
        <v>408</v>
      </c>
      <c r="L31" s="18" t="s">
        <v>204</v>
      </c>
    </row>
    <row r="32" spans="1:12" s="65" customFormat="1" ht="15.75" customHeight="1">
      <c r="A32" s="16" t="s">
        <v>36</v>
      </c>
      <c r="B32" s="32" t="s">
        <v>305</v>
      </c>
      <c r="C32" s="102">
        <f t="shared" si="2"/>
        <v>0</v>
      </c>
      <c r="D32" s="102"/>
      <c r="E32" s="102"/>
      <c r="F32" s="103">
        <f t="shared" si="1"/>
        <v>0</v>
      </c>
      <c r="G32" s="93" t="s">
        <v>367</v>
      </c>
      <c r="H32" s="95">
        <v>66.66666666666666</v>
      </c>
      <c r="I32" s="93" t="s">
        <v>367</v>
      </c>
      <c r="J32" s="95">
        <v>25</v>
      </c>
      <c r="K32" s="32" t="s">
        <v>525</v>
      </c>
      <c r="L32" s="18" t="s">
        <v>398</v>
      </c>
    </row>
    <row r="33" spans="1:12" s="65" customFormat="1" ht="15.75" customHeight="1">
      <c r="A33" s="16" t="s">
        <v>37</v>
      </c>
      <c r="B33" s="97" t="s">
        <v>303</v>
      </c>
      <c r="C33" s="102">
        <f t="shared" si="2"/>
        <v>2</v>
      </c>
      <c r="D33" s="102"/>
      <c r="E33" s="102"/>
      <c r="F33" s="103">
        <f t="shared" si="1"/>
        <v>2</v>
      </c>
      <c r="G33" s="93" t="s">
        <v>367</v>
      </c>
      <c r="H33" s="94">
        <v>100</v>
      </c>
      <c r="I33" s="93" t="s">
        <v>367</v>
      </c>
      <c r="J33" s="94">
        <v>100</v>
      </c>
      <c r="K33" s="32"/>
      <c r="L33" s="18" t="s">
        <v>399</v>
      </c>
    </row>
    <row r="34" spans="1:12" s="65" customFormat="1" ht="15.75" customHeight="1">
      <c r="A34" s="16" t="s">
        <v>38</v>
      </c>
      <c r="B34" s="97" t="s">
        <v>303</v>
      </c>
      <c r="C34" s="102">
        <f t="shared" si="2"/>
        <v>2</v>
      </c>
      <c r="D34" s="102"/>
      <c r="E34" s="102"/>
      <c r="F34" s="103">
        <f t="shared" si="1"/>
        <v>2</v>
      </c>
      <c r="G34" s="93" t="s">
        <v>367</v>
      </c>
      <c r="H34" s="94">
        <v>100</v>
      </c>
      <c r="I34" s="93" t="s">
        <v>367</v>
      </c>
      <c r="J34" s="94">
        <v>100</v>
      </c>
      <c r="K34" s="32"/>
      <c r="L34" s="18" t="s">
        <v>206</v>
      </c>
    </row>
    <row r="35" spans="1:12" s="65" customFormat="1" ht="15.75" customHeight="1">
      <c r="A35" s="16" t="s">
        <v>39</v>
      </c>
      <c r="B35" s="97" t="s">
        <v>304</v>
      </c>
      <c r="C35" s="102">
        <f t="shared" si="2"/>
        <v>1</v>
      </c>
      <c r="D35" s="102"/>
      <c r="E35" s="102"/>
      <c r="F35" s="103">
        <f t="shared" si="1"/>
        <v>1</v>
      </c>
      <c r="G35" s="93" t="s">
        <v>367</v>
      </c>
      <c r="H35" s="94">
        <v>0</v>
      </c>
      <c r="I35" s="93" t="s">
        <v>367</v>
      </c>
      <c r="J35" s="94">
        <v>85.71428571428571</v>
      </c>
      <c r="K35" s="32"/>
      <c r="L35" s="18" t="s">
        <v>400</v>
      </c>
    </row>
    <row r="36" spans="1:12" s="65" customFormat="1" ht="15.75" customHeight="1">
      <c r="A36" s="16" t="s">
        <v>40</v>
      </c>
      <c r="B36" s="97" t="s">
        <v>303</v>
      </c>
      <c r="C36" s="102">
        <f t="shared" si="2"/>
        <v>2</v>
      </c>
      <c r="D36" s="102"/>
      <c r="E36" s="102"/>
      <c r="F36" s="103">
        <f t="shared" si="1"/>
        <v>2</v>
      </c>
      <c r="G36" s="93" t="s">
        <v>367</v>
      </c>
      <c r="H36" s="94">
        <v>100</v>
      </c>
      <c r="I36" s="93" t="s">
        <v>367</v>
      </c>
      <c r="J36" s="94">
        <v>100</v>
      </c>
      <c r="K36" s="32"/>
      <c r="L36" s="18" t="s">
        <v>401</v>
      </c>
    </row>
    <row r="37" spans="1:12" s="65" customFormat="1" ht="15.75" customHeight="1">
      <c r="A37" s="16" t="s">
        <v>41</v>
      </c>
      <c r="B37" s="97" t="s">
        <v>303</v>
      </c>
      <c r="C37" s="102">
        <f t="shared" si="2"/>
        <v>2</v>
      </c>
      <c r="D37" s="102"/>
      <c r="E37" s="102"/>
      <c r="F37" s="103">
        <f t="shared" si="1"/>
        <v>2</v>
      </c>
      <c r="G37" s="93" t="s">
        <v>367</v>
      </c>
      <c r="H37" s="94">
        <v>100</v>
      </c>
      <c r="I37" s="93" t="s">
        <v>367</v>
      </c>
      <c r="J37" s="94">
        <v>100</v>
      </c>
      <c r="K37" s="32"/>
      <c r="L37" s="18" t="s">
        <v>402</v>
      </c>
    </row>
    <row r="38" spans="1:12" s="65" customFormat="1" ht="15.75" customHeight="1">
      <c r="A38" s="20" t="s">
        <v>42</v>
      </c>
      <c r="B38" s="109"/>
      <c r="C38" s="109"/>
      <c r="D38" s="109"/>
      <c r="E38" s="109"/>
      <c r="F38" s="109"/>
      <c r="G38" s="109"/>
      <c r="H38" s="110"/>
      <c r="I38" s="109"/>
      <c r="J38" s="110"/>
      <c r="K38" s="109"/>
      <c r="L38" s="79"/>
    </row>
    <row r="39" spans="1:12" s="65" customFormat="1" ht="15.75" customHeight="1">
      <c r="A39" s="16" t="s">
        <v>43</v>
      </c>
      <c r="B39" s="97" t="s">
        <v>303</v>
      </c>
      <c r="C39" s="102">
        <f aca="true" t="shared" si="3" ref="C39:C46">IF(B39="Да, размещается по результатам всех (100%) плановых контрольных мероприятий",2,IF(B39="Да, размещается по результатам большей части (не менее 50%) плановых контрольных мероприятий",1,0))</f>
        <v>2</v>
      </c>
      <c r="D39" s="102"/>
      <c r="E39" s="102"/>
      <c r="F39" s="103">
        <f t="shared" si="1"/>
        <v>2</v>
      </c>
      <c r="G39" s="93" t="s">
        <v>367</v>
      </c>
      <c r="H39" s="94">
        <v>100</v>
      </c>
      <c r="I39" s="93" t="s">
        <v>367</v>
      </c>
      <c r="J39" s="94">
        <v>100</v>
      </c>
      <c r="K39" s="32"/>
      <c r="L39" s="18" t="s">
        <v>409</v>
      </c>
    </row>
    <row r="40" spans="1:12" s="65" customFormat="1" ht="15.75" customHeight="1">
      <c r="A40" s="16" t="s">
        <v>44</v>
      </c>
      <c r="B40" s="97" t="s">
        <v>303</v>
      </c>
      <c r="C40" s="102">
        <f t="shared" si="3"/>
        <v>2</v>
      </c>
      <c r="D40" s="102"/>
      <c r="E40" s="102"/>
      <c r="F40" s="103">
        <f t="shared" si="1"/>
        <v>2</v>
      </c>
      <c r="G40" s="93" t="s">
        <v>367</v>
      </c>
      <c r="H40" s="94">
        <v>100</v>
      </c>
      <c r="I40" s="93" t="s">
        <v>367</v>
      </c>
      <c r="J40" s="94">
        <v>100</v>
      </c>
      <c r="K40" s="32"/>
      <c r="L40" s="18" t="s">
        <v>410</v>
      </c>
    </row>
    <row r="41" spans="1:12" s="65" customFormat="1" ht="15.75" customHeight="1">
      <c r="A41" s="86" t="s">
        <v>45</v>
      </c>
      <c r="B41" s="97" t="s">
        <v>303</v>
      </c>
      <c r="C41" s="102">
        <f t="shared" si="3"/>
        <v>2</v>
      </c>
      <c r="D41" s="102"/>
      <c r="E41" s="102"/>
      <c r="F41" s="103">
        <f t="shared" si="1"/>
        <v>2</v>
      </c>
      <c r="G41" s="93" t="s">
        <v>367</v>
      </c>
      <c r="H41" s="94">
        <v>100</v>
      </c>
      <c r="I41" s="93" t="s">
        <v>367</v>
      </c>
      <c r="J41" s="94">
        <v>100</v>
      </c>
      <c r="K41" s="32"/>
      <c r="L41" s="105" t="s">
        <v>411</v>
      </c>
    </row>
    <row r="42" spans="1:12" s="65" customFormat="1" ht="15.75" customHeight="1">
      <c r="A42" s="16" t="s">
        <v>46</v>
      </c>
      <c r="B42" s="97" t="s">
        <v>303</v>
      </c>
      <c r="C42" s="102">
        <f t="shared" si="3"/>
        <v>2</v>
      </c>
      <c r="D42" s="102"/>
      <c r="E42" s="102"/>
      <c r="F42" s="103">
        <f t="shared" si="1"/>
        <v>2</v>
      </c>
      <c r="G42" s="93" t="s">
        <v>367</v>
      </c>
      <c r="H42" s="94">
        <v>100</v>
      </c>
      <c r="I42" s="93" t="s">
        <v>367</v>
      </c>
      <c r="J42" s="94">
        <v>100</v>
      </c>
      <c r="K42" s="32"/>
      <c r="L42" s="18" t="s">
        <v>412</v>
      </c>
    </row>
    <row r="43" spans="1:12" s="65" customFormat="1" ht="15.75" customHeight="1">
      <c r="A43" s="16" t="s">
        <v>47</v>
      </c>
      <c r="B43" s="97" t="s">
        <v>303</v>
      </c>
      <c r="C43" s="102">
        <f t="shared" si="3"/>
        <v>2</v>
      </c>
      <c r="D43" s="102"/>
      <c r="E43" s="102"/>
      <c r="F43" s="103">
        <f t="shared" si="1"/>
        <v>2</v>
      </c>
      <c r="G43" s="93" t="s">
        <v>367</v>
      </c>
      <c r="H43" s="94">
        <v>100</v>
      </c>
      <c r="I43" s="93" t="s">
        <v>367</v>
      </c>
      <c r="J43" s="94">
        <v>100</v>
      </c>
      <c r="K43" s="32"/>
      <c r="L43" s="18" t="s">
        <v>413</v>
      </c>
    </row>
    <row r="44" spans="1:12" s="65" customFormat="1" ht="15.75" customHeight="1">
      <c r="A44" s="16" t="s">
        <v>48</v>
      </c>
      <c r="B44" s="97" t="s">
        <v>303</v>
      </c>
      <c r="C44" s="102">
        <f t="shared" si="3"/>
        <v>2</v>
      </c>
      <c r="D44" s="102"/>
      <c r="E44" s="102"/>
      <c r="F44" s="103">
        <f t="shared" si="1"/>
        <v>2</v>
      </c>
      <c r="G44" s="93" t="s">
        <v>367</v>
      </c>
      <c r="H44" s="94">
        <v>100</v>
      </c>
      <c r="I44" s="93" t="s">
        <v>367</v>
      </c>
      <c r="J44" s="94">
        <v>100</v>
      </c>
      <c r="K44" s="32"/>
      <c r="L44" s="18" t="s">
        <v>414</v>
      </c>
    </row>
    <row r="45" spans="1:12" s="65" customFormat="1" ht="15.75" customHeight="1">
      <c r="A45" s="16" t="s">
        <v>49</v>
      </c>
      <c r="B45" s="97" t="s">
        <v>305</v>
      </c>
      <c r="C45" s="102">
        <f t="shared" si="3"/>
        <v>0</v>
      </c>
      <c r="D45" s="102"/>
      <c r="E45" s="102"/>
      <c r="F45" s="103">
        <f t="shared" si="1"/>
        <v>0</v>
      </c>
      <c r="G45" s="98" t="s">
        <v>405</v>
      </c>
      <c r="H45" s="94">
        <v>0</v>
      </c>
      <c r="I45" s="98" t="s">
        <v>405</v>
      </c>
      <c r="J45" s="94">
        <v>0</v>
      </c>
      <c r="K45" s="32" t="s">
        <v>416</v>
      </c>
      <c r="L45" s="18" t="s">
        <v>415</v>
      </c>
    </row>
    <row r="46" spans="1:12" s="65" customFormat="1" ht="15.75" customHeight="1">
      <c r="A46" s="16" t="s">
        <v>123</v>
      </c>
      <c r="B46" s="97" t="s">
        <v>304</v>
      </c>
      <c r="C46" s="102">
        <f t="shared" si="3"/>
        <v>1</v>
      </c>
      <c r="D46" s="102"/>
      <c r="E46" s="102"/>
      <c r="F46" s="103">
        <f t="shared" si="1"/>
        <v>1</v>
      </c>
      <c r="G46" s="93" t="s">
        <v>367</v>
      </c>
      <c r="H46" s="94">
        <v>0</v>
      </c>
      <c r="I46" s="93" t="s">
        <v>367</v>
      </c>
      <c r="J46" s="94">
        <v>100</v>
      </c>
      <c r="K46" s="32" t="s">
        <v>419</v>
      </c>
      <c r="L46" s="18" t="s">
        <v>420</v>
      </c>
    </row>
    <row r="47" spans="1:12" s="65" customFormat="1" ht="15.75" customHeight="1">
      <c r="A47" s="20" t="s">
        <v>51</v>
      </c>
      <c r="B47" s="109"/>
      <c r="C47" s="109"/>
      <c r="D47" s="109"/>
      <c r="E47" s="109"/>
      <c r="F47" s="109"/>
      <c r="G47" s="109"/>
      <c r="H47" s="110"/>
      <c r="I47" s="109"/>
      <c r="J47" s="110"/>
      <c r="K47" s="109"/>
      <c r="L47" s="79"/>
    </row>
    <row r="48" spans="1:12" s="65" customFormat="1" ht="15.75" customHeight="1">
      <c r="A48" s="86" t="s">
        <v>52</v>
      </c>
      <c r="B48" s="97" t="s">
        <v>303</v>
      </c>
      <c r="C48" s="102">
        <f aca="true" t="shared" si="4" ref="C48:C54">IF(B48="Да, размещается по результатам всех (100%) плановых контрольных мероприятий",2,IF(B48="Да, размещается по результатам большей части (не менее 50%) плановых контрольных мероприятий",1,0))</f>
        <v>2</v>
      </c>
      <c r="D48" s="102"/>
      <c r="E48" s="102"/>
      <c r="F48" s="103">
        <f t="shared" si="1"/>
        <v>2</v>
      </c>
      <c r="G48" s="93" t="s">
        <v>367</v>
      </c>
      <c r="H48" s="94">
        <v>100</v>
      </c>
      <c r="I48" s="93" t="s">
        <v>367</v>
      </c>
      <c r="J48" s="94">
        <v>100</v>
      </c>
      <c r="K48" s="32" t="s">
        <v>422</v>
      </c>
      <c r="L48" s="18" t="s">
        <v>421</v>
      </c>
    </row>
    <row r="49" spans="1:12" s="65" customFormat="1" ht="15.75" customHeight="1">
      <c r="A49" s="16" t="s">
        <v>53</v>
      </c>
      <c r="B49" s="97" t="s">
        <v>303</v>
      </c>
      <c r="C49" s="102">
        <f t="shared" si="4"/>
        <v>2</v>
      </c>
      <c r="D49" s="102"/>
      <c r="E49" s="102"/>
      <c r="F49" s="103">
        <f t="shared" si="1"/>
        <v>2</v>
      </c>
      <c r="G49" s="93" t="s">
        <v>372</v>
      </c>
      <c r="H49" s="94">
        <v>100</v>
      </c>
      <c r="I49" s="98" t="s">
        <v>373</v>
      </c>
      <c r="J49" s="94">
        <v>100</v>
      </c>
      <c r="K49" s="32"/>
      <c r="L49" s="18" t="s">
        <v>423</v>
      </c>
    </row>
    <row r="50" spans="1:12" s="65" customFormat="1" ht="15.75" customHeight="1">
      <c r="A50" s="16" t="s">
        <v>54</v>
      </c>
      <c r="B50" s="97" t="s">
        <v>303</v>
      </c>
      <c r="C50" s="102">
        <f t="shared" si="4"/>
        <v>2</v>
      </c>
      <c r="D50" s="102"/>
      <c r="E50" s="102"/>
      <c r="F50" s="103">
        <f t="shared" si="1"/>
        <v>2</v>
      </c>
      <c r="G50" s="93" t="s">
        <v>367</v>
      </c>
      <c r="H50" s="94">
        <v>100</v>
      </c>
      <c r="I50" s="93" t="s">
        <v>367</v>
      </c>
      <c r="J50" s="94">
        <v>100</v>
      </c>
      <c r="K50" s="32"/>
      <c r="L50" s="18" t="s">
        <v>424</v>
      </c>
    </row>
    <row r="51" spans="1:12" s="65" customFormat="1" ht="15.75" customHeight="1">
      <c r="A51" s="16" t="s">
        <v>55</v>
      </c>
      <c r="B51" s="97" t="s">
        <v>305</v>
      </c>
      <c r="C51" s="102">
        <f t="shared" si="4"/>
        <v>0</v>
      </c>
      <c r="D51" s="102"/>
      <c r="E51" s="102"/>
      <c r="F51" s="103">
        <f t="shared" si="1"/>
        <v>0</v>
      </c>
      <c r="G51" s="93" t="s">
        <v>367</v>
      </c>
      <c r="H51" s="94">
        <v>0</v>
      </c>
      <c r="I51" s="93" t="s">
        <v>367</v>
      </c>
      <c r="J51" s="94">
        <v>0</v>
      </c>
      <c r="K51" s="32" t="s">
        <v>523</v>
      </c>
      <c r="L51" s="18" t="s">
        <v>425</v>
      </c>
    </row>
    <row r="52" spans="1:12" s="65" customFormat="1" ht="15.75" customHeight="1">
      <c r="A52" s="16" t="s">
        <v>56</v>
      </c>
      <c r="B52" s="97" t="s">
        <v>305</v>
      </c>
      <c r="C52" s="102">
        <f t="shared" si="4"/>
        <v>0</v>
      </c>
      <c r="D52" s="102"/>
      <c r="E52" s="102"/>
      <c r="F52" s="103">
        <f t="shared" si="1"/>
        <v>0</v>
      </c>
      <c r="G52" s="93" t="s">
        <v>367</v>
      </c>
      <c r="H52" s="94">
        <v>0</v>
      </c>
      <c r="I52" s="93" t="s">
        <v>367</v>
      </c>
      <c r="J52" s="94">
        <v>41.66666666666667</v>
      </c>
      <c r="K52" s="32" t="s">
        <v>417</v>
      </c>
      <c r="L52" s="18" t="s">
        <v>427</v>
      </c>
    </row>
    <row r="53" spans="1:12" s="65" customFormat="1" ht="15.75" customHeight="1">
      <c r="A53" s="16" t="s">
        <v>57</v>
      </c>
      <c r="B53" s="97" t="s">
        <v>305</v>
      </c>
      <c r="C53" s="102">
        <f t="shared" si="4"/>
        <v>0</v>
      </c>
      <c r="D53" s="102"/>
      <c r="E53" s="102"/>
      <c r="F53" s="103">
        <f t="shared" si="1"/>
        <v>0</v>
      </c>
      <c r="G53" s="93" t="s">
        <v>367</v>
      </c>
      <c r="H53" s="94">
        <v>0</v>
      </c>
      <c r="I53" s="93" t="s">
        <v>367</v>
      </c>
      <c r="J53" s="94">
        <v>0</v>
      </c>
      <c r="K53" s="32" t="s">
        <v>431</v>
      </c>
      <c r="L53" s="15" t="s">
        <v>269</v>
      </c>
    </row>
    <row r="54" spans="1:12" s="65" customFormat="1" ht="15.75" customHeight="1">
      <c r="A54" s="16" t="s">
        <v>58</v>
      </c>
      <c r="B54" s="97" t="s">
        <v>303</v>
      </c>
      <c r="C54" s="102">
        <f t="shared" si="4"/>
        <v>2</v>
      </c>
      <c r="D54" s="102"/>
      <c r="E54" s="102"/>
      <c r="F54" s="103">
        <f t="shared" si="1"/>
        <v>2</v>
      </c>
      <c r="G54" s="93" t="s">
        <v>367</v>
      </c>
      <c r="H54" s="94">
        <v>100</v>
      </c>
      <c r="I54" s="93" t="s">
        <v>367</v>
      </c>
      <c r="J54" s="94">
        <v>100</v>
      </c>
      <c r="K54" s="32"/>
      <c r="L54" s="18" t="s">
        <v>270</v>
      </c>
    </row>
    <row r="55" spans="1:12" s="65" customFormat="1" ht="15.75" customHeight="1">
      <c r="A55" s="20" t="s">
        <v>59</v>
      </c>
      <c r="B55" s="109"/>
      <c r="C55" s="109"/>
      <c r="D55" s="109"/>
      <c r="E55" s="109"/>
      <c r="F55" s="109"/>
      <c r="G55" s="109"/>
      <c r="H55" s="110"/>
      <c r="I55" s="109"/>
      <c r="J55" s="110"/>
      <c r="K55" s="109"/>
      <c r="L55" s="79"/>
    </row>
    <row r="56" spans="1:12" s="65" customFormat="1" ht="15.75" customHeight="1">
      <c r="A56" s="16" t="s">
        <v>60</v>
      </c>
      <c r="B56" s="97" t="s">
        <v>305</v>
      </c>
      <c r="C56" s="102">
        <f aca="true" t="shared" si="5" ref="C56:C69">IF(B56="Да, размещается по результатам всех (100%) плановых контрольных мероприятий",2,IF(B56="Да, размещается по результатам большей части (не менее 50%) плановых контрольных мероприятий",1,0))</f>
        <v>0</v>
      </c>
      <c r="D56" s="102"/>
      <c r="E56" s="102"/>
      <c r="F56" s="103">
        <f t="shared" si="1"/>
        <v>0</v>
      </c>
      <c r="G56" s="93" t="s">
        <v>367</v>
      </c>
      <c r="H56" s="94">
        <v>14.285714285714285</v>
      </c>
      <c r="I56" s="93" t="s">
        <v>367</v>
      </c>
      <c r="J56" s="94">
        <v>42.857142857142854</v>
      </c>
      <c r="K56" s="32" t="s">
        <v>417</v>
      </c>
      <c r="L56" s="18" t="s">
        <v>432</v>
      </c>
    </row>
    <row r="57" spans="1:12" s="65" customFormat="1" ht="15.75" customHeight="1">
      <c r="A57" s="16" t="s">
        <v>61</v>
      </c>
      <c r="B57" s="97" t="s">
        <v>305</v>
      </c>
      <c r="C57" s="102">
        <f t="shared" si="5"/>
        <v>0</v>
      </c>
      <c r="D57" s="102"/>
      <c r="E57" s="102"/>
      <c r="F57" s="103">
        <f t="shared" si="1"/>
        <v>0</v>
      </c>
      <c r="G57" s="93" t="s">
        <v>367</v>
      </c>
      <c r="H57" s="94">
        <v>60</v>
      </c>
      <c r="I57" s="93" t="s">
        <v>367</v>
      </c>
      <c r="J57" s="94">
        <v>0</v>
      </c>
      <c r="K57" s="32" t="s">
        <v>417</v>
      </c>
      <c r="L57" s="18" t="s">
        <v>433</v>
      </c>
    </row>
    <row r="58" spans="1:12" s="65" customFormat="1" ht="15.75" customHeight="1">
      <c r="A58" s="16" t="s">
        <v>62</v>
      </c>
      <c r="B58" s="97" t="s">
        <v>304</v>
      </c>
      <c r="C58" s="102">
        <f t="shared" si="5"/>
        <v>1</v>
      </c>
      <c r="D58" s="102"/>
      <c r="E58" s="102"/>
      <c r="F58" s="103">
        <f t="shared" si="1"/>
        <v>1</v>
      </c>
      <c r="G58" s="93" t="s">
        <v>367</v>
      </c>
      <c r="H58" s="94">
        <v>100</v>
      </c>
      <c r="I58" s="93" t="s">
        <v>367</v>
      </c>
      <c r="J58" s="94">
        <v>71.42857142857143</v>
      </c>
      <c r="K58" s="32"/>
      <c r="L58" s="18" t="s">
        <v>434</v>
      </c>
    </row>
    <row r="59" spans="1:12" s="65" customFormat="1" ht="15.75" customHeight="1">
      <c r="A59" s="16" t="s">
        <v>63</v>
      </c>
      <c r="B59" s="32" t="s">
        <v>303</v>
      </c>
      <c r="C59" s="102">
        <f t="shared" si="5"/>
        <v>2</v>
      </c>
      <c r="D59" s="102"/>
      <c r="E59" s="102"/>
      <c r="F59" s="103">
        <f t="shared" si="1"/>
        <v>2</v>
      </c>
      <c r="G59" s="98" t="s">
        <v>521</v>
      </c>
      <c r="H59" s="94">
        <v>100</v>
      </c>
      <c r="I59" s="98" t="s">
        <v>521</v>
      </c>
      <c r="J59" s="94">
        <v>100</v>
      </c>
      <c r="K59" s="32"/>
      <c r="L59" s="18" t="s">
        <v>435</v>
      </c>
    </row>
    <row r="60" spans="1:12" s="65" customFormat="1" ht="15.75" customHeight="1">
      <c r="A60" s="16" t="s">
        <v>64</v>
      </c>
      <c r="B60" s="97" t="s">
        <v>304</v>
      </c>
      <c r="C60" s="102">
        <f t="shared" si="5"/>
        <v>1</v>
      </c>
      <c r="D60" s="102"/>
      <c r="E60" s="102"/>
      <c r="F60" s="103">
        <f t="shared" si="1"/>
        <v>1</v>
      </c>
      <c r="G60" s="93" t="s">
        <v>367</v>
      </c>
      <c r="H60" s="94">
        <v>92.3076923076923</v>
      </c>
      <c r="I60" s="93" t="s">
        <v>367</v>
      </c>
      <c r="J60" s="94">
        <v>79.16666666666666</v>
      </c>
      <c r="K60" s="32"/>
      <c r="L60" s="18" t="s">
        <v>436</v>
      </c>
    </row>
    <row r="61" spans="1:12" s="65" customFormat="1" ht="15.75" customHeight="1">
      <c r="A61" s="16" t="s">
        <v>65</v>
      </c>
      <c r="B61" s="97" t="s">
        <v>303</v>
      </c>
      <c r="C61" s="102">
        <f t="shared" si="5"/>
        <v>2</v>
      </c>
      <c r="D61" s="102"/>
      <c r="E61" s="102"/>
      <c r="F61" s="103">
        <f t="shared" si="1"/>
        <v>2</v>
      </c>
      <c r="G61" s="93" t="s">
        <v>367</v>
      </c>
      <c r="H61" s="94">
        <v>100</v>
      </c>
      <c r="I61" s="93" t="s">
        <v>367</v>
      </c>
      <c r="J61" s="94">
        <v>100</v>
      </c>
      <c r="K61" s="32"/>
      <c r="L61" s="18" t="s">
        <v>437</v>
      </c>
    </row>
    <row r="62" spans="1:12" s="65" customFormat="1" ht="15.75" customHeight="1">
      <c r="A62" s="16" t="s">
        <v>66</v>
      </c>
      <c r="B62" s="111" t="s">
        <v>304</v>
      </c>
      <c r="C62" s="102">
        <f t="shared" si="5"/>
        <v>1</v>
      </c>
      <c r="D62" s="102"/>
      <c r="E62" s="102"/>
      <c r="F62" s="103">
        <f t="shared" si="1"/>
        <v>1</v>
      </c>
      <c r="G62" s="93" t="s">
        <v>367</v>
      </c>
      <c r="H62" s="94">
        <v>60</v>
      </c>
      <c r="I62" s="93" t="s">
        <v>367</v>
      </c>
      <c r="J62" s="94">
        <v>83.33333333333334</v>
      </c>
      <c r="K62" s="32"/>
      <c r="L62" s="18" t="s">
        <v>438</v>
      </c>
    </row>
    <row r="63" spans="1:12" s="65" customFormat="1" ht="15.75" customHeight="1">
      <c r="A63" s="16" t="s">
        <v>67</v>
      </c>
      <c r="B63" s="32" t="s">
        <v>304</v>
      </c>
      <c r="C63" s="102">
        <f t="shared" si="5"/>
        <v>1</v>
      </c>
      <c r="D63" s="102"/>
      <c r="E63" s="102"/>
      <c r="F63" s="103">
        <f t="shared" si="1"/>
        <v>1</v>
      </c>
      <c r="G63" s="93" t="s">
        <v>366</v>
      </c>
      <c r="H63" s="94" t="s">
        <v>370</v>
      </c>
      <c r="I63" s="93" t="s">
        <v>367</v>
      </c>
      <c r="J63" s="94">
        <v>90</v>
      </c>
      <c r="K63" s="32" t="s">
        <v>406</v>
      </c>
      <c r="L63" s="15" t="s">
        <v>439</v>
      </c>
    </row>
    <row r="64" spans="1:12" s="65" customFormat="1" ht="15.75" customHeight="1">
      <c r="A64" s="16" t="s">
        <v>68</v>
      </c>
      <c r="B64" s="97" t="s">
        <v>303</v>
      </c>
      <c r="C64" s="102">
        <f t="shared" si="5"/>
        <v>2</v>
      </c>
      <c r="D64" s="102"/>
      <c r="E64" s="102"/>
      <c r="F64" s="103">
        <f t="shared" si="1"/>
        <v>2</v>
      </c>
      <c r="G64" s="93" t="s">
        <v>367</v>
      </c>
      <c r="H64" s="94">
        <v>100</v>
      </c>
      <c r="I64" s="93" t="s">
        <v>367</v>
      </c>
      <c r="J64" s="94">
        <v>100</v>
      </c>
      <c r="K64" s="32"/>
      <c r="L64" s="18" t="s">
        <v>440</v>
      </c>
    </row>
    <row r="65" spans="1:12" s="65" customFormat="1" ht="15.75" customHeight="1">
      <c r="A65" s="16" t="s">
        <v>69</v>
      </c>
      <c r="B65" s="97" t="s">
        <v>303</v>
      </c>
      <c r="C65" s="102">
        <f t="shared" si="5"/>
        <v>2</v>
      </c>
      <c r="D65" s="102"/>
      <c r="E65" s="102"/>
      <c r="F65" s="103">
        <f t="shared" si="1"/>
        <v>2</v>
      </c>
      <c r="G65" s="93" t="s">
        <v>367</v>
      </c>
      <c r="H65" s="94">
        <v>100</v>
      </c>
      <c r="I65" s="93" t="s">
        <v>367</v>
      </c>
      <c r="J65" s="94">
        <v>100</v>
      </c>
      <c r="K65" s="32"/>
      <c r="L65" s="18" t="s">
        <v>441</v>
      </c>
    </row>
    <row r="66" spans="1:12" s="65" customFormat="1" ht="15.75" customHeight="1">
      <c r="A66" s="16" t="s">
        <v>70</v>
      </c>
      <c r="B66" s="97" t="s">
        <v>304</v>
      </c>
      <c r="C66" s="102">
        <f t="shared" si="5"/>
        <v>1</v>
      </c>
      <c r="D66" s="102"/>
      <c r="E66" s="102"/>
      <c r="F66" s="103">
        <f t="shared" si="1"/>
        <v>1</v>
      </c>
      <c r="G66" s="93" t="s">
        <v>367</v>
      </c>
      <c r="H66" s="94">
        <v>100</v>
      </c>
      <c r="I66" s="93" t="s">
        <v>367</v>
      </c>
      <c r="J66" s="94">
        <v>70</v>
      </c>
      <c r="K66" s="32"/>
      <c r="L66" s="18" t="s">
        <v>442</v>
      </c>
    </row>
    <row r="67" spans="1:12" s="65" customFormat="1" ht="15.75" customHeight="1">
      <c r="A67" s="16" t="s">
        <v>71</v>
      </c>
      <c r="B67" s="97" t="s">
        <v>305</v>
      </c>
      <c r="C67" s="102">
        <f t="shared" si="5"/>
        <v>0</v>
      </c>
      <c r="D67" s="102"/>
      <c r="E67" s="102"/>
      <c r="F67" s="103">
        <f t="shared" si="1"/>
        <v>0</v>
      </c>
      <c r="G67" s="93" t="s">
        <v>366</v>
      </c>
      <c r="H67" s="94" t="s">
        <v>370</v>
      </c>
      <c r="I67" s="98" t="s">
        <v>405</v>
      </c>
      <c r="J67" s="95" t="s">
        <v>370</v>
      </c>
      <c r="K67" s="32" t="s">
        <v>371</v>
      </c>
      <c r="L67" s="18" t="s">
        <v>443</v>
      </c>
    </row>
    <row r="68" spans="1:14" s="65" customFormat="1" ht="15.75" customHeight="1">
      <c r="A68" s="16" t="s">
        <v>72</v>
      </c>
      <c r="B68" s="97" t="s">
        <v>304</v>
      </c>
      <c r="C68" s="102">
        <f t="shared" si="5"/>
        <v>1</v>
      </c>
      <c r="D68" s="102"/>
      <c r="E68" s="102"/>
      <c r="F68" s="103">
        <f t="shared" si="1"/>
        <v>1</v>
      </c>
      <c r="G68" s="98" t="s">
        <v>375</v>
      </c>
      <c r="H68" s="94">
        <v>100</v>
      </c>
      <c r="I68" s="98" t="s">
        <v>375</v>
      </c>
      <c r="J68" s="94">
        <v>75</v>
      </c>
      <c r="K68" s="32" t="s">
        <v>517</v>
      </c>
      <c r="L68" s="18" t="s">
        <v>445</v>
      </c>
      <c r="N68" s="92"/>
    </row>
    <row r="69" spans="1:12" s="65" customFormat="1" ht="15.75" customHeight="1">
      <c r="A69" s="16" t="s">
        <v>73</v>
      </c>
      <c r="B69" s="97" t="s">
        <v>303</v>
      </c>
      <c r="C69" s="102">
        <f t="shared" si="5"/>
        <v>2</v>
      </c>
      <c r="D69" s="102"/>
      <c r="E69" s="102"/>
      <c r="F69" s="103">
        <f t="shared" si="1"/>
        <v>2</v>
      </c>
      <c r="G69" s="93" t="s">
        <v>367</v>
      </c>
      <c r="H69" s="94">
        <v>100</v>
      </c>
      <c r="I69" s="93" t="s">
        <v>367</v>
      </c>
      <c r="J69" s="94">
        <v>100</v>
      </c>
      <c r="K69" s="32"/>
      <c r="L69" s="18" t="s">
        <v>444</v>
      </c>
    </row>
    <row r="70" spans="1:12" s="65" customFormat="1" ht="15.75" customHeight="1">
      <c r="A70" s="20" t="s">
        <v>74</v>
      </c>
      <c r="B70" s="33"/>
      <c r="C70" s="33"/>
      <c r="D70" s="33"/>
      <c r="E70" s="33"/>
      <c r="F70" s="33"/>
      <c r="G70" s="109"/>
      <c r="H70" s="110"/>
      <c r="I70" s="109"/>
      <c r="J70" s="110"/>
      <c r="K70" s="109"/>
      <c r="L70" s="79"/>
    </row>
    <row r="71" spans="1:12" s="65" customFormat="1" ht="15.75" customHeight="1">
      <c r="A71" s="16" t="s">
        <v>75</v>
      </c>
      <c r="B71" s="97" t="s">
        <v>303</v>
      </c>
      <c r="C71" s="102">
        <f aca="true" t="shared" si="6" ref="C71:C76">IF(B71="Да, размещается по результатам всех (100%) плановых контрольных мероприятий",2,IF(B71="Да, размещается по результатам большей части (не менее 50%) плановых контрольных мероприятий",1,0))</f>
        <v>2</v>
      </c>
      <c r="D71" s="102"/>
      <c r="E71" s="102"/>
      <c r="F71" s="103">
        <f t="shared" si="1"/>
        <v>2</v>
      </c>
      <c r="G71" s="93" t="s">
        <v>367</v>
      </c>
      <c r="H71" s="94">
        <v>100</v>
      </c>
      <c r="I71" s="93" t="s">
        <v>367</v>
      </c>
      <c r="J71" s="94">
        <v>100</v>
      </c>
      <c r="K71" s="32"/>
      <c r="L71" s="18" t="s">
        <v>446</v>
      </c>
    </row>
    <row r="72" spans="1:12" s="65" customFormat="1" ht="15.75" customHeight="1">
      <c r="A72" s="16" t="s">
        <v>76</v>
      </c>
      <c r="B72" s="97" t="s">
        <v>303</v>
      </c>
      <c r="C72" s="102">
        <f t="shared" si="6"/>
        <v>2</v>
      </c>
      <c r="D72" s="102"/>
      <c r="E72" s="102"/>
      <c r="F72" s="103">
        <f t="shared" si="1"/>
        <v>2</v>
      </c>
      <c r="G72" s="93" t="s">
        <v>367</v>
      </c>
      <c r="H72" s="94">
        <v>100</v>
      </c>
      <c r="I72" s="93" t="s">
        <v>367</v>
      </c>
      <c r="J72" s="94">
        <v>100</v>
      </c>
      <c r="K72" s="32"/>
      <c r="L72" s="15" t="s">
        <v>447</v>
      </c>
    </row>
    <row r="73" spans="1:12" s="65" customFormat="1" ht="15.75" customHeight="1">
      <c r="A73" s="16" t="s">
        <v>77</v>
      </c>
      <c r="B73" s="97" t="s">
        <v>303</v>
      </c>
      <c r="C73" s="102">
        <f t="shared" si="6"/>
        <v>2</v>
      </c>
      <c r="D73" s="102"/>
      <c r="E73" s="102"/>
      <c r="F73" s="103">
        <f aca="true" t="shared" si="7" ref="F73:F99">C73*(1-D73)*(1-E73)</f>
        <v>2</v>
      </c>
      <c r="G73" s="93" t="s">
        <v>367</v>
      </c>
      <c r="H73" s="94">
        <v>100</v>
      </c>
      <c r="I73" s="93" t="s">
        <v>367</v>
      </c>
      <c r="J73" s="94">
        <v>100</v>
      </c>
      <c r="K73" s="32" t="s">
        <v>448</v>
      </c>
      <c r="L73" s="18" t="s">
        <v>449</v>
      </c>
    </row>
    <row r="74" spans="1:12" s="65" customFormat="1" ht="15.75" customHeight="1">
      <c r="A74" s="16" t="s">
        <v>78</v>
      </c>
      <c r="B74" s="97" t="s">
        <v>304</v>
      </c>
      <c r="C74" s="102">
        <f t="shared" si="6"/>
        <v>1</v>
      </c>
      <c r="D74" s="102"/>
      <c r="E74" s="102"/>
      <c r="F74" s="103">
        <f t="shared" si="7"/>
        <v>1</v>
      </c>
      <c r="G74" s="98" t="s">
        <v>405</v>
      </c>
      <c r="H74" s="94" t="s">
        <v>370</v>
      </c>
      <c r="I74" s="98" t="s">
        <v>375</v>
      </c>
      <c r="J74" s="94">
        <v>100</v>
      </c>
      <c r="K74" s="32" t="s">
        <v>406</v>
      </c>
      <c r="L74" s="18" t="s">
        <v>450</v>
      </c>
    </row>
    <row r="75" spans="1:14" s="65" customFormat="1" ht="15.75" customHeight="1">
      <c r="A75" s="16" t="s">
        <v>79</v>
      </c>
      <c r="B75" s="97" t="s">
        <v>304</v>
      </c>
      <c r="C75" s="102">
        <f t="shared" si="6"/>
        <v>1</v>
      </c>
      <c r="D75" s="102"/>
      <c r="E75" s="102"/>
      <c r="F75" s="103">
        <f t="shared" si="7"/>
        <v>1</v>
      </c>
      <c r="G75" s="93" t="s">
        <v>367</v>
      </c>
      <c r="H75" s="94">
        <v>100</v>
      </c>
      <c r="I75" s="93" t="s">
        <v>367</v>
      </c>
      <c r="J75" s="94">
        <v>75</v>
      </c>
      <c r="K75" s="32"/>
      <c r="L75" s="18" t="s">
        <v>451</v>
      </c>
      <c r="N75" s="92"/>
    </row>
    <row r="76" spans="1:12" s="65" customFormat="1" ht="15.75" customHeight="1">
      <c r="A76" s="16" t="s">
        <v>80</v>
      </c>
      <c r="B76" s="97" t="s">
        <v>303</v>
      </c>
      <c r="C76" s="102">
        <f t="shared" si="6"/>
        <v>2</v>
      </c>
      <c r="D76" s="102"/>
      <c r="E76" s="102"/>
      <c r="F76" s="103">
        <f t="shared" si="7"/>
        <v>2</v>
      </c>
      <c r="G76" s="93" t="s">
        <v>367</v>
      </c>
      <c r="H76" s="94">
        <v>100</v>
      </c>
      <c r="I76" s="93" t="s">
        <v>367</v>
      </c>
      <c r="J76" s="94">
        <v>100</v>
      </c>
      <c r="K76" s="32"/>
      <c r="L76" s="18" t="s">
        <v>452</v>
      </c>
    </row>
    <row r="77" spans="1:12" s="65" customFormat="1" ht="15.75" customHeight="1">
      <c r="A77" s="20" t="s">
        <v>81</v>
      </c>
      <c r="B77" s="109"/>
      <c r="C77" s="109"/>
      <c r="D77" s="109"/>
      <c r="E77" s="109"/>
      <c r="F77" s="109"/>
      <c r="G77" s="109"/>
      <c r="H77" s="110"/>
      <c r="I77" s="109"/>
      <c r="J77" s="110"/>
      <c r="K77" s="109"/>
      <c r="L77" s="79"/>
    </row>
    <row r="78" spans="1:12" s="65" customFormat="1" ht="15.75" customHeight="1">
      <c r="A78" s="16" t="s">
        <v>82</v>
      </c>
      <c r="B78" s="97" t="s">
        <v>303</v>
      </c>
      <c r="C78" s="102">
        <f aca="true" t="shared" si="8" ref="C78:C99">IF(B78="Да, размещается по результатам всех (100%) плановых контрольных мероприятий",2,IF(B78="Да, размещается по результатам большей части (не менее 50%) плановых контрольных мероприятий",1,0))</f>
        <v>2</v>
      </c>
      <c r="D78" s="102"/>
      <c r="E78" s="102"/>
      <c r="F78" s="103">
        <f t="shared" si="7"/>
        <v>2</v>
      </c>
      <c r="G78" s="93" t="s">
        <v>367</v>
      </c>
      <c r="H78" s="94">
        <v>100</v>
      </c>
      <c r="I78" s="93" t="s">
        <v>367</v>
      </c>
      <c r="J78" s="94">
        <v>100</v>
      </c>
      <c r="K78" s="32"/>
      <c r="L78" s="18" t="s">
        <v>453</v>
      </c>
    </row>
    <row r="79" spans="1:12" s="65" customFormat="1" ht="15.75" customHeight="1">
      <c r="A79" s="16" t="s">
        <v>84</v>
      </c>
      <c r="B79" s="97" t="s">
        <v>305</v>
      </c>
      <c r="C79" s="102">
        <f t="shared" si="8"/>
        <v>0</v>
      </c>
      <c r="D79" s="102"/>
      <c r="E79" s="102"/>
      <c r="F79" s="103">
        <f t="shared" si="7"/>
        <v>0</v>
      </c>
      <c r="G79" s="98" t="s">
        <v>405</v>
      </c>
      <c r="H79" s="94">
        <v>0</v>
      </c>
      <c r="I79" s="98" t="s">
        <v>405</v>
      </c>
      <c r="J79" s="94">
        <v>0</v>
      </c>
      <c r="K79" s="32" t="s">
        <v>456</v>
      </c>
      <c r="L79" s="18" t="s">
        <v>457</v>
      </c>
    </row>
    <row r="80" spans="1:12" s="65" customFormat="1" ht="15.75" customHeight="1">
      <c r="A80" s="16" t="s">
        <v>85</v>
      </c>
      <c r="B80" s="97" t="s">
        <v>303</v>
      </c>
      <c r="C80" s="102">
        <f t="shared" si="8"/>
        <v>2</v>
      </c>
      <c r="D80" s="102"/>
      <c r="E80" s="102"/>
      <c r="F80" s="103">
        <f t="shared" si="7"/>
        <v>2</v>
      </c>
      <c r="G80" s="93" t="s">
        <v>367</v>
      </c>
      <c r="H80" s="94">
        <v>100</v>
      </c>
      <c r="I80" s="93" t="s">
        <v>367</v>
      </c>
      <c r="J80" s="94">
        <v>100</v>
      </c>
      <c r="K80" s="32"/>
      <c r="L80" s="18" t="s">
        <v>458</v>
      </c>
    </row>
    <row r="81" spans="1:12" s="65" customFormat="1" ht="15.75" customHeight="1">
      <c r="A81" s="16" t="s">
        <v>86</v>
      </c>
      <c r="B81" s="97" t="s">
        <v>303</v>
      </c>
      <c r="C81" s="102">
        <f t="shared" si="8"/>
        <v>2</v>
      </c>
      <c r="D81" s="102"/>
      <c r="E81" s="102"/>
      <c r="F81" s="103">
        <f t="shared" si="7"/>
        <v>2</v>
      </c>
      <c r="G81" s="93" t="s">
        <v>367</v>
      </c>
      <c r="H81" s="94">
        <v>100</v>
      </c>
      <c r="I81" s="93" t="s">
        <v>367</v>
      </c>
      <c r="J81" s="94">
        <v>100</v>
      </c>
      <c r="K81" s="32"/>
      <c r="L81" s="106" t="s">
        <v>459</v>
      </c>
    </row>
    <row r="82" spans="1:12" s="65" customFormat="1" ht="15.75" customHeight="1">
      <c r="A82" s="16" t="s">
        <v>88</v>
      </c>
      <c r="B82" s="97" t="s">
        <v>304</v>
      </c>
      <c r="C82" s="102">
        <f t="shared" si="8"/>
        <v>1</v>
      </c>
      <c r="D82" s="102"/>
      <c r="E82" s="102"/>
      <c r="F82" s="103">
        <f t="shared" si="7"/>
        <v>1</v>
      </c>
      <c r="G82" s="93" t="s">
        <v>367</v>
      </c>
      <c r="H82" s="94">
        <v>62.5</v>
      </c>
      <c r="I82" s="93" t="s">
        <v>367</v>
      </c>
      <c r="J82" s="94">
        <v>60</v>
      </c>
      <c r="K82" s="32"/>
      <c r="L82" s="18" t="s">
        <v>461</v>
      </c>
    </row>
    <row r="83" spans="1:12" s="65" customFormat="1" ht="15.75" customHeight="1">
      <c r="A83" s="16" t="s">
        <v>89</v>
      </c>
      <c r="B83" s="97" t="s">
        <v>304</v>
      </c>
      <c r="C83" s="102">
        <f t="shared" si="8"/>
        <v>1</v>
      </c>
      <c r="D83" s="102"/>
      <c r="E83" s="102"/>
      <c r="F83" s="103">
        <f t="shared" si="7"/>
        <v>1</v>
      </c>
      <c r="G83" s="93" t="s">
        <v>366</v>
      </c>
      <c r="H83" s="95" t="s">
        <v>370</v>
      </c>
      <c r="I83" s="93" t="s">
        <v>367</v>
      </c>
      <c r="J83" s="94">
        <v>66.66666666666666</v>
      </c>
      <c r="K83" s="32" t="s">
        <v>406</v>
      </c>
      <c r="L83" s="18" t="s">
        <v>462</v>
      </c>
    </row>
    <row r="84" spans="1:12" s="65" customFormat="1" ht="15.75" customHeight="1">
      <c r="A84" s="16" t="s">
        <v>90</v>
      </c>
      <c r="B84" s="97" t="s">
        <v>305</v>
      </c>
      <c r="C84" s="102">
        <f t="shared" si="8"/>
        <v>0</v>
      </c>
      <c r="D84" s="102"/>
      <c r="E84" s="102"/>
      <c r="F84" s="103">
        <f t="shared" si="7"/>
        <v>0</v>
      </c>
      <c r="G84" s="98" t="s">
        <v>373</v>
      </c>
      <c r="H84" s="94">
        <v>100</v>
      </c>
      <c r="I84" s="98" t="s">
        <v>373</v>
      </c>
      <c r="J84" s="94">
        <v>12.5</v>
      </c>
      <c r="K84" s="32" t="s">
        <v>417</v>
      </c>
      <c r="L84" s="18" t="s">
        <v>356</v>
      </c>
    </row>
    <row r="85" spans="1:12" s="65" customFormat="1" ht="15.75" customHeight="1">
      <c r="A85" s="16" t="s">
        <v>91</v>
      </c>
      <c r="B85" s="97" t="s">
        <v>303</v>
      </c>
      <c r="C85" s="102">
        <f t="shared" si="8"/>
        <v>2</v>
      </c>
      <c r="D85" s="102"/>
      <c r="E85" s="102"/>
      <c r="F85" s="103">
        <f t="shared" si="7"/>
        <v>2</v>
      </c>
      <c r="G85" s="93" t="s">
        <v>367</v>
      </c>
      <c r="H85" s="94">
        <v>100</v>
      </c>
      <c r="I85" s="93" t="s">
        <v>367</v>
      </c>
      <c r="J85" s="94">
        <v>100</v>
      </c>
      <c r="K85" s="32"/>
      <c r="L85" s="106" t="s">
        <v>463</v>
      </c>
    </row>
    <row r="86" spans="1:12" s="65" customFormat="1" ht="15.75" customHeight="1">
      <c r="A86" s="16" t="s">
        <v>235</v>
      </c>
      <c r="B86" s="97" t="s">
        <v>303</v>
      </c>
      <c r="C86" s="102">
        <f t="shared" si="8"/>
        <v>2</v>
      </c>
      <c r="D86" s="102"/>
      <c r="E86" s="102"/>
      <c r="F86" s="103">
        <f t="shared" si="7"/>
        <v>2</v>
      </c>
      <c r="G86" s="93" t="s">
        <v>367</v>
      </c>
      <c r="H86" s="94">
        <v>100</v>
      </c>
      <c r="I86" s="93" t="s">
        <v>367</v>
      </c>
      <c r="J86" s="94">
        <v>100</v>
      </c>
      <c r="K86" s="32"/>
      <c r="L86" s="18" t="s">
        <v>464</v>
      </c>
    </row>
    <row r="87" spans="1:12" s="65" customFormat="1" ht="15.75" customHeight="1">
      <c r="A87" s="16" t="s">
        <v>93</v>
      </c>
      <c r="B87" s="97" t="s">
        <v>303</v>
      </c>
      <c r="C87" s="102">
        <f t="shared" si="8"/>
        <v>2</v>
      </c>
      <c r="D87" s="102"/>
      <c r="E87" s="102"/>
      <c r="F87" s="103">
        <f t="shared" si="7"/>
        <v>2</v>
      </c>
      <c r="G87" s="93" t="s">
        <v>367</v>
      </c>
      <c r="H87" s="94">
        <v>100</v>
      </c>
      <c r="I87" s="93" t="s">
        <v>367</v>
      </c>
      <c r="J87" s="94">
        <v>100</v>
      </c>
      <c r="K87" s="32" t="s">
        <v>466</v>
      </c>
      <c r="L87" s="18" t="s">
        <v>465</v>
      </c>
    </row>
    <row r="88" spans="1:12" s="65" customFormat="1" ht="15.75" customHeight="1">
      <c r="A88" s="20" t="s">
        <v>94</v>
      </c>
      <c r="B88" s="33"/>
      <c r="C88" s="33"/>
      <c r="D88" s="33"/>
      <c r="E88" s="33"/>
      <c r="F88" s="33"/>
      <c r="G88" s="109"/>
      <c r="H88" s="110"/>
      <c r="I88" s="109"/>
      <c r="J88" s="110"/>
      <c r="K88" s="109"/>
      <c r="L88" s="79"/>
    </row>
    <row r="89" spans="1:12" s="99" customFormat="1" ht="15.75" customHeight="1">
      <c r="A89" s="16" t="s">
        <v>83</v>
      </c>
      <c r="B89" s="97" t="s">
        <v>304</v>
      </c>
      <c r="C89" s="102">
        <f>IF(B89="Да, размещается по результатам всех (100%) плановых контрольных мероприятий",2,IF(B89="Да, размещается по результатам большей части (не менее 50%) плановых контрольных мероприятий",1,0))</f>
        <v>1</v>
      </c>
      <c r="D89" s="102">
        <v>0.5</v>
      </c>
      <c r="E89" s="102"/>
      <c r="F89" s="103">
        <f>C89*(1-D89)*(1-E89)</f>
        <v>0.5</v>
      </c>
      <c r="G89" s="93" t="s">
        <v>367</v>
      </c>
      <c r="H89" s="94">
        <v>100</v>
      </c>
      <c r="I89" s="93" t="s">
        <v>367</v>
      </c>
      <c r="J89" s="94">
        <v>70</v>
      </c>
      <c r="K89" s="32" t="s">
        <v>454</v>
      </c>
      <c r="L89" s="18" t="s">
        <v>455</v>
      </c>
    </row>
    <row r="90" spans="1:12" s="65" customFormat="1" ht="15.75" customHeight="1">
      <c r="A90" s="16" t="s">
        <v>95</v>
      </c>
      <c r="B90" s="97" t="s">
        <v>303</v>
      </c>
      <c r="C90" s="102">
        <f t="shared" si="8"/>
        <v>2</v>
      </c>
      <c r="D90" s="102"/>
      <c r="E90" s="102"/>
      <c r="F90" s="103">
        <f t="shared" si="7"/>
        <v>2</v>
      </c>
      <c r="G90" s="93" t="s">
        <v>367</v>
      </c>
      <c r="H90" s="94">
        <v>100</v>
      </c>
      <c r="I90" s="93" t="s">
        <v>367</v>
      </c>
      <c r="J90" s="94">
        <v>100</v>
      </c>
      <c r="K90" s="32"/>
      <c r="L90" s="18" t="s">
        <v>467</v>
      </c>
    </row>
    <row r="91" spans="1:12" s="99" customFormat="1" ht="15.75" customHeight="1">
      <c r="A91" s="16" t="s">
        <v>87</v>
      </c>
      <c r="B91" s="97" t="s">
        <v>303</v>
      </c>
      <c r="C91" s="102">
        <f>IF(B91="Да, размещается по результатам всех (100%) плановых контрольных мероприятий",2,IF(B91="Да, размещается по результатам большей части (не менее 50%) плановых контрольных мероприятий",1,0))</f>
        <v>2</v>
      </c>
      <c r="D91" s="102"/>
      <c r="E91" s="102"/>
      <c r="F91" s="103">
        <f>C91*(1-D91)*(1-E91)</f>
        <v>2</v>
      </c>
      <c r="G91" s="93" t="s">
        <v>367</v>
      </c>
      <c r="H91" s="94">
        <v>100</v>
      </c>
      <c r="I91" s="98" t="s">
        <v>373</v>
      </c>
      <c r="J91" s="94">
        <v>100</v>
      </c>
      <c r="K91" s="32"/>
      <c r="L91" s="18" t="s">
        <v>460</v>
      </c>
    </row>
    <row r="92" spans="1:12" s="65" customFormat="1" ht="15.75" customHeight="1">
      <c r="A92" s="16" t="s">
        <v>96</v>
      </c>
      <c r="B92" s="97" t="s">
        <v>304</v>
      </c>
      <c r="C92" s="102">
        <f t="shared" si="8"/>
        <v>1</v>
      </c>
      <c r="D92" s="102"/>
      <c r="E92" s="102"/>
      <c r="F92" s="103">
        <f t="shared" si="7"/>
        <v>1</v>
      </c>
      <c r="G92" s="93" t="s">
        <v>367</v>
      </c>
      <c r="H92" s="94">
        <v>72.72727272727273</v>
      </c>
      <c r="I92" s="93" t="s">
        <v>367</v>
      </c>
      <c r="J92" s="94">
        <v>58.82352941176471</v>
      </c>
      <c r="K92" s="32"/>
      <c r="L92" s="18" t="s">
        <v>468</v>
      </c>
    </row>
    <row r="93" spans="1:12" s="65" customFormat="1" ht="15.75" customHeight="1">
      <c r="A93" s="16" t="s">
        <v>97</v>
      </c>
      <c r="B93" s="97" t="s">
        <v>304</v>
      </c>
      <c r="C93" s="102">
        <f t="shared" si="8"/>
        <v>1</v>
      </c>
      <c r="D93" s="102"/>
      <c r="E93" s="102"/>
      <c r="F93" s="103">
        <f t="shared" si="7"/>
        <v>1</v>
      </c>
      <c r="G93" s="93" t="s">
        <v>367</v>
      </c>
      <c r="H93" s="94">
        <v>100</v>
      </c>
      <c r="I93" s="93" t="s">
        <v>367</v>
      </c>
      <c r="J93" s="94">
        <v>70</v>
      </c>
      <c r="K93" s="32"/>
      <c r="L93" s="18" t="s">
        <v>469</v>
      </c>
    </row>
    <row r="94" spans="1:12" s="65" customFormat="1" ht="15.75" customHeight="1">
      <c r="A94" s="16" t="s">
        <v>98</v>
      </c>
      <c r="B94" s="97" t="s">
        <v>304</v>
      </c>
      <c r="C94" s="102">
        <f t="shared" si="8"/>
        <v>1</v>
      </c>
      <c r="D94" s="102"/>
      <c r="E94" s="102"/>
      <c r="F94" s="103">
        <f t="shared" si="7"/>
        <v>1</v>
      </c>
      <c r="G94" s="93" t="s">
        <v>367</v>
      </c>
      <c r="H94" s="94">
        <v>100</v>
      </c>
      <c r="I94" s="93" t="s">
        <v>367</v>
      </c>
      <c r="J94" s="94">
        <v>80</v>
      </c>
      <c r="K94" s="32"/>
      <c r="L94" s="18" t="s">
        <v>470</v>
      </c>
    </row>
    <row r="95" spans="1:12" s="65" customFormat="1" ht="15.75" customHeight="1">
      <c r="A95" s="16" t="s">
        <v>99</v>
      </c>
      <c r="B95" s="97" t="s">
        <v>303</v>
      </c>
      <c r="C95" s="102">
        <f t="shared" si="8"/>
        <v>2</v>
      </c>
      <c r="D95" s="102"/>
      <c r="E95" s="102"/>
      <c r="F95" s="103">
        <f t="shared" si="7"/>
        <v>2</v>
      </c>
      <c r="G95" s="93" t="s">
        <v>367</v>
      </c>
      <c r="H95" s="94">
        <v>100</v>
      </c>
      <c r="I95" s="93" t="s">
        <v>367</v>
      </c>
      <c r="J95" s="94">
        <v>100</v>
      </c>
      <c r="K95" s="32"/>
      <c r="L95" s="18" t="s">
        <v>471</v>
      </c>
    </row>
    <row r="96" spans="1:12" s="65" customFormat="1" ht="15.75" customHeight="1">
      <c r="A96" s="16" t="s">
        <v>100</v>
      </c>
      <c r="B96" s="97" t="s">
        <v>303</v>
      </c>
      <c r="C96" s="102">
        <f t="shared" si="8"/>
        <v>2</v>
      </c>
      <c r="D96" s="102"/>
      <c r="E96" s="102"/>
      <c r="F96" s="103">
        <f t="shared" si="7"/>
        <v>2</v>
      </c>
      <c r="G96" s="93" t="s">
        <v>367</v>
      </c>
      <c r="H96" s="94">
        <v>100</v>
      </c>
      <c r="I96" s="93" t="s">
        <v>367</v>
      </c>
      <c r="J96" s="94">
        <v>100</v>
      </c>
      <c r="K96" s="32"/>
      <c r="L96" s="18" t="s">
        <v>472</v>
      </c>
    </row>
    <row r="97" spans="1:12" s="65" customFormat="1" ht="15.75" customHeight="1">
      <c r="A97" s="16" t="s">
        <v>101</v>
      </c>
      <c r="B97" s="97" t="s">
        <v>303</v>
      </c>
      <c r="C97" s="102">
        <f t="shared" si="8"/>
        <v>2</v>
      </c>
      <c r="D97" s="102"/>
      <c r="E97" s="102"/>
      <c r="F97" s="103">
        <f t="shared" si="7"/>
        <v>2</v>
      </c>
      <c r="G97" s="93" t="s">
        <v>367</v>
      </c>
      <c r="H97" s="94">
        <v>100</v>
      </c>
      <c r="I97" s="93" t="s">
        <v>367</v>
      </c>
      <c r="J97" s="94">
        <v>100</v>
      </c>
      <c r="K97" s="32"/>
      <c r="L97" s="18" t="s">
        <v>473</v>
      </c>
    </row>
    <row r="98" spans="1:12" s="65" customFormat="1" ht="15.75" customHeight="1">
      <c r="A98" s="16" t="s">
        <v>102</v>
      </c>
      <c r="B98" s="97" t="s">
        <v>303</v>
      </c>
      <c r="C98" s="102">
        <f t="shared" si="8"/>
        <v>2</v>
      </c>
      <c r="D98" s="102"/>
      <c r="E98" s="102"/>
      <c r="F98" s="103">
        <f t="shared" si="7"/>
        <v>2</v>
      </c>
      <c r="G98" s="93" t="s">
        <v>367</v>
      </c>
      <c r="H98" s="94">
        <v>100</v>
      </c>
      <c r="I98" s="93" t="s">
        <v>367</v>
      </c>
      <c r="J98" s="94">
        <v>100</v>
      </c>
      <c r="K98" s="32"/>
      <c r="L98" s="15" t="s">
        <v>233</v>
      </c>
    </row>
    <row r="99" spans="1:12" s="65" customFormat="1" ht="15.75" customHeight="1">
      <c r="A99" s="16" t="s">
        <v>103</v>
      </c>
      <c r="B99" s="111" t="s">
        <v>303</v>
      </c>
      <c r="C99" s="102">
        <f t="shared" si="8"/>
        <v>2</v>
      </c>
      <c r="D99" s="102"/>
      <c r="E99" s="102"/>
      <c r="F99" s="103">
        <f t="shared" si="7"/>
        <v>2</v>
      </c>
      <c r="G99" s="93" t="s">
        <v>367</v>
      </c>
      <c r="H99" s="94">
        <v>100</v>
      </c>
      <c r="I99" s="93" t="s">
        <v>367</v>
      </c>
      <c r="J99" s="94">
        <v>100</v>
      </c>
      <c r="K99" s="32"/>
      <c r="L99" s="18" t="s">
        <v>474</v>
      </c>
    </row>
    <row r="100" ht="15">
      <c r="A100" s="122" t="s">
        <v>533</v>
      </c>
    </row>
  </sheetData>
  <sheetProtection/>
  <autoFilter ref="A7:L99"/>
  <mergeCells count="15">
    <mergeCell ref="G4:G6"/>
    <mergeCell ref="H4:H6"/>
    <mergeCell ref="A3:A6"/>
    <mergeCell ref="G3:H3"/>
    <mergeCell ref="J4:J6"/>
    <mergeCell ref="I4:I6"/>
    <mergeCell ref="I3:J3"/>
    <mergeCell ref="K3:K6"/>
    <mergeCell ref="L3:L6"/>
    <mergeCell ref="C3:F3"/>
    <mergeCell ref="A1:L1"/>
    <mergeCell ref="C4:C6"/>
    <mergeCell ref="D4:D6"/>
    <mergeCell ref="E4:E6"/>
    <mergeCell ref="F4:F6"/>
  </mergeCells>
  <dataValidations count="1">
    <dataValidation type="list" allowBlank="1" showInputMessage="1" showErrorMessage="1" sqref="B8:B81 B82:B99">
      <formula1>$B$4:$B$6</formula1>
    </dataValidation>
  </dataValidations>
  <hyperlinks>
    <hyperlink ref="L8" r:id="rId1" display="http://belksp.ru/"/>
    <hyperlink ref="L11" r:id="rId2" display="http://www.ksp-vrn.ru/activity/results-external-control/information-on-the-activities-carried-out/"/>
    <hyperlink ref="L19" r:id="rId3" display="http://www.ksp62.ru/functions/plan/"/>
    <hyperlink ref="L20" r:id="rId4" display="http://ksp67.ru/index.php/deyatelnost/plany-rabot/plan-raboty-2018-2"/>
    <hyperlink ref="L25" r:id="rId5" display="http://www.ksp.mos.ru/activity/index.php"/>
    <hyperlink ref="L34" r:id="rId6" display="http://spno.nov.ru/index.php?option=com_content&amp;task=view&amp;id=280"/>
    <hyperlink ref="L30" r:id="rId7" display="http://www.kspvo.ru/activitiesp/km/"/>
    <hyperlink ref="L42" r:id="rId8" display="http://kspkuban.ru/?cat=13"/>
    <hyperlink ref="L53" r:id="rId9" display="http://spalata-chr.ru/?type=2"/>
    <hyperlink ref="L54" r:id="rId10" display="http://kspstav.ru/content/plany-raboty-kontrolno-schetnoj-palaty-stavropolskogo-kraja"/>
    <hyperlink ref="L84" r:id="rId11" display="http://kspko.ru/pages/meropriyatiya"/>
    <hyperlink ref="L16" r:id="rId12" display="http://www.ksp48.ru/detksp/kontrolmerp/"/>
    <hyperlink ref="L18" r:id="rId13" display="http://www.ksp-orel.ru/kontrolnaya-deyatelnost/"/>
    <hyperlink ref="L15" r:id="rId14" display="http://ksp46.ru/work/test-actions/"/>
    <hyperlink ref="L23" r:id="rId15" display="http://www.sptulobl.ru/activities/control/"/>
    <hyperlink ref="L10" r:id="rId16" display="http://www.spvo.ru/activity/meropr/2018/"/>
    <hyperlink ref="L37" r:id="rId17" display="http://xn--80azebj.xn--p1ai/index3-2.html"/>
    <hyperlink ref="L39" r:id="rId18" display="http://kspra.ru/page.php?id=21"/>
    <hyperlink ref="L32" r:id="rId19" display="http://www.ksplo.ru/proverka_otchet"/>
    <hyperlink ref="L35" r:id="rId20" display="http://www.sp-po.ru/activity/control/2018/"/>
    <hyperlink ref="L24" r:id="rId21" display="http://www.kspalata76.yarregion.ru/Info_kmo.html"/>
    <hyperlink ref="L29" r:id="rId22" display="http://kspao.ru/Activities/ControlActivities/"/>
    <hyperlink ref="L36" r:id="rId23" display="http://ksp.org.ru/rubric/633200016/Kontrolno-revizionnaya-deyatelnost"/>
    <hyperlink ref="L64" r:id="rId24" display="http://ksp.r52.ru/ru/11/?p=1"/>
    <hyperlink ref="L73" r:id="rId25" display="http://rfspto.ru/?page_id=49"/>
    <hyperlink ref="L93" r:id="rId26" display="http://ksp25.ru/working/2018_god/inform_o_kontrolnyh_meropriyatiyah_2018/"/>
    <hyperlink ref="L94" r:id="rId27" display="http://ksp27.ru/information?year=2018"/>
    <hyperlink ref="L12" r:id="rId28" display="http://ksp37.ru/content/services/posled-kontrol/kontrol/Otchet-kontrol"/>
    <hyperlink ref="L50" r:id="rId29" display="http://www.kspkbr.ru/index.php/2012-06-22-11-50-48/materialy-kontrolnykh-meropriyatij"/>
    <hyperlink ref="L58" r:id="rId30" display="http://www.sp.e-mordovia.ru/informatsiya-o-kontrolnykh-meropriyatiyakh.html"/>
    <hyperlink ref="L68" r:id="rId31" display="http://sp-so.ru/activities/10"/>
    <hyperlink ref="L67" r:id="rId32" display="http://sp.samregion.ru/activity/topicaly/"/>
    <hyperlink ref="L31" r:id="rId33" display="http://ksp39.ru/index.php?option=com_content&amp;view=category&amp;id=41&amp;Itemid=81"/>
    <hyperlink ref="L27" r:id="rId34" display="http://ksp.karelia.ru/index.php?option=com_content&amp;view=article&amp;id=10&amp;Itemid=18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7" r:id="rId35"/>
  <headerFooter>
    <oddFooter>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27.00390625" style="0" customWidth="1"/>
    <col min="2" max="2" width="51.8515625" style="0" customWidth="1"/>
    <col min="3" max="3" width="5.7109375" style="0" customWidth="1"/>
    <col min="4" max="5" width="4.7109375" style="0" customWidth="1"/>
    <col min="6" max="6" width="5.7109375" style="28" customWidth="1"/>
    <col min="7" max="7" width="11.57421875" style="28" customWidth="1"/>
    <col min="8" max="8" width="16.00390625" style="28" customWidth="1"/>
    <col min="9" max="9" width="11.8515625" style="28" customWidth="1"/>
    <col min="10" max="10" width="15.8515625" style="28" customWidth="1"/>
    <col min="11" max="11" width="16.7109375" style="84" customWidth="1"/>
    <col min="12" max="12" width="21.140625" style="0" customWidth="1"/>
  </cols>
  <sheetData>
    <row r="1" spans="1:12" ht="25.5" customHeight="1">
      <c r="A1" s="141" t="s">
        <v>238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.75" customHeight="1">
      <c r="A2" s="113" t="s">
        <v>534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54" customHeight="1">
      <c r="A3" s="176" t="s">
        <v>122</v>
      </c>
      <c r="B3" s="104" t="s">
        <v>120</v>
      </c>
      <c r="C3" s="177" t="s">
        <v>530</v>
      </c>
      <c r="D3" s="178"/>
      <c r="E3" s="178"/>
      <c r="F3" s="179"/>
      <c r="G3" s="171" t="s">
        <v>365</v>
      </c>
      <c r="H3" s="171"/>
      <c r="I3" s="171" t="s">
        <v>363</v>
      </c>
      <c r="J3" s="171"/>
      <c r="K3" s="173" t="s">
        <v>241</v>
      </c>
      <c r="L3" s="173" t="s">
        <v>186</v>
      </c>
    </row>
    <row r="4" spans="1:12" ht="28.5" customHeight="1">
      <c r="A4" s="176"/>
      <c r="B4" s="35" t="str">
        <f>Методика!B37</f>
        <v>Да, размещается по результатам всех (100%) плановых контрольных мероприятий</v>
      </c>
      <c r="C4" s="173" t="s">
        <v>106</v>
      </c>
      <c r="D4" s="180" t="s">
        <v>108</v>
      </c>
      <c r="E4" s="180" t="s">
        <v>109</v>
      </c>
      <c r="F4" s="181" t="s">
        <v>124</v>
      </c>
      <c r="G4" s="171" t="s">
        <v>360</v>
      </c>
      <c r="H4" s="171" t="s">
        <v>527</v>
      </c>
      <c r="I4" s="171" t="s">
        <v>361</v>
      </c>
      <c r="J4" s="171" t="s">
        <v>527</v>
      </c>
      <c r="K4" s="174"/>
      <c r="L4" s="174"/>
    </row>
    <row r="5" spans="1:12" ht="27.75" customHeight="1">
      <c r="A5" s="176"/>
      <c r="B5" s="35" t="str">
        <f>Методика!B38</f>
        <v>Да, размещается по результатам большей части (не менее 50%) плановых контрольных мероприятий</v>
      </c>
      <c r="C5" s="174"/>
      <c r="D5" s="174"/>
      <c r="E5" s="174"/>
      <c r="F5" s="182"/>
      <c r="G5" s="172"/>
      <c r="H5" s="172"/>
      <c r="I5" s="172"/>
      <c r="J5" s="172"/>
      <c r="K5" s="174"/>
      <c r="L5" s="174"/>
    </row>
    <row r="6" spans="1:12" ht="43.5" customHeight="1">
      <c r="A6" s="176"/>
      <c r="B6" s="35" t="str">
        <f>Методика!B39</f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6" s="175"/>
      <c r="D6" s="175"/>
      <c r="E6" s="175"/>
      <c r="F6" s="183"/>
      <c r="G6" s="172"/>
      <c r="H6" s="172"/>
      <c r="I6" s="172"/>
      <c r="J6" s="172"/>
      <c r="K6" s="175"/>
      <c r="L6" s="175"/>
    </row>
    <row r="7" spans="1:12" ht="15.75" customHeight="1">
      <c r="A7" s="114" t="s">
        <v>11</v>
      </c>
      <c r="B7" s="37"/>
      <c r="C7" s="37"/>
      <c r="D7" s="37"/>
      <c r="E7" s="37"/>
      <c r="F7" s="40"/>
      <c r="G7" s="40"/>
      <c r="H7" s="40"/>
      <c r="I7" s="40"/>
      <c r="J7" s="40"/>
      <c r="K7" s="82"/>
      <c r="L7" s="37"/>
    </row>
    <row r="8" spans="1:12" ht="15.75" customHeight="1">
      <c r="A8" s="77" t="s">
        <v>12</v>
      </c>
      <c r="B8" s="36" t="s">
        <v>310</v>
      </c>
      <c r="C8" s="34">
        <f aca="true" t="shared" si="0" ref="C8:C25">IF(B8="Да, размещается по результатам всех (100%) плановых контрольных мероприятий",2,IF(B8="Да, размещается по результатам большей части (не менее 50%) плановых контрольных мероприятий",1,0))</f>
        <v>0</v>
      </c>
      <c r="D8" s="34"/>
      <c r="E8" s="34"/>
      <c r="F8" s="39">
        <f>C8*(1-D8)*(1-E8)</f>
        <v>0</v>
      </c>
      <c r="G8" s="34" t="s">
        <v>366</v>
      </c>
      <c r="H8" s="88" t="s">
        <v>370</v>
      </c>
      <c r="I8" s="76" t="s">
        <v>367</v>
      </c>
      <c r="J8" s="88">
        <v>40</v>
      </c>
      <c r="K8" s="77" t="s">
        <v>417</v>
      </c>
      <c r="L8" s="116" t="s">
        <v>187</v>
      </c>
    </row>
    <row r="9" spans="1:12" ht="15.75" customHeight="1">
      <c r="A9" s="77" t="s">
        <v>13</v>
      </c>
      <c r="B9" s="36" t="s">
        <v>303</v>
      </c>
      <c r="C9" s="34">
        <f t="shared" si="0"/>
        <v>2</v>
      </c>
      <c r="D9" s="34"/>
      <c r="E9" s="34"/>
      <c r="F9" s="39">
        <f aca="true" t="shared" si="1" ref="F9:F72">C9*(1-D9)*(1-E9)</f>
        <v>2</v>
      </c>
      <c r="G9" s="76" t="s">
        <v>367</v>
      </c>
      <c r="H9" s="88">
        <v>100</v>
      </c>
      <c r="I9" s="76" t="s">
        <v>367</v>
      </c>
      <c r="J9" s="88">
        <v>100</v>
      </c>
      <c r="K9" s="77"/>
      <c r="L9" s="115" t="s">
        <v>381</v>
      </c>
    </row>
    <row r="10" spans="1:12" ht="15.75" customHeight="1">
      <c r="A10" s="77" t="s">
        <v>14</v>
      </c>
      <c r="B10" s="36" t="s">
        <v>303</v>
      </c>
      <c r="C10" s="34">
        <f t="shared" si="0"/>
        <v>2</v>
      </c>
      <c r="D10" s="34"/>
      <c r="E10" s="34"/>
      <c r="F10" s="39">
        <f t="shared" si="1"/>
        <v>2</v>
      </c>
      <c r="G10" s="76" t="s">
        <v>367</v>
      </c>
      <c r="H10" s="88">
        <v>100</v>
      </c>
      <c r="I10" s="90" t="s">
        <v>430</v>
      </c>
      <c r="J10" s="88">
        <v>100</v>
      </c>
      <c r="K10" s="77"/>
      <c r="L10" s="115" t="s">
        <v>382</v>
      </c>
    </row>
    <row r="11" spans="1:12" ht="15.75" customHeight="1">
      <c r="A11" s="77" t="s">
        <v>15</v>
      </c>
      <c r="B11" s="36" t="s">
        <v>310</v>
      </c>
      <c r="C11" s="34">
        <f t="shared" si="0"/>
        <v>0</v>
      </c>
      <c r="D11" s="34"/>
      <c r="E11" s="34"/>
      <c r="F11" s="39">
        <f t="shared" si="1"/>
        <v>0</v>
      </c>
      <c r="G11" s="76" t="s">
        <v>367</v>
      </c>
      <c r="H11" s="88">
        <v>0</v>
      </c>
      <c r="I11" s="76" t="s">
        <v>367</v>
      </c>
      <c r="J11" s="88">
        <v>0</v>
      </c>
      <c r="K11" s="77"/>
      <c r="L11" s="115" t="s">
        <v>384</v>
      </c>
    </row>
    <row r="12" spans="1:12" ht="15.75" customHeight="1">
      <c r="A12" s="77" t="s">
        <v>16</v>
      </c>
      <c r="B12" s="36" t="s">
        <v>310</v>
      </c>
      <c r="C12" s="34">
        <f t="shared" si="0"/>
        <v>0</v>
      </c>
      <c r="D12" s="34"/>
      <c r="E12" s="34"/>
      <c r="F12" s="39">
        <f t="shared" si="1"/>
        <v>0</v>
      </c>
      <c r="G12" s="76" t="s">
        <v>367</v>
      </c>
      <c r="H12" s="88">
        <v>0</v>
      </c>
      <c r="I12" s="76" t="s">
        <v>367</v>
      </c>
      <c r="J12" s="88">
        <v>0</v>
      </c>
      <c r="K12" s="77"/>
      <c r="L12" s="115" t="s">
        <v>475</v>
      </c>
    </row>
    <row r="13" spans="1:12" ht="15.75" customHeight="1">
      <c r="A13" s="77" t="s">
        <v>17</v>
      </c>
      <c r="B13" s="36" t="s">
        <v>310</v>
      </c>
      <c r="C13" s="34">
        <f t="shared" si="0"/>
        <v>0</v>
      </c>
      <c r="D13" s="34">
        <v>0.5</v>
      </c>
      <c r="E13" s="34"/>
      <c r="F13" s="39">
        <f t="shared" si="1"/>
        <v>0</v>
      </c>
      <c r="G13" s="76" t="s">
        <v>367</v>
      </c>
      <c r="H13" s="88">
        <v>0</v>
      </c>
      <c r="I13" s="76" t="s">
        <v>367</v>
      </c>
      <c r="J13" s="88">
        <v>38.095238095238095</v>
      </c>
      <c r="K13" s="80" t="s">
        <v>522</v>
      </c>
      <c r="L13" s="115" t="s">
        <v>386</v>
      </c>
    </row>
    <row r="14" spans="1:12" ht="15.75" customHeight="1">
      <c r="A14" s="77" t="s">
        <v>18</v>
      </c>
      <c r="B14" s="36" t="s">
        <v>310</v>
      </c>
      <c r="C14" s="34">
        <f t="shared" si="0"/>
        <v>0</v>
      </c>
      <c r="D14" s="34"/>
      <c r="E14" s="34"/>
      <c r="F14" s="39">
        <f t="shared" si="1"/>
        <v>0</v>
      </c>
      <c r="G14" s="76" t="s">
        <v>367</v>
      </c>
      <c r="H14" s="88">
        <v>0</v>
      </c>
      <c r="I14" s="76" t="s">
        <v>367</v>
      </c>
      <c r="J14" s="88">
        <v>0</v>
      </c>
      <c r="K14" s="77"/>
      <c r="L14" s="115" t="s">
        <v>255</v>
      </c>
    </row>
    <row r="15" spans="1:12" ht="15.75" customHeight="1">
      <c r="A15" s="77" t="s">
        <v>19</v>
      </c>
      <c r="B15" s="36" t="s">
        <v>310</v>
      </c>
      <c r="C15" s="34">
        <f t="shared" si="0"/>
        <v>0</v>
      </c>
      <c r="D15" s="34"/>
      <c r="E15" s="34"/>
      <c r="F15" s="39">
        <f t="shared" si="1"/>
        <v>0</v>
      </c>
      <c r="G15" s="76" t="s">
        <v>367</v>
      </c>
      <c r="H15" s="88">
        <v>50</v>
      </c>
      <c r="I15" s="76" t="s">
        <v>367</v>
      </c>
      <c r="J15" s="88">
        <v>42.8</v>
      </c>
      <c r="K15" s="77" t="s">
        <v>417</v>
      </c>
      <c r="L15" s="184" t="s">
        <v>538</v>
      </c>
    </row>
    <row r="16" spans="1:12" ht="15.75" customHeight="1">
      <c r="A16" s="77" t="s">
        <v>20</v>
      </c>
      <c r="B16" s="36" t="s">
        <v>310</v>
      </c>
      <c r="C16" s="34">
        <f t="shared" si="0"/>
        <v>0</v>
      </c>
      <c r="D16" s="34"/>
      <c r="E16" s="34"/>
      <c r="F16" s="39">
        <f t="shared" si="1"/>
        <v>0</v>
      </c>
      <c r="G16" s="76" t="s">
        <v>367</v>
      </c>
      <c r="H16" s="88">
        <v>0</v>
      </c>
      <c r="I16" s="76" t="s">
        <v>367</v>
      </c>
      <c r="J16" s="88">
        <v>0</v>
      </c>
      <c r="K16" s="77"/>
      <c r="L16" s="115" t="s">
        <v>476</v>
      </c>
    </row>
    <row r="17" spans="1:12" ht="15.75" customHeight="1">
      <c r="A17" s="77" t="s">
        <v>21</v>
      </c>
      <c r="B17" s="36" t="s">
        <v>303</v>
      </c>
      <c r="C17" s="34">
        <f t="shared" si="0"/>
        <v>2</v>
      </c>
      <c r="D17" s="34"/>
      <c r="E17" s="34"/>
      <c r="F17" s="39">
        <f t="shared" si="1"/>
        <v>2</v>
      </c>
      <c r="G17" s="76" t="s">
        <v>367</v>
      </c>
      <c r="H17" s="88">
        <v>100</v>
      </c>
      <c r="I17" s="76" t="s">
        <v>367</v>
      </c>
      <c r="J17" s="88">
        <v>100</v>
      </c>
      <c r="K17" s="77"/>
      <c r="L17" s="115" t="s">
        <v>389</v>
      </c>
    </row>
    <row r="18" spans="1:12" ht="15.75" customHeight="1">
      <c r="A18" s="77" t="s">
        <v>22</v>
      </c>
      <c r="B18" s="36" t="s">
        <v>310</v>
      </c>
      <c r="C18" s="34">
        <f t="shared" si="0"/>
        <v>0</v>
      </c>
      <c r="D18" s="34"/>
      <c r="E18" s="34"/>
      <c r="F18" s="39">
        <f t="shared" si="1"/>
        <v>0</v>
      </c>
      <c r="G18" s="76" t="s">
        <v>367</v>
      </c>
      <c r="H18" s="88">
        <v>0</v>
      </c>
      <c r="I18" s="76" t="s">
        <v>367</v>
      </c>
      <c r="J18" s="88">
        <v>0</v>
      </c>
      <c r="K18" s="77"/>
      <c r="L18" s="115" t="s">
        <v>380</v>
      </c>
    </row>
    <row r="19" spans="1:12" ht="15.75" customHeight="1">
      <c r="A19" s="77" t="s">
        <v>23</v>
      </c>
      <c r="B19" s="36" t="s">
        <v>304</v>
      </c>
      <c r="C19" s="34">
        <f t="shared" si="0"/>
        <v>1</v>
      </c>
      <c r="D19" s="34"/>
      <c r="E19" s="34"/>
      <c r="F19" s="39">
        <f t="shared" si="1"/>
        <v>1</v>
      </c>
      <c r="G19" s="90" t="s">
        <v>405</v>
      </c>
      <c r="H19" s="88">
        <v>0</v>
      </c>
      <c r="I19" s="76" t="s">
        <v>367</v>
      </c>
      <c r="J19" s="88">
        <v>100</v>
      </c>
      <c r="K19" s="80" t="s">
        <v>406</v>
      </c>
      <c r="L19" s="115" t="s">
        <v>477</v>
      </c>
    </row>
    <row r="20" spans="1:12" ht="15.75" customHeight="1">
      <c r="A20" s="77" t="s">
        <v>24</v>
      </c>
      <c r="B20" s="36" t="s">
        <v>310</v>
      </c>
      <c r="C20" s="34">
        <f t="shared" si="0"/>
        <v>0</v>
      </c>
      <c r="D20" s="34"/>
      <c r="E20" s="34"/>
      <c r="F20" s="39">
        <f t="shared" si="1"/>
        <v>0</v>
      </c>
      <c r="G20" s="76" t="s">
        <v>367</v>
      </c>
      <c r="H20" s="88">
        <v>0</v>
      </c>
      <c r="I20" s="76" t="s">
        <v>367</v>
      </c>
      <c r="J20" s="88">
        <v>0</v>
      </c>
      <c r="K20" s="77"/>
      <c r="L20" s="115" t="s">
        <v>478</v>
      </c>
    </row>
    <row r="21" spans="1:12" ht="15.75" customHeight="1">
      <c r="A21" s="77" t="s">
        <v>25</v>
      </c>
      <c r="B21" s="36" t="s">
        <v>303</v>
      </c>
      <c r="C21" s="34">
        <f t="shared" si="0"/>
        <v>2</v>
      </c>
      <c r="D21" s="34"/>
      <c r="E21" s="34"/>
      <c r="F21" s="39">
        <f t="shared" si="1"/>
        <v>2</v>
      </c>
      <c r="G21" s="76" t="s">
        <v>367</v>
      </c>
      <c r="H21" s="88">
        <v>100</v>
      </c>
      <c r="I21" s="76" t="s">
        <v>367</v>
      </c>
      <c r="J21" s="88">
        <v>100</v>
      </c>
      <c r="K21" s="77"/>
      <c r="L21" s="115" t="s">
        <v>479</v>
      </c>
    </row>
    <row r="22" spans="1:12" ht="15.75" customHeight="1">
      <c r="A22" s="77" t="s">
        <v>26</v>
      </c>
      <c r="B22" s="36" t="s">
        <v>310</v>
      </c>
      <c r="C22" s="34">
        <f t="shared" si="0"/>
        <v>0</v>
      </c>
      <c r="D22" s="34"/>
      <c r="E22" s="34"/>
      <c r="F22" s="39">
        <f t="shared" si="1"/>
        <v>0</v>
      </c>
      <c r="G22" s="76" t="s">
        <v>367</v>
      </c>
      <c r="H22" s="88">
        <v>16.666666666666664</v>
      </c>
      <c r="I22" s="76" t="s">
        <v>367</v>
      </c>
      <c r="J22" s="88">
        <v>50</v>
      </c>
      <c r="K22" s="77" t="s">
        <v>417</v>
      </c>
      <c r="L22" s="115" t="s">
        <v>391</v>
      </c>
    </row>
    <row r="23" spans="1:12" ht="15.75" customHeight="1">
      <c r="A23" s="77" t="s">
        <v>27</v>
      </c>
      <c r="B23" s="36" t="s">
        <v>303</v>
      </c>
      <c r="C23" s="34">
        <f t="shared" si="0"/>
        <v>2</v>
      </c>
      <c r="D23" s="34"/>
      <c r="E23" s="34"/>
      <c r="F23" s="39">
        <f t="shared" si="1"/>
        <v>2</v>
      </c>
      <c r="G23" s="76" t="s">
        <v>367</v>
      </c>
      <c r="H23" s="88">
        <v>100</v>
      </c>
      <c r="I23" s="76" t="s">
        <v>367</v>
      </c>
      <c r="J23" s="88">
        <v>100</v>
      </c>
      <c r="K23" s="77"/>
      <c r="L23" s="115" t="s">
        <v>480</v>
      </c>
    </row>
    <row r="24" spans="1:12" ht="15.75" customHeight="1">
      <c r="A24" s="77" t="s">
        <v>28</v>
      </c>
      <c r="B24" s="36" t="s">
        <v>304</v>
      </c>
      <c r="C24" s="34">
        <f t="shared" si="0"/>
        <v>1</v>
      </c>
      <c r="D24" s="34"/>
      <c r="E24" s="34"/>
      <c r="F24" s="39">
        <f t="shared" si="1"/>
        <v>1</v>
      </c>
      <c r="G24" s="76" t="s">
        <v>367</v>
      </c>
      <c r="H24" s="88">
        <v>40</v>
      </c>
      <c r="I24" s="76" t="s">
        <v>367</v>
      </c>
      <c r="J24" s="88">
        <v>100</v>
      </c>
      <c r="K24" s="77"/>
      <c r="L24" s="115" t="s">
        <v>393</v>
      </c>
    </row>
    <row r="25" spans="1:12" ht="15.75" customHeight="1">
      <c r="A25" s="77" t="s">
        <v>29</v>
      </c>
      <c r="B25" s="36" t="s">
        <v>310</v>
      </c>
      <c r="C25" s="34">
        <f t="shared" si="0"/>
        <v>0</v>
      </c>
      <c r="D25" s="34"/>
      <c r="E25" s="34"/>
      <c r="F25" s="39">
        <f t="shared" si="1"/>
        <v>0</v>
      </c>
      <c r="G25" s="76" t="s">
        <v>367</v>
      </c>
      <c r="H25" s="88">
        <v>36.36363636363637</v>
      </c>
      <c r="I25" s="76" t="s">
        <v>367</v>
      </c>
      <c r="J25" s="88">
        <v>11.11111111111111</v>
      </c>
      <c r="K25" s="77"/>
      <c r="L25" s="115" t="s">
        <v>394</v>
      </c>
    </row>
    <row r="26" spans="1:12" ht="15.75" customHeight="1">
      <c r="A26" s="114" t="s">
        <v>30</v>
      </c>
      <c r="B26" s="38"/>
      <c r="C26" s="38"/>
      <c r="D26" s="38"/>
      <c r="E26" s="38"/>
      <c r="F26" s="119"/>
      <c r="G26" s="37"/>
      <c r="H26" s="89"/>
      <c r="I26" s="37"/>
      <c r="J26" s="89"/>
      <c r="K26" s="83"/>
      <c r="L26" s="38"/>
    </row>
    <row r="27" spans="1:12" ht="15.75" customHeight="1">
      <c r="A27" s="77" t="s">
        <v>31</v>
      </c>
      <c r="B27" s="85" t="s">
        <v>310</v>
      </c>
      <c r="C27" s="34">
        <f aca="true" t="shared" si="2" ref="C27:C37">IF(B27="Да, размещается по результатам всех (100%) плановых контрольных мероприятий",2,IF(B27="Да, размещается по результатам большей части (не менее 50%) плановых контрольных мероприятий",1,0))</f>
        <v>0</v>
      </c>
      <c r="D27" s="34"/>
      <c r="E27" s="34"/>
      <c r="F27" s="39">
        <f t="shared" si="1"/>
        <v>0</v>
      </c>
      <c r="G27" s="76" t="s">
        <v>367</v>
      </c>
      <c r="H27" s="88">
        <v>100</v>
      </c>
      <c r="I27" s="76" t="s">
        <v>367</v>
      </c>
      <c r="J27" s="88">
        <v>0</v>
      </c>
      <c r="K27" s="77"/>
      <c r="L27" s="115" t="s">
        <v>395</v>
      </c>
    </row>
    <row r="28" spans="1:12" ht="15.75" customHeight="1">
      <c r="A28" s="77" t="s">
        <v>32</v>
      </c>
      <c r="B28" s="36" t="s">
        <v>304</v>
      </c>
      <c r="C28" s="34">
        <f t="shared" si="2"/>
        <v>1</v>
      </c>
      <c r="D28" s="34"/>
      <c r="E28" s="34"/>
      <c r="F28" s="39">
        <f t="shared" si="1"/>
        <v>1</v>
      </c>
      <c r="G28" s="76" t="s">
        <v>367</v>
      </c>
      <c r="H28" s="88">
        <v>14.285714285714285</v>
      </c>
      <c r="I28" s="76" t="s">
        <v>367</v>
      </c>
      <c r="J28" s="88">
        <v>100</v>
      </c>
      <c r="K28" s="77"/>
      <c r="L28" s="115" t="s">
        <v>481</v>
      </c>
    </row>
    <row r="29" spans="1:12" ht="15.75" customHeight="1">
      <c r="A29" s="77" t="s">
        <v>33</v>
      </c>
      <c r="B29" s="36" t="s">
        <v>310</v>
      </c>
      <c r="C29" s="34">
        <f t="shared" si="2"/>
        <v>0</v>
      </c>
      <c r="D29" s="34"/>
      <c r="E29" s="34"/>
      <c r="F29" s="39">
        <f t="shared" si="1"/>
        <v>0</v>
      </c>
      <c r="G29" s="76" t="s">
        <v>367</v>
      </c>
      <c r="H29" s="88">
        <v>0</v>
      </c>
      <c r="I29" s="76" t="s">
        <v>367</v>
      </c>
      <c r="J29" s="88">
        <v>0</v>
      </c>
      <c r="K29" s="77"/>
      <c r="L29" s="115" t="s">
        <v>482</v>
      </c>
    </row>
    <row r="30" spans="1:12" ht="15.75" customHeight="1">
      <c r="A30" s="77" t="s">
        <v>34</v>
      </c>
      <c r="B30" s="36" t="s">
        <v>303</v>
      </c>
      <c r="C30" s="34">
        <f t="shared" si="2"/>
        <v>2</v>
      </c>
      <c r="D30" s="34"/>
      <c r="E30" s="34"/>
      <c r="F30" s="39">
        <f t="shared" si="1"/>
        <v>2</v>
      </c>
      <c r="G30" s="76" t="s">
        <v>367</v>
      </c>
      <c r="H30" s="88">
        <v>100</v>
      </c>
      <c r="I30" s="76" t="s">
        <v>367</v>
      </c>
      <c r="J30" s="88">
        <v>100</v>
      </c>
      <c r="K30" s="77"/>
      <c r="L30" s="115" t="s">
        <v>397</v>
      </c>
    </row>
    <row r="31" spans="1:12" ht="15.75" customHeight="1">
      <c r="A31" s="77" t="s">
        <v>35</v>
      </c>
      <c r="B31" s="36" t="s">
        <v>310</v>
      </c>
      <c r="C31" s="34">
        <f t="shared" si="2"/>
        <v>0</v>
      </c>
      <c r="D31" s="34"/>
      <c r="E31" s="34"/>
      <c r="F31" s="39">
        <f t="shared" si="1"/>
        <v>0</v>
      </c>
      <c r="G31" s="76" t="s">
        <v>366</v>
      </c>
      <c r="H31" s="88" t="s">
        <v>370</v>
      </c>
      <c r="I31" s="76" t="s">
        <v>366</v>
      </c>
      <c r="J31" s="88">
        <v>0</v>
      </c>
      <c r="K31" s="77"/>
      <c r="L31" s="115" t="s">
        <v>204</v>
      </c>
    </row>
    <row r="32" spans="1:12" ht="15.75" customHeight="1">
      <c r="A32" s="77" t="s">
        <v>36</v>
      </c>
      <c r="B32" s="36" t="s">
        <v>310</v>
      </c>
      <c r="C32" s="34">
        <f t="shared" si="2"/>
        <v>0</v>
      </c>
      <c r="D32" s="34"/>
      <c r="E32" s="34"/>
      <c r="F32" s="39">
        <f t="shared" si="1"/>
        <v>0</v>
      </c>
      <c r="G32" s="76" t="s">
        <v>367</v>
      </c>
      <c r="H32" s="88">
        <v>0</v>
      </c>
      <c r="I32" s="76" t="s">
        <v>367</v>
      </c>
      <c r="J32" s="88">
        <v>0</v>
      </c>
      <c r="K32" s="77"/>
      <c r="L32" s="115" t="s">
        <v>398</v>
      </c>
    </row>
    <row r="33" spans="1:12" ht="15.75" customHeight="1">
      <c r="A33" s="77" t="s">
        <v>37</v>
      </c>
      <c r="B33" s="36" t="s">
        <v>304</v>
      </c>
      <c r="C33" s="34">
        <f t="shared" si="2"/>
        <v>1</v>
      </c>
      <c r="D33" s="34"/>
      <c r="E33" s="34"/>
      <c r="F33" s="39">
        <f t="shared" si="1"/>
        <v>1</v>
      </c>
      <c r="G33" s="76" t="s">
        <v>367</v>
      </c>
      <c r="H33" s="88">
        <v>83.33333333333334</v>
      </c>
      <c r="I33" s="76" t="s">
        <v>367</v>
      </c>
      <c r="J33" s="88">
        <v>0</v>
      </c>
      <c r="K33" s="77"/>
      <c r="L33" s="115" t="s">
        <v>483</v>
      </c>
    </row>
    <row r="34" spans="1:12" ht="15.75" customHeight="1">
      <c r="A34" s="77" t="s">
        <v>38</v>
      </c>
      <c r="B34" s="36" t="s">
        <v>304</v>
      </c>
      <c r="C34" s="34">
        <f t="shared" si="2"/>
        <v>1</v>
      </c>
      <c r="D34" s="34"/>
      <c r="E34" s="34"/>
      <c r="F34" s="39">
        <f t="shared" si="1"/>
        <v>1</v>
      </c>
      <c r="G34" s="76" t="s">
        <v>367</v>
      </c>
      <c r="H34" s="88">
        <v>80</v>
      </c>
      <c r="I34" s="76" t="s">
        <v>367</v>
      </c>
      <c r="J34" s="88">
        <v>0</v>
      </c>
      <c r="K34" s="77"/>
      <c r="L34" s="115" t="s">
        <v>484</v>
      </c>
    </row>
    <row r="35" spans="1:12" ht="15.75" customHeight="1">
      <c r="A35" s="77" t="s">
        <v>39</v>
      </c>
      <c r="B35" s="36" t="s">
        <v>310</v>
      </c>
      <c r="C35" s="34">
        <f t="shared" si="2"/>
        <v>0</v>
      </c>
      <c r="D35" s="34"/>
      <c r="E35" s="34"/>
      <c r="F35" s="39">
        <f t="shared" si="1"/>
        <v>0</v>
      </c>
      <c r="G35" s="76" t="s">
        <v>367</v>
      </c>
      <c r="H35" s="88">
        <v>0</v>
      </c>
      <c r="I35" s="76" t="s">
        <v>367</v>
      </c>
      <c r="J35" s="88">
        <v>0</v>
      </c>
      <c r="K35" s="77"/>
      <c r="L35" s="115" t="s">
        <v>400</v>
      </c>
    </row>
    <row r="36" spans="1:12" ht="15.75" customHeight="1">
      <c r="A36" s="77" t="s">
        <v>40</v>
      </c>
      <c r="B36" s="36" t="s">
        <v>310</v>
      </c>
      <c r="C36" s="34">
        <f t="shared" si="2"/>
        <v>0</v>
      </c>
      <c r="D36" s="34"/>
      <c r="E36" s="34"/>
      <c r="F36" s="39">
        <f t="shared" si="1"/>
        <v>0</v>
      </c>
      <c r="G36" s="76" t="s">
        <v>367</v>
      </c>
      <c r="H36" s="88">
        <v>0</v>
      </c>
      <c r="I36" s="76" t="s">
        <v>367</v>
      </c>
      <c r="J36" s="88">
        <v>0</v>
      </c>
      <c r="K36" s="77"/>
      <c r="L36" s="115" t="s">
        <v>485</v>
      </c>
    </row>
    <row r="37" spans="1:12" ht="15.75" customHeight="1">
      <c r="A37" s="77" t="s">
        <v>41</v>
      </c>
      <c r="B37" s="36" t="s">
        <v>310</v>
      </c>
      <c r="C37" s="34">
        <f t="shared" si="2"/>
        <v>0</v>
      </c>
      <c r="D37" s="34"/>
      <c r="E37" s="34"/>
      <c r="F37" s="39">
        <f t="shared" si="1"/>
        <v>0</v>
      </c>
      <c r="G37" s="76" t="s">
        <v>367</v>
      </c>
      <c r="H37" s="88">
        <v>0</v>
      </c>
      <c r="I37" s="76" t="s">
        <v>367</v>
      </c>
      <c r="J37" s="88">
        <v>0</v>
      </c>
      <c r="K37" s="77"/>
      <c r="L37" s="115" t="s">
        <v>402</v>
      </c>
    </row>
    <row r="38" spans="1:12" ht="15.75" customHeight="1">
      <c r="A38" s="114" t="s">
        <v>42</v>
      </c>
      <c r="B38" s="38"/>
      <c r="C38" s="38"/>
      <c r="D38" s="38"/>
      <c r="E38" s="38"/>
      <c r="F38" s="119"/>
      <c r="G38" s="37"/>
      <c r="H38" s="89"/>
      <c r="I38" s="37"/>
      <c r="J38" s="89"/>
      <c r="K38" s="83"/>
      <c r="L38" s="38"/>
    </row>
    <row r="39" spans="1:12" ht="15.75" customHeight="1">
      <c r="A39" s="77" t="s">
        <v>43</v>
      </c>
      <c r="B39" s="36" t="s">
        <v>303</v>
      </c>
      <c r="C39" s="34">
        <f aca="true" t="shared" si="3" ref="C39:C46">IF(B39="Да, размещается по результатам всех (100%) плановых контрольных мероприятий",2,IF(B39="Да, размещается по результатам большей части (не менее 50%) плановых контрольных мероприятий",1,0))</f>
        <v>2</v>
      </c>
      <c r="D39" s="34"/>
      <c r="E39" s="34"/>
      <c r="F39" s="39">
        <f t="shared" si="1"/>
        <v>2</v>
      </c>
      <c r="G39" s="76" t="s">
        <v>367</v>
      </c>
      <c r="H39" s="88">
        <v>100</v>
      </c>
      <c r="I39" s="76" t="s">
        <v>367</v>
      </c>
      <c r="J39" s="88">
        <v>100</v>
      </c>
      <c r="K39" s="77"/>
      <c r="L39" s="115" t="s">
        <v>409</v>
      </c>
    </row>
    <row r="40" spans="1:12" ht="15.75" customHeight="1">
      <c r="A40" s="77" t="s">
        <v>44</v>
      </c>
      <c r="B40" s="36" t="s">
        <v>310</v>
      </c>
      <c r="C40" s="34">
        <f t="shared" si="3"/>
        <v>0</v>
      </c>
      <c r="D40" s="34"/>
      <c r="E40" s="34"/>
      <c r="F40" s="39">
        <f t="shared" si="1"/>
        <v>0</v>
      </c>
      <c r="G40" s="76" t="s">
        <v>367</v>
      </c>
      <c r="H40" s="88">
        <v>0</v>
      </c>
      <c r="I40" s="76" t="s">
        <v>367</v>
      </c>
      <c r="J40" s="88">
        <v>0</v>
      </c>
      <c r="K40" s="77"/>
      <c r="L40" s="115" t="s">
        <v>410</v>
      </c>
    </row>
    <row r="41" spans="1:12" ht="15.75" customHeight="1">
      <c r="A41" s="77" t="s">
        <v>45</v>
      </c>
      <c r="B41" s="36" t="s">
        <v>304</v>
      </c>
      <c r="C41" s="34">
        <f t="shared" si="3"/>
        <v>1</v>
      </c>
      <c r="D41" s="34"/>
      <c r="E41" s="34"/>
      <c r="F41" s="39">
        <f t="shared" si="1"/>
        <v>1</v>
      </c>
      <c r="G41" s="76" t="s">
        <v>367</v>
      </c>
      <c r="H41" s="88">
        <v>100</v>
      </c>
      <c r="I41" s="76" t="s">
        <v>367</v>
      </c>
      <c r="J41" s="88">
        <v>50</v>
      </c>
      <c r="K41" s="77"/>
      <c r="L41" s="117" t="s">
        <v>411</v>
      </c>
    </row>
    <row r="42" spans="1:12" ht="15.75" customHeight="1">
      <c r="A42" s="77" t="s">
        <v>46</v>
      </c>
      <c r="B42" s="36" t="s">
        <v>303</v>
      </c>
      <c r="C42" s="34">
        <f t="shared" si="3"/>
        <v>2</v>
      </c>
      <c r="D42" s="34"/>
      <c r="E42" s="34"/>
      <c r="F42" s="39">
        <f t="shared" si="1"/>
        <v>2</v>
      </c>
      <c r="G42" s="76" t="s">
        <v>367</v>
      </c>
      <c r="H42" s="88">
        <v>100</v>
      </c>
      <c r="I42" s="76" t="s">
        <v>367</v>
      </c>
      <c r="J42" s="88">
        <v>100</v>
      </c>
      <c r="K42" s="77"/>
      <c r="L42" s="115" t="s">
        <v>412</v>
      </c>
    </row>
    <row r="43" spans="1:12" ht="15.75" customHeight="1">
      <c r="A43" s="77" t="s">
        <v>47</v>
      </c>
      <c r="B43" s="36" t="s">
        <v>310</v>
      </c>
      <c r="C43" s="34">
        <f t="shared" si="3"/>
        <v>0</v>
      </c>
      <c r="D43" s="34"/>
      <c r="E43" s="34"/>
      <c r="F43" s="39">
        <f t="shared" si="1"/>
        <v>0</v>
      </c>
      <c r="G43" s="76" t="s">
        <v>367</v>
      </c>
      <c r="H43" s="88">
        <v>0</v>
      </c>
      <c r="I43" s="76" t="s">
        <v>367</v>
      </c>
      <c r="J43" s="88">
        <v>0</v>
      </c>
      <c r="K43" s="77"/>
      <c r="L43" s="115" t="s">
        <v>486</v>
      </c>
    </row>
    <row r="44" spans="1:12" ht="15.75" customHeight="1">
      <c r="A44" s="77" t="s">
        <v>48</v>
      </c>
      <c r="B44" s="36" t="s">
        <v>310</v>
      </c>
      <c r="C44" s="34">
        <f t="shared" si="3"/>
        <v>0</v>
      </c>
      <c r="D44" s="34"/>
      <c r="E44" s="34"/>
      <c r="F44" s="39">
        <f t="shared" si="1"/>
        <v>0</v>
      </c>
      <c r="G44" s="76" t="s">
        <v>367</v>
      </c>
      <c r="H44" s="88">
        <v>0</v>
      </c>
      <c r="I44" s="76" t="s">
        <v>367</v>
      </c>
      <c r="J44" s="88">
        <v>0</v>
      </c>
      <c r="K44" s="77"/>
      <c r="L44" s="115" t="s">
        <v>414</v>
      </c>
    </row>
    <row r="45" spans="1:12" ht="15.75" customHeight="1">
      <c r="A45" s="77" t="s">
        <v>49</v>
      </c>
      <c r="B45" s="36" t="s">
        <v>310</v>
      </c>
      <c r="C45" s="34">
        <f t="shared" si="3"/>
        <v>0</v>
      </c>
      <c r="D45" s="34"/>
      <c r="E45" s="34"/>
      <c r="F45" s="39">
        <f t="shared" si="1"/>
        <v>0</v>
      </c>
      <c r="G45" s="90" t="s">
        <v>405</v>
      </c>
      <c r="H45" s="88">
        <v>0</v>
      </c>
      <c r="I45" s="90" t="s">
        <v>405</v>
      </c>
      <c r="J45" s="88">
        <v>0</v>
      </c>
      <c r="K45" s="80" t="s">
        <v>416</v>
      </c>
      <c r="L45" s="115" t="s">
        <v>266</v>
      </c>
    </row>
    <row r="46" spans="1:12" ht="15.75" customHeight="1">
      <c r="A46" s="77" t="s">
        <v>123</v>
      </c>
      <c r="B46" s="36" t="s">
        <v>304</v>
      </c>
      <c r="C46" s="34">
        <f t="shared" si="3"/>
        <v>1</v>
      </c>
      <c r="D46" s="34"/>
      <c r="E46" s="34"/>
      <c r="F46" s="39">
        <f t="shared" si="1"/>
        <v>1</v>
      </c>
      <c r="G46" s="76" t="s">
        <v>367</v>
      </c>
      <c r="H46" s="88">
        <v>0</v>
      </c>
      <c r="I46" s="76" t="s">
        <v>367</v>
      </c>
      <c r="J46" s="88">
        <v>100</v>
      </c>
      <c r="K46" s="77"/>
      <c r="L46" s="115" t="s">
        <v>487</v>
      </c>
    </row>
    <row r="47" spans="1:12" ht="15.75" customHeight="1">
      <c r="A47" s="114" t="s">
        <v>51</v>
      </c>
      <c r="B47" s="38"/>
      <c r="C47" s="38"/>
      <c r="D47" s="38"/>
      <c r="E47" s="38"/>
      <c r="F47" s="119"/>
      <c r="G47" s="37"/>
      <c r="H47" s="89"/>
      <c r="I47" s="37"/>
      <c r="J47" s="89"/>
      <c r="K47" s="83"/>
      <c r="L47" s="38"/>
    </row>
    <row r="48" spans="1:12" ht="15.75" customHeight="1">
      <c r="A48" s="77" t="s">
        <v>52</v>
      </c>
      <c r="B48" s="36" t="s">
        <v>310</v>
      </c>
      <c r="C48" s="34">
        <f aca="true" t="shared" si="4" ref="C48:C54">IF(B48="Да, размещается по результатам всех (100%) плановых контрольных мероприятий",2,IF(B48="Да, размещается по результатам большей части (не менее 50%) плановых контрольных мероприятий",1,0))</f>
        <v>0</v>
      </c>
      <c r="D48" s="34"/>
      <c r="E48" s="34"/>
      <c r="F48" s="39">
        <f t="shared" si="1"/>
        <v>0</v>
      </c>
      <c r="G48" s="76" t="s">
        <v>367</v>
      </c>
      <c r="H48" s="88">
        <v>0</v>
      </c>
      <c r="I48" s="76" t="s">
        <v>367</v>
      </c>
      <c r="J48" s="88">
        <v>0</v>
      </c>
      <c r="K48" s="77"/>
      <c r="L48" s="115" t="s">
        <v>488</v>
      </c>
    </row>
    <row r="49" spans="1:12" ht="15.75" customHeight="1">
      <c r="A49" s="77" t="s">
        <v>53</v>
      </c>
      <c r="B49" s="36" t="s">
        <v>303</v>
      </c>
      <c r="C49" s="34">
        <f t="shared" si="4"/>
        <v>2</v>
      </c>
      <c r="D49" s="34"/>
      <c r="E49" s="34"/>
      <c r="F49" s="39">
        <f t="shared" si="1"/>
        <v>2</v>
      </c>
      <c r="G49" s="76" t="s">
        <v>372</v>
      </c>
      <c r="H49" s="88">
        <v>100</v>
      </c>
      <c r="I49" s="90" t="s">
        <v>373</v>
      </c>
      <c r="J49" s="88">
        <v>100</v>
      </c>
      <c r="K49" s="77"/>
      <c r="L49" s="115" t="s">
        <v>423</v>
      </c>
    </row>
    <row r="50" spans="1:12" ht="15.75" customHeight="1">
      <c r="A50" s="77" t="s">
        <v>54</v>
      </c>
      <c r="B50" s="36" t="s">
        <v>310</v>
      </c>
      <c r="C50" s="34">
        <f t="shared" si="4"/>
        <v>0</v>
      </c>
      <c r="D50" s="34"/>
      <c r="E50" s="34"/>
      <c r="F50" s="39">
        <f t="shared" si="1"/>
        <v>0</v>
      </c>
      <c r="G50" s="76" t="s">
        <v>367</v>
      </c>
      <c r="H50" s="88">
        <v>0</v>
      </c>
      <c r="I50" s="76" t="s">
        <v>367</v>
      </c>
      <c r="J50" s="88">
        <v>33.33333333333333</v>
      </c>
      <c r="K50" s="77" t="s">
        <v>417</v>
      </c>
      <c r="L50" s="115" t="s">
        <v>489</v>
      </c>
    </row>
    <row r="51" spans="1:12" ht="15.75" customHeight="1">
      <c r="A51" s="77" t="s">
        <v>55</v>
      </c>
      <c r="B51" s="36" t="s">
        <v>310</v>
      </c>
      <c r="C51" s="34">
        <f t="shared" si="4"/>
        <v>0</v>
      </c>
      <c r="D51" s="34"/>
      <c r="E51" s="34"/>
      <c r="F51" s="39">
        <f t="shared" si="1"/>
        <v>0</v>
      </c>
      <c r="G51" s="76" t="s">
        <v>367</v>
      </c>
      <c r="H51" s="88">
        <v>0</v>
      </c>
      <c r="I51" s="76" t="s">
        <v>367</v>
      </c>
      <c r="J51" s="88">
        <v>0</v>
      </c>
      <c r="K51" s="77"/>
      <c r="L51" s="115" t="s">
        <v>425</v>
      </c>
    </row>
    <row r="52" spans="1:12" ht="15.75" customHeight="1">
      <c r="A52" s="77" t="s">
        <v>56</v>
      </c>
      <c r="B52" s="36" t="s">
        <v>310</v>
      </c>
      <c r="C52" s="34">
        <f t="shared" si="4"/>
        <v>0</v>
      </c>
      <c r="D52" s="34"/>
      <c r="E52" s="34"/>
      <c r="F52" s="39">
        <f t="shared" si="1"/>
        <v>0</v>
      </c>
      <c r="G52" s="76" t="s">
        <v>367</v>
      </c>
      <c r="H52" s="88">
        <v>0</v>
      </c>
      <c r="I52" s="76" t="s">
        <v>367</v>
      </c>
      <c r="J52" s="88">
        <v>0</v>
      </c>
      <c r="K52" s="77"/>
      <c r="L52" s="115" t="s">
        <v>490</v>
      </c>
    </row>
    <row r="53" spans="1:12" ht="15.75" customHeight="1">
      <c r="A53" s="77" t="s">
        <v>57</v>
      </c>
      <c r="B53" s="36" t="s">
        <v>310</v>
      </c>
      <c r="C53" s="34">
        <f t="shared" si="4"/>
        <v>0</v>
      </c>
      <c r="D53" s="34"/>
      <c r="E53" s="34"/>
      <c r="F53" s="39">
        <f t="shared" si="1"/>
        <v>0</v>
      </c>
      <c r="G53" s="76" t="s">
        <v>367</v>
      </c>
      <c r="H53" s="88">
        <v>0</v>
      </c>
      <c r="I53" s="76" t="s">
        <v>367</v>
      </c>
      <c r="J53" s="88">
        <v>0</v>
      </c>
      <c r="K53" s="77"/>
      <c r="L53" s="116" t="s">
        <v>491</v>
      </c>
    </row>
    <row r="54" spans="1:12" ht="15.75" customHeight="1">
      <c r="A54" s="77" t="s">
        <v>58</v>
      </c>
      <c r="B54" s="36" t="s">
        <v>303</v>
      </c>
      <c r="C54" s="34">
        <f t="shared" si="4"/>
        <v>2</v>
      </c>
      <c r="D54" s="34"/>
      <c r="E54" s="34"/>
      <c r="F54" s="39">
        <f t="shared" si="1"/>
        <v>2</v>
      </c>
      <c r="G54" s="76" t="s">
        <v>367</v>
      </c>
      <c r="H54" s="88">
        <v>100</v>
      </c>
      <c r="I54" s="76" t="s">
        <v>367</v>
      </c>
      <c r="J54" s="88">
        <v>100</v>
      </c>
      <c r="K54" s="77"/>
      <c r="L54" s="115" t="s">
        <v>492</v>
      </c>
    </row>
    <row r="55" spans="1:12" ht="15.75" customHeight="1">
      <c r="A55" s="114" t="s">
        <v>59</v>
      </c>
      <c r="B55" s="38"/>
      <c r="C55" s="38"/>
      <c r="D55" s="38"/>
      <c r="E55" s="38"/>
      <c r="F55" s="119"/>
      <c r="G55" s="37"/>
      <c r="H55" s="89"/>
      <c r="I55" s="37"/>
      <c r="J55" s="89"/>
      <c r="K55" s="83"/>
      <c r="L55" s="38"/>
    </row>
    <row r="56" spans="1:12" ht="15.75" customHeight="1">
      <c r="A56" s="77" t="s">
        <v>60</v>
      </c>
      <c r="B56" s="36" t="s">
        <v>304</v>
      </c>
      <c r="C56" s="34">
        <f aca="true" t="shared" si="5" ref="C56:C69">IF(B56="Да, размещается по результатам всех (100%) плановых контрольных мероприятий",2,IF(B56="Да, размещается по результатам большей части (не менее 50%) плановых контрольных мероприятий",1,0))</f>
        <v>1</v>
      </c>
      <c r="D56" s="34"/>
      <c r="E56" s="34"/>
      <c r="F56" s="39">
        <f t="shared" si="1"/>
        <v>1</v>
      </c>
      <c r="G56" s="76" t="s">
        <v>367</v>
      </c>
      <c r="H56" s="88">
        <v>73.33333333333333</v>
      </c>
      <c r="I56" s="76" t="s">
        <v>367</v>
      </c>
      <c r="J56" s="88">
        <v>44.44444444444444</v>
      </c>
      <c r="K56" s="77"/>
      <c r="L56" s="115" t="s">
        <v>493</v>
      </c>
    </row>
    <row r="57" spans="1:12" ht="15.75" customHeight="1">
      <c r="A57" s="77" t="s">
        <v>61</v>
      </c>
      <c r="B57" s="36" t="s">
        <v>310</v>
      </c>
      <c r="C57" s="34">
        <f t="shared" si="5"/>
        <v>0</v>
      </c>
      <c r="D57" s="34"/>
      <c r="E57" s="34"/>
      <c r="F57" s="39">
        <f t="shared" si="1"/>
        <v>0</v>
      </c>
      <c r="G57" s="76" t="s">
        <v>367</v>
      </c>
      <c r="H57" s="88">
        <v>0</v>
      </c>
      <c r="I57" s="76" t="s">
        <v>367</v>
      </c>
      <c r="J57" s="88">
        <v>0</v>
      </c>
      <c r="K57" s="77"/>
      <c r="L57" s="115" t="s">
        <v>433</v>
      </c>
    </row>
    <row r="58" spans="1:12" ht="15.75" customHeight="1">
      <c r="A58" s="77" t="s">
        <v>62</v>
      </c>
      <c r="B58" s="36" t="s">
        <v>310</v>
      </c>
      <c r="C58" s="34">
        <f t="shared" si="5"/>
        <v>0</v>
      </c>
      <c r="D58" s="34"/>
      <c r="E58" s="34"/>
      <c r="F58" s="39">
        <f t="shared" si="1"/>
        <v>0</v>
      </c>
      <c r="G58" s="76" t="s">
        <v>367</v>
      </c>
      <c r="H58" s="88">
        <v>0</v>
      </c>
      <c r="I58" s="76" t="s">
        <v>367</v>
      </c>
      <c r="J58" s="88">
        <v>0</v>
      </c>
      <c r="K58" s="77"/>
      <c r="L58" s="115" t="s">
        <v>494</v>
      </c>
    </row>
    <row r="59" spans="1:12" ht="15.75" customHeight="1">
      <c r="A59" s="77" t="s">
        <v>63</v>
      </c>
      <c r="B59" s="36" t="s">
        <v>304</v>
      </c>
      <c r="C59" s="34">
        <f t="shared" si="5"/>
        <v>1</v>
      </c>
      <c r="D59" s="34"/>
      <c r="E59" s="34"/>
      <c r="F59" s="39">
        <f t="shared" si="1"/>
        <v>1</v>
      </c>
      <c r="G59" s="90" t="s">
        <v>374</v>
      </c>
      <c r="H59" s="88">
        <v>50</v>
      </c>
      <c r="I59" s="90" t="s">
        <v>374</v>
      </c>
      <c r="J59" s="88">
        <v>58.333333333333336</v>
      </c>
      <c r="K59" s="77"/>
      <c r="L59" s="115" t="s">
        <v>495</v>
      </c>
    </row>
    <row r="60" spans="1:12" ht="15.75" customHeight="1">
      <c r="A60" s="77" t="s">
        <v>64</v>
      </c>
      <c r="B60" s="36" t="s">
        <v>310</v>
      </c>
      <c r="C60" s="34">
        <f t="shared" si="5"/>
        <v>0</v>
      </c>
      <c r="D60" s="34"/>
      <c r="E60" s="34"/>
      <c r="F60" s="39">
        <f t="shared" si="1"/>
        <v>0</v>
      </c>
      <c r="G60" s="76" t="s">
        <v>367</v>
      </c>
      <c r="H60" s="88">
        <v>0</v>
      </c>
      <c r="I60" s="76" t="s">
        <v>367</v>
      </c>
      <c r="J60" s="88">
        <v>0</v>
      </c>
      <c r="K60" s="77" t="s">
        <v>518</v>
      </c>
      <c r="L60" s="115" t="s">
        <v>496</v>
      </c>
    </row>
    <row r="61" spans="1:12" ht="15.75" customHeight="1">
      <c r="A61" s="77" t="s">
        <v>65</v>
      </c>
      <c r="B61" s="36" t="s">
        <v>303</v>
      </c>
      <c r="C61" s="34">
        <f t="shared" si="5"/>
        <v>2</v>
      </c>
      <c r="D61" s="34"/>
      <c r="E61" s="34"/>
      <c r="F61" s="39">
        <f t="shared" si="1"/>
        <v>2</v>
      </c>
      <c r="G61" s="76" t="s">
        <v>367</v>
      </c>
      <c r="H61" s="88">
        <v>100</v>
      </c>
      <c r="I61" s="76" t="s">
        <v>367</v>
      </c>
      <c r="J61" s="88">
        <v>100</v>
      </c>
      <c r="K61" s="77"/>
      <c r="L61" s="115" t="s">
        <v>497</v>
      </c>
    </row>
    <row r="62" spans="1:12" ht="15.75" customHeight="1">
      <c r="A62" s="77" t="s">
        <v>66</v>
      </c>
      <c r="B62" s="36" t="s">
        <v>310</v>
      </c>
      <c r="C62" s="34">
        <f t="shared" si="5"/>
        <v>0</v>
      </c>
      <c r="D62" s="34"/>
      <c r="E62" s="34"/>
      <c r="F62" s="39">
        <f t="shared" si="1"/>
        <v>0</v>
      </c>
      <c r="G62" s="76" t="s">
        <v>367</v>
      </c>
      <c r="H62" s="88">
        <v>20</v>
      </c>
      <c r="I62" s="76" t="s">
        <v>367</v>
      </c>
      <c r="J62" s="88">
        <v>44.44444444444444</v>
      </c>
      <c r="K62" s="77" t="s">
        <v>417</v>
      </c>
      <c r="L62" s="115" t="s">
        <v>498</v>
      </c>
    </row>
    <row r="63" spans="1:12" ht="15.75" customHeight="1">
      <c r="A63" s="77" t="s">
        <v>67</v>
      </c>
      <c r="B63" s="36" t="s">
        <v>310</v>
      </c>
      <c r="C63" s="34">
        <f t="shared" si="5"/>
        <v>0</v>
      </c>
      <c r="D63" s="34"/>
      <c r="E63" s="34"/>
      <c r="F63" s="39">
        <f t="shared" si="1"/>
        <v>0</v>
      </c>
      <c r="G63" s="76" t="s">
        <v>366</v>
      </c>
      <c r="H63" s="88">
        <v>0</v>
      </c>
      <c r="I63" s="76" t="s">
        <v>367</v>
      </c>
      <c r="J63" s="88">
        <v>0</v>
      </c>
      <c r="K63" s="80"/>
      <c r="L63" s="116" t="s">
        <v>499</v>
      </c>
    </row>
    <row r="64" spans="1:12" ht="15.75" customHeight="1">
      <c r="A64" s="77" t="s">
        <v>68</v>
      </c>
      <c r="B64" s="36" t="s">
        <v>304</v>
      </c>
      <c r="C64" s="34">
        <f t="shared" si="5"/>
        <v>1</v>
      </c>
      <c r="D64" s="34"/>
      <c r="E64" s="34"/>
      <c r="F64" s="39">
        <f t="shared" si="1"/>
        <v>1</v>
      </c>
      <c r="G64" s="76" t="s">
        <v>367</v>
      </c>
      <c r="H64" s="88">
        <v>22.727272727272727</v>
      </c>
      <c r="I64" s="76" t="s">
        <v>367</v>
      </c>
      <c r="J64" s="88">
        <v>80</v>
      </c>
      <c r="K64" s="77"/>
      <c r="L64" s="115" t="s">
        <v>500</v>
      </c>
    </row>
    <row r="65" spans="1:12" ht="15.75" customHeight="1">
      <c r="A65" s="77" t="s">
        <v>69</v>
      </c>
      <c r="B65" s="36" t="s">
        <v>310</v>
      </c>
      <c r="C65" s="34">
        <f t="shared" si="5"/>
        <v>0</v>
      </c>
      <c r="D65" s="34"/>
      <c r="E65" s="34"/>
      <c r="F65" s="39">
        <f t="shared" si="1"/>
        <v>0</v>
      </c>
      <c r="G65" s="76" t="s">
        <v>367</v>
      </c>
      <c r="H65" s="88">
        <v>0</v>
      </c>
      <c r="I65" s="76" t="s">
        <v>367</v>
      </c>
      <c r="J65" s="88">
        <v>0</v>
      </c>
      <c r="K65" s="77"/>
      <c r="L65" s="115" t="s">
        <v>441</v>
      </c>
    </row>
    <row r="66" spans="1:12" ht="15.75" customHeight="1">
      <c r="A66" s="77" t="s">
        <v>70</v>
      </c>
      <c r="B66" s="36" t="s">
        <v>304</v>
      </c>
      <c r="C66" s="34">
        <f t="shared" si="5"/>
        <v>1</v>
      </c>
      <c r="D66" s="34"/>
      <c r="E66" s="34"/>
      <c r="F66" s="39">
        <f t="shared" si="1"/>
        <v>1</v>
      </c>
      <c r="G66" s="76" t="s">
        <v>367</v>
      </c>
      <c r="H66" s="88">
        <v>100</v>
      </c>
      <c r="I66" s="76" t="s">
        <v>367</v>
      </c>
      <c r="J66" s="88">
        <v>40</v>
      </c>
      <c r="K66" s="77" t="s">
        <v>519</v>
      </c>
      <c r="L66" s="115" t="s">
        <v>501</v>
      </c>
    </row>
    <row r="67" spans="1:12" ht="15.75" customHeight="1">
      <c r="A67" s="77" t="s">
        <v>71</v>
      </c>
      <c r="B67" s="36" t="s">
        <v>310</v>
      </c>
      <c r="C67" s="34">
        <f t="shared" si="5"/>
        <v>0</v>
      </c>
      <c r="D67" s="34"/>
      <c r="E67" s="34"/>
      <c r="F67" s="39">
        <f t="shared" si="1"/>
        <v>0</v>
      </c>
      <c r="G67" s="76" t="s">
        <v>366</v>
      </c>
      <c r="H67" s="88">
        <v>0</v>
      </c>
      <c r="I67" s="90" t="s">
        <v>405</v>
      </c>
      <c r="J67" s="88">
        <v>0</v>
      </c>
      <c r="K67" s="80"/>
      <c r="L67" s="115" t="s">
        <v>274</v>
      </c>
    </row>
    <row r="68" spans="1:12" ht="15.75" customHeight="1">
      <c r="A68" s="77" t="s">
        <v>72</v>
      </c>
      <c r="B68" s="36" t="s">
        <v>303</v>
      </c>
      <c r="C68" s="34">
        <f t="shared" si="5"/>
        <v>2</v>
      </c>
      <c r="D68" s="34"/>
      <c r="E68" s="34"/>
      <c r="F68" s="39">
        <f t="shared" si="1"/>
        <v>2</v>
      </c>
      <c r="G68" s="90" t="s">
        <v>375</v>
      </c>
      <c r="H68" s="88">
        <v>100</v>
      </c>
      <c r="I68" s="90" t="s">
        <v>375</v>
      </c>
      <c r="J68" s="88">
        <v>100</v>
      </c>
      <c r="K68" s="77"/>
      <c r="L68" s="115" t="s">
        <v>502</v>
      </c>
    </row>
    <row r="69" spans="1:12" ht="15.75" customHeight="1">
      <c r="A69" s="77" t="s">
        <v>73</v>
      </c>
      <c r="B69" s="36" t="s">
        <v>310</v>
      </c>
      <c r="C69" s="34">
        <f t="shared" si="5"/>
        <v>0</v>
      </c>
      <c r="D69" s="34"/>
      <c r="E69" s="34"/>
      <c r="F69" s="39">
        <f t="shared" si="1"/>
        <v>0</v>
      </c>
      <c r="G69" s="76" t="s">
        <v>367</v>
      </c>
      <c r="H69" s="88">
        <v>0</v>
      </c>
      <c r="I69" s="76" t="s">
        <v>367</v>
      </c>
      <c r="J69" s="88">
        <v>0</v>
      </c>
      <c r="K69" s="77"/>
      <c r="L69" s="115" t="s">
        <v>444</v>
      </c>
    </row>
    <row r="70" spans="1:12" ht="15.75" customHeight="1">
      <c r="A70" s="114" t="s">
        <v>74</v>
      </c>
      <c r="B70" s="38"/>
      <c r="C70" s="38"/>
      <c r="D70" s="38"/>
      <c r="E70" s="38"/>
      <c r="F70" s="119"/>
      <c r="G70" s="37"/>
      <c r="H70" s="89"/>
      <c r="I70" s="37"/>
      <c r="J70" s="89"/>
      <c r="K70" s="83"/>
      <c r="L70" s="38"/>
    </row>
    <row r="71" spans="1:12" ht="15.75" customHeight="1">
      <c r="A71" s="77" t="s">
        <v>75</v>
      </c>
      <c r="B71" s="36" t="s">
        <v>304</v>
      </c>
      <c r="C71" s="34">
        <f aca="true" t="shared" si="6" ref="C71:C76">IF(B71="Да, размещается по результатам всех (100%) плановых контрольных мероприятий",2,IF(B71="Да, размещается по результатам большей части (не менее 50%) плановых контрольных мероприятий",1,0))</f>
        <v>1</v>
      </c>
      <c r="D71" s="34"/>
      <c r="E71" s="34"/>
      <c r="F71" s="39">
        <f t="shared" si="1"/>
        <v>1</v>
      </c>
      <c r="G71" s="76" t="s">
        <v>367</v>
      </c>
      <c r="H71" s="88">
        <v>50</v>
      </c>
      <c r="I71" s="76" t="s">
        <v>367</v>
      </c>
      <c r="J71" s="88">
        <v>100</v>
      </c>
      <c r="K71" s="77"/>
      <c r="L71" s="115" t="s">
        <v>503</v>
      </c>
    </row>
    <row r="72" spans="1:12" ht="15.75" customHeight="1">
      <c r="A72" s="77" t="s">
        <v>76</v>
      </c>
      <c r="B72" s="36" t="s">
        <v>310</v>
      </c>
      <c r="C72" s="34">
        <f t="shared" si="6"/>
        <v>0</v>
      </c>
      <c r="D72" s="34"/>
      <c r="E72" s="34"/>
      <c r="F72" s="39">
        <f t="shared" si="1"/>
        <v>0</v>
      </c>
      <c r="G72" s="76" t="s">
        <v>367</v>
      </c>
      <c r="H72" s="88">
        <v>0</v>
      </c>
      <c r="I72" s="76" t="s">
        <v>367</v>
      </c>
      <c r="J72" s="88">
        <v>0</v>
      </c>
      <c r="K72" s="77"/>
      <c r="L72" s="116" t="s">
        <v>447</v>
      </c>
    </row>
    <row r="73" spans="1:12" ht="15.75" customHeight="1">
      <c r="A73" s="77" t="s">
        <v>77</v>
      </c>
      <c r="B73" s="36" t="s">
        <v>310</v>
      </c>
      <c r="C73" s="34">
        <f t="shared" si="6"/>
        <v>0</v>
      </c>
      <c r="D73" s="34"/>
      <c r="E73" s="34"/>
      <c r="F73" s="39">
        <f aca="true" t="shared" si="7" ref="F73:F99">C73*(1-D73)*(1-E73)</f>
        <v>0</v>
      </c>
      <c r="G73" s="76" t="s">
        <v>367</v>
      </c>
      <c r="H73" s="88">
        <v>0</v>
      </c>
      <c r="I73" s="76" t="s">
        <v>367</v>
      </c>
      <c r="J73" s="88">
        <v>30</v>
      </c>
      <c r="K73" s="77" t="s">
        <v>417</v>
      </c>
      <c r="L73" s="115" t="s">
        <v>449</v>
      </c>
    </row>
    <row r="74" spans="1:12" ht="15.75" customHeight="1">
      <c r="A74" s="77" t="s">
        <v>78</v>
      </c>
      <c r="B74" s="36" t="s">
        <v>304</v>
      </c>
      <c r="C74" s="34">
        <f t="shared" si="6"/>
        <v>1</v>
      </c>
      <c r="D74" s="34"/>
      <c r="E74" s="34"/>
      <c r="F74" s="39">
        <f t="shared" si="7"/>
        <v>1</v>
      </c>
      <c r="G74" s="90" t="s">
        <v>405</v>
      </c>
      <c r="H74" s="88">
        <v>0</v>
      </c>
      <c r="I74" s="90" t="s">
        <v>375</v>
      </c>
      <c r="J74" s="88">
        <v>85</v>
      </c>
      <c r="K74" s="77"/>
      <c r="L74" s="115" t="s">
        <v>504</v>
      </c>
    </row>
    <row r="75" spans="1:12" ht="15.75" customHeight="1">
      <c r="A75" s="77" t="s">
        <v>79</v>
      </c>
      <c r="B75" s="36" t="s">
        <v>304</v>
      </c>
      <c r="C75" s="34">
        <f t="shared" si="6"/>
        <v>1</v>
      </c>
      <c r="D75" s="34"/>
      <c r="E75" s="34"/>
      <c r="F75" s="39">
        <f t="shared" si="7"/>
        <v>1</v>
      </c>
      <c r="G75" s="76" t="s">
        <v>367</v>
      </c>
      <c r="H75" s="88">
        <v>58.333333333333336</v>
      </c>
      <c r="I75" s="76" t="s">
        <v>367</v>
      </c>
      <c r="J75" s="88">
        <v>100</v>
      </c>
      <c r="K75" s="77"/>
      <c r="L75" s="115" t="s">
        <v>505</v>
      </c>
    </row>
    <row r="76" spans="1:12" ht="15.75" customHeight="1">
      <c r="A76" s="77" t="s">
        <v>80</v>
      </c>
      <c r="B76" s="36" t="s">
        <v>310</v>
      </c>
      <c r="C76" s="34">
        <f t="shared" si="6"/>
        <v>0</v>
      </c>
      <c r="D76" s="34"/>
      <c r="E76" s="34"/>
      <c r="F76" s="39">
        <f t="shared" si="7"/>
        <v>0</v>
      </c>
      <c r="G76" s="76" t="s">
        <v>367</v>
      </c>
      <c r="H76" s="88">
        <v>0</v>
      </c>
      <c r="I76" s="76" t="s">
        <v>367</v>
      </c>
      <c r="J76" s="88">
        <v>0</v>
      </c>
      <c r="K76" s="77"/>
      <c r="L76" s="115" t="s">
        <v>452</v>
      </c>
    </row>
    <row r="77" spans="1:12" ht="15.75" customHeight="1">
      <c r="A77" s="114" t="s">
        <v>81</v>
      </c>
      <c r="B77" s="38"/>
      <c r="C77" s="38"/>
      <c r="D77" s="38"/>
      <c r="E77" s="38"/>
      <c r="F77" s="119"/>
      <c r="G77" s="37"/>
      <c r="H77" s="89"/>
      <c r="I77" s="37"/>
      <c r="J77" s="89"/>
      <c r="K77" s="83"/>
      <c r="L77" s="38"/>
    </row>
    <row r="78" spans="1:12" ht="15.75" customHeight="1">
      <c r="A78" s="77" t="s">
        <v>82</v>
      </c>
      <c r="B78" s="36" t="s">
        <v>310</v>
      </c>
      <c r="C78" s="34">
        <f aca="true" t="shared" si="8" ref="C78:C87">IF(B78="Да, размещается по результатам всех (100%) плановых контрольных мероприятий",2,IF(B78="Да, размещается по результатам большей части (не менее 50%) плановых контрольных мероприятий",1,0))</f>
        <v>0</v>
      </c>
      <c r="D78" s="34"/>
      <c r="E78" s="34"/>
      <c r="F78" s="39">
        <f t="shared" si="7"/>
        <v>0</v>
      </c>
      <c r="G78" s="76" t="s">
        <v>367</v>
      </c>
      <c r="H78" s="88">
        <v>0</v>
      </c>
      <c r="I78" s="76" t="s">
        <v>367</v>
      </c>
      <c r="J78" s="88">
        <v>0</v>
      </c>
      <c r="K78" s="77"/>
      <c r="L78" s="115" t="s">
        <v>506</v>
      </c>
    </row>
    <row r="79" spans="1:12" ht="15.75" customHeight="1">
      <c r="A79" s="77" t="s">
        <v>84</v>
      </c>
      <c r="B79" s="36" t="s">
        <v>310</v>
      </c>
      <c r="C79" s="34">
        <f t="shared" si="8"/>
        <v>0</v>
      </c>
      <c r="D79" s="34"/>
      <c r="E79" s="34"/>
      <c r="F79" s="39">
        <f t="shared" si="7"/>
        <v>0</v>
      </c>
      <c r="G79" s="90" t="s">
        <v>405</v>
      </c>
      <c r="H79" s="88">
        <v>0</v>
      </c>
      <c r="I79" s="90" t="s">
        <v>405</v>
      </c>
      <c r="J79" s="88">
        <v>0</v>
      </c>
      <c r="K79" s="80" t="s">
        <v>456</v>
      </c>
      <c r="L79" s="115" t="s">
        <v>457</v>
      </c>
    </row>
    <row r="80" spans="1:12" ht="15.75" customHeight="1">
      <c r="A80" s="77" t="s">
        <v>85</v>
      </c>
      <c r="B80" s="36" t="s">
        <v>310</v>
      </c>
      <c r="C80" s="34">
        <f t="shared" si="8"/>
        <v>0</v>
      </c>
      <c r="D80" s="34"/>
      <c r="E80" s="34"/>
      <c r="F80" s="39">
        <f t="shared" si="7"/>
        <v>0</v>
      </c>
      <c r="G80" s="76" t="s">
        <v>367</v>
      </c>
      <c r="H80" s="88">
        <v>0</v>
      </c>
      <c r="I80" s="76" t="s">
        <v>367</v>
      </c>
      <c r="J80" s="88">
        <v>0</v>
      </c>
      <c r="K80" s="77"/>
      <c r="L80" s="115" t="s">
        <v>458</v>
      </c>
    </row>
    <row r="81" spans="1:12" ht="15.75" customHeight="1">
      <c r="A81" s="77" t="s">
        <v>86</v>
      </c>
      <c r="B81" s="36" t="s">
        <v>310</v>
      </c>
      <c r="C81" s="34">
        <f t="shared" si="8"/>
        <v>0</v>
      </c>
      <c r="D81" s="34"/>
      <c r="E81" s="34"/>
      <c r="F81" s="39">
        <f t="shared" si="7"/>
        <v>0</v>
      </c>
      <c r="G81" s="76" t="s">
        <v>367</v>
      </c>
      <c r="H81" s="88">
        <v>0</v>
      </c>
      <c r="I81" s="76" t="s">
        <v>367</v>
      </c>
      <c r="J81" s="88">
        <v>0</v>
      </c>
      <c r="K81" s="77" t="s">
        <v>518</v>
      </c>
      <c r="L81" s="118" t="s">
        <v>508</v>
      </c>
    </row>
    <row r="82" spans="1:12" ht="15.75" customHeight="1">
      <c r="A82" s="77" t="s">
        <v>88</v>
      </c>
      <c r="B82" s="36" t="s">
        <v>310</v>
      </c>
      <c r="C82" s="34">
        <f t="shared" si="8"/>
        <v>0</v>
      </c>
      <c r="D82" s="34"/>
      <c r="E82" s="34"/>
      <c r="F82" s="39">
        <f t="shared" si="7"/>
        <v>0</v>
      </c>
      <c r="G82" s="76" t="s">
        <v>367</v>
      </c>
      <c r="H82" s="88">
        <v>0</v>
      </c>
      <c r="I82" s="76" t="s">
        <v>367</v>
      </c>
      <c r="J82" s="88">
        <v>0</v>
      </c>
      <c r="K82" s="77"/>
      <c r="L82" s="115" t="s">
        <v>461</v>
      </c>
    </row>
    <row r="83" spans="1:12" ht="15.75" customHeight="1">
      <c r="A83" s="77" t="s">
        <v>89</v>
      </c>
      <c r="B83" s="36" t="s">
        <v>310</v>
      </c>
      <c r="C83" s="34">
        <f t="shared" si="8"/>
        <v>0</v>
      </c>
      <c r="D83" s="34"/>
      <c r="E83" s="34"/>
      <c r="F83" s="39">
        <f t="shared" si="7"/>
        <v>0</v>
      </c>
      <c r="G83" s="76" t="s">
        <v>366</v>
      </c>
      <c r="H83" s="88">
        <v>0</v>
      </c>
      <c r="I83" s="76" t="s">
        <v>367</v>
      </c>
      <c r="J83" s="88">
        <v>40</v>
      </c>
      <c r="K83" s="77" t="s">
        <v>417</v>
      </c>
      <c r="L83" s="115" t="s">
        <v>509</v>
      </c>
    </row>
    <row r="84" spans="1:12" ht="15.75" customHeight="1">
      <c r="A84" s="77" t="s">
        <v>90</v>
      </c>
      <c r="B84" s="36" t="s">
        <v>310</v>
      </c>
      <c r="C84" s="34">
        <f t="shared" si="8"/>
        <v>0</v>
      </c>
      <c r="D84" s="34"/>
      <c r="E84" s="34"/>
      <c r="F84" s="39">
        <f t="shared" si="7"/>
        <v>0</v>
      </c>
      <c r="G84" s="90" t="s">
        <v>373</v>
      </c>
      <c r="H84" s="88">
        <v>0</v>
      </c>
      <c r="I84" s="90" t="s">
        <v>373</v>
      </c>
      <c r="J84" s="88">
        <v>0</v>
      </c>
      <c r="K84" s="77"/>
      <c r="L84" s="115" t="s">
        <v>510</v>
      </c>
    </row>
    <row r="85" spans="1:12" ht="15.75" customHeight="1">
      <c r="A85" s="77" t="s">
        <v>91</v>
      </c>
      <c r="B85" s="36" t="s">
        <v>304</v>
      </c>
      <c r="C85" s="34">
        <f t="shared" si="8"/>
        <v>1</v>
      </c>
      <c r="D85" s="34"/>
      <c r="E85" s="34"/>
      <c r="F85" s="39">
        <f t="shared" si="7"/>
        <v>1</v>
      </c>
      <c r="G85" s="76" t="s">
        <v>367</v>
      </c>
      <c r="H85" s="88">
        <v>88.88888888888889</v>
      </c>
      <c r="I85" s="76" t="s">
        <v>367</v>
      </c>
      <c r="J85" s="88">
        <v>80</v>
      </c>
      <c r="K85" s="77"/>
      <c r="L85" s="118" t="s">
        <v>463</v>
      </c>
    </row>
    <row r="86" spans="1:12" ht="15.75" customHeight="1">
      <c r="A86" s="77" t="s">
        <v>235</v>
      </c>
      <c r="B86" s="36" t="s">
        <v>304</v>
      </c>
      <c r="C86" s="34">
        <f t="shared" si="8"/>
        <v>1</v>
      </c>
      <c r="D86" s="34"/>
      <c r="E86" s="34"/>
      <c r="F86" s="39">
        <f t="shared" si="7"/>
        <v>1</v>
      </c>
      <c r="G86" s="76" t="s">
        <v>367</v>
      </c>
      <c r="H86" s="88">
        <v>96</v>
      </c>
      <c r="I86" s="76" t="s">
        <v>367</v>
      </c>
      <c r="J86" s="88">
        <v>52</v>
      </c>
      <c r="K86" s="77"/>
      <c r="L86" s="115" t="s">
        <v>511</v>
      </c>
    </row>
    <row r="87" spans="1:12" ht="15.75" customHeight="1">
      <c r="A87" s="77" t="s">
        <v>93</v>
      </c>
      <c r="B87" s="36" t="s">
        <v>310</v>
      </c>
      <c r="C87" s="34">
        <f t="shared" si="8"/>
        <v>0</v>
      </c>
      <c r="D87" s="34"/>
      <c r="E87" s="34"/>
      <c r="F87" s="39">
        <f t="shared" si="7"/>
        <v>0</v>
      </c>
      <c r="G87" s="76" t="s">
        <v>367</v>
      </c>
      <c r="H87" s="88">
        <v>0</v>
      </c>
      <c r="I87" s="76" t="s">
        <v>367</v>
      </c>
      <c r="J87" s="88">
        <v>0</v>
      </c>
      <c r="K87" s="77"/>
      <c r="L87" s="115" t="s">
        <v>284</v>
      </c>
    </row>
    <row r="88" spans="1:12" ht="15.75" customHeight="1">
      <c r="A88" s="114" t="s">
        <v>94</v>
      </c>
      <c r="B88" s="38"/>
      <c r="C88" s="38"/>
      <c r="D88" s="38"/>
      <c r="E88" s="38"/>
      <c r="F88" s="119"/>
      <c r="G88" s="37"/>
      <c r="H88" s="89"/>
      <c r="I88" s="37"/>
      <c r="J88" s="89"/>
      <c r="K88" s="83"/>
      <c r="L88" s="38"/>
    </row>
    <row r="89" spans="1:12" ht="15.75" customHeight="1">
      <c r="A89" s="77" t="s">
        <v>83</v>
      </c>
      <c r="B89" s="36" t="s">
        <v>310</v>
      </c>
      <c r="C89" s="34">
        <f aca="true" t="shared" si="9" ref="C89:C99">IF(B89="Да, размещается по результатам всех (100%) плановых контрольных мероприятий",2,IF(B89="Да, размещается по результатам большей части (не менее 50%) плановых контрольных мероприятий",1,0))</f>
        <v>0</v>
      </c>
      <c r="D89" s="34">
        <v>0.5</v>
      </c>
      <c r="E89" s="34"/>
      <c r="F89" s="39">
        <f>C89*(1-D89)*(1-E89)</f>
        <v>0</v>
      </c>
      <c r="G89" s="76" t="s">
        <v>367</v>
      </c>
      <c r="H89" s="88">
        <v>33.33333333333333</v>
      </c>
      <c r="I89" s="76" t="s">
        <v>367</v>
      </c>
      <c r="J89" s="88">
        <v>14.285714285714285</v>
      </c>
      <c r="K89" s="77" t="s">
        <v>520</v>
      </c>
      <c r="L89" s="115" t="s">
        <v>507</v>
      </c>
    </row>
    <row r="90" spans="1:12" ht="15.75" customHeight="1">
      <c r="A90" s="77" t="s">
        <v>95</v>
      </c>
      <c r="B90" s="36" t="s">
        <v>304</v>
      </c>
      <c r="C90" s="34">
        <f t="shared" si="9"/>
        <v>1</v>
      </c>
      <c r="D90" s="34"/>
      <c r="E90" s="34"/>
      <c r="F90" s="39">
        <f t="shared" si="7"/>
        <v>1</v>
      </c>
      <c r="G90" s="76" t="s">
        <v>367</v>
      </c>
      <c r="H90" s="88">
        <v>50</v>
      </c>
      <c r="I90" s="76" t="s">
        <v>367</v>
      </c>
      <c r="J90" s="88">
        <v>66.66666666666666</v>
      </c>
      <c r="K90" s="77"/>
      <c r="L90" s="115" t="s">
        <v>512</v>
      </c>
    </row>
    <row r="91" spans="1:12" ht="15.75" customHeight="1">
      <c r="A91" s="77" t="s">
        <v>87</v>
      </c>
      <c r="B91" s="36" t="s">
        <v>304</v>
      </c>
      <c r="C91" s="34">
        <f t="shared" si="9"/>
        <v>1</v>
      </c>
      <c r="D91" s="34"/>
      <c r="E91" s="34"/>
      <c r="F91" s="39">
        <f>C91*(1-D91)*(1-E91)</f>
        <v>1</v>
      </c>
      <c r="G91" s="76" t="s">
        <v>367</v>
      </c>
      <c r="H91" s="88">
        <v>60</v>
      </c>
      <c r="I91" s="90" t="s">
        <v>373</v>
      </c>
      <c r="J91" s="88">
        <v>50</v>
      </c>
      <c r="K91" s="77"/>
      <c r="L91" s="115" t="s">
        <v>460</v>
      </c>
    </row>
    <row r="92" spans="1:12" ht="15.75" customHeight="1">
      <c r="A92" s="77" t="s">
        <v>96</v>
      </c>
      <c r="B92" s="36" t="s">
        <v>310</v>
      </c>
      <c r="C92" s="34">
        <f t="shared" si="9"/>
        <v>0</v>
      </c>
      <c r="D92" s="34"/>
      <c r="E92" s="34"/>
      <c r="F92" s="39">
        <f t="shared" si="7"/>
        <v>0</v>
      </c>
      <c r="G92" s="76" t="s">
        <v>367</v>
      </c>
      <c r="H92" s="88">
        <v>0</v>
      </c>
      <c r="I92" s="76" t="s">
        <v>367</v>
      </c>
      <c r="J92" s="88">
        <v>0</v>
      </c>
      <c r="K92" s="77"/>
      <c r="L92" s="115" t="s">
        <v>513</v>
      </c>
    </row>
    <row r="93" spans="1:12" ht="15.75" customHeight="1">
      <c r="A93" s="77" t="s">
        <v>97</v>
      </c>
      <c r="B93" s="36" t="s">
        <v>310</v>
      </c>
      <c r="C93" s="34">
        <f t="shared" si="9"/>
        <v>0</v>
      </c>
      <c r="D93" s="34"/>
      <c r="E93" s="34"/>
      <c r="F93" s="39">
        <f t="shared" si="7"/>
        <v>0</v>
      </c>
      <c r="G93" s="76" t="s">
        <v>367</v>
      </c>
      <c r="H93" s="88">
        <v>33.33333333333333</v>
      </c>
      <c r="I93" s="76" t="s">
        <v>367</v>
      </c>
      <c r="J93" s="88">
        <v>12.5</v>
      </c>
      <c r="K93" s="77" t="s">
        <v>417</v>
      </c>
      <c r="L93" s="115" t="s">
        <v>286</v>
      </c>
    </row>
    <row r="94" spans="1:12" ht="15.75" customHeight="1">
      <c r="A94" s="77" t="s">
        <v>98</v>
      </c>
      <c r="B94" s="36" t="s">
        <v>310</v>
      </c>
      <c r="C94" s="34">
        <f t="shared" si="9"/>
        <v>0</v>
      </c>
      <c r="D94" s="34"/>
      <c r="E94" s="34"/>
      <c r="F94" s="39">
        <f t="shared" si="7"/>
        <v>0</v>
      </c>
      <c r="G94" s="76" t="s">
        <v>367</v>
      </c>
      <c r="H94" s="88">
        <v>14.285714285714285</v>
      </c>
      <c r="I94" s="76" t="s">
        <v>367</v>
      </c>
      <c r="J94" s="88">
        <v>0</v>
      </c>
      <c r="K94" s="77" t="s">
        <v>417</v>
      </c>
      <c r="L94" s="115" t="s">
        <v>514</v>
      </c>
    </row>
    <row r="95" spans="1:12" ht="15.75" customHeight="1">
      <c r="A95" s="77" t="s">
        <v>99</v>
      </c>
      <c r="B95" s="36" t="s">
        <v>303</v>
      </c>
      <c r="C95" s="34">
        <f t="shared" si="9"/>
        <v>2</v>
      </c>
      <c r="D95" s="34"/>
      <c r="E95" s="34"/>
      <c r="F95" s="39">
        <f t="shared" si="7"/>
        <v>2</v>
      </c>
      <c r="G95" s="76" t="s">
        <v>367</v>
      </c>
      <c r="H95" s="88">
        <v>100</v>
      </c>
      <c r="I95" s="76" t="s">
        <v>367</v>
      </c>
      <c r="J95" s="88">
        <v>100</v>
      </c>
      <c r="K95" s="77"/>
      <c r="L95" s="115" t="s">
        <v>471</v>
      </c>
    </row>
    <row r="96" spans="1:12" ht="15.75" customHeight="1">
      <c r="A96" s="77" t="s">
        <v>100</v>
      </c>
      <c r="B96" s="36" t="s">
        <v>310</v>
      </c>
      <c r="C96" s="34">
        <f t="shared" si="9"/>
        <v>0</v>
      </c>
      <c r="D96" s="34"/>
      <c r="E96" s="34"/>
      <c r="F96" s="39">
        <f t="shared" si="7"/>
        <v>0</v>
      </c>
      <c r="G96" s="76" t="s">
        <v>367</v>
      </c>
      <c r="H96" s="88">
        <v>0</v>
      </c>
      <c r="I96" s="76" t="s">
        <v>367</v>
      </c>
      <c r="J96" s="88">
        <v>0</v>
      </c>
      <c r="K96" s="77"/>
      <c r="L96" s="115" t="s">
        <v>472</v>
      </c>
    </row>
    <row r="97" spans="1:12" ht="15.75" customHeight="1">
      <c r="A97" s="77" t="s">
        <v>101</v>
      </c>
      <c r="B97" s="36" t="s">
        <v>303</v>
      </c>
      <c r="C97" s="34">
        <f t="shared" si="9"/>
        <v>2</v>
      </c>
      <c r="D97" s="34"/>
      <c r="E97" s="34"/>
      <c r="F97" s="39">
        <f t="shared" si="7"/>
        <v>2</v>
      </c>
      <c r="G97" s="76" t="s">
        <v>367</v>
      </c>
      <c r="H97" s="88">
        <v>100</v>
      </c>
      <c r="I97" s="76" t="s">
        <v>367</v>
      </c>
      <c r="J97" s="88">
        <v>100</v>
      </c>
      <c r="K97" s="77"/>
      <c r="L97" s="115" t="s">
        <v>515</v>
      </c>
    </row>
    <row r="98" spans="1:12" ht="15.75" customHeight="1">
      <c r="A98" s="77" t="s">
        <v>102</v>
      </c>
      <c r="B98" s="36" t="s">
        <v>310</v>
      </c>
      <c r="C98" s="34">
        <f t="shared" si="9"/>
        <v>0</v>
      </c>
      <c r="D98" s="34"/>
      <c r="E98" s="34"/>
      <c r="F98" s="39">
        <f t="shared" si="7"/>
        <v>0</v>
      </c>
      <c r="G98" s="76" t="s">
        <v>367</v>
      </c>
      <c r="H98" s="88">
        <v>0</v>
      </c>
      <c r="I98" s="76" t="s">
        <v>367</v>
      </c>
      <c r="J98" s="88">
        <v>0</v>
      </c>
      <c r="K98" s="77"/>
      <c r="L98" s="116" t="s">
        <v>516</v>
      </c>
    </row>
    <row r="99" spans="1:12" ht="15.75" customHeight="1">
      <c r="A99" s="77" t="s">
        <v>103</v>
      </c>
      <c r="B99" s="36" t="s">
        <v>304</v>
      </c>
      <c r="C99" s="34">
        <f t="shared" si="9"/>
        <v>1</v>
      </c>
      <c r="D99" s="34"/>
      <c r="E99" s="34"/>
      <c r="F99" s="39">
        <f t="shared" si="7"/>
        <v>1</v>
      </c>
      <c r="G99" s="76" t="s">
        <v>367</v>
      </c>
      <c r="H99" s="88">
        <v>16.666666666666664</v>
      </c>
      <c r="I99" s="76" t="s">
        <v>367</v>
      </c>
      <c r="J99" s="88">
        <v>75</v>
      </c>
      <c r="K99" s="77"/>
      <c r="L99" s="115" t="s">
        <v>474</v>
      </c>
    </row>
    <row r="100" ht="15">
      <c r="A100" s="121" t="s">
        <v>533</v>
      </c>
    </row>
  </sheetData>
  <sheetProtection/>
  <autoFilter ref="A7:L99"/>
  <mergeCells count="15">
    <mergeCell ref="E4:E6"/>
    <mergeCell ref="F4:F6"/>
    <mergeCell ref="G3:H3"/>
    <mergeCell ref="G4:G6"/>
    <mergeCell ref="H4:H6"/>
    <mergeCell ref="I3:J3"/>
    <mergeCell ref="I4:I6"/>
    <mergeCell ref="J4:J6"/>
    <mergeCell ref="K3:K6"/>
    <mergeCell ref="A1:L1"/>
    <mergeCell ref="A3:A6"/>
    <mergeCell ref="C3:F3"/>
    <mergeCell ref="L3:L6"/>
    <mergeCell ref="C4:C6"/>
    <mergeCell ref="D4:D6"/>
  </mergeCells>
  <dataValidations count="1">
    <dataValidation type="list" allowBlank="1" showInputMessage="1" showErrorMessage="1" sqref="B8:B99">
      <formula1>$B$4:$B$6</formula1>
    </dataValidation>
  </dataValidations>
  <hyperlinks>
    <hyperlink ref="L9" r:id="rId1" display="https://www.kspbo.ru/press-tsentr/214"/>
    <hyperlink ref="L10" r:id="rId2" display="http://www.spvo.ru/activity/meropr/2018/"/>
    <hyperlink ref="L11" r:id="rId3" display="http://www.ksp-vrn.ru/activity/results-external-control/remediation/"/>
    <hyperlink ref="L12" r:id="rId4" display="http://ksp37.ru/content/services/byulleteni-ksp"/>
    <hyperlink ref="L13" r:id="rId5" display="http://admoblkaluga.ru/sub/control_palata/activities/archive/2018/"/>
    <hyperlink ref="L14" r:id="rId6" display="http://kspkostroma.ru/deyatelnost/plany/god2018"/>
    <hyperlink ref="L16" r:id="rId7" display="http://www.ksp48.ru/detksp/zamustksp/"/>
    <hyperlink ref="L17" r:id="rId8" display="http://ksp.mosreg.ru/node/714"/>
    <hyperlink ref="L18" r:id="rId9" display="http://www.ksp-orel.ru/kontrolnaya-deyatelnost/"/>
    <hyperlink ref="L19" r:id="rId10" display="http://www.ksp62.ru/functions/checkinfo/"/>
    <hyperlink ref="L20" r:id="rId11" display="http://ksp67.ru/index.php/deyatelnost/plany-rabot-6"/>
    <hyperlink ref="L21" r:id="rId12" display="http://ksp.tmbreg.ru/18/58/480.html"/>
    <hyperlink ref="L24" r:id="rId13" display="http://www.kspalata76.yarregion.ru/Info_kmo.html"/>
    <hyperlink ref="L23" r:id="rId14" display="http://www.sptulobl.ru/activities/solving-problems/"/>
    <hyperlink ref="L25" r:id="rId15" display="http://www.ksp.mos.ru/activity/index.php"/>
    <hyperlink ref="L28" r:id="rId16" display="http://ksp.rkomi.ru/page/16695/"/>
    <hyperlink ref="L27" r:id="rId17" display="http://ksp.karelia.ru/index.php?option=com_content&amp;view=article&amp;id=10&amp;Itemid=18"/>
    <hyperlink ref="L29" r:id="rId18" display="http://kspao.ru/Activities/ControlActivities/2018/"/>
    <hyperlink ref="L31" r:id="rId19" display="http://ksp39.ru/index.php?option=com_content&amp;view=category&amp;id=41&amp;Itemid=81"/>
    <hyperlink ref="L33" r:id="rId20" display="http://www.kspmo.ru/?view=topic"/>
    <hyperlink ref="L34" r:id="rId21" display="http://spno.nov.ru/index.php?option=com_content&amp;task=view&amp;id=331"/>
    <hyperlink ref="L30" r:id="rId22" display="http://www.kspvo.ru/activitiesp/km/"/>
    <hyperlink ref="L32" r:id="rId23" display="http://www.ksplo.ru/proverka_otchet"/>
    <hyperlink ref="L36" r:id="rId24" display="http://ksp.org.ru/rubric/195/Predstavleniya-i-predpisaniya"/>
    <hyperlink ref="L37" r:id="rId25" display="http://xn--80azebj.xn--p1ai/index3-2.html"/>
    <hyperlink ref="L39" r:id="rId26" display="http://kspra.ru/page.php?id=21"/>
    <hyperlink ref="L43" r:id="rId27" display="http://ksp-ao.ru/km/g/"/>
    <hyperlink ref="L42" r:id="rId28" display="http://kspkuban.ru/?cat=13"/>
    <hyperlink ref="L45" r:id="rId29" display="http://www.ksp61.ru/work/plans/"/>
    <hyperlink ref="L44" r:id="rId30" display="http://www.ksp34.ru/activity/control_measures/2018_god2/"/>
    <hyperlink ref="L46" r:id="rId31" display="http://ksp-sev.ru/%D0%BF%D0%BB%D0%B0%D0%BD-%D1%80%D0%B0%D0%B1%D0%BE%D1%82%D1%8B-%D0%BD%D0%B0-2018-%D0%B3%D0%BE%D0%B4/"/>
    <hyperlink ref="L40" r:id="rId32" display="http://ksprk08.ru/index.php/deyatelnost-palaty/kontrolnye-meropriyatiya"/>
    <hyperlink ref="L41" r:id="rId33" display="http://sp-rc.ru/%D0%BA%D0%BE%D0%BD%D1%82%D1%80%D0%BE%D0%BB%D1%8C%D0%BD%D1%8B%D0%B5-%D0%BC%D0%B5%D1%80%D0%BE%D0%BF%D1%80%D0%B8%D1%8F%D1%82%D0%B8%D1%8F/"/>
    <hyperlink ref="L48" r:id="rId34" display="http://www.spdag.ru/activities/18"/>
    <hyperlink ref="L51" r:id="rId35" display="http://www.kspkchr.ru/page/page305.html"/>
    <hyperlink ref="L50" r:id="rId36" display="http://www.kspkbr.ru/index.php/2012-06-22-11-50-48/materialy-kontrolnykh-meropriyatij/53-o-palate/2853-materialy-kontrolnykh-meropriyatij-2018-god"/>
    <hyperlink ref="L53" r:id="rId37" display="http://spalata-chr.ru/?type=12"/>
    <hyperlink ref="L54" r:id="rId38" display="http://kspstav.ru/content/realizacija-predstavlenij-i-predpisanij-0"/>
    <hyperlink ref="L49" r:id="rId39" display="http://kspri.ru/index.php/deyatelnost-palaty/kontrolno-revizionnaya-deyatelnost"/>
    <hyperlink ref="L52" r:id="rId40" display="http://m9187014.beget.tech/?page_id=37"/>
    <hyperlink ref="L60" r:id="rId41" display="http://www.gkk.udmurt.ru/inspections/result_control/untitled.php"/>
    <hyperlink ref="L57" r:id="rId42" display="http://xn--80aqdibz7g.xn--p1ai/gsp/Pages/iam.aspx"/>
    <hyperlink ref="L58" r:id="rId43" display="http://www.sp.e-mordovia.ru/informatsiya-o-prinyatykh-po-vnesennym-predstavleniyam-resheniyakh-i-merakh.html"/>
    <hyperlink ref="L61" r:id="rId44" display="http://kcp.cap.ru/SiteMap.aspx?id=2613341"/>
    <hyperlink ref="L62" r:id="rId45" display="http://ksppk.ru/index.php/otkrytye-dannye/kontrolno-revizionnaya-deyatelnost-ksp/175-otchety-2018"/>
    <hyperlink ref="L65" r:id="rId46" display="http://sp.orb.ru/pages/activity/kontrol.html"/>
    <hyperlink ref="L66" r:id="rId47" display="http://sp-penza.ru/the-activities-of-the-chamber/information-about-control-and-expert-analytical-activities/"/>
    <hyperlink ref="L69" r:id="rId48" display="http://spuo.ru/activity/events/"/>
    <hyperlink ref="L56" r:id="rId49" display="http://www.ksp02.ru/deyatelnost/info_o_prinyatih_merah.php"/>
    <hyperlink ref="L59" r:id="rId50" display="http://www.sprt.tatar/articles/6/99"/>
    <hyperlink ref="L67" r:id="rId51" display="http://sp.samregion.ru/activity/annual_plan/"/>
    <hyperlink ref="L73" r:id="rId52" display="http://rfspto.ru/?page_id=49"/>
    <hyperlink ref="L74" r:id="rId53" display="http://ksp74.ru/list.php?cat=audrep2018"/>
    <hyperlink ref="L91" r:id="rId54" display="http://kspzab.ru/control/"/>
    <hyperlink ref="L78" r:id="rId55" display="http://ksp04.ru/deyatelnost/informatsiya-o-provedennykh-kontrolnykh-i-ekspertno-analiticheskikh-meropriyatiyakh"/>
    <hyperlink ref="L79" r:id="rId56" display="http://sprt17.ru/?cat=6"/>
    <hyperlink ref="L83" r:id="rId57" display="http://irksp.ru/?page_id=6966"/>
    <hyperlink ref="L89" r:id="rId58" display="http://sp03.ru/work/info_sp_rb"/>
    <hyperlink ref="L81" r:id="rId59" display="http://ach22.ru/index.php/2013-01-31-07-00-31/2014-09-28-13-22-31"/>
    <hyperlink ref="L85" r:id="rId60" display="http://ksp.nso.ru/news?field_tags_tid[]=12"/>
    <hyperlink ref="L86" r:id="rId61" display="http://www.kspomskobl.ru/Collegs.html"/>
    <hyperlink ref="L90" r:id="rId62" display="https://schetnaja-palata.sakha.gov.ru/realizatsija-predstavlenij-i-predpisanij/2018-god-real"/>
    <hyperlink ref="L94" r:id="rId63" display="http://ksp27.ru/information"/>
    <hyperlink ref="L95" r:id="rId64" display="http://ksp-amur.ru/articles/"/>
    <hyperlink ref="L93" r:id="rId65" display="http://ksp25.ru/working/2018_god/"/>
    <hyperlink ref="L92" r:id="rId66" display="https://www.ksp41.ru/deyatelnost/KM/"/>
    <hyperlink ref="L97" r:id="rId67" display="http://spsakh.ru/work_18.php"/>
    <hyperlink ref="L98" r:id="rId68" display="http://www.eao.ru/vlast--1/struktura/kontrolno-schetnaya-palata-eao/plany-i-otchety-ksp-eao/#2"/>
    <hyperlink ref="L99" r:id="rId69" display="http://schet87.ru/deyatelnost/kontrolnaya-deyatelnost/kontrolnaya-deyatelnost-2018-god.html"/>
    <hyperlink ref="L72" r:id="rId70" display="http://spso66.ru/activity/2"/>
    <hyperlink ref="L64" r:id="rId71" display="http://ksp.r52.ru/ru/11/"/>
    <hyperlink ref="L71" r:id="rId72" display="http://kspkurgan.ru/solushions"/>
    <hyperlink ref="L75" r:id="rId73" display="http://www.sphmao.ru/about/activities/rezultats/2019_rezkm.php"/>
    <hyperlink ref="L80" r:id="rId74" display="http://ksp19.ru/%D0%B4%D0%B5%D1%8F%D1%82%D0%B5%D0%BB%D1%8C%D0%BD%D0%BE%D1%81%D1%82%D1%8C/%D0%BE%D1%82%D1%87%D0%B5%D1%82%D1%8B/"/>
    <hyperlink ref="L22" r:id="rId75" display="http://kspto.ru/act/activity/control"/>
    <hyperlink ref="L8" r:id="rId76" display="http://belksp.ru/"/>
    <hyperlink ref="L35" r:id="rId77" display="http://www.sp-po.ru/activity/control/2018/"/>
    <hyperlink ref="L63" r:id="rId78" display="http://www.ksp43.ru/result_of_monitoring"/>
    <hyperlink ref="L68" r:id="rId79" display="http://sp-so.ru/activities/40"/>
    <hyperlink ref="L76" r:id="rId80" display="https://spyanao.ru/deyatelnost/kontrolnaya-i-ekspertno-analiticheskaya-deyatelnost/ekspertno-analiticheskie-meropriyatiya/2018-god/"/>
    <hyperlink ref="L82" r:id="rId81" display="http://spkrk.ru/index.php/blog/kontrolnye-meropriyatiya"/>
    <hyperlink ref="L84" r:id="rId82" display="http://kspko.ru/pages/otchety"/>
    <hyperlink ref="L87" r:id="rId83" display="http://audit.tomsk.ru/deyatelnost/plan_rabot/plan-raboty-2018/index.php"/>
    <hyperlink ref="L96" r:id="rId84" display="http://ksp49.ru/proverki"/>
    <hyperlink ref="L15" r:id="rId85" display="http://ksp46.ru/work/predstavleniya-predpisaniya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7" r:id="rId86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</dc:creator>
  <cp:keywords/>
  <dc:description/>
  <cp:lastModifiedBy>Тимофеева Ольга Ивановна</cp:lastModifiedBy>
  <cp:lastPrinted>2019-03-15T14:09:48Z</cp:lastPrinted>
  <dcterms:created xsi:type="dcterms:W3CDTF">2017-12-27T08:47:04Z</dcterms:created>
  <dcterms:modified xsi:type="dcterms:W3CDTF">2019-05-15T06:42:34Z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