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НИФИ\Рейтинг_2019\Рейтинг 2019\Рейтинг 2019\"/>
    </mc:Choice>
  </mc:AlternateContent>
  <xr:revisionPtr revIDLastSave="0" documentId="13_ncr:1_{B0BB1D12-383E-49E6-99B0-56A0AFCCB9B7}" xr6:coauthVersionLast="44" xr6:coauthVersionMax="44" xr10:uidLastSave="{00000000-0000-0000-0000-000000000000}"/>
  <bookViews>
    <workbookView xWindow="-110" yWindow="-110" windowWidth="19420" windowHeight="10420" tabRatio="847" xr2:uid="{00000000-000D-0000-FFFF-FFFF00000000}"/>
  </bookViews>
  <sheets>
    <sheet name="Рейтинг (раздел 1)" sheetId="82" r:id="rId1"/>
    <sheet name="Оценка (раздел 1)" sheetId="12" r:id="rId2"/>
    <sheet name="Методика (раздел 1)" sheetId="31" r:id="rId3"/>
    <sheet name="1.1" sheetId="79" r:id="rId4"/>
    <sheet name="1.2" sheetId="60" r:id="rId5"/>
    <sheet name="1.3" sheetId="61" r:id="rId6"/>
    <sheet name="1.4" sheetId="78" r:id="rId7"/>
    <sheet name="1.5" sheetId="70" r:id="rId8"/>
  </sheets>
  <definedNames>
    <definedName name="_Toc262683" localSheetId="2">'Методика (раздел 1)'!$B$4</definedName>
    <definedName name="_Toc477267685" localSheetId="2">'Методика (раздел 1)'!#REF!</definedName>
    <definedName name="_Toc510692579" localSheetId="2">'Методика (раздел 1)'!$B$4</definedName>
    <definedName name="_xlnm._FilterDatabase" localSheetId="3" hidden="1">'1.1'!$A$6:$K$98</definedName>
    <definedName name="_xlnm._FilterDatabase" localSheetId="4" hidden="1">'1.2'!$A$6:$I$98</definedName>
    <definedName name="_xlnm._FilterDatabase" localSheetId="5" hidden="1">'1.3'!$A$6:$H$99</definedName>
    <definedName name="_xlnm._FilterDatabase" localSheetId="6" hidden="1">'1.4'!$A$6:$F$99</definedName>
    <definedName name="_xlnm._FilterDatabase" localSheetId="7" hidden="1">'1.5'!$A$7:$J$102</definedName>
    <definedName name="_xlnm._FilterDatabase" localSheetId="1" hidden="1">'Оценка (раздел 1)'!$A$6:$I$99</definedName>
    <definedName name="sub_184133" localSheetId="2">'Методика (раздел 1)'!#REF!</definedName>
    <definedName name="_xlnm.Print_Titles" localSheetId="3">'1.1'!$3:$5</definedName>
    <definedName name="_xlnm.Print_Titles" localSheetId="4">'1.2'!$3:$4</definedName>
    <definedName name="_xlnm.Print_Titles" localSheetId="5">'1.3'!$3:$5</definedName>
    <definedName name="_xlnm.Print_Titles" localSheetId="7">'1.5'!$3:$6</definedName>
    <definedName name="_xlnm.Print_Titles" localSheetId="1">'Оценка (раздел 1)'!$A:$A,'Оценка (раздел 1)'!$3:$4</definedName>
    <definedName name="_xlnm.Print_Titles" localSheetId="0">'Рейтинг (раздел 1)'!$A:$A,'Рейтинг (раздел 1)'!$3:$4</definedName>
    <definedName name="_xlnm.Print_Area" localSheetId="3">'1.1'!$A$1:$K$98</definedName>
    <definedName name="_xlnm.Print_Area" localSheetId="4">'1.2'!$A$1:$I$98</definedName>
    <definedName name="_xlnm.Print_Area" localSheetId="5">'1.3'!$A$1:$I$98</definedName>
    <definedName name="_xlnm.Print_Area" localSheetId="6">'1.4'!$A$1:$F$98</definedName>
    <definedName name="_xlnm.Print_Area" localSheetId="7">'1.5'!$A$1:$J$102</definedName>
    <definedName name="_xlnm.Print_Area" localSheetId="2">'Методика (раздел 1)'!$A$1:$E$30</definedName>
    <definedName name="_xlnm.Print_Area" localSheetId="1">'Оценка (раздел 1)'!$A$1:$I$99</definedName>
    <definedName name="_xlnm.Print_Area" localSheetId="0">'Рейтинг (раздел 1)'!$A$1:$I$96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7" i="82" l="1"/>
  <c r="H87" i="82"/>
  <c r="G87" i="82"/>
  <c r="F87" i="82"/>
  <c r="E87" i="82"/>
  <c r="C87" i="82"/>
  <c r="I86" i="82"/>
  <c r="H86" i="82"/>
  <c r="G86" i="82"/>
  <c r="F86" i="82"/>
  <c r="E86" i="82"/>
  <c r="C86" i="82"/>
  <c r="I43" i="82"/>
  <c r="H43" i="82"/>
  <c r="G43" i="82"/>
  <c r="F43" i="82"/>
  <c r="E43" i="82"/>
  <c r="C43" i="82"/>
  <c r="I65" i="82"/>
  <c r="H65" i="82"/>
  <c r="G65" i="82"/>
  <c r="F65" i="82"/>
  <c r="E65" i="82"/>
  <c r="C65" i="82"/>
  <c r="I85" i="82"/>
  <c r="H85" i="82"/>
  <c r="G85" i="82"/>
  <c r="F85" i="82"/>
  <c r="E85" i="82"/>
  <c r="C85" i="82"/>
  <c r="I42" i="82"/>
  <c r="H42" i="82"/>
  <c r="G42" i="82"/>
  <c r="F42" i="82"/>
  <c r="E42" i="82"/>
  <c r="C42" i="82"/>
  <c r="I69" i="82"/>
  <c r="H69" i="82"/>
  <c r="G69" i="82"/>
  <c r="F69" i="82"/>
  <c r="E69" i="82"/>
  <c r="C69" i="82"/>
  <c r="I64" i="82"/>
  <c r="H64" i="82"/>
  <c r="G64" i="82"/>
  <c r="F64" i="82"/>
  <c r="E64" i="82"/>
  <c r="C64" i="82"/>
  <c r="I63" i="82"/>
  <c r="H63" i="82"/>
  <c r="G63" i="82"/>
  <c r="F63" i="82"/>
  <c r="E63" i="82"/>
  <c r="C63" i="82"/>
  <c r="I62" i="82"/>
  <c r="H62" i="82"/>
  <c r="G62" i="82"/>
  <c r="F62" i="82"/>
  <c r="E62" i="82"/>
  <c r="C62" i="82"/>
  <c r="I26" i="82"/>
  <c r="H26" i="82"/>
  <c r="G26" i="82"/>
  <c r="F26" i="82"/>
  <c r="E26" i="82"/>
  <c r="C26" i="82"/>
  <c r="I93" i="82"/>
  <c r="H93" i="82"/>
  <c r="G93" i="82"/>
  <c r="F93" i="82"/>
  <c r="E93" i="82"/>
  <c r="C93" i="82"/>
  <c r="I41" i="82"/>
  <c r="H41" i="82"/>
  <c r="G41" i="82"/>
  <c r="F41" i="82"/>
  <c r="E41" i="82"/>
  <c r="C41" i="82"/>
  <c r="I40" i="82"/>
  <c r="H40" i="82"/>
  <c r="G40" i="82"/>
  <c r="F40" i="82"/>
  <c r="E40" i="82"/>
  <c r="C40" i="82"/>
  <c r="I39" i="82"/>
  <c r="H39" i="82"/>
  <c r="G39" i="82"/>
  <c r="F39" i="82"/>
  <c r="E39" i="82"/>
  <c r="C39" i="82"/>
  <c r="I61" i="82"/>
  <c r="H61" i="82"/>
  <c r="G61" i="82"/>
  <c r="F61" i="82"/>
  <c r="E61" i="82"/>
  <c r="C61" i="82"/>
  <c r="I38" i="82"/>
  <c r="H38" i="82"/>
  <c r="G38" i="82"/>
  <c r="F38" i="82"/>
  <c r="E38" i="82"/>
  <c r="C38" i="82"/>
  <c r="I84" i="82"/>
  <c r="H84" i="82"/>
  <c r="G84" i="82"/>
  <c r="F84" i="82"/>
  <c r="E84" i="82"/>
  <c r="C84" i="82"/>
  <c r="I83" i="82"/>
  <c r="H83" i="82"/>
  <c r="G83" i="82"/>
  <c r="F83" i="82"/>
  <c r="E83" i="82"/>
  <c r="C83" i="82"/>
  <c r="I92" i="82"/>
  <c r="H92" i="82"/>
  <c r="G92" i="82"/>
  <c r="F92" i="82"/>
  <c r="E92" i="82"/>
  <c r="C92" i="82"/>
  <c r="I19" i="82"/>
  <c r="H19" i="82"/>
  <c r="G19" i="82"/>
  <c r="F19" i="82"/>
  <c r="E19" i="82"/>
  <c r="C19" i="82"/>
  <c r="I18" i="82"/>
  <c r="H18" i="82"/>
  <c r="G18" i="82"/>
  <c r="F18" i="82"/>
  <c r="E18" i="82"/>
  <c r="C18" i="82"/>
  <c r="I37" i="82"/>
  <c r="H37" i="82"/>
  <c r="G37" i="82"/>
  <c r="F37" i="82"/>
  <c r="E37" i="82"/>
  <c r="C37" i="82"/>
  <c r="I60" i="82"/>
  <c r="H60" i="82"/>
  <c r="G60" i="82"/>
  <c r="F60" i="82"/>
  <c r="E60" i="82"/>
  <c r="C60" i="82"/>
  <c r="I36" i="82"/>
  <c r="H36" i="82"/>
  <c r="G36" i="82"/>
  <c r="F36" i="82"/>
  <c r="E36" i="82"/>
  <c r="C36" i="82"/>
  <c r="I25" i="82"/>
  <c r="H25" i="82"/>
  <c r="G25" i="82"/>
  <c r="F25" i="82"/>
  <c r="E25" i="82"/>
  <c r="C25" i="82"/>
  <c r="I88" i="82"/>
  <c r="H88" i="82"/>
  <c r="G88" i="82"/>
  <c r="F88" i="82"/>
  <c r="E88" i="82"/>
  <c r="C88" i="82"/>
  <c r="I59" i="82"/>
  <c r="H59" i="82"/>
  <c r="G59" i="82"/>
  <c r="F59" i="82"/>
  <c r="E59" i="82"/>
  <c r="C59" i="82"/>
  <c r="I17" i="82"/>
  <c r="H17" i="82"/>
  <c r="G17" i="82"/>
  <c r="F17" i="82"/>
  <c r="E17" i="82"/>
  <c r="C17" i="82"/>
  <c r="I82" i="82"/>
  <c r="H82" i="82"/>
  <c r="G82" i="82"/>
  <c r="F82" i="82"/>
  <c r="E82" i="82"/>
  <c r="C82" i="82"/>
  <c r="I58" i="82"/>
  <c r="H58" i="82"/>
  <c r="G58" i="82"/>
  <c r="F58" i="82"/>
  <c r="E58" i="82"/>
  <c r="C58" i="82"/>
  <c r="I16" i="82"/>
  <c r="H16" i="82"/>
  <c r="G16" i="82"/>
  <c r="F16" i="82"/>
  <c r="E16" i="82"/>
  <c r="C16" i="82"/>
  <c r="I24" i="82"/>
  <c r="H24" i="82"/>
  <c r="G24" i="82"/>
  <c r="F24" i="82"/>
  <c r="E24" i="82"/>
  <c r="C24" i="82"/>
  <c r="I91" i="82"/>
  <c r="H91" i="82"/>
  <c r="G91" i="82"/>
  <c r="F91" i="82"/>
  <c r="E91" i="82"/>
  <c r="C91" i="82"/>
  <c r="I90" i="82"/>
  <c r="H90" i="82"/>
  <c r="G90" i="82"/>
  <c r="F90" i="82"/>
  <c r="E90" i="82"/>
  <c r="C90" i="82"/>
  <c r="I23" i="82"/>
  <c r="H23" i="82"/>
  <c r="G23" i="82"/>
  <c r="F23" i="82"/>
  <c r="E23" i="82"/>
  <c r="C23" i="82"/>
  <c r="I81" i="82"/>
  <c r="H81" i="82"/>
  <c r="G81" i="82"/>
  <c r="F81" i="82"/>
  <c r="E81" i="82"/>
  <c r="C81" i="82"/>
  <c r="I57" i="82"/>
  <c r="H57" i="82"/>
  <c r="G57" i="82"/>
  <c r="F57" i="82"/>
  <c r="E57" i="82"/>
  <c r="C57" i="82"/>
  <c r="I80" i="82"/>
  <c r="H80" i="82"/>
  <c r="G80" i="82"/>
  <c r="F80" i="82"/>
  <c r="E80" i="82"/>
  <c r="C80" i="82"/>
  <c r="I79" i="82"/>
  <c r="H79" i="82"/>
  <c r="G79" i="82"/>
  <c r="F79" i="82"/>
  <c r="E79" i="82"/>
  <c r="C79" i="82"/>
  <c r="I15" i="82"/>
  <c r="H15" i="82"/>
  <c r="G15" i="82"/>
  <c r="F15" i="82"/>
  <c r="E15" i="82"/>
  <c r="C15" i="82"/>
  <c r="I35" i="82"/>
  <c r="H35" i="82"/>
  <c r="G35" i="82"/>
  <c r="F35" i="82"/>
  <c r="E35" i="82"/>
  <c r="C35" i="82"/>
  <c r="I78" i="82"/>
  <c r="H78" i="82"/>
  <c r="G78" i="82"/>
  <c r="F78" i="82"/>
  <c r="E78" i="82"/>
  <c r="C78" i="82"/>
  <c r="I77" i="82"/>
  <c r="H77" i="82"/>
  <c r="G77" i="82"/>
  <c r="F77" i="82"/>
  <c r="E77" i="82"/>
  <c r="C77" i="82"/>
  <c r="I34" i="82"/>
  <c r="H34" i="82"/>
  <c r="G34" i="82"/>
  <c r="F34" i="82"/>
  <c r="E34" i="82"/>
  <c r="C34" i="82"/>
  <c r="I76" i="82"/>
  <c r="H76" i="82"/>
  <c r="G76" i="82"/>
  <c r="F76" i="82"/>
  <c r="E76" i="82"/>
  <c r="C76" i="82"/>
  <c r="I56" i="82"/>
  <c r="H56" i="82"/>
  <c r="G56" i="82"/>
  <c r="F56" i="82"/>
  <c r="E56" i="82"/>
  <c r="C56" i="82"/>
  <c r="I75" i="82"/>
  <c r="H75" i="82"/>
  <c r="G75" i="82"/>
  <c r="F75" i="82"/>
  <c r="E75" i="82"/>
  <c r="C75" i="82"/>
  <c r="I66" i="82"/>
  <c r="H66" i="82"/>
  <c r="G66" i="82"/>
  <c r="F66" i="82"/>
  <c r="E66" i="82"/>
  <c r="I14" i="82"/>
  <c r="H14" i="82"/>
  <c r="G14" i="82"/>
  <c r="F14" i="82"/>
  <c r="E14" i="82"/>
  <c r="C14" i="82"/>
  <c r="I22" i="82"/>
  <c r="H22" i="82"/>
  <c r="G22" i="82"/>
  <c r="F22" i="82"/>
  <c r="E22" i="82"/>
  <c r="C22" i="82"/>
  <c r="I13" i="82"/>
  <c r="H13" i="82"/>
  <c r="G13" i="82"/>
  <c r="F13" i="82"/>
  <c r="E13" i="82"/>
  <c r="C13" i="82"/>
  <c r="I33" i="82"/>
  <c r="H33" i="82"/>
  <c r="G33" i="82"/>
  <c r="F33" i="82"/>
  <c r="E33" i="82"/>
  <c r="C33" i="82"/>
  <c r="I12" i="82"/>
  <c r="H12" i="82"/>
  <c r="G12" i="82"/>
  <c r="F12" i="82"/>
  <c r="E12" i="82"/>
  <c r="C12" i="82"/>
  <c r="I21" i="82"/>
  <c r="H21" i="82"/>
  <c r="G21" i="82"/>
  <c r="F21" i="82"/>
  <c r="E21" i="82"/>
  <c r="C21" i="82"/>
  <c r="I11" i="82"/>
  <c r="H11" i="82"/>
  <c r="G11" i="82"/>
  <c r="F11" i="82"/>
  <c r="E11" i="82"/>
  <c r="C11" i="82"/>
  <c r="I10" i="82"/>
  <c r="H10" i="82"/>
  <c r="G10" i="82"/>
  <c r="F10" i="82"/>
  <c r="E10" i="82"/>
  <c r="C10" i="82"/>
  <c r="I55" i="82"/>
  <c r="H55" i="82"/>
  <c r="G55" i="82"/>
  <c r="F55" i="82"/>
  <c r="E55" i="82"/>
  <c r="C55" i="82"/>
  <c r="I47" i="82"/>
  <c r="H47" i="82"/>
  <c r="G47" i="82"/>
  <c r="F47" i="82"/>
  <c r="E47" i="82"/>
  <c r="C47" i="82"/>
  <c r="I68" i="82"/>
  <c r="H68" i="82"/>
  <c r="G68" i="82"/>
  <c r="F68" i="82"/>
  <c r="E68" i="82"/>
  <c r="C68" i="82"/>
  <c r="I9" i="82"/>
  <c r="H9" i="82"/>
  <c r="G9" i="82"/>
  <c r="F9" i="82"/>
  <c r="E9" i="82"/>
  <c r="C9" i="82"/>
  <c r="I32" i="82"/>
  <c r="H32" i="82"/>
  <c r="G32" i="82"/>
  <c r="F32" i="82"/>
  <c r="E32" i="82"/>
  <c r="C32" i="82"/>
  <c r="I74" i="82"/>
  <c r="H74" i="82"/>
  <c r="G74" i="82"/>
  <c r="F74" i="82"/>
  <c r="E74" i="82"/>
  <c r="C74" i="82"/>
  <c r="I8" i="82"/>
  <c r="H8" i="82"/>
  <c r="G8" i="82"/>
  <c r="F8" i="82"/>
  <c r="E8" i="82"/>
  <c r="C8" i="82"/>
  <c r="I46" i="82"/>
  <c r="H46" i="82"/>
  <c r="G46" i="82"/>
  <c r="F46" i="82"/>
  <c r="E46" i="82"/>
  <c r="C46" i="82"/>
  <c r="I73" i="82"/>
  <c r="H73" i="82"/>
  <c r="G73" i="82"/>
  <c r="F73" i="82"/>
  <c r="E73" i="82"/>
  <c r="C73" i="82"/>
  <c r="I72" i="82"/>
  <c r="H72" i="82"/>
  <c r="G72" i="82"/>
  <c r="F72" i="82"/>
  <c r="E72" i="82"/>
  <c r="C72" i="82"/>
  <c r="I71" i="82"/>
  <c r="H71" i="82"/>
  <c r="G71" i="82"/>
  <c r="F71" i="82"/>
  <c r="E71" i="82"/>
  <c r="C71" i="82"/>
  <c r="I45" i="82"/>
  <c r="H45" i="82"/>
  <c r="G45" i="82"/>
  <c r="F45" i="82"/>
  <c r="E45" i="82"/>
  <c r="C45" i="82"/>
  <c r="I31" i="82"/>
  <c r="H31" i="82"/>
  <c r="G31" i="82"/>
  <c r="F31" i="82"/>
  <c r="E31" i="82"/>
  <c r="C31" i="82"/>
  <c r="I54" i="82"/>
  <c r="H54" i="82"/>
  <c r="G54" i="82"/>
  <c r="F54" i="82"/>
  <c r="E54" i="82"/>
  <c r="C54" i="82"/>
  <c r="I48" i="82"/>
  <c r="H48" i="82"/>
  <c r="G48" i="82"/>
  <c r="F48" i="82"/>
  <c r="E48" i="82"/>
  <c r="C48" i="82"/>
  <c r="I53" i="82"/>
  <c r="H53" i="82"/>
  <c r="G53" i="82"/>
  <c r="F53" i="82"/>
  <c r="E53" i="82"/>
  <c r="C53" i="82"/>
  <c r="I52" i="82"/>
  <c r="H52" i="82"/>
  <c r="G52" i="82"/>
  <c r="F52" i="82"/>
  <c r="E52" i="82"/>
  <c r="C52" i="82"/>
  <c r="I95" i="82"/>
  <c r="H95" i="82"/>
  <c r="G95" i="82"/>
  <c r="F95" i="82"/>
  <c r="E95" i="82"/>
  <c r="C95" i="82"/>
  <c r="I51" i="82"/>
  <c r="H51" i="82"/>
  <c r="G51" i="82"/>
  <c r="F51" i="82"/>
  <c r="E51" i="82"/>
  <c r="C51" i="82"/>
  <c r="I70" i="82"/>
  <c r="H70" i="82"/>
  <c r="G70" i="82"/>
  <c r="F70" i="82"/>
  <c r="E70" i="82"/>
  <c r="C70" i="82"/>
  <c r="I30" i="82"/>
  <c r="H30" i="82"/>
  <c r="G30" i="82"/>
  <c r="F30" i="82"/>
  <c r="E30" i="82"/>
  <c r="C30" i="82"/>
  <c r="I29" i="82"/>
  <c r="H29" i="82"/>
  <c r="G29" i="82"/>
  <c r="F29" i="82"/>
  <c r="E29" i="82"/>
  <c r="C29" i="82"/>
  <c r="I20" i="82"/>
  <c r="H20" i="82"/>
  <c r="G20" i="82"/>
  <c r="F20" i="82"/>
  <c r="E20" i="82"/>
  <c r="C20" i="82"/>
  <c r="I28" i="82"/>
  <c r="H28" i="82"/>
  <c r="G28" i="82"/>
  <c r="F28" i="82"/>
  <c r="E28" i="82"/>
  <c r="C28" i="82"/>
  <c r="I50" i="82"/>
  <c r="H50" i="82"/>
  <c r="G50" i="82"/>
  <c r="F50" i="82"/>
  <c r="E50" i="82"/>
  <c r="C50" i="82"/>
  <c r="I27" i="82"/>
  <c r="H27" i="82"/>
  <c r="G27" i="82"/>
  <c r="F27" i="82"/>
  <c r="E27" i="82"/>
  <c r="C27" i="82"/>
  <c r="I49" i="82"/>
  <c r="H49" i="82"/>
  <c r="G49" i="82"/>
  <c r="F49" i="82"/>
  <c r="E49" i="82"/>
  <c r="C49" i="82"/>
  <c r="I7" i="82"/>
  <c r="H7" i="82"/>
  <c r="G7" i="82"/>
  <c r="F7" i="82"/>
  <c r="E7" i="82"/>
  <c r="C7" i="82"/>
  <c r="D5" i="82"/>
  <c r="D56" i="82" l="1"/>
  <c r="B56" i="82" s="1"/>
  <c r="D34" i="82"/>
  <c r="B34" i="82" s="1"/>
  <c r="D78" i="82"/>
  <c r="B78" i="82" s="1"/>
  <c r="D15" i="82"/>
  <c r="B15" i="82" s="1"/>
  <c r="D80" i="82"/>
  <c r="D81" i="82"/>
  <c r="B81" i="82" s="1"/>
  <c r="D90" i="82"/>
  <c r="D24" i="82"/>
  <c r="B24" i="82" s="1"/>
  <c r="D58" i="82"/>
  <c r="B58" i="82" s="1"/>
  <c r="D17" i="82"/>
  <c r="B17" i="82" s="1"/>
  <c r="D88" i="82"/>
  <c r="B88" i="82" s="1"/>
  <c r="D36" i="82"/>
  <c r="B36" i="82" s="1"/>
  <c r="D37" i="82"/>
  <c r="B37" i="82" s="1"/>
  <c r="D19" i="82"/>
  <c r="B19" i="82" s="1"/>
  <c r="D83" i="82"/>
  <c r="B83" i="82" s="1"/>
  <c r="D38" i="82"/>
  <c r="B38" i="82" s="1"/>
  <c r="D39" i="82"/>
  <c r="B39" i="82" s="1"/>
  <c r="D41" i="82"/>
  <c r="B41" i="82" s="1"/>
  <c r="D26" i="82"/>
  <c r="B26" i="82" s="1"/>
  <c r="D63" i="82"/>
  <c r="B63" i="82" s="1"/>
  <c r="D69" i="82"/>
  <c r="B69" i="82" s="1"/>
  <c r="D85" i="82"/>
  <c r="B85" i="82" s="1"/>
  <c r="D43" i="82"/>
  <c r="B43" i="82" s="1"/>
  <c r="D87" i="82"/>
  <c r="B87" i="82" s="1"/>
  <c r="D28" i="82"/>
  <c r="B28" i="82" s="1"/>
  <c r="D70" i="82"/>
  <c r="B70" i="82" s="1"/>
  <c r="D53" i="82"/>
  <c r="B53" i="82" s="1"/>
  <c r="D54" i="82"/>
  <c r="D45" i="82"/>
  <c r="B45" i="82" s="1"/>
  <c r="D72" i="82"/>
  <c r="B72" i="82" s="1"/>
  <c r="D46" i="82"/>
  <c r="B46" i="82" s="1"/>
  <c r="D74" i="82"/>
  <c r="B74" i="82" s="1"/>
  <c r="D9" i="82"/>
  <c r="B9" i="82" s="1"/>
  <c r="D27" i="82"/>
  <c r="D29" i="82"/>
  <c r="B29" i="82" s="1"/>
  <c r="D95" i="82"/>
  <c r="B95" i="82" s="1"/>
  <c r="C66" i="82"/>
  <c r="D7" i="82"/>
  <c r="B7" i="82" s="1"/>
  <c r="D55" i="82"/>
  <c r="B55" i="82" s="1"/>
  <c r="D12" i="82"/>
  <c r="B12" i="82" s="1"/>
  <c r="D14" i="82"/>
  <c r="B14" i="82" s="1"/>
  <c r="D50" i="82"/>
  <c r="B50" i="82" s="1"/>
  <c r="D30" i="82"/>
  <c r="B30" i="82" s="1"/>
  <c r="D52" i="82"/>
  <c r="B52" i="82" s="1"/>
  <c r="D31" i="82"/>
  <c r="B31" i="82" s="1"/>
  <c r="D73" i="82"/>
  <c r="B73" i="82" s="1"/>
  <c r="D76" i="82"/>
  <c r="B76" i="82" s="1"/>
  <c r="D35" i="82"/>
  <c r="B35" i="82" s="1"/>
  <c r="D57" i="82"/>
  <c r="B57" i="82" s="1"/>
  <c r="D91" i="82"/>
  <c r="B91" i="82" s="1"/>
  <c r="D82" i="82"/>
  <c r="B82" i="82" s="1"/>
  <c r="D25" i="82"/>
  <c r="B25" i="82" s="1"/>
  <c r="D18" i="82"/>
  <c r="B18" i="82" s="1"/>
  <c r="D84" i="82"/>
  <c r="B84" i="82" s="1"/>
  <c r="D40" i="82"/>
  <c r="B40" i="82" s="1"/>
  <c r="D62" i="82"/>
  <c r="B62" i="82" s="1"/>
  <c r="D42" i="82"/>
  <c r="B42" i="82" s="1"/>
  <c r="D86" i="82"/>
  <c r="B86" i="82" s="1"/>
  <c r="D32" i="82"/>
  <c r="B32" i="82" s="1"/>
  <c r="D47" i="82"/>
  <c r="B47" i="82" s="1"/>
  <c r="D21" i="82"/>
  <c r="B21" i="82" s="1"/>
  <c r="D22" i="82"/>
  <c r="B22" i="82" s="1"/>
  <c r="B54" i="82"/>
  <c r="B80" i="82"/>
  <c r="B27" i="82"/>
  <c r="B90" i="82"/>
  <c r="D68" i="82"/>
  <c r="B68" i="82" s="1"/>
  <c r="D11" i="82"/>
  <c r="B11" i="82" s="1"/>
  <c r="D13" i="82"/>
  <c r="B13" i="82" s="1"/>
  <c r="D49" i="82"/>
  <c r="B49" i="82" s="1"/>
  <c r="D20" i="82"/>
  <c r="B20" i="82" s="1"/>
  <c r="D51" i="82"/>
  <c r="B51" i="82" s="1"/>
  <c r="D48" i="82"/>
  <c r="B48" i="82" s="1"/>
  <c r="D71" i="82"/>
  <c r="B71" i="82" s="1"/>
  <c r="D8" i="82"/>
  <c r="B8" i="82" s="1"/>
  <c r="D10" i="82"/>
  <c r="B10" i="82" s="1"/>
  <c r="D33" i="82"/>
  <c r="B33" i="82" s="1"/>
  <c r="D66" i="82"/>
  <c r="D75" i="82"/>
  <c r="B75" i="82" s="1"/>
  <c r="D77" i="82"/>
  <c r="B77" i="82" s="1"/>
  <c r="D79" i="82"/>
  <c r="B79" i="82" s="1"/>
  <c r="D23" i="82"/>
  <c r="B23" i="82" s="1"/>
  <c r="D16" i="82"/>
  <c r="B16" i="82" s="1"/>
  <c r="D59" i="82"/>
  <c r="B59" i="82" s="1"/>
  <c r="D60" i="82"/>
  <c r="B60" i="82" s="1"/>
  <c r="D92" i="82"/>
  <c r="B92" i="82" s="1"/>
  <c r="D61" i="82"/>
  <c r="B61" i="82" s="1"/>
  <c r="D93" i="82"/>
  <c r="B93" i="82" s="1"/>
  <c r="D64" i="82"/>
  <c r="B64" i="82" s="1"/>
  <c r="D65" i="82"/>
  <c r="B65" i="82" s="1"/>
  <c r="C7" i="12"/>
  <c r="B3" i="78"/>
  <c r="C16" i="78"/>
  <c r="H16" i="12"/>
  <c r="C91" i="78"/>
  <c r="C92" i="78"/>
  <c r="C93" i="78"/>
  <c r="C94" i="78"/>
  <c r="C95" i="78"/>
  <c r="C96" i="78"/>
  <c r="C97" i="78"/>
  <c r="C98" i="78"/>
  <c r="C89" i="78"/>
  <c r="C88" i="78"/>
  <c r="C78" i="78"/>
  <c r="C79" i="78"/>
  <c r="C80" i="78"/>
  <c r="C90" i="78"/>
  <c r="C81" i="78"/>
  <c r="C82" i="78"/>
  <c r="C83" i="78"/>
  <c r="C84" i="78"/>
  <c r="C85" i="78"/>
  <c r="H85" i="12" s="1"/>
  <c r="C86" i="78"/>
  <c r="C77" i="78"/>
  <c r="C71" i="78"/>
  <c r="C72" i="78"/>
  <c r="C73" i="78"/>
  <c r="C74" i="78"/>
  <c r="C75" i="78"/>
  <c r="C70" i="78"/>
  <c r="C56" i="78"/>
  <c r="C57" i="78"/>
  <c r="C58" i="78"/>
  <c r="C59" i="78"/>
  <c r="C60" i="78"/>
  <c r="C61" i="78"/>
  <c r="C62" i="78"/>
  <c r="C63" i="78"/>
  <c r="C64" i="78"/>
  <c r="H64" i="12"/>
  <c r="C65" i="78"/>
  <c r="C66" i="78"/>
  <c r="C67" i="78"/>
  <c r="H67" i="12"/>
  <c r="C68" i="78"/>
  <c r="C55" i="78"/>
  <c r="C48" i="78"/>
  <c r="C49" i="78"/>
  <c r="H49" i="12"/>
  <c r="C50" i="78"/>
  <c r="C51" i="78"/>
  <c r="C52" i="78"/>
  <c r="C53" i="78"/>
  <c r="C47" i="78"/>
  <c r="C39" i="78"/>
  <c r="C40" i="78"/>
  <c r="C41" i="78"/>
  <c r="C42" i="78"/>
  <c r="C43" i="78"/>
  <c r="C44" i="78"/>
  <c r="C45" i="78"/>
  <c r="C38" i="78"/>
  <c r="C27" i="78"/>
  <c r="C28" i="78"/>
  <c r="C29" i="78"/>
  <c r="C30" i="78"/>
  <c r="C31" i="78"/>
  <c r="C32" i="78"/>
  <c r="C33" i="78"/>
  <c r="H33" i="12"/>
  <c r="C34" i="78"/>
  <c r="C35" i="78"/>
  <c r="C36" i="78"/>
  <c r="C26" i="78"/>
  <c r="C8" i="78"/>
  <c r="C9" i="78"/>
  <c r="C10" i="78"/>
  <c r="C11" i="78"/>
  <c r="C12" i="78"/>
  <c r="C13" i="78"/>
  <c r="C14" i="78"/>
  <c r="C15" i="78"/>
  <c r="C17" i="78"/>
  <c r="H17" i="12"/>
  <c r="C18" i="78"/>
  <c r="C19" i="78"/>
  <c r="C20" i="78"/>
  <c r="H20" i="12"/>
  <c r="C21" i="78"/>
  <c r="H21" i="12" s="1"/>
  <c r="C22" i="78"/>
  <c r="C23" i="78"/>
  <c r="C24" i="78"/>
  <c r="H24" i="12" s="1"/>
  <c r="C7" i="78"/>
  <c r="C7" i="61"/>
  <c r="G15" i="60"/>
  <c r="G16" i="60"/>
  <c r="G17" i="60"/>
  <c r="G24" i="60"/>
  <c r="G26" i="60"/>
  <c r="G27" i="60"/>
  <c r="G33" i="60"/>
  <c r="G51" i="60"/>
  <c r="G52" i="60"/>
  <c r="G57" i="60"/>
  <c r="G59" i="60"/>
  <c r="G61" i="60"/>
  <c r="G62" i="60"/>
  <c r="G66" i="60"/>
  <c r="G68" i="60"/>
  <c r="G70" i="60"/>
  <c r="G78" i="60"/>
  <c r="G80" i="60"/>
  <c r="G90" i="60"/>
  <c r="G83" i="60"/>
  <c r="G84" i="60"/>
  <c r="G86" i="60"/>
  <c r="G89" i="60"/>
  <c r="G92" i="60"/>
  <c r="G97" i="60"/>
  <c r="G91" i="60"/>
  <c r="G93" i="60"/>
  <c r="G94" i="60"/>
  <c r="G96" i="60"/>
  <c r="G85" i="60"/>
  <c r="G82" i="60"/>
  <c r="G81" i="60"/>
  <c r="G79" i="60"/>
  <c r="G88" i="60"/>
  <c r="G77" i="60"/>
  <c r="G75" i="60"/>
  <c r="G74" i="60"/>
  <c r="G73" i="60"/>
  <c r="G72" i="60"/>
  <c r="G71" i="60"/>
  <c r="G67" i="60"/>
  <c r="G65" i="60"/>
  <c r="G64" i="60"/>
  <c r="G63" i="60"/>
  <c r="G60" i="60"/>
  <c r="G58" i="60"/>
  <c r="G55" i="60"/>
  <c r="G53" i="60"/>
  <c r="G50" i="60"/>
  <c r="G48" i="60"/>
  <c r="G47" i="60"/>
  <c r="G45" i="60"/>
  <c r="G44" i="60"/>
  <c r="G43" i="60"/>
  <c r="G42" i="60"/>
  <c r="G41" i="60"/>
  <c r="G40" i="60"/>
  <c r="G39" i="60"/>
  <c r="G38" i="60"/>
  <c r="G36" i="60"/>
  <c r="G35" i="60"/>
  <c r="G34" i="60"/>
  <c r="G32" i="60"/>
  <c r="G31" i="60"/>
  <c r="G30" i="60"/>
  <c r="G29" i="60"/>
  <c r="G28" i="60"/>
  <c r="G23" i="60"/>
  <c r="G22" i="60"/>
  <c r="G21" i="60"/>
  <c r="G20" i="60"/>
  <c r="G19" i="60"/>
  <c r="G18" i="60"/>
  <c r="G14" i="60"/>
  <c r="G13" i="60"/>
  <c r="G12" i="60"/>
  <c r="G11" i="60"/>
  <c r="G10" i="60"/>
  <c r="G9" i="60"/>
  <c r="G8" i="60"/>
  <c r="G7" i="60"/>
  <c r="C91" i="79"/>
  <c r="F91" i="79" s="1"/>
  <c r="C92" i="79"/>
  <c r="F92" i="79" s="1"/>
  <c r="C93" i="79"/>
  <c r="F93" i="79" s="1"/>
  <c r="C94" i="79"/>
  <c r="F94" i="79"/>
  <c r="C95" i="79"/>
  <c r="F95" i="79" s="1"/>
  <c r="C96" i="79"/>
  <c r="F96" i="79"/>
  <c r="C97" i="79"/>
  <c r="F97" i="79" s="1"/>
  <c r="C98" i="79"/>
  <c r="F98" i="79" s="1"/>
  <c r="C89" i="79"/>
  <c r="F89" i="79"/>
  <c r="C88" i="79"/>
  <c r="F88" i="79" s="1"/>
  <c r="C78" i="79"/>
  <c r="F78" i="79"/>
  <c r="C79" i="79"/>
  <c r="F79" i="79" s="1"/>
  <c r="C80" i="79"/>
  <c r="F80" i="79" s="1"/>
  <c r="E80" i="12" s="1"/>
  <c r="C90" i="79"/>
  <c r="F90" i="79" s="1"/>
  <c r="C81" i="79"/>
  <c r="F81" i="79"/>
  <c r="C82" i="79"/>
  <c r="F82" i="79" s="1"/>
  <c r="E82" i="12" s="1"/>
  <c r="C83" i="79"/>
  <c r="F83" i="79"/>
  <c r="C84" i="79"/>
  <c r="F84" i="79" s="1"/>
  <c r="C85" i="79"/>
  <c r="F85" i="79"/>
  <c r="C86" i="79"/>
  <c r="F86" i="79" s="1"/>
  <c r="C77" i="79"/>
  <c r="F77" i="79" s="1"/>
  <c r="C74" i="79"/>
  <c r="F74" i="79" s="1"/>
  <c r="C75" i="79"/>
  <c r="F75" i="79"/>
  <c r="C71" i="79"/>
  <c r="F71" i="79" s="1"/>
  <c r="C72" i="79"/>
  <c r="F72" i="79"/>
  <c r="C73" i="79"/>
  <c r="F73" i="79"/>
  <c r="E73" i="12"/>
  <c r="C70" i="79"/>
  <c r="F70" i="79" s="1"/>
  <c r="C56" i="79"/>
  <c r="F56" i="79"/>
  <c r="C57" i="79"/>
  <c r="F57" i="79" s="1"/>
  <c r="C58" i="79"/>
  <c r="F58" i="79" s="1"/>
  <c r="E58" i="12" s="1"/>
  <c r="C59" i="79"/>
  <c r="F59" i="79" s="1"/>
  <c r="C60" i="79"/>
  <c r="F60" i="79"/>
  <c r="C61" i="79"/>
  <c r="F61" i="79" s="1"/>
  <c r="C62" i="79"/>
  <c r="F62" i="79"/>
  <c r="E62" i="12" s="1"/>
  <c r="C63" i="79"/>
  <c r="F63" i="79" s="1"/>
  <c r="E63" i="12" s="1"/>
  <c r="C64" i="79"/>
  <c r="F64" i="79"/>
  <c r="E64" i="12" s="1"/>
  <c r="C65" i="79"/>
  <c r="F65" i="79" s="1"/>
  <c r="C66" i="79"/>
  <c r="F66" i="79" s="1"/>
  <c r="C67" i="79"/>
  <c r="F67" i="79" s="1"/>
  <c r="C68" i="79"/>
  <c r="F68" i="79"/>
  <c r="C55" i="79"/>
  <c r="F55" i="79" s="1"/>
  <c r="C48" i="79"/>
  <c r="F48" i="79"/>
  <c r="E48" i="12" s="1"/>
  <c r="C49" i="79"/>
  <c r="F49" i="79" s="1"/>
  <c r="C50" i="79"/>
  <c r="F50" i="79"/>
  <c r="C51" i="79"/>
  <c r="F51" i="79" s="1"/>
  <c r="C52" i="79"/>
  <c r="F52" i="79" s="1"/>
  <c r="C53" i="79"/>
  <c r="F53" i="79" s="1"/>
  <c r="E53" i="12" s="1"/>
  <c r="C47" i="79"/>
  <c r="F47" i="79" s="1"/>
  <c r="C43" i="79"/>
  <c r="F43" i="79"/>
  <c r="C44" i="79"/>
  <c r="F44" i="79" s="1"/>
  <c r="C39" i="79"/>
  <c r="F39" i="79"/>
  <c r="C40" i="79"/>
  <c r="F40" i="79" s="1"/>
  <c r="C41" i="79"/>
  <c r="F41" i="79"/>
  <c r="C42" i="79"/>
  <c r="F42" i="79"/>
  <c r="C45" i="79"/>
  <c r="F45" i="79"/>
  <c r="C38" i="79"/>
  <c r="F38" i="79"/>
  <c r="C27" i="79"/>
  <c r="F27" i="79" s="1"/>
  <c r="C28" i="79"/>
  <c r="F28" i="79"/>
  <c r="C29" i="79"/>
  <c r="F29" i="79"/>
  <c r="C30" i="79"/>
  <c r="F30" i="79"/>
  <c r="C31" i="79"/>
  <c r="F31" i="79"/>
  <c r="C32" i="79"/>
  <c r="F32" i="79" s="1"/>
  <c r="C33" i="79"/>
  <c r="F33" i="79" s="1"/>
  <c r="C34" i="79"/>
  <c r="F34" i="79"/>
  <c r="C35" i="79"/>
  <c r="F35" i="79" s="1"/>
  <c r="C36" i="79"/>
  <c r="F36" i="79"/>
  <c r="E36" i="12" s="1"/>
  <c r="C26" i="79"/>
  <c r="F26" i="79" s="1"/>
  <c r="C14" i="79"/>
  <c r="F14" i="79"/>
  <c r="C15" i="79"/>
  <c r="F15" i="79" s="1"/>
  <c r="C16" i="79"/>
  <c r="F16" i="79"/>
  <c r="C17" i="79"/>
  <c r="F17" i="79" s="1"/>
  <c r="C18" i="79"/>
  <c r="F18" i="79" s="1"/>
  <c r="C19" i="79"/>
  <c r="F19" i="79"/>
  <c r="C20" i="79"/>
  <c r="F20" i="79" s="1"/>
  <c r="C21" i="79"/>
  <c r="F21" i="79" s="1"/>
  <c r="C22" i="79"/>
  <c r="F22" i="79"/>
  <c r="C23" i="79"/>
  <c r="F23" i="79"/>
  <c r="C24" i="79"/>
  <c r="F24" i="79" s="1"/>
  <c r="C8" i="79"/>
  <c r="F8" i="79" s="1"/>
  <c r="C9" i="79"/>
  <c r="F9" i="79"/>
  <c r="C10" i="79"/>
  <c r="F10" i="79" s="1"/>
  <c r="C11" i="79"/>
  <c r="F11" i="79"/>
  <c r="C12" i="79"/>
  <c r="F12" i="79" s="1"/>
  <c r="E12" i="12" s="1"/>
  <c r="C13" i="79"/>
  <c r="F13" i="79"/>
  <c r="C7" i="79"/>
  <c r="F7" i="79" s="1"/>
  <c r="B3" i="70"/>
  <c r="B3" i="61"/>
  <c r="B3" i="60"/>
  <c r="B3" i="79"/>
  <c r="B6" i="70"/>
  <c r="B5" i="70"/>
  <c r="B4" i="70"/>
  <c r="B5" i="78"/>
  <c r="B4" i="78"/>
  <c r="B5" i="61"/>
  <c r="B4" i="61"/>
  <c r="B5" i="60"/>
  <c r="B4" i="60"/>
  <c r="B5" i="79"/>
  <c r="B4" i="79"/>
  <c r="C76" i="70"/>
  <c r="E76" i="70"/>
  <c r="I75" i="12" s="1"/>
  <c r="I45" i="12"/>
  <c r="C31" i="70"/>
  <c r="E31" i="70" s="1"/>
  <c r="C8" i="60"/>
  <c r="F8" i="12"/>
  <c r="C9" i="60"/>
  <c r="C10" i="60"/>
  <c r="C11" i="60"/>
  <c r="F11" i="12"/>
  <c r="C12" i="60"/>
  <c r="C13" i="60"/>
  <c r="F13" i="12"/>
  <c r="C14" i="60"/>
  <c r="C15" i="60"/>
  <c r="C16" i="60"/>
  <c r="F16" i="12"/>
  <c r="C17" i="60"/>
  <c r="C18" i="60"/>
  <c r="C19" i="60"/>
  <c r="C20" i="60"/>
  <c r="C21" i="60"/>
  <c r="C22" i="60"/>
  <c r="C23" i="60"/>
  <c r="C24" i="60"/>
  <c r="C26" i="60"/>
  <c r="C27" i="60"/>
  <c r="C28" i="60"/>
  <c r="C29" i="60"/>
  <c r="C30" i="60"/>
  <c r="C31" i="60"/>
  <c r="C32" i="60"/>
  <c r="C33" i="60"/>
  <c r="C34" i="60"/>
  <c r="C35" i="60"/>
  <c r="C36" i="60"/>
  <c r="C38" i="60"/>
  <c r="C39" i="60"/>
  <c r="C40" i="60"/>
  <c r="C41" i="60"/>
  <c r="F41" i="12"/>
  <c r="C42" i="60"/>
  <c r="C43" i="60"/>
  <c r="C44" i="60"/>
  <c r="C45" i="60"/>
  <c r="F45" i="12" s="1"/>
  <c r="C47" i="60"/>
  <c r="F47" i="12"/>
  <c r="C48" i="60"/>
  <c r="C49" i="60"/>
  <c r="C50" i="60"/>
  <c r="C51" i="60"/>
  <c r="C52" i="60"/>
  <c r="C53" i="60"/>
  <c r="C55" i="60"/>
  <c r="C56" i="60"/>
  <c r="C57" i="60"/>
  <c r="C58" i="60"/>
  <c r="C59" i="60"/>
  <c r="C60" i="60"/>
  <c r="C61" i="60"/>
  <c r="F61" i="12" s="1"/>
  <c r="C62" i="60"/>
  <c r="F62" i="12"/>
  <c r="C63" i="60"/>
  <c r="C64" i="60"/>
  <c r="C65" i="60"/>
  <c r="F65" i="12"/>
  <c r="C66" i="60"/>
  <c r="C67" i="60"/>
  <c r="C68" i="60"/>
  <c r="C70" i="60"/>
  <c r="C71" i="60"/>
  <c r="C72" i="60"/>
  <c r="C73" i="60"/>
  <c r="C74" i="60"/>
  <c r="C75" i="60"/>
  <c r="C77" i="60"/>
  <c r="C88" i="60"/>
  <c r="C78" i="60"/>
  <c r="C79" i="60"/>
  <c r="C80" i="60"/>
  <c r="C90" i="60"/>
  <c r="C81" i="60"/>
  <c r="C82" i="60"/>
  <c r="C83" i="60"/>
  <c r="C84" i="60"/>
  <c r="C85" i="60"/>
  <c r="C86" i="60"/>
  <c r="F86" i="12"/>
  <c r="C89" i="60"/>
  <c r="C91" i="60"/>
  <c r="F91" i="12"/>
  <c r="C92" i="60"/>
  <c r="C93" i="60"/>
  <c r="C94" i="60"/>
  <c r="C95" i="60"/>
  <c r="C96" i="60"/>
  <c r="F96" i="12"/>
  <c r="C97" i="60"/>
  <c r="F97" i="12" s="1"/>
  <c r="C98" i="60"/>
  <c r="C8" i="70"/>
  <c r="E8" i="70"/>
  <c r="C27" i="70"/>
  <c r="E27" i="70" s="1"/>
  <c r="C28" i="70"/>
  <c r="E28" i="70"/>
  <c r="C29" i="70"/>
  <c r="E29" i="70" s="1"/>
  <c r="I28" i="12" s="1"/>
  <c r="C30" i="70"/>
  <c r="E30" i="70"/>
  <c r="C32" i="70"/>
  <c r="E32" i="70" s="1"/>
  <c r="C33" i="70"/>
  <c r="E33" i="70" s="1"/>
  <c r="C34" i="70"/>
  <c r="E34" i="70" s="1"/>
  <c r="C35" i="70"/>
  <c r="E35" i="70" s="1"/>
  <c r="C36" i="70"/>
  <c r="E36" i="70" s="1"/>
  <c r="C37" i="70"/>
  <c r="E37" i="70" s="1"/>
  <c r="C39" i="70"/>
  <c r="E39" i="70" s="1"/>
  <c r="C40" i="70"/>
  <c r="E40" i="70" s="1"/>
  <c r="C41" i="70"/>
  <c r="E41" i="70" s="1"/>
  <c r="C42" i="70"/>
  <c r="E42" i="70" s="1"/>
  <c r="C43" i="70"/>
  <c r="E43" i="70" s="1"/>
  <c r="C44" i="70"/>
  <c r="E44" i="70" s="1"/>
  <c r="C45" i="70"/>
  <c r="E45" i="70"/>
  <c r="C48" i="70"/>
  <c r="E48" i="70" s="1"/>
  <c r="C49" i="70"/>
  <c r="E49" i="70"/>
  <c r="I48" i="12" s="1"/>
  <c r="C50" i="70"/>
  <c r="E50" i="70" s="1"/>
  <c r="C51" i="70"/>
  <c r="E51" i="70" s="1"/>
  <c r="C52" i="70"/>
  <c r="E52" i="70"/>
  <c r="C53" i="70"/>
  <c r="E53" i="70" s="1"/>
  <c r="C54" i="70"/>
  <c r="E54" i="70"/>
  <c r="I53" i="12" s="1"/>
  <c r="C56" i="70"/>
  <c r="E56" i="70" s="1"/>
  <c r="C57" i="70"/>
  <c r="E57" i="70" s="1"/>
  <c r="C58" i="70"/>
  <c r="E58" i="70" s="1"/>
  <c r="C59" i="70"/>
  <c r="E59" i="70" s="1"/>
  <c r="I58" i="12" s="1"/>
  <c r="C60" i="70"/>
  <c r="E60" i="70"/>
  <c r="C61" i="70"/>
  <c r="E61" i="70" s="1"/>
  <c r="C62" i="70"/>
  <c r="E62" i="70"/>
  <c r="C63" i="70"/>
  <c r="E63" i="70" s="1"/>
  <c r="C64" i="70"/>
  <c r="E64" i="70"/>
  <c r="C65" i="70"/>
  <c r="E65" i="70" s="1"/>
  <c r="C66" i="70"/>
  <c r="E66" i="70" s="1"/>
  <c r="C67" i="70"/>
  <c r="E67" i="70" s="1"/>
  <c r="C68" i="70"/>
  <c r="E68" i="70" s="1"/>
  <c r="C69" i="70"/>
  <c r="E69" i="70"/>
  <c r="C71" i="70"/>
  <c r="E71" i="70" s="1"/>
  <c r="C72" i="70"/>
  <c r="E72" i="70" s="1"/>
  <c r="C73" i="70"/>
  <c r="E73" i="70" s="1"/>
  <c r="C74" i="70"/>
  <c r="E74" i="70"/>
  <c r="C75" i="70"/>
  <c r="E75" i="70"/>
  <c r="C78" i="70"/>
  <c r="E78" i="70" s="1"/>
  <c r="C89" i="70"/>
  <c r="E89" i="70" s="1"/>
  <c r="C79" i="70"/>
  <c r="E79" i="70" s="1"/>
  <c r="C80" i="70"/>
  <c r="E80" i="70"/>
  <c r="I79" i="12" s="1"/>
  <c r="C81" i="70"/>
  <c r="E81" i="70" s="1"/>
  <c r="C91" i="70"/>
  <c r="E91" i="70" s="1"/>
  <c r="C82" i="70"/>
  <c r="E82" i="70"/>
  <c r="C83" i="70"/>
  <c r="E83" i="70" s="1"/>
  <c r="C84" i="70"/>
  <c r="E84" i="70" s="1"/>
  <c r="C85" i="70"/>
  <c r="E85" i="70" s="1"/>
  <c r="C87" i="70"/>
  <c r="E87" i="70" s="1"/>
  <c r="I86" i="12" s="1"/>
  <c r="C93" i="70"/>
  <c r="E93" i="70" s="1"/>
  <c r="C94" i="70"/>
  <c r="E94" i="70" s="1"/>
  <c r="I93" i="12" s="1"/>
  <c r="C95" i="70"/>
  <c r="E95" i="70"/>
  <c r="C96" i="70"/>
  <c r="E96" i="70" s="1"/>
  <c r="C97" i="70"/>
  <c r="E97" i="70"/>
  <c r="I96" i="12" s="1"/>
  <c r="C98" i="70"/>
  <c r="E98" i="70" s="1"/>
  <c r="C99" i="70"/>
  <c r="E99" i="70" s="1"/>
  <c r="C9" i="70"/>
  <c r="E9" i="70" s="1"/>
  <c r="C10" i="70"/>
  <c r="E10" i="70" s="1"/>
  <c r="C11" i="70"/>
  <c r="E11" i="70" s="1"/>
  <c r="C12" i="70"/>
  <c r="E12" i="70" s="1"/>
  <c r="C13" i="70"/>
  <c r="E13" i="70"/>
  <c r="C14" i="70"/>
  <c r="E14" i="70"/>
  <c r="C15" i="70"/>
  <c r="E15" i="70" s="1"/>
  <c r="C16" i="70"/>
  <c r="E16" i="70"/>
  <c r="C17" i="70"/>
  <c r="E17" i="70" s="1"/>
  <c r="C18" i="70"/>
  <c r="E18" i="70"/>
  <c r="C19" i="70"/>
  <c r="E19" i="70" s="1"/>
  <c r="C20" i="70"/>
  <c r="E20" i="70" s="1"/>
  <c r="C21" i="70"/>
  <c r="E21" i="70"/>
  <c r="I20" i="12" s="1"/>
  <c r="C22" i="70"/>
  <c r="E22" i="70" s="1"/>
  <c r="C23" i="70"/>
  <c r="E23" i="70"/>
  <c r="I22" i="12" s="1"/>
  <c r="C24" i="70"/>
  <c r="E24" i="70" s="1"/>
  <c r="C25" i="70"/>
  <c r="E25" i="70"/>
  <c r="C86" i="70"/>
  <c r="E86" i="70" s="1"/>
  <c r="C90" i="70"/>
  <c r="E90" i="70" s="1"/>
  <c r="I89" i="12" s="1"/>
  <c r="C92" i="70"/>
  <c r="E92" i="70" s="1"/>
  <c r="U110" i="78"/>
  <c r="U112" i="78"/>
  <c r="C8" i="61"/>
  <c r="C9" i="61"/>
  <c r="C10" i="61"/>
  <c r="C11" i="61"/>
  <c r="C12" i="61"/>
  <c r="C13" i="61"/>
  <c r="C14" i="61"/>
  <c r="C15" i="61"/>
  <c r="C16" i="61"/>
  <c r="C17" i="61"/>
  <c r="C18" i="61"/>
  <c r="C19" i="61"/>
  <c r="C20" i="61"/>
  <c r="G20" i="12"/>
  <c r="C21" i="61"/>
  <c r="C22" i="61"/>
  <c r="G22" i="12"/>
  <c r="C23" i="61"/>
  <c r="C24" i="61"/>
  <c r="G24" i="12"/>
  <c r="C26" i="61"/>
  <c r="C27" i="61"/>
  <c r="C28" i="61"/>
  <c r="C29" i="61"/>
  <c r="C30" i="61"/>
  <c r="C31" i="61"/>
  <c r="C32" i="61"/>
  <c r="G32" i="12"/>
  <c r="C33" i="61"/>
  <c r="C34" i="61"/>
  <c r="G34" i="12"/>
  <c r="C35" i="61"/>
  <c r="C36" i="61"/>
  <c r="C38" i="61"/>
  <c r="C39" i="61"/>
  <c r="C40" i="61"/>
  <c r="C41" i="61"/>
  <c r="G41" i="12"/>
  <c r="C42" i="61"/>
  <c r="G42" i="12"/>
  <c r="C43" i="61"/>
  <c r="C44" i="61"/>
  <c r="C45" i="61"/>
  <c r="C47" i="61"/>
  <c r="C48" i="61"/>
  <c r="C49" i="61"/>
  <c r="G49" i="12"/>
  <c r="C50" i="61"/>
  <c r="C51" i="61"/>
  <c r="C52" i="61"/>
  <c r="G52" i="12"/>
  <c r="C53" i="61"/>
  <c r="G53" i="12"/>
  <c r="C55" i="61"/>
  <c r="G55" i="12"/>
  <c r="C56" i="61"/>
  <c r="C57" i="61"/>
  <c r="G57" i="12"/>
  <c r="C58" i="61"/>
  <c r="C59" i="61"/>
  <c r="C60" i="61"/>
  <c r="G60" i="12"/>
  <c r="C61" i="61"/>
  <c r="C62" i="61"/>
  <c r="C63" i="61"/>
  <c r="G63" i="12"/>
  <c r="C64" i="61"/>
  <c r="C65" i="61"/>
  <c r="C66" i="61"/>
  <c r="G66" i="12"/>
  <c r="C67" i="61"/>
  <c r="C68" i="61"/>
  <c r="C70" i="61"/>
  <c r="G70" i="12"/>
  <c r="C71" i="61"/>
  <c r="C72" i="61"/>
  <c r="G72" i="12"/>
  <c r="C73" i="61"/>
  <c r="C74" i="61"/>
  <c r="C75" i="61"/>
  <c r="G75" i="12"/>
  <c r="C77" i="61"/>
  <c r="C88" i="61"/>
  <c r="C78" i="61"/>
  <c r="C79" i="61"/>
  <c r="C80" i="61"/>
  <c r="C90" i="61"/>
  <c r="C81" i="61"/>
  <c r="C82" i="61"/>
  <c r="C83" i="61"/>
  <c r="C84" i="61"/>
  <c r="C85" i="61"/>
  <c r="C86" i="61"/>
  <c r="G86" i="12"/>
  <c r="C89" i="61"/>
  <c r="C91" i="61"/>
  <c r="C92" i="61"/>
  <c r="G92" i="12"/>
  <c r="C93" i="61"/>
  <c r="C94" i="61"/>
  <c r="C95" i="61"/>
  <c r="C96" i="61"/>
  <c r="C97" i="61"/>
  <c r="C98" i="61"/>
  <c r="G98" i="12"/>
  <c r="C7" i="60"/>
  <c r="D5" i="12"/>
  <c r="C45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6" i="12"/>
  <c r="C27" i="12"/>
  <c r="C28" i="12"/>
  <c r="C29" i="12"/>
  <c r="C30" i="12"/>
  <c r="C31" i="12"/>
  <c r="C32" i="12"/>
  <c r="C33" i="12"/>
  <c r="C34" i="12"/>
  <c r="C35" i="12"/>
  <c r="C36" i="12"/>
  <c r="C38" i="12"/>
  <c r="C39" i="12"/>
  <c r="C40" i="12"/>
  <c r="C41" i="12"/>
  <c r="C42" i="12"/>
  <c r="C43" i="12"/>
  <c r="C44" i="12"/>
  <c r="C47" i="12"/>
  <c r="C48" i="12"/>
  <c r="C49" i="12"/>
  <c r="C50" i="12"/>
  <c r="C51" i="12"/>
  <c r="C52" i="12"/>
  <c r="C53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70" i="12"/>
  <c r="C71" i="12"/>
  <c r="C72" i="12"/>
  <c r="C73" i="12"/>
  <c r="C74" i="12"/>
  <c r="C75" i="12"/>
  <c r="C77" i="12"/>
  <c r="C88" i="12"/>
  <c r="C78" i="12"/>
  <c r="C79" i="12"/>
  <c r="C80" i="12"/>
  <c r="C90" i="12"/>
  <c r="C81" i="12"/>
  <c r="C82" i="12"/>
  <c r="C83" i="12"/>
  <c r="C84" i="12"/>
  <c r="C85" i="12"/>
  <c r="C86" i="12"/>
  <c r="C89" i="12"/>
  <c r="C91" i="12"/>
  <c r="C92" i="12"/>
  <c r="C93" i="12"/>
  <c r="C94" i="12"/>
  <c r="C95" i="12"/>
  <c r="C96" i="12"/>
  <c r="C97" i="12"/>
  <c r="C98" i="12"/>
  <c r="H80" i="12"/>
  <c r="F52" i="12"/>
  <c r="F48" i="12"/>
  <c r="G67" i="12"/>
  <c r="G90" i="12"/>
  <c r="G36" i="12"/>
  <c r="G79" i="12"/>
  <c r="G74" i="12"/>
  <c r="I65" i="12"/>
  <c r="I98" i="12"/>
  <c r="I27" i="12"/>
  <c r="I85" i="12"/>
  <c r="I61" i="12"/>
  <c r="I77" i="12"/>
  <c r="I90" i="12"/>
  <c r="H92" i="12"/>
  <c r="H74" i="12"/>
  <c r="H38" i="12"/>
  <c r="H77" i="12"/>
  <c r="H97" i="12"/>
  <c r="H27" i="12"/>
  <c r="H89" i="12"/>
  <c r="H31" i="12"/>
  <c r="H30" i="12"/>
  <c r="H56" i="12"/>
  <c r="H8" i="12"/>
  <c r="H32" i="12"/>
  <c r="H40" i="12"/>
  <c r="H61" i="12"/>
  <c r="H57" i="12"/>
  <c r="H28" i="12"/>
  <c r="H95" i="12"/>
  <c r="H51" i="12"/>
  <c r="H12" i="12"/>
  <c r="H91" i="12"/>
  <c r="H36" i="12"/>
  <c r="H45" i="12"/>
  <c r="H48" i="12"/>
  <c r="H90" i="12"/>
  <c r="H93" i="12"/>
  <c r="H41" i="12"/>
  <c r="H52" i="12"/>
  <c r="H23" i="12"/>
  <c r="H19" i="12"/>
  <c r="H53" i="12"/>
  <c r="H84" i="12"/>
  <c r="H83" i="12"/>
  <c r="H22" i="12"/>
  <c r="H18" i="12"/>
  <c r="H35" i="12"/>
  <c r="H88" i="12"/>
  <c r="H96" i="12"/>
  <c r="F44" i="12"/>
  <c r="F31" i="12"/>
  <c r="F82" i="12"/>
  <c r="F42" i="12"/>
  <c r="F19" i="12"/>
  <c r="G94" i="12"/>
  <c r="G89" i="12"/>
  <c r="G68" i="12"/>
  <c r="G62" i="12"/>
  <c r="G59" i="12"/>
  <c r="G56" i="12"/>
  <c r="G43" i="12"/>
  <c r="G91" i="12"/>
  <c r="G78" i="12"/>
  <c r="G13" i="12"/>
  <c r="G81" i="12"/>
  <c r="G31" i="12"/>
  <c r="G27" i="12"/>
  <c r="G15" i="12"/>
  <c r="G28" i="12"/>
  <c r="G51" i="12"/>
  <c r="G48" i="12"/>
  <c r="G29" i="12"/>
  <c r="G17" i="12"/>
  <c r="G16" i="12"/>
  <c r="G71" i="12"/>
  <c r="G38" i="12"/>
  <c r="F67" i="12"/>
  <c r="F73" i="12"/>
  <c r="F21" i="12"/>
  <c r="F63" i="12"/>
  <c r="F60" i="12"/>
  <c r="F38" i="12"/>
  <c r="F22" i="12"/>
  <c r="F93" i="12"/>
  <c r="F70" i="12"/>
  <c r="F29" i="12"/>
  <c r="F49" i="12"/>
  <c r="F23" i="12"/>
  <c r="F27" i="12"/>
  <c r="F79" i="12"/>
  <c r="F77" i="12"/>
  <c r="F59" i="12"/>
  <c r="F53" i="12"/>
  <c r="F30" i="12"/>
  <c r="F90" i="12"/>
  <c r="F85" i="12"/>
  <c r="F10" i="12"/>
  <c r="F71" i="12"/>
  <c r="F18" i="12"/>
  <c r="F98" i="12"/>
  <c r="F81" i="12"/>
  <c r="F75" i="12"/>
  <c r="F72" i="12"/>
  <c r="E68" i="12"/>
  <c r="E38" i="12"/>
  <c r="E30" i="12"/>
  <c r="E96" i="12"/>
  <c r="E9" i="12"/>
  <c r="E10" i="12"/>
  <c r="E32" i="12"/>
  <c r="E94" i="12"/>
  <c r="E40" i="12"/>
  <c r="E56" i="12"/>
  <c r="E50" i="12"/>
  <c r="E39" i="12"/>
  <c r="E70" i="12"/>
  <c r="E91" i="12"/>
  <c r="E49" i="12"/>
  <c r="E29" i="12"/>
  <c r="E71" i="12"/>
  <c r="E26" i="12"/>
  <c r="E60" i="12"/>
  <c r="E98" i="12"/>
  <c r="E95" i="12"/>
  <c r="E31" i="12"/>
  <c r="E45" i="12"/>
  <c r="E88" i="12"/>
  <c r="E33" i="12"/>
  <c r="E23" i="12"/>
  <c r="E20" i="12"/>
  <c r="E28" i="12"/>
  <c r="E59" i="12"/>
  <c r="E75" i="12"/>
  <c r="E81" i="12"/>
  <c r="E92" i="12"/>
  <c r="E7" i="12"/>
  <c r="E11" i="12"/>
  <c r="E8" i="12"/>
  <c r="E13" i="12"/>
  <c r="E35" i="12"/>
  <c r="E43" i="12"/>
  <c r="E55" i="12"/>
  <c r="E72" i="12"/>
  <c r="E22" i="12"/>
  <c r="E42" i="12"/>
  <c r="E90" i="12"/>
  <c r="E14" i="12"/>
  <c r="E61" i="12"/>
  <c r="E41" i="12"/>
  <c r="E65" i="12"/>
  <c r="E77" i="12"/>
  <c r="I59" i="12"/>
  <c r="I71" i="12"/>
  <c r="I30" i="12"/>
  <c r="I12" i="12"/>
  <c r="I19" i="12"/>
  <c r="B66" i="82" l="1"/>
  <c r="E86" i="12"/>
  <c r="E47" i="12"/>
  <c r="E93" i="12"/>
  <c r="I64" i="12"/>
  <c r="E67" i="12"/>
  <c r="E74" i="12"/>
  <c r="E97" i="12"/>
  <c r="I39" i="12"/>
  <c r="E17" i="12"/>
  <c r="E15" i="12"/>
  <c r="E52" i="12"/>
  <c r="E84" i="12"/>
  <c r="G47" i="12"/>
  <c r="G35" i="12"/>
  <c r="I13" i="12"/>
  <c r="I82" i="12"/>
  <c r="I88" i="12"/>
  <c r="I44" i="12"/>
  <c r="F95" i="12"/>
  <c r="F40" i="12"/>
  <c r="F15" i="12"/>
  <c r="H11" i="12"/>
  <c r="H70" i="12"/>
  <c r="E44" i="12"/>
  <c r="G84" i="12"/>
  <c r="I97" i="12"/>
  <c r="E24" i="12"/>
  <c r="E57" i="12"/>
  <c r="H14" i="12"/>
  <c r="H68" i="12"/>
  <c r="I26" i="12"/>
  <c r="E79" i="12"/>
  <c r="D79" i="12" s="1"/>
  <c r="B79" i="12" s="1"/>
  <c r="E78" i="12"/>
  <c r="E34" i="12"/>
  <c r="F9" i="12"/>
  <c r="F14" i="12"/>
  <c r="D14" i="12" s="1"/>
  <c r="B14" i="12" s="1"/>
  <c r="F35" i="12"/>
  <c r="H50" i="12"/>
  <c r="H66" i="12"/>
  <c r="F7" i="12"/>
  <c r="G83" i="12"/>
  <c r="G9" i="12"/>
  <c r="I24" i="12"/>
  <c r="I84" i="12"/>
  <c r="D84" i="12" s="1"/>
  <c r="B84" i="12" s="1"/>
  <c r="D53" i="12"/>
  <c r="B53" i="12" s="1"/>
  <c r="F89" i="12"/>
  <c r="D89" i="12" s="1"/>
  <c r="B89" i="12" s="1"/>
  <c r="F84" i="12"/>
  <c r="F88" i="12"/>
  <c r="F68" i="12"/>
  <c r="F58" i="12"/>
  <c r="F33" i="12"/>
  <c r="H44" i="12"/>
  <c r="G40" i="12"/>
  <c r="F56" i="12"/>
  <c r="F43" i="12"/>
  <c r="F12" i="12"/>
  <c r="H55" i="12"/>
  <c r="H59" i="12"/>
  <c r="D59" i="12" s="1"/>
  <c r="B59" i="12" s="1"/>
  <c r="H81" i="12"/>
  <c r="H78" i="12"/>
  <c r="E51" i="12"/>
  <c r="G14" i="12"/>
  <c r="G45" i="12"/>
  <c r="D86" i="12"/>
  <c r="B86" i="12" s="1"/>
  <c r="I51" i="12"/>
  <c r="D51" i="12" s="1"/>
  <c r="B51" i="12" s="1"/>
  <c r="F78" i="12"/>
  <c r="F55" i="12"/>
  <c r="F39" i="12"/>
  <c r="F26" i="12"/>
  <c r="H7" i="12"/>
  <c r="H10" i="12"/>
  <c r="H65" i="12"/>
  <c r="H58" i="12"/>
  <c r="E19" i="12"/>
  <c r="E89" i="12"/>
  <c r="F17" i="12"/>
  <c r="F50" i="12"/>
  <c r="G88" i="12"/>
  <c r="F51" i="12"/>
  <c r="H72" i="12"/>
  <c r="H75" i="12"/>
  <c r="D75" i="12" s="1"/>
  <c r="B75" i="12" s="1"/>
  <c r="H63" i="12"/>
  <c r="H62" i="12"/>
  <c r="H47" i="12"/>
  <c r="G95" i="12"/>
  <c r="G33" i="12"/>
  <c r="G26" i="12"/>
  <c r="G23" i="12"/>
  <c r="G18" i="12"/>
  <c r="G11" i="12"/>
  <c r="D22" i="12"/>
  <c r="B22" i="12" s="1"/>
  <c r="I83" i="12"/>
  <c r="F92" i="12"/>
  <c r="D92" i="12" s="1"/>
  <c r="B92" i="12" s="1"/>
  <c r="F80" i="12"/>
  <c r="F36" i="12"/>
  <c r="F32" i="12"/>
  <c r="F28" i="12"/>
  <c r="D28" i="12" s="1"/>
  <c r="B28" i="12" s="1"/>
  <c r="H34" i="12"/>
  <c r="H43" i="12"/>
  <c r="H86" i="12"/>
  <c r="H82" i="12"/>
  <c r="H79" i="12"/>
  <c r="H98" i="12"/>
  <c r="D98" i="12" s="1"/>
  <c r="B98" i="12" s="1"/>
  <c r="G7" i="12"/>
  <c r="H9" i="12"/>
  <c r="H29" i="12"/>
  <c r="H42" i="12"/>
  <c r="H39" i="12"/>
  <c r="I15" i="12"/>
  <c r="I94" i="12"/>
  <c r="I17" i="12"/>
  <c r="I81" i="12"/>
  <c r="I34" i="12"/>
  <c r="I80" i="12"/>
  <c r="I9" i="12"/>
  <c r="I72" i="12"/>
  <c r="D72" i="12" s="1"/>
  <c r="B72" i="12" s="1"/>
  <c r="I63" i="12"/>
  <c r="D63" i="12" s="1"/>
  <c r="B63" i="12" s="1"/>
  <c r="I52" i="12"/>
  <c r="I50" i="12"/>
  <c r="I40" i="12"/>
  <c r="D42" i="12"/>
  <c r="B42" i="12" s="1"/>
  <c r="I11" i="12"/>
  <c r="I73" i="12"/>
  <c r="I67" i="12"/>
  <c r="I60" i="12"/>
  <c r="I35" i="12"/>
  <c r="D35" i="12" s="1"/>
  <c r="B35" i="12" s="1"/>
  <c r="I70" i="12"/>
  <c r="I41" i="12"/>
  <c r="I14" i="12"/>
  <c r="I57" i="12"/>
  <c r="I21" i="12"/>
  <c r="I92" i="12"/>
  <c r="I78" i="12"/>
  <c r="I55" i="12"/>
  <c r="I49" i="12"/>
  <c r="D49" i="12" s="1"/>
  <c r="B49" i="12" s="1"/>
  <c r="I42" i="12"/>
  <c r="D90" i="12"/>
  <c r="B90" i="12" s="1"/>
  <c r="D41" i="12"/>
  <c r="B41" i="12" s="1"/>
  <c r="D48" i="12"/>
  <c r="B48" i="12" s="1"/>
  <c r="D17" i="12"/>
  <c r="B17" i="12" s="1"/>
  <c r="D45" i="12"/>
  <c r="B45" i="12" s="1"/>
  <c r="D55" i="12"/>
  <c r="B55" i="12" s="1"/>
  <c r="I68" i="12"/>
  <c r="D68" i="12" s="1"/>
  <c r="B68" i="12" s="1"/>
  <c r="D11" i="12"/>
  <c r="B11" i="12" s="1"/>
  <c r="D9" i="12"/>
  <c r="B9" i="12" s="1"/>
  <c r="D30" i="12"/>
  <c r="B30" i="12" s="1"/>
  <c r="D97" i="12"/>
  <c r="B97" i="12" s="1"/>
  <c r="G80" i="12"/>
  <c r="G8" i="12"/>
  <c r="I36" i="12"/>
  <c r="D36" i="12" s="1"/>
  <c r="B36" i="12" s="1"/>
  <c r="F64" i="12"/>
  <c r="F57" i="12"/>
  <c r="D57" i="12" s="1"/>
  <c r="B57" i="12" s="1"/>
  <c r="E16" i="12"/>
  <c r="E83" i="12"/>
  <c r="E21" i="12"/>
  <c r="E85" i="12"/>
  <c r="D85" i="12" s="1"/>
  <c r="B85" i="12" s="1"/>
  <c r="G85" i="12"/>
  <c r="G82" i="12"/>
  <c r="D82" i="12" s="1"/>
  <c r="B82" i="12" s="1"/>
  <c r="G44" i="12"/>
  <c r="D44" i="12" s="1"/>
  <c r="B44" i="12" s="1"/>
  <c r="G10" i="12"/>
  <c r="I18" i="12"/>
  <c r="I95" i="12"/>
  <c r="I74" i="12"/>
  <c r="F66" i="12"/>
  <c r="E18" i="12"/>
  <c r="H15" i="12"/>
  <c r="H73" i="12"/>
  <c r="G77" i="12"/>
  <c r="D77" i="12" s="1"/>
  <c r="B77" i="12" s="1"/>
  <c r="G39" i="12"/>
  <c r="I66" i="12"/>
  <c r="F34" i="12"/>
  <c r="E27" i="12"/>
  <c r="D27" i="12" s="1"/>
  <c r="B27" i="12" s="1"/>
  <c r="E66" i="12"/>
  <c r="I62" i="12"/>
  <c r="D62" i="12" s="1"/>
  <c r="B62" i="12" s="1"/>
  <c r="I91" i="12"/>
  <c r="D91" i="12" s="1"/>
  <c r="B91" i="12" s="1"/>
  <c r="I8" i="12"/>
  <c r="I32" i="12"/>
  <c r="D32" i="12" s="1"/>
  <c r="B32" i="12" s="1"/>
  <c r="G93" i="12"/>
  <c r="D93" i="12" s="1"/>
  <c r="B93" i="12" s="1"/>
  <c r="G50" i="12"/>
  <c r="G19" i="12"/>
  <c r="D19" i="12" s="1"/>
  <c r="B19" i="12" s="1"/>
  <c r="G12" i="12"/>
  <c r="D12" i="12" s="1"/>
  <c r="B12" i="12" s="1"/>
  <c r="I16" i="12"/>
  <c r="I38" i="12"/>
  <c r="D38" i="12" s="1"/>
  <c r="B38" i="12" s="1"/>
  <c r="I31" i="12"/>
  <c r="D31" i="12" s="1"/>
  <c r="B31" i="12" s="1"/>
  <c r="F74" i="12"/>
  <c r="G73" i="12"/>
  <c r="D73" i="12" s="1"/>
  <c r="B73" i="12" s="1"/>
  <c r="D56" i="12"/>
  <c r="B56" i="12" s="1"/>
  <c r="I43" i="12"/>
  <c r="D43" i="12" s="1"/>
  <c r="B43" i="12" s="1"/>
  <c r="G96" i="12"/>
  <c r="G64" i="12"/>
  <c r="D64" i="12" s="1"/>
  <c r="B64" i="12" s="1"/>
  <c r="G61" i="12"/>
  <c r="D61" i="12" s="1"/>
  <c r="B61" i="12" s="1"/>
  <c r="G58" i="12"/>
  <c r="D58" i="12" s="1"/>
  <c r="B58" i="12" s="1"/>
  <c r="G30" i="12"/>
  <c r="G21" i="12"/>
  <c r="I23" i="12"/>
  <c r="I10" i="12"/>
  <c r="I56" i="12"/>
  <c r="I47" i="12"/>
  <c r="D47" i="12" s="1"/>
  <c r="B47" i="12" s="1"/>
  <c r="I33" i="12"/>
  <c r="D33" i="12" s="1"/>
  <c r="B33" i="12" s="1"/>
  <c r="I29" i="12"/>
  <c r="D29" i="12" s="1"/>
  <c r="B29" i="12" s="1"/>
  <c r="I7" i="12"/>
  <c r="D96" i="12"/>
  <c r="B96" i="12" s="1"/>
  <c r="F94" i="12"/>
  <c r="F83" i="12"/>
  <c r="F24" i="12"/>
  <c r="D24" i="12" s="1"/>
  <c r="B24" i="12" s="1"/>
  <c r="F20" i="12"/>
  <c r="D20" i="12" s="1"/>
  <c r="B20" i="12" s="1"/>
  <c r="G97" i="12"/>
  <c r="G65" i="12"/>
  <c r="H26" i="12"/>
  <c r="D26" i="12" s="1"/>
  <c r="B26" i="12" s="1"/>
  <c r="H94" i="12"/>
  <c r="H13" i="12"/>
  <c r="H60" i="12"/>
  <c r="H71" i="12"/>
  <c r="D71" i="12" s="1"/>
  <c r="B71" i="12" s="1"/>
  <c r="D81" i="12" l="1"/>
  <c r="B81" i="12" s="1"/>
  <c r="D88" i="12"/>
  <c r="B88" i="12" s="1"/>
  <c r="D7" i="12"/>
  <c r="B7" i="12" s="1"/>
  <c r="D50" i="12"/>
  <c r="B50" i="12" s="1"/>
  <c r="D66" i="12"/>
  <c r="B66" i="12" s="1"/>
  <c r="D34" i="12"/>
  <c r="B34" i="12" s="1"/>
  <c r="D39" i="12"/>
  <c r="B39" i="12" s="1"/>
  <c r="D95" i="12"/>
  <c r="B95" i="12" s="1"/>
  <c r="D8" i="12"/>
  <c r="B8" i="12" s="1"/>
  <c r="D78" i="12"/>
  <c r="B78" i="12" s="1"/>
  <c r="D52" i="12"/>
  <c r="B52" i="12" s="1"/>
  <c r="D65" i="12"/>
  <c r="B65" i="12" s="1"/>
  <c r="D15" i="12"/>
  <c r="B15" i="12" s="1"/>
  <c r="D70" i="12"/>
  <c r="B70" i="12" s="1"/>
  <c r="D13" i="12"/>
  <c r="B13" i="12" s="1"/>
  <c r="D23" i="12"/>
  <c r="B23" i="12" s="1"/>
  <c r="D74" i="12"/>
  <c r="B74" i="12" s="1"/>
  <c r="D67" i="12"/>
  <c r="B67" i="12" s="1"/>
  <c r="D40" i="12"/>
  <c r="B40" i="12" s="1"/>
  <c r="D16" i="12"/>
  <c r="B16" i="12" s="1"/>
  <c r="D60" i="12"/>
  <c r="B60" i="12" s="1"/>
  <c r="D94" i="12"/>
  <c r="B94" i="12" s="1"/>
  <c r="D10" i="12"/>
  <c r="B10" i="12" s="1"/>
  <c r="D80" i="12"/>
  <c r="B80" i="12" s="1"/>
  <c r="D21" i="12"/>
  <c r="B21" i="12" s="1"/>
  <c r="D83" i="12"/>
  <c r="B83" i="12" s="1"/>
  <c r="D18" i="12"/>
  <c r="B18" i="12" s="1"/>
</calcChain>
</file>

<file path=xl/sharedStrings.xml><?xml version="1.0" encoding="utf-8"?>
<sst xmlns="http://schemas.openxmlformats.org/spreadsheetml/2006/main" count="2458" uniqueCount="580">
  <si>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</si>
  <si>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</si>
  <si>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</si>
  <si>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</si>
  <si>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</si>
  <si>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</si>
  <si>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</si>
  <si>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</si>
  <si>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</si>
  <si>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</si>
  <si>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</si>
  <si>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</si>
  <si>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</si>
  <si>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</si>
  <si>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</si>
  <si>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</si>
  <si>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</si>
  <si>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</si>
  <si>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</si>
  <si>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</si>
  <si>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</si>
  <si>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</si>
  <si>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</si>
  <si>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</si>
  <si>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</si>
  <si>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</si>
  <si>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</si>
  <si>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</si>
  <si>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</si>
  <si>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</si>
  <si>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</si>
  <si>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</si>
  <si>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</si>
  <si>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</si>
  <si>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</si>
  <si>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</si>
  <si>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</si>
  <si>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</si>
  <si>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</si>
  <si>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</si>
  <si>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</si>
  <si>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</si>
  <si>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</si>
  <si>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</si>
  <si>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</si>
  <si>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</si>
  <si>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</si>
  <si>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</si>
  <si>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</si>
  <si>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</si>
  <si>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</si>
  <si>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</si>
  <si>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</si>
  <si>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</si>
  <si>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</si>
  <si>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</si>
  <si>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</si>
  <si>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</si>
  <si>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</si>
  <si>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</si>
  <si>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</si>
  <si>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</si>
  <si>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</si>
  <si>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</si>
  <si>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</si>
  <si>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</si>
  <si>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</si>
  <si>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</si>
  <si>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</si>
  <si>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</si>
  <si>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</si>
  <si>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</si>
  <si>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</si>
  <si>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</si>
  <si>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</si>
  <si>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</si>
  <si>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</si>
  <si>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</si>
  <si>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</si>
  <si>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</si>
  <si>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</si>
  <si>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</si>
  <si>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</si>
  <si>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</si>
  <si>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</si>
  <si>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</si>
  <si>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</si>
  <si>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</si>
  <si>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</si>
  <si>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</si>
  <si>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</si>
  <si>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</si>
  <si>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</si>
  <si>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Вопросы и варианты ответов</t>
  </si>
  <si>
    <t>Баллы</t>
  </si>
  <si>
    <t>Понижающие коэффициенты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</si>
  <si>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</si>
  <si>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</si>
  <si>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</si>
  <si>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Итого</t>
  </si>
  <si>
    <t>баллы</t>
  </si>
  <si>
    <t>Наименование субъекта                                               Российской Федерации</t>
  </si>
  <si>
    <t>К1</t>
  </si>
  <si>
    <t>Нет, не содержится или не отвечает требованиям</t>
  </si>
  <si>
    <t>Да, содержится</t>
  </si>
  <si>
    <t>75% и более</t>
  </si>
  <si>
    <t>1.1</t>
  </si>
  <si>
    <t>1.2</t>
  </si>
  <si>
    <t>1.3</t>
  </si>
  <si>
    <t>1.4</t>
  </si>
  <si>
    <t>1.5</t>
  </si>
  <si>
    <t>Оценка показателя 1.2</t>
  </si>
  <si>
    <t>Оценка показателя 1.3</t>
  </si>
  <si>
    <t>Оценка показателя 1.4</t>
  </si>
  <si>
    <t xml:space="preserve">Нет, не содержится </t>
  </si>
  <si>
    <t>Итого по разделу 1</t>
  </si>
  <si>
    <t>Максимальное количество баллов</t>
  </si>
  <si>
    <t>%</t>
  </si>
  <si>
    <t>% от максимального количества баллов по разделу 1</t>
  </si>
  <si>
    <t xml:space="preserve">№ п/п </t>
  </si>
  <si>
    <t>К2</t>
  </si>
  <si>
    <t xml:space="preserve">Да, размещен </t>
  </si>
  <si>
    <t>Нет, в установленные сроки не размещен</t>
  </si>
  <si>
    <t>Для оценки показателя, как минимум, должны быть представлены сведения по статьям доходов для 1-7 подгрупп 1 группы и для 2 подгруппы 2 группы классификации доходов бюджетов. Если указанные требования не выполняются, оценка показателя принимает значение 0 баллов.</t>
  </si>
  <si>
    <t>50% и более</t>
  </si>
  <si>
    <t>Менее 50% или расчет показателя невозможен</t>
  </si>
  <si>
    <t>Номер закона</t>
  </si>
  <si>
    <t>-</t>
  </si>
  <si>
    <t>Оценка показателя 1.1</t>
  </si>
  <si>
    <t>Дата подписания закона</t>
  </si>
  <si>
    <t>Дополнительный комментарий к оценке показателя и применению понижающих коэффициентов</t>
  </si>
  <si>
    <t>Ссылка на источник данных</t>
  </si>
  <si>
    <t>Сайт финоргана или страница, где публикуются бюджетные данные, на сайте исполнительных органов власти</t>
  </si>
  <si>
    <t>Специализированный портал для публикации бюджетных данных</t>
  </si>
  <si>
    <t>Детализация по безвозмездным поступлениям</t>
  </si>
  <si>
    <t>Оценка показателя 1.5</t>
  </si>
  <si>
    <t>нет данных</t>
  </si>
  <si>
    <t>Да</t>
  </si>
  <si>
    <t>Нет</t>
  </si>
  <si>
    <t>http://bryanskoblfin.ru/Show/Category/10?ItemId=4</t>
  </si>
  <si>
    <t>http://dtf.avo.ru/zakony-vladimirskoj-oblasti</t>
  </si>
  <si>
    <t>http://www.gfu.vrn.ru/regulatory/normativnye-pravovye-akty/zakony-voronezhskoy-oblasti-/zakony-voronezhskoy-oblasti-ob-oblastnom-byudzhete.php</t>
  </si>
  <si>
    <t>Не актуализируется: http://nb44.ru/</t>
  </si>
  <si>
    <t>http://budget.mosreg.ru/byudzhet-dlya-grazhdan/zakon-o-byudzhete-mo/</t>
  </si>
  <si>
    <t>http://orel-region.ru/index.php?head=20&amp;part=25&amp;in=131</t>
  </si>
  <si>
    <t>https://minfin.ryazangov.ru/documents/</t>
  </si>
  <si>
    <t>http://www.tverfin.ru/np-baza/regionalnye-normativnye-pravovye-akty/</t>
  </si>
  <si>
    <t>http://www.yarregion.ru/depts/depfin/tmpPages/docs.aspx</t>
  </si>
  <si>
    <t>http://minfin.rkomi.ru/minfin_rkomi/minfin_rbudj/budjet/</t>
  </si>
  <si>
    <t>http://minfin.gov-murman.ru/open-budget/regional_budget/law_of_budget/</t>
  </si>
  <si>
    <t>http://dfei.adm-nao.ru/zakony-o-byudzhete/</t>
  </si>
  <si>
    <t>http://dfto.ru/index.php/razdel/zakon-o-budgete/zakon-o-byudjete</t>
  </si>
  <si>
    <t>Нет портала</t>
  </si>
  <si>
    <t>http://minfin.kalmregion.ru/deyatelnost/byudzhet-respubliki-kalmykiya/</t>
  </si>
  <si>
    <t>http://budget.rk.ifinmon.ru/dokumenty/zakon-o-byudzhete</t>
  </si>
  <si>
    <t>http://www.minfinkubani.ru/budget_execution/budget_law/index.php</t>
  </si>
  <si>
    <t>https://minfin.astrobl.ru/site-page/zakony-o-byudzhete-ao</t>
  </si>
  <si>
    <t>http://mf.nnov.ru/index.php?option=com_k2&amp;view=item&amp;id=1509:zakony-ob-oblastnom-byudzhete-na-ocherednoj-finansovyj-god-i-na-planovyj-period&amp;Itemid=553</t>
  </si>
  <si>
    <t>http://minfin.orb.ru/%D0%B7%D0%B0%D0%BA%D0%BE%D0%BD-%D0%BE%D0%B1-%D0%BE%D0%B1%D0%BB%D0%B0%D1%81%D1%82%D0%BD%D0%BE%D0%BC-%D0%B1%D1%8E%D0%B4%D0%B6%D0%B5%D1%82%D0%B5/</t>
  </si>
  <si>
    <t>http://finance.pnzreg.ru/docs/bpo/osnzakon.php</t>
  </si>
  <si>
    <t>http://minfin.midural.ru/document/category/20%20-%20document_list#document_list</t>
  </si>
  <si>
    <t>http://www.minfin74.ru/mBudget/law/</t>
  </si>
  <si>
    <t>http://gfu.ru/budget/obl/section.php?IBLOCK_ID=125&amp;SECTION_ID=1176</t>
  </si>
  <si>
    <t>http://openbudget.gfu.ru/budget/law/</t>
  </si>
  <si>
    <t>http://primorsky.ru/authorities/executive-agencies/departments/finance/laws.php</t>
  </si>
  <si>
    <t>http://www.fin.amurobl.ru/normativnye-dokumenty.php?SECTION_ID=96</t>
  </si>
  <si>
    <t>http://www.eao.ru/isp-vlast/finansovoe-upravlenie-pravitelstva/byudzhet/?sphrase_id=21692</t>
  </si>
  <si>
    <t>Не обнаружено: http://www.minfin34.ru/documents/</t>
  </si>
  <si>
    <t>Не обнаружено: http://minfin.donland.ru:8088/</t>
  </si>
  <si>
    <t>Не обнаружено: http://adm.vintech.ru:8096/ebudget/Menu/Page/36</t>
  </si>
  <si>
    <t>Не обнаружено: http://feaweb.yamalfin.ru/bdg/zakon-o-byudzhete/prioritetnye-napravleniya-byudzhetnoj-politiki-yanao</t>
  </si>
  <si>
    <t>Не обнаружено: http://www.open.minfin-altai.ru/open-budget/zakony.html</t>
  </si>
  <si>
    <t>http://budget.govrb.ru/ebudget/Show/Category/15?ItemId=233&amp;headingId=</t>
  </si>
  <si>
    <t>Не обнаружено: https://www.mos.ru/findep/</t>
  </si>
  <si>
    <t>Переход на специализированный портал: https://minfin.tularegion.ru/</t>
  </si>
  <si>
    <t xml:space="preserve">Дата подписания закона </t>
  </si>
  <si>
    <t>Комментарий</t>
  </si>
  <si>
    <t>для общего объема субсидий</t>
  </si>
  <si>
    <t>для распределенных субсидий</t>
  </si>
  <si>
    <t xml:space="preserve">Республика Ингушетия </t>
  </si>
  <si>
    <t>Детализация по налоговым и неналоговым доходам</t>
  </si>
  <si>
    <t>Номер приложения</t>
  </si>
  <si>
    <t xml:space="preserve">Комментарий </t>
  </si>
  <si>
    <t>Номер статьи</t>
  </si>
  <si>
    <t>Не обнаружено: http://open.findep.org/</t>
  </si>
  <si>
    <t>- *</t>
  </si>
  <si>
    <t>В случае размещения закона о бюджете в неструктурированном виде применяется понижающий коэффициент (что не исключает других случаев применения понижающих коэффициентов).</t>
  </si>
  <si>
    <t>Проведение расчетов с использованием видов расходов классификации расходов бюджетов в целях оценки показателя не осуществляется.</t>
  </si>
  <si>
    <t>Да, содержатся</t>
  </si>
  <si>
    <t xml:space="preserve">Нет, не содержатся </t>
  </si>
  <si>
    <t xml:space="preserve">В целях оценки показателя учитываются субсидии, распределение которых по муниципальным образованиям утверждено законом о бюджете. Сводные данные о распределении субсидий по муниципальным образованиям без детализации по их конкретным видам в целях оценки показателя не учитываются. </t>
  </si>
  <si>
    <t>Примечание. * Явление отсутствует, по субъекту Российской Федерации произведена корректировка максимального количества баллов.</t>
  </si>
  <si>
    <t xml:space="preserve">АНКЕТА ДЛЯ СОСТАВЛЕНИЯ РЕЙТИНГА СУБЪЕКТОВ РОССИЙСКОЙ ФЕДЕРАЦИИ ПО УРОВНЮ ОТКРЫТОСТИ БЮДЖЕТНЫХ ДАННЫХ В 2019 ГОДУ </t>
  </si>
  <si>
    <t>Для оценки показателей раздела используется первоначально принятый закон субъекта Российской Федерации о бюджете на 2019 год и на плановый период 2020 и 2021 годов. Иные документы и материалы в целях оценки показателей раздела не учитываются.</t>
  </si>
  <si>
    <t>Размещен ли первоначально принятый закон о бюджете на 2019 год и на плановый период 2020 и 2021 годов в открытом доступе на сайте, предназначенном для размещения бюджетных данных?</t>
  </si>
  <si>
    <t xml:space="preserve">В целях оценки показателя учитывается размещение закона в полном объеме, включая текстовую часть и все приложения к закону. В случае если указанное требование не выполняется (размещены отдельные составляющие закона), оценка показателя принимает значение 0 баллов. </t>
  </si>
  <si>
    <t>В целях составления рейтинга надлежащей практикой считается размещение в открытом доступе закона о бюджете в течение десяти рабочих дней с даты его подписания. В случае если указанное требование не выполняется, оценка показателя принимает значение 0 баллов.</t>
  </si>
  <si>
    <t>Содержится ли в составе закона о бюджете приложение о прогнозируемых объемах поступлений по видам доходов на 2019 год и на плановый период 2020 и 2021 годов?</t>
  </si>
  <si>
    <t>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2019 год и на плановый период 2020 и 2021 годов?</t>
  </si>
  <si>
    <t>В целях оценки показателя учитываются сведения, содержащиеся в текстовой части закона о бюджете и (или) в приложении (приложениях) к закону о бюджете, которые непосредственно указывают общий объем субсидий, общий объем субвенций и общий объем иных межбюджетных трансфертов, предусмотренных местным бюджетам на 2019 год и на плановый период 2020 и 2021 годов.</t>
  </si>
  <si>
    <t>Какая доля субсидий местным бюджетам на 2019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2019 год)?</t>
  </si>
  <si>
    <t xml:space="preserve">В целях оценки показателя используются сведения об общем объеме субсидий местным бюджетам на 2019 год, непосредственно содержащиеся в текстовой части закона о бюджете и (или) приложении к нему, или осуществляется расчет по ведомственной структуре расходов с использованием вида расходов 520 или 521 и 522. В случае если определить общий объем субсидий местным бюджетам на 2019 год указанными способами не представляется возможным, оценка показателя принимает значение 0 баллов. </t>
  </si>
  <si>
    <t>В случае если законом о бюджете субъекта РФ (за исключением городов федерального значения) субсидии местным бюджетам на 2019 год не предусмотрены, для соответствующего субъекта РФ оценка показателя принимает значение 0 баллов. В случае если законом о бюджете города федерального значения субсидии местным бюджетам на 2019 год не предусмотрены, для соответствующего субъекта РФ оценка показателя не осуществляется, производится корректировка максимального количества баллов.</t>
  </si>
  <si>
    <t>РАЗДЕЛ 1.    ПЕРВОНАЧАЛЬНО УТВЕРЖДЕННЫЙ БЮДЖЕТ</t>
  </si>
  <si>
    <t>1.1 Размещен ли первоначально принятый закон о бюджете на 2019 год и на плановый период 2020 и 2021 годов в открытом доступе на сайте, предназначенном для размещения бюджетных данных?</t>
  </si>
  <si>
    <t>1.2 Содержится ли в составе закона о бюджете приложение о прогнозируемых объемах поступлений по видам доходов на 2019 год и на плановый период 2020 и 2021 годов?</t>
  </si>
  <si>
    <t>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2019 год и на плановый период 2020 и 2021 годов?</t>
  </si>
  <si>
    <t>1.5 Какая доля субсидий местным бюджетам на 2019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2019 год)?</t>
  </si>
  <si>
    <t>Исходные данные и оценка показателя "1.1 Размещен ли первоначально принятый закон о бюджете на 2019 год и на плановый период 2020 и 2021 годов в открытом доступе на сайте, предназначенном для размещения бюджетных данных?"</t>
  </si>
  <si>
    <t>Источник данных: Закон субъекта РФ о бюджете на 2019 год на плановый период 2020  и 2021 годов</t>
  </si>
  <si>
    <t>Исходные данные и оценка показателя "1.2 Содержится ли в составе закона о бюджете приложение о прогнозируемых объемах поступлений по видам доходов на 2019 год и на плановый период 2020 и 2021 годов?"</t>
  </si>
  <si>
    <t>Исходные данные и оценка показателя "1.3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2019 год и на плановый период 2020 и 2021 годов?"</t>
  </si>
  <si>
    <t>Исходные данные и оценка показателя "1.5  Какая доля субсидий местным бюджетам на 2019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2019 год)?"</t>
  </si>
  <si>
    <t>http://beldepfin.ru/dokumenty/vse-dokumenty/zakon-belgorodskoj-oblasti-ot-19-dekabrya-2018-god/</t>
  </si>
  <si>
    <t>http://df.ivanovoobl.ru/regionalnye-finansy/zakon-ob-oblastnom-byudzhete/</t>
  </si>
  <si>
    <t>http://admoblkaluga.ru/main/work/finances/budget/20192021.php</t>
  </si>
  <si>
    <t>http://depfin.adm44.ru/Budget/Zakon/zakon19/index.aspx</t>
  </si>
  <si>
    <t>http://adm.rkursk.ru/index.php?id=693&amp;mat_id=86759&amp;page=1</t>
  </si>
  <si>
    <t>Не обнаружено: http://mef.mosreg.ru/</t>
  </si>
  <si>
    <t>http://ufin48.ru/Show/Tag/%D0%91%D1%8E%D0%B4%D0%B6%D0%B5%D1%82</t>
  </si>
  <si>
    <t>http://www.finsmol.ru/zbudget/a0oAgQRSSXRf</t>
  </si>
  <si>
    <t>http://fin.tmbreg.ru/6347/2010/8660.html</t>
  </si>
  <si>
    <t>Не обнаружено: http://budget76.ru/</t>
  </si>
  <si>
    <t>http://budget.mos.ru/BudgetAttachements_2019_2021</t>
  </si>
  <si>
    <t>http://minfin.karelia.ru/2019-2021-gody/</t>
  </si>
  <si>
    <t>Не обнаружено: http://budget.karelia.ru/byudzhet/dokumenty/2018</t>
  </si>
  <si>
    <t>https://dvinaland.ru/budget/zakon/</t>
  </si>
  <si>
    <t>https://df.gov35.ru/otkrytyy-byudzhet/zakony-ob-oblastnom-byudzhete/2019/index.php?ELEMENT_ID=9782</t>
  </si>
  <si>
    <t>https://minfin39.ru/budget/process/current/</t>
  </si>
  <si>
    <t>http://budget.lenobl.ru/documents/?page=0&amp;sortOrder=&amp;type=&amp;sortName=&amp;sortDate=</t>
  </si>
  <si>
    <t>Не обнаружено: http://portal.novkfo.ru/Menu/Page/79</t>
  </si>
  <si>
    <t>http://finance.pskov.ru/doc/documents</t>
  </si>
  <si>
    <t>Не обнаружено: http://bks.pskov.ru/ebudget/Show/Category/10?ItemId=257</t>
  </si>
  <si>
    <t>Не обнаружено: https://b4u.gov-murman.ru/budget_guides/</t>
  </si>
  <si>
    <t>https://fincom.gov.spb.ru/budget/open/materials/1</t>
  </si>
  <si>
    <t>http://minfin01-maykop.ru/Show/Category/7?page=1&amp;ItemId=55&amp;filterYear=2018</t>
  </si>
  <si>
    <t>https://minfin.rk.gov.ru/ru/structure/2018_12_26_15_18_zakon_respubliki_krym_o_biudzhete_respubliki_krym_na_2019_god_i_na_planovyi_period_2020_i_2021_godov_ot_20_12_2018_556_zrk_2018</t>
  </si>
  <si>
    <t>http://volgafin.volgograd.ru/norms/acts/15905/</t>
  </si>
  <si>
    <t>Не обнаружено: http://depfin.sev.gov.ru:49400/%D0%BD%D0%BE%D1%80%D0%BC%D0%B0%D1%82%D0%B8%D0%B2%D0%BD%D0%BE-%D0%BF%D1%80%D0%B0%D0%B2%D0%BE%D0%B2%D1%8B%D0%B5-%D0%B0%D0%BA%D1%82%D1%8B/%D1%80%D0%B5%D0%B3%D0%B8%D0%BE%D0%BD%D0%B0%D0%BB%D1%8C%D0%BD%D1%8B%D0%B5-%D0%BD%D0%BE%D1%80%D0%BC%D0%B0%D1%82%D0%B8%D0%B2%D0%BD%D0%BE-%D0%BF%D1%80%D0%B0%D0%B2%D0%BE%D0%B2%D1%8B%D0%B5-%D0%B0%D0%BA/</t>
  </si>
  <si>
    <t>Не обнаружено: http://portal.minfinrd.ru/Menu/Page/115</t>
  </si>
  <si>
    <t>https://mfri.ru/index.php/open-budget/pervonachalno-utverzhdennyj-byudzhet/2565-zakon-respubliki-ingushetii-o-respublikanskom-byudzhete-na-2019-god-i-na-planovyj-period-2020-i-2021-godov</t>
  </si>
  <si>
    <t>Не обнаружено: http://pravitelstvo.kbr.ru/oigv/minfin/npi/zakonodatelstva_i_podzakonnye_normativnye_akty.php</t>
  </si>
  <si>
    <t>http://minfin09.ru/2018/12/%D0%B7%D0%B0%D0%BA%D0%BE%D0%BD-%D0%BA%D0%B0%D1%80%D0%B0%D1%87%D0%B0%D0%B5%D0%B2%D0%BE-%D1%87%D0%B5%D1%80%D0%BA%D0%B5%D1%81%D1%81%D0%BA%D0%BE%D0%B9-%D1%80%D0%B5%D1%81%D0%BF%D1%83%D0%B1%D0%BB%D0%B8-13/</t>
  </si>
  <si>
    <t>http://minfin.alania.gov.ru/node/483</t>
  </si>
  <si>
    <t>http://forcitizens.ru/ob/dokumenty/zakon-o-byudzhete/na-2019-god</t>
  </si>
  <si>
    <t>http://openbudsk.ru/zakon-o-byudzhete-na-2019/</t>
  </si>
  <si>
    <t>https://minfin.bashkortostan.ru/documents/active/171520/</t>
  </si>
  <si>
    <t>Не обнаружено: http://openbudget.bashkortostan.ru/approved/original-law</t>
  </si>
  <si>
    <t>http://minfin.tatarstan.ru/rus/byudzhet-2019.htm</t>
  </si>
  <si>
    <t>http://www.mfur.ru/budjet/formirovanie/2019/zakon-ur-o-byudzhete-udmurtskoy-respubliki-na-2019-god-i-na-planovyy-period-2020-i-2021-godov.php</t>
  </si>
  <si>
    <t>http://budget.cap.ru/Show/Category/242?ItemId=720</t>
  </si>
  <si>
    <t>Не обнаружено: http://budget.permkrai.ru/budget/indicators2018</t>
  </si>
  <si>
    <t>http://www.minfin.kirov.ru/otkrytyy-byudzhet/dlya-spetsialistov/oblastnoy-byudzhet/byudzhet-2019-2021-normativnye-dokumenty/</t>
  </si>
  <si>
    <t>Не обнаружено: http://mf.nnov.ru:8025/index.php</t>
  </si>
  <si>
    <t>Не обнаружено: http://budget.orb.ru/bs/npa</t>
  </si>
  <si>
    <t>http://minfin-samara.ru/2019-2021/</t>
  </si>
  <si>
    <t>Не обнаружено: http://budget.minfin-samara.ru/dokumenty/zakon-o-byudzhete-samarskoj-oblasti/</t>
  </si>
  <si>
    <t>Не обнаружено: http://ufo.ulntc.ru/index.php?mgf=budget/open_budget&amp;slep=net</t>
  </si>
  <si>
    <t>http://www.finupr.kurganobl.ru/index.php?test=bud19</t>
  </si>
  <si>
    <t>Не обнаружено: http://info.mfural.ru/ebudget/Menu/Page/1</t>
  </si>
  <si>
    <t>https://admtyumen.ru/ogv_ru/finance/finance/bugjet/more.htm?id=11579361@cmsArticle</t>
  </si>
  <si>
    <t>Не обнаружено: http://open.minfin74.ru/</t>
  </si>
  <si>
    <t>https://depfin.admhmao.ru/otkrytyy-byudzhet/planirovanie-byudzheta/zakony-o-byudzhete-avtonomnogo-okruga/na-2019-god-i-planovyy-period-2020-i-2021-godov/2098138/zakon-khanty-mansiyskogo-avtonomnogo-okruga-yugry-ot-15-11-2018-goda-91-oz-o-byudzhete-khanty-mansiy</t>
  </si>
  <si>
    <t>http://www.minfintuva.ru/byudzhet-respubliki-tyva-na-2019-i-na-planovyj-period-2020-i-2021-godov/</t>
  </si>
  <si>
    <t>https://r-19.ru/authorities/ministry-of-finance-of-the-republic-of-khakassia/docs/6518/66877.html</t>
  </si>
  <si>
    <t>http://fin22.ru/bud/z2019/</t>
  </si>
  <si>
    <t>http://minfin.krskstate.ru/openbudget/law</t>
  </si>
  <si>
    <t>https://www.ofukem.ru/budget/laws2019/</t>
  </si>
  <si>
    <t>https://openbudget.mfnso.ru/formirovanie-budgeta/zakon-o-byudzhete-i-proekt-zakona-o-byudzhete/2019-zakonbudget/zakon-ob-oblastnom-byudzhete-2019-god</t>
  </si>
  <si>
    <t>http://mf.omskportal.ru/ru/RegionalPublicAuthorities/executivelist/MF/otkrbudg/zakonoblbudg/2019-2021.html</t>
  </si>
  <si>
    <t>http://budget.omsk.ifinmon.ru/napravleniya/o-byudzhete/dokumenty/zakon-ob-oblastnom-byudzhete/2019</t>
  </si>
  <si>
    <t>http://www.findep.org/zakoni-tomskoy-oblasti.html</t>
  </si>
  <si>
    <t>http://budget.sakha.gov.ru/ebudget/Menu/Page/326</t>
  </si>
  <si>
    <t>https://www.kamgov.ru/minfin/budzet-2019</t>
  </si>
  <si>
    <t>Переход на специализированный портал: http://sakhminfin.ru/</t>
  </si>
  <si>
    <t>https://openbudget.sakhminfin.ru/Menu/Page/547</t>
  </si>
  <si>
    <t>Не обнаружено: https://minfin.49gov.ru/documents/?doc_type=2</t>
  </si>
  <si>
    <t>85-РЗ</t>
  </si>
  <si>
    <t>1, 2</t>
  </si>
  <si>
    <t>107-З</t>
  </si>
  <si>
    <t>3, 4</t>
  </si>
  <si>
    <t>5, 6</t>
  </si>
  <si>
    <t>158-ОЗ</t>
  </si>
  <si>
    <t>131-ОЗ</t>
  </si>
  <si>
    <t>165-ОЗ</t>
  </si>
  <si>
    <t>76-ОЗ</t>
  </si>
  <si>
    <t>419-ОЗ</t>
  </si>
  <si>
    <t>6, 7</t>
  </si>
  <si>
    <t>495-6-ЗКО</t>
  </si>
  <si>
    <t>86-ЗКО </t>
  </si>
  <si>
    <t>224-ОЗ</t>
  </si>
  <si>
    <t>216/2018-ОЗ</t>
  </si>
  <si>
    <t>93-ОЗ</t>
  </si>
  <si>
    <t>132-з</t>
  </si>
  <si>
    <t>6-9</t>
  </si>
  <si>
    <t>307-З</t>
  </si>
  <si>
    <t xml:space="preserve">71-зо </t>
  </si>
  <si>
    <t>http://portal.tverfin.ru/portal/Menu/Page/632</t>
  </si>
  <si>
    <t>107-ЗТО</t>
  </si>
  <si>
    <t>93-з</t>
  </si>
  <si>
    <t>2337-ЗРК</t>
  </si>
  <si>
    <t>110-РЗ</t>
  </si>
  <si>
    <t>35-4-ОЗ</t>
  </si>
  <si>
    <t>4465-ОЗ</t>
  </si>
  <si>
    <t>1-4</t>
  </si>
  <si>
    <t>130-оз</t>
  </si>
  <si>
    <t>2334-01-ЗМО</t>
  </si>
  <si>
    <t>342-ОЗ</t>
  </si>
  <si>
    <t>4, 5</t>
  </si>
  <si>
    <t>1910-ОЗ</t>
  </si>
  <si>
    <t>711-144</t>
  </si>
  <si>
    <t>26-оз</t>
  </si>
  <si>
    <t>19-VI-З</t>
  </si>
  <si>
    <t>556-ЗРК/2018</t>
  </si>
  <si>
    <t>http://xn--80abalffrn3a0cm0k.xn--p1ai/o-byudzhete/dokumenty/ministerstvo-finansov-krasnodarskogo-kraya/1035-zakon-krasnodarskogo-kraya-ot-21-dekabrya-2018-goda-3939-kz</t>
  </si>
  <si>
    <t>3939-КЗ </t>
  </si>
  <si>
    <t>116/2018-ОЗ</t>
  </si>
  <si>
    <t>134-ОД</t>
  </si>
  <si>
    <t>70-ЗС</t>
  </si>
  <si>
    <t>http://www.minfin.donland.ru/docs/s/259</t>
  </si>
  <si>
    <t>http://www.ob.sev.gov.ru/dokumenty/zakon-o-byudzhete/2019-i-planovyj-period-2020-2021-gg</t>
  </si>
  <si>
    <t>466-ЗС</t>
  </si>
  <si>
    <t>1, 3</t>
  </si>
  <si>
    <t>48-РЗ</t>
  </si>
  <si>
    <t>91-РЗ</t>
  </si>
  <si>
    <t>99-РЗ</t>
  </si>
  <si>
    <t>74-РЗ</t>
  </si>
  <si>
    <t>13, 14</t>
  </si>
  <si>
    <t>102-кз</t>
  </si>
  <si>
    <t>10, 11</t>
  </si>
  <si>
    <t>26-з</t>
  </si>
  <si>
    <t>https://www.minfinrm.ru/norm-akty-new/zakony/norm-prav-akty/budget-2019/</t>
  </si>
  <si>
    <t>102-З</t>
  </si>
  <si>
    <t>88-ЗРТ</t>
  </si>
  <si>
    <t>https://mfin.permkrai.ru/execution/docbud/2018/</t>
  </si>
  <si>
    <t>303-ПК</t>
  </si>
  <si>
    <t>210-ЗО</t>
  </si>
  <si>
    <t>9, 10</t>
  </si>
  <si>
    <t>142-З</t>
  </si>
  <si>
    <t>1417/367-VI-О</t>
  </si>
  <si>
    <t>3283-ЗПО</t>
  </si>
  <si>
    <t>95-ГД</t>
  </si>
  <si>
    <t>127-ЗСО</t>
  </si>
  <si>
    <t>http://ufo.ulntc.ru:8080/dokumenty/utverzhdennyj-zakon-o-byudzhete/2019-god</t>
  </si>
  <si>
    <t>173-ЗО</t>
  </si>
  <si>
    <t>144-ОЗ</t>
  </si>
  <si>
    <t>8, 9</t>
  </si>
  <si>
    <t>852-ЗО</t>
  </si>
  <si>
    <t>91-ОЗ</t>
  </si>
  <si>
    <t>http://www.yamalfin.ru/index.php?option=com_content&amp;view=article&amp;id=2948:2018-11-26-07-21-19&amp;catid=153:2018-11-26-07-07-30&amp;Itemid=120</t>
  </si>
  <si>
    <t>90-ЗАО</t>
  </si>
  <si>
    <t>2, 3</t>
  </si>
  <si>
    <t>https://www.minfin-altai.ru/deyatelnost/proekt-byudzheta-zakony-o-byudzhete-zakony-ob-ispolnenii-byudzheta/2019-2021/zakon-respubliki-altay-ot-17-12-2018-g-75-rz.php</t>
  </si>
  <si>
    <t>75-РЗ</t>
  </si>
  <si>
    <t>10-13</t>
  </si>
  <si>
    <t>252-VI</t>
  </si>
  <si>
    <t>446-ЗРТ</t>
  </si>
  <si>
    <t>82-ЗРХ</t>
  </si>
  <si>
    <t>93-ЗС</t>
  </si>
  <si>
    <t>http://xn--h1aakfb4b.xn--80aaaac8algcbgbck3fl0q.xn--p1ai/byudjet/konsolidirovannyy-kraevoy-byudjet/zakony/zakon-zabaykalskogo-kraya-ot-25-dekabrya-2018--1668-zzk-quoto-byudjete-zabaykalskogo-kraya-na-2019-god-i-planovyy-period-2020-i-2021-godovquot</t>
  </si>
  <si>
    <t>1668-ЗЗК</t>
  </si>
  <si>
    <t>6-2299</t>
  </si>
  <si>
    <t>107-ОЗ</t>
  </si>
  <si>
    <t>332-ОЗ</t>
  </si>
  <si>
    <t>2121-ОЗ</t>
  </si>
  <si>
    <t>151-ОЗ</t>
  </si>
  <si>
    <t>418-КЗ</t>
  </si>
  <si>
    <t>http://ebudget.primorsky.ru/Menu/Page/346</t>
  </si>
  <si>
    <t>7, 8</t>
  </si>
  <si>
    <t>https://minfin.khabkrai.ru/portal/Show/Content/2804?ParentItemId=227</t>
  </si>
  <si>
    <t>96-ЗО</t>
  </si>
  <si>
    <t>2289-ОЗ</t>
  </si>
  <si>
    <t>46-РЗ</t>
  </si>
  <si>
    <t>59-З</t>
  </si>
  <si>
    <t>2078-З N 47-VI</t>
  </si>
  <si>
    <t>2331-ОЗ</t>
  </si>
  <si>
    <t>346-ОЗ</t>
  </si>
  <si>
    <t>81-ОЗ</t>
  </si>
  <si>
    <t>8, 10</t>
  </si>
  <si>
    <t>12, 13</t>
  </si>
  <si>
    <t>Детализация бюджетных ассигнований</t>
  </si>
  <si>
    <t>Раздел</t>
  </si>
  <si>
    <t>Подраздел</t>
  </si>
  <si>
    <t>19, 20</t>
  </si>
  <si>
    <t>8, 9, 12, 13</t>
  </si>
  <si>
    <t>6 (таблицы 1.1, 1.2)</t>
  </si>
  <si>
    <t>11, 12</t>
  </si>
  <si>
    <t>14, 15</t>
  </si>
  <si>
    <t>15-17</t>
  </si>
  <si>
    <t>18-20</t>
  </si>
  <si>
    <t>23-25</t>
  </si>
  <si>
    <t>14-16</t>
  </si>
  <si>
    <t>11-15</t>
  </si>
  <si>
    <t>15-19</t>
  </si>
  <si>
    <t>13</t>
  </si>
  <si>
    <t>18, 20</t>
  </si>
  <si>
    <t>Исходные данные и оценка показателя "1.4 Содержатся ли в составе закона о бюджете сведения об общем объеме субсидий, общем объеме субвенций и общем объеме иных межбюджетных трансфертов, предусмотренных местным бюджетам на 2019 год и на плановый период 2020 и 2021 годов?"</t>
  </si>
  <si>
    <t>1.4 Содержатся ли в составе закона о бюджете сведения об общем объеме субсидий, общем объеме субвенций и общем объеме иных межбюджетных трансфертов, предусмотренных местным бюджетам на 2019 год и на плановый период 2020 и 2021 годов?</t>
  </si>
  <si>
    <t>17-18</t>
  </si>
  <si>
    <t>22-24</t>
  </si>
  <si>
    <t>16-21</t>
  </si>
  <si>
    <t>12-13</t>
  </si>
  <si>
    <t>11-12</t>
  </si>
  <si>
    <t>17, 20-21</t>
  </si>
  <si>
    <t>13-14</t>
  </si>
  <si>
    <t>19-21</t>
  </si>
  <si>
    <t>7</t>
  </si>
  <si>
    <t>8</t>
  </si>
  <si>
    <t>12, 12а, 12.1, 12.1а, 12.2, 12.2а</t>
  </si>
  <si>
    <t>22-27</t>
  </si>
  <si>
    <t>13-35</t>
  </si>
  <si>
    <t>18-19</t>
  </si>
  <si>
    <t>12, 14-15</t>
  </si>
  <si>
    <t>31-91</t>
  </si>
  <si>
    <t>13-15</t>
  </si>
  <si>
    <t>26-28</t>
  </si>
  <si>
    <t>16-17</t>
  </si>
  <si>
    <t>18-22, 31</t>
  </si>
  <si>
    <t>17, 19, 21</t>
  </si>
  <si>
    <t>16-20</t>
  </si>
  <si>
    <t>24-25</t>
  </si>
  <si>
    <t>12-15</t>
  </si>
  <si>
    <t>17-57</t>
  </si>
  <si>
    <t>указано в законе</t>
  </si>
  <si>
    <t>статья 13</t>
  </si>
  <si>
    <t>приложение 8</t>
  </si>
  <si>
    <t>приложение 13</t>
  </si>
  <si>
    <t>приложение 12</t>
  </si>
  <si>
    <t>приложение 17</t>
  </si>
  <si>
    <t>приложение 9</t>
  </si>
  <si>
    <t>приложение 19</t>
  </si>
  <si>
    <t>приложение 10</t>
  </si>
  <si>
    <t>приложение 14</t>
  </si>
  <si>
    <t>расчет по ВР 520</t>
  </si>
  <si>
    <t>приложение 11</t>
  </si>
  <si>
    <t>приложение 18</t>
  </si>
  <si>
    <t>приложение 23</t>
  </si>
  <si>
    <t>нет</t>
  </si>
  <si>
    <t>приложение 25</t>
  </si>
  <si>
    <t>статья 7</t>
  </si>
  <si>
    <t>приложение 6</t>
  </si>
  <si>
    <t>статья 18</t>
  </si>
  <si>
    <t>приложение 16</t>
  </si>
  <si>
    <t>приложение 3</t>
  </si>
  <si>
    <t>приложение 4</t>
  </si>
  <si>
    <t>приложение 15</t>
  </si>
  <si>
    <t>статья 8</t>
  </si>
  <si>
    <t>приложение 22</t>
  </si>
  <si>
    <t>статья 16</t>
  </si>
  <si>
    <t>статья 9</t>
  </si>
  <si>
    <t>приложение 12.1</t>
  </si>
  <si>
    <t>приложение 30</t>
  </si>
  <si>
    <t>приложение 20</t>
  </si>
  <si>
    <t>Субсидии не предусмотрены, город федерального значения</t>
  </si>
  <si>
    <t>приложение 7</t>
  </si>
  <si>
    <t>статья 6</t>
  </si>
  <si>
    <t>статья 22</t>
  </si>
  <si>
    <t>приложение 24</t>
  </si>
  <si>
    <t>статья 10</t>
  </si>
  <si>
    <t>статья 14</t>
  </si>
  <si>
    <t>http://minfinrd.ru/svedeniya_ob_ispolzovanii_vydelyaemykh_byudzhetnykh_sredstv</t>
  </si>
  <si>
    <t>статья 38</t>
  </si>
  <si>
    <t>приложение 31</t>
  </si>
  <si>
    <t>статья 17</t>
  </si>
  <si>
    <t>статья 3</t>
  </si>
  <si>
    <t>статья 12</t>
  </si>
  <si>
    <t>приложение 26</t>
  </si>
  <si>
    <t>статья 37</t>
  </si>
  <si>
    <t>приложение 32</t>
  </si>
  <si>
    <t>статья 11</t>
  </si>
  <si>
    <t>приложение 28</t>
  </si>
  <si>
    <t>приложения 44-48</t>
  </si>
  <si>
    <t>приложения 15-37</t>
  </si>
  <si>
    <t>статья 19</t>
  </si>
  <si>
    <t>приложение 47</t>
  </si>
  <si>
    <t>статья 7, приложение 5</t>
  </si>
  <si>
    <t>20-21</t>
  </si>
  <si>
    <t>приложения 13-14</t>
  </si>
  <si>
    <t>приложения 65-67, 69-72, 74, 76-79, 81-83</t>
  </si>
  <si>
    <t xml:space="preserve">приложение 24 </t>
  </si>
  <si>
    <t>приложения 34-57</t>
  </si>
  <si>
    <t>Источник данных: Закон субъекта РФ о бюджете на 2019 год на плановый период 2020 и 2021 годов</t>
  </si>
  <si>
    <t>5, 5.1</t>
  </si>
  <si>
    <t>9, 9.1, 9.2</t>
  </si>
  <si>
    <t>Содержатся ли в составе закона о бюджете сведения об общем объеме субсидий, общем объеме субвенций и общем объеме иных межбюджетных трансфертов, предусмотренных местным бюджетам на 2019 год и на плановый период 2020 и 2021 годов?</t>
  </si>
  <si>
    <t>Ошибка: http://finance.lenobl.ru/pravovaya-baza/oz/byudzhet-lo/ob2019/130oz/ (дата обращения 16.05.2019)</t>
  </si>
  <si>
    <t>http://novkfo.ru/2019-prinyatye-oblastnye-zakony.html</t>
  </si>
  <si>
    <t>Отсутствует структура документа (К2).</t>
  </si>
  <si>
    <t xml:space="preserve">Дата размещения закона </t>
  </si>
  <si>
    <t>после 04.03.2019</t>
  </si>
  <si>
    <t>Размещен после установленного срока надлежащей практики (после 22.01.2019 г., отсутствие данных зафиксировано по состоянию на 04.03.2019 г.).</t>
  </si>
  <si>
    <t>Размещен после установленного срока надлежащей практики (после 18.12.2019 г., дата размещения указана на сайте - 14.01.2019).</t>
  </si>
  <si>
    <t>Графический формат: http://www.minfinchr.ru/respublikanskij-byudzhet/zakon-chechenskoj-respubliki-o-respublikanskom-byudzhete-s-prilozheniyami-v-aktualnoj-redaktsii</t>
  </si>
  <si>
    <t>Отсутствуют наименования приложений: http://www.mfsk.ru/law/z_sk</t>
  </si>
  <si>
    <t>Отсутствуют наименования приложений: http://www.minfin.cap.ru/action/activity/byudzhet/respublikanskij-byudzhet-chuvashskoj-respubliki/2019-god/zakon-chuvashskoj-respubliki-ot-28-noyabrya-2018-g-%E2%84%96</t>
  </si>
  <si>
    <t>http://mari-el.gov.ru/minfin/Pages/budgpolicy.aspx</t>
  </si>
  <si>
    <t>https://saratov.gov.ru/gov/auth/minfin/bud_sar_obl/2019/Law/index.php</t>
  </si>
  <si>
    <t>http://saratov.ifinmon.ru/index.php/byudzhet-dlya-grazhdan/byudzhet-saratovskoj-oblasti</t>
  </si>
  <si>
    <t>Закон размещен частично, отсутствует приложение 3.</t>
  </si>
  <si>
    <t>Наименования приложений не отражают содержание (К2).</t>
  </si>
  <si>
    <t>Отсутствуют наименования ряда приложений: http://mfnso.nso.ru/page/2755</t>
  </si>
  <si>
    <t>http://egov-buryatia.ru/minfin/activities/documents/zakony/</t>
  </si>
  <si>
    <t>http://openbudget.kamgov.ru/Dashboard#/documents</t>
  </si>
  <si>
    <t>Техническая ошибка, при переходе по ссылке страница не находится.</t>
  </si>
  <si>
    <t>http://chaogov.ru/otkrytyy-byudzhet/zakon-o-byudzhete.php</t>
  </si>
  <si>
    <t>% субсидий, распределенных по муниципальным образованиям</t>
  </si>
  <si>
    <t>Нет детализации налоговых и неналоговых доходов</t>
  </si>
  <si>
    <t>Нет данных за 2020 и 2021 годы</t>
  </si>
  <si>
    <t xml:space="preserve">По объему расходов на 2019 г. в статье 1 и в Приложении 9 допущено расхождение. </t>
  </si>
  <si>
    <t xml:space="preserve">По объему расходов на 2020 и 2021 гг. в статье 1 и в Приложении 11 допущено расхождение. </t>
  </si>
  <si>
    <t>Распределение представлено только по видам субсидий, без детализации по муниципальным образованиям.</t>
  </si>
  <si>
    <t>7 (нет информации)</t>
  </si>
  <si>
    <t xml:space="preserve">По объему расходов на 2020 и 2021 гг. в статье 1 и в Приложениях 9.1 и 9.2 допущено расхождение. </t>
  </si>
  <si>
    <t>Представлены отдельные составляющие по субвенциям, иным межбюджетным трансфертам.</t>
  </si>
  <si>
    <t>12, 15-19</t>
  </si>
  <si>
    <t>17, 18</t>
  </si>
  <si>
    <t>Нет сведений на 2020 и 2021 годы.</t>
  </si>
  <si>
    <t>статья 12, приложение 20</t>
  </si>
  <si>
    <t>В статье используются формулировки "распределение", что не дает однозначного понимания, что это все предусмотренные субсидии.</t>
  </si>
  <si>
    <t>Предусмотрена одна субсидия местным бюджетам (ЦС 1820165311), распределения по муниципальным образованиям нет.</t>
  </si>
  <si>
    <t xml:space="preserve">статья 10 </t>
  </si>
  <si>
    <t>12, 14-15, 17-18</t>
  </si>
  <si>
    <t>24-29</t>
  </si>
  <si>
    <t>Сведения представлены частично.</t>
  </si>
  <si>
    <t>приложения 13, 14</t>
  </si>
  <si>
    <t>Используется только графический формат, отсутствует структура документа (К2).</t>
  </si>
  <si>
    <t>Наименования приложений не отражают содержание (К2). Текстовая часть размещена только в графическом формате.</t>
  </si>
  <si>
    <t>https://minfin.sakha.gov.ru/bjudzhet/zakony-o-bjudzhete/2019-2021-gg/zakon-2019-2021</t>
  </si>
  <si>
    <t>Текстовая часть размещена только в графическом формате, в формате word размещен проект текстовой части закона.</t>
  </si>
  <si>
    <t>Мониторинг и оценка показателей раздела проведены в период с 1 марта по 27 мая 2019 г.</t>
  </si>
  <si>
    <t>Мониторинг и оценка показателей раздела 1 проведены в период с 1 марта по 27 мая 2019 г.</t>
  </si>
  <si>
    <t>Используемые формулировки не дают однозначного понимания, что указан общий объем предусмотренных законом МБТ.</t>
  </si>
  <si>
    <t>Нет детализации по видам МБТ.</t>
  </si>
  <si>
    <t>Нет сведений об общем объеме иных МБТ; в статье 21 в составе иных МБТ перечислены в т.ч. субвенции.</t>
  </si>
  <si>
    <t>Сведения содержатся в составе приложения о распределении бюджетных ассигнований по разделам и подразделам, их поиск затруднен.</t>
  </si>
  <si>
    <t>Только детализация по государственным программам и целевому назначению.</t>
  </si>
  <si>
    <t>Нет сведений об общем объеме иных МБТ, законом предусмотрены; используемые формулировки не дают однозначного понимания об общем объеме субвенций.</t>
  </si>
  <si>
    <t>Нет данных об общем объеме субсидий.</t>
  </si>
  <si>
    <r>
      <t xml:space="preserve">Мониторинг и оценка показателей раздела 1 проведены </t>
    </r>
    <r>
      <rPr>
        <sz val="9"/>
        <color indexed="8"/>
        <rFont val="Times New Roman"/>
        <family val="1"/>
        <charset val="204"/>
      </rPr>
      <t>в период с 1 марта по 27 мая 2019 года.</t>
    </r>
  </si>
  <si>
    <t>Для части составляющих отсутствуют наименования, отражающие содержание (К2).</t>
  </si>
  <si>
    <t>В составе представлен пустой файл (обратить внимание).</t>
  </si>
  <si>
    <t>Размещена только текстовая часть закона, никакие ссылки не открываются; размещено после срока надлежащей практики (18.12.2018 г.), дата размещения закона указана на сайте - 28.01.2019.</t>
  </si>
  <si>
    <t>http://iis.minfin.49gov.ru/ebudget/Menu/Page/86</t>
  </si>
  <si>
    <t>Не указан общий объем иных межбюджетных трансфертов (в расходах бюджета предусмотрен иной МБТ, ЦС 0910100335); по субвенциям представлены две позиции; субсидий в расходах нет.</t>
  </si>
  <si>
    <t>Не соблюдается последовательность представления сведений по формам МБТ (К1).</t>
  </si>
  <si>
    <t>Не соблюдается последовательность представления сведений по формам МБТ, в ряде случае не указана форма МБТ (К1).</t>
  </si>
  <si>
    <t xml:space="preserve">Примечания: </t>
  </si>
  <si>
    <t>* Явление отсутствует, по субъекту Российской Федерации произведена корректировка максимального количества баллов.</t>
  </si>
  <si>
    <t>Способ получения сведений об общем объеме субсидий местным бюджетам **</t>
  </si>
  <si>
    <t>Распределение субсидий представлено в ведомственной структуре расходов.</t>
  </si>
  <si>
    <t>1, 1а</t>
  </si>
  <si>
    <t>1, 1.1</t>
  </si>
  <si>
    <t>4, 4(1)</t>
  </si>
  <si>
    <t>9, 9а</t>
  </si>
  <si>
    <t>6, 6.1</t>
  </si>
  <si>
    <t>6, 6(1)</t>
  </si>
  <si>
    <t>7, 7.1</t>
  </si>
  <si>
    <t>Текстовая часть закона размещена только в графическом формате.</t>
  </si>
  <si>
    <t>статья 2</t>
  </si>
  <si>
    <t>Нет сведений об общем объеме иных МБТ</t>
  </si>
  <si>
    <t>Для того, чтобы открыть документ, нужно раскрыть или скачать архив по одной из пиктограмм, находящихся рядом с наименованием, которое не отражает содержания (например, "Инфографика_Доходы_2019.pdf" или "Приложение 19 Детский бюджет 2019-2021.xlsx).</t>
  </si>
  <si>
    <t>Не соблюдается хронологическая последовательность представления данных на сайте (обратить внимание).</t>
  </si>
  <si>
    <t>Имеется приложение 3, в котором сведения группируются по государственным программам; в целях оценки показателя не учтено, так как первый признак классификации - госпрограмма.</t>
  </si>
  <si>
    <t>Используется только графический формат, в формате word размещен проект закона, принятый в первом чтении (не учтен в целях оценки показателя); отсутствует структура документа (для графического формата), (К2).</t>
  </si>
  <si>
    <t>По ссылке "закон" размещен проект закона, не учтен в целях оценки показателя.</t>
  </si>
  <si>
    <t>В статье 6 закона указан объем субсидий по двум направлениям, учтено при оценке показателя.</t>
  </si>
  <si>
    <t>Группа A: очень высокий уровень открытости бюджетных данных</t>
  </si>
  <si>
    <t>Группа B: высокий уровень открытости бюджетных данных</t>
  </si>
  <si>
    <t>Группа C: средний уровень открытости бюджетных данных</t>
  </si>
  <si>
    <t>Группа D: низкий уровень открытости бюджетных данных</t>
  </si>
  <si>
    <r>
      <t xml:space="preserve">Результаты оценки уровня открытости бюджетных данных субъектов Российской Федерации по разделу 1 "Первоначально утвержденный бюджет" за 2019 год </t>
    </r>
    <r>
      <rPr>
        <sz val="9"/>
        <color indexed="8"/>
        <rFont val="Times New Roman"/>
        <family val="1"/>
        <charset val="204"/>
      </rPr>
      <t>(группировка по федеральным округам)</t>
    </r>
  </si>
  <si>
    <t xml:space="preserve">Результаты оценки уровня открытости бюджетных данных субъектов Российской Федерации по разделу 1 "Первоначально утвержденный бюджет" за 2019 год </t>
  </si>
  <si>
    <t xml:space="preserve">К1   </t>
  </si>
  <si>
    <t>** Расчет общего объема субсидий с использованием вида расходов 520 определен путем арифметического сложения расходов с соответствующим кодом вида расходов.</t>
  </si>
  <si>
    <t>Нет данных об общем объеме субсидий. Распределения по муниципальным образованиям нет.</t>
  </si>
  <si>
    <t>МБТ не предусмотрены</t>
  </si>
  <si>
    <t xml:space="preserve">г. Москва </t>
  </si>
  <si>
    <t>г. Санкт-Петербург</t>
  </si>
  <si>
    <t>г. Севастополь</t>
  </si>
  <si>
    <t>Группа Е: очень низкий уровень открытости бюджетных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</si>
</sst>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0" fillId="0" borderId="0"/>
    <xf numFmtId="164" fontId="7" fillId="0" borderId="0" applyFont="0" applyFill="0" applyBorder="0" applyAlignment="0" applyProtection="0"/>
  </cellStyleXfs>
  <cellXfs count="211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6" fillId="0" borderId="0" xfId="0" applyFont="1"/>
    <xf numFmtId="0" fontId="0" fillId="0" borderId="0" xfId="0"/>
    <xf numFmtId="0" fontId="11" fillId="0" borderId="0" xfId="0" applyFont="1"/>
    <xf numFmtId="0" fontId="0" fillId="0" borderId="0" xfId="0" applyFill="1"/>
    <xf numFmtId="0" fontId="16" fillId="0" borderId="0" xfId="0" applyFont="1" applyFill="1"/>
    <xf numFmtId="49" fontId="0" fillId="0" borderId="0" xfId="0" applyNumberFormat="1"/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4" fillId="2" borderId="0" xfId="0" applyFont="1" applyFill="1"/>
    <xf numFmtId="0" fontId="18" fillId="0" borderId="0" xfId="0" applyFont="1" applyAlignment="1">
      <alignment wrapText="1"/>
    </xf>
    <xf numFmtId="0" fontId="0" fillId="0" borderId="0" xfId="0" applyFill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66" fontId="2" fillId="0" borderId="1" xfId="3" applyNumberFormat="1" applyFont="1" applyFill="1" applyBorder="1" applyAlignment="1">
      <alignment horizontal="center" vertical="center"/>
    </xf>
    <xf numFmtId="0" fontId="0" fillId="0" borderId="0" xfId="0"/>
    <xf numFmtId="0" fontId="13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1" fillId="0" borderId="0" xfId="0" applyFont="1" applyFill="1"/>
    <xf numFmtId="0" fontId="14" fillId="0" borderId="0" xfId="0" applyFont="1" applyAlignment="1">
      <alignment horizontal="center" wrapText="1"/>
    </xf>
    <xf numFmtId="4" fontId="21" fillId="0" borderId="0" xfId="0" applyNumberFormat="1" applyFont="1"/>
    <xf numFmtId="0" fontId="21" fillId="0" borderId="0" xfId="0" applyFont="1"/>
    <xf numFmtId="0" fontId="20" fillId="0" borderId="2" xfId="0" applyFont="1" applyBorder="1" applyAlignment="1">
      <alignment horizontal="left" vertical="center" wrapText="1" indent="1"/>
    </xf>
    <xf numFmtId="49" fontId="19" fillId="0" borderId="2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6" fontId="5" fillId="3" borderId="1" xfId="0" applyNumberFormat="1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3" borderId="1" xfId="3" applyNumberFormat="1" applyFont="1" applyFill="1" applyBorder="1" applyAlignment="1">
      <alignment horizontal="center" vertical="center"/>
    </xf>
    <xf numFmtId="166" fontId="0" fillId="0" borderId="0" xfId="0" applyNumberFormat="1"/>
    <xf numFmtId="0" fontId="16" fillId="0" borderId="0" xfId="0" applyFont="1" applyFill="1" applyAlignment="1"/>
    <xf numFmtId="49" fontId="13" fillId="0" borderId="0" xfId="0" applyNumberFormat="1" applyFont="1"/>
    <xf numFmtId="4" fontId="0" fillId="0" borderId="0" xfId="0" applyNumberFormat="1"/>
    <xf numFmtId="0" fontId="2" fillId="0" borderId="0" xfId="0" applyFont="1" applyFill="1" applyBorder="1" applyAlignment="1">
      <alignment vertical="center"/>
    </xf>
    <xf numFmtId="0" fontId="22" fillId="0" borderId="2" xfId="0" applyFont="1" applyBorder="1" applyAlignment="1">
      <alignment horizontal="justify" vertical="center" wrapText="1"/>
    </xf>
    <xf numFmtId="0" fontId="19" fillId="0" borderId="2" xfId="0" applyFont="1" applyBorder="1" applyAlignment="1">
      <alignment vertical="center" wrapText="1"/>
    </xf>
    <xf numFmtId="0" fontId="0" fillId="0" borderId="0" xfId="0" applyFont="1" applyFill="1"/>
    <xf numFmtId="0" fontId="11" fillId="0" borderId="0" xfId="0" applyFont="1" applyFill="1" applyAlignment="1"/>
    <xf numFmtId="0" fontId="0" fillId="0" borderId="0" xfId="0" applyFont="1"/>
    <xf numFmtId="0" fontId="11" fillId="0" borderId="0" xfId="0" applyFont="1" applyFill="1" applyBorder="1"/>
    <xf numFmtId="0" fontId="0" fillId="0" borderId="0" xfId="0" applyFont="1" applyFill="1" applyAlignment="1"/>
    <xf numFmtId="0" fontId="0" fillId="0" borderId="0" xfId="0" applyFont="1" applyAlignment="1"/>
    <xf numFmtId="0" fontId="0" fillId="2" borderId="0" xfId="0" applyFont="1" applyFill="1" applyAlignment="1"/>
    <xf numFmtId="0" fontId="19" fillId="0" borderId="0" xfId="0" applyFont="1" applyFill="1" applyBorder="1" applyAlignment="1">
      <alignment vertical="center"/>
    </xf>
    <xf numFmtId="0" fontId="19" fillId="0" borderId="0" xfId="0" applyFont="1" applyAlignment="1"/>
    <xf numFmtId="166" fontId="2" fillId="0" borderId="3" xfId="0" applyNumberFormat="1" applyFont="1" applyFill="1" applyBorder="1" applyAlignment="1">
      <alignment horizontal="left" vertical="center"/>
    </xf>
    <xf numFmtId="166" fontId="19" fillId="0" borderId="3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4" xfId="1" applyNumberFormat="1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justify" vertical="center" wrapText="1"/>
    </xf>
    <xf numFmtId="0" fontId="23" fillId="0" borderId="2" xfId="0" applyFont="1" applyBorder="1" applyAlignment="1">
      <alignment horizontal="justify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/>
    </xf>
    <xf numFmtId="2" fontId="2" fillId="0" borderId="4" xfId="1" applyNumberFormat="1" applyFont="1" applyFill="1" applyBorder="1" applyAlignment="1">
      <alignment horizontal="left" vertical="center"/>
    </xf>
    <xf numFmtId="166" fontId="2" fillId="0" borderId="4" xfId="0" applyNumberFormat="1" applyFont="1" applyFill="1" applyBorder="1" applyAlignment="1">
      <alignment horizontal="left" vertical="center"/>
    </xf>
    <xf numFmtId="0" fontId="2" fillId="0" borderId="4" xfId="1" applyFont="1" applyBorder="1"/>
    <xf numFmtId="0" fontId="2" fillId="0" borderId="4" xfId="0" applyFont="1" applyBorder="1"/>
    <xf numFmtId="0" fontId="2" fillId="0" borderId="4" xfId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center" vertical="center"/>
    </xf>
    <xf numFmtId="166" fontId="2" fillId="3" borderId="4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66" fontId="2" fillId="3" borderId="4" xfId="0" applyNumberFormat="1" applyFont="1" applyFill="1" applyBorder="1" applyAlignment="1">
      <alignment horizontal="left" vertical="center"/>
    </xf>
    <xf numFmtId="2" fontId="2" fillId="3" borderId="4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4" fontId="2" fillId="0" borderId="4" xfId="0" applyNumberFormat="1" applyFont="1" applyFill="1" applyBorder="1" applyAlignment="1">
      <alignment horizontal="left" vertical="center"/>
    </xf>
    <xf numFmtId="0" fontId="2" fillId="0" borderId="4" xfId="0" applyFont="1" applyFill="1" applyBorder="1"/>
    <xf numFmtId="0" fontId="2" fillId="0" borderId="0" xfId="1" applyFont="1"/>
    <xf numFmtId="0" fontId="5" fillId="0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 vertical="center" wrapText="1"/>
    </xf>
    <xf numFmtId="14" fontId="5" fillId="3" borderId="4" xfId="0" applyNumberFormat="1" applyFont="1" applyFill="1" applyBorder="1" applyAlignment="1">
      <alignment horizontal="left" vertical="center" wrapText="1"/>
    </xf>
    <xf numFmtId="0" fontId="24" fillId="3" borderId="4" xfId="0" applyFont="1" applyFill="1" applyBorder="1"/>
    <xf numFmtId="0" fontId="2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left"/>
    </xf>
    <xf numFmtId="0" fontId="24" fillId="0" borderId="4" xfId="0" applyFont="1" applyBorder="1" applyAlignment="1">
      <alignment horizontal="left"/>
    </xf>
    <xf numFmtId="3" fontId="5" fillId="3" borderId="4" xfId="0" applyNumberFormat="1" applyFont="1" applyFill="1" applyBorder="1" applyAlignment="1">
      <alignment horizontal="left" vertical="center"/>
    </xf>
    <xf numFmtId="3" fontId="5" fillId="3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/>
    <xf numFmtId="0" fontId="2" fillId="0" borderId="4" xfId="0" applyFont="1" applyBorder="1" applyAlignment="1"/>
    <xf numFmtId="0" fontId="2" fillId="0" borderId="4" xfId="0" applyFont="1" applyFill="1" applyBorder="1" applyAlignment="1"/>
    <xf numFmtId="0" fontId="2" fillId="0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vertical="center"/>
    </xf>
    <xf numFmtId="9" fontId="3" fillId="2" borderId="4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center" vertical="center"/>
    </xf>
    <xf numFmtId="165" fontId="5" fillId="0" borderId="4" xfId="0" quotePrefix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165" fontId="5" fillId="3" borderId="4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left" indent="1"/>
    </xf>
    <xf numFmtId="4" fontId="14" fillId="0" borderId="0" xfId="0" applyNumberFormat="1" applyFont="1" applyAlignment="1">
      <alignment horizontal="left" indent="1"/>
    </xf>
    <xf numFmtId="165" fontId="2" fillId="0" borderId="4" xfId="5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4" fillId="0" borderId="0" xfId="0" applyFont="1" applyAlignment="1"/>
    <xf numFmtId="0" fontId="5" fillId="0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5" xfId="0" applyFont="1" applyBorder="1" applyAlignment="1"/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 wrapText="1"/>
    </xf>
  </cellXfs>
  <cellStyles count="6">
    <cellStyle name="Гиперссылка" xfId="1" builtinId="8"/>
    <cellStyle name="Гиперссылка 2" xfId="2" xr:uid="{00000000-0005-0000-0000-000001000000}"/>
    <cellStyle name="Обычный" xfId="0" builtinId="0"/>
    <cellStyle name="Обычный 2" xfId="3" xr:uid="{00000000-0005-0000-0000-000003000000}"/>
    <cellStyle name="Обычный 3" xfId="4" xr:uid="{00000000-0005-0000-0000-000004000000}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chaogov.ru/otkrytyy-byudzhet/zakon-o-byudzhete.php" TargetMode="External"/><Relationship Id="rId21" Type="http://schemas.openxmlformats.org/officeDocument/2006/relationships/hyperlink" Target="http://dfto.ru/index.php/razdel/zakon-o-budgete/zakon-o-byudjete" TargetMode="External"/><Relationship Id="rId42" Type="http://schemas.openxmlformats.org/officeDocument/2006/relationships/hyperlink" Target="https://fincom.gov.spb.ru/budget/open/materials/1" TargetMode="External"/><Relationship Id="rId47" Type="http://schemas.openxmlformats.org/officeDocument/2006/relationships/hyperlink" Target="http://minfin09.ru/2018/12/%D0%B7%D0%B0%D0%BA%D0%BE%D0%BD-%D0%BA%D0%B0%D1%80%D0%B0%D1%87%D0%B0%D0%B5%D0%B2%D0%BE-%D1%87%D0%B5%D1%80%D0%BA%D0%B5%D1%81%D1%81%D0%BA%D0%BE%D0%B9-%D1%80%D0%B5%D1%81%D0%BF%D1%83%D0%B1%D0%BB%D0%B8-13/" TargetMode="External"/><Relationship Id="rId63" Type="http://schemas.openxmlformats.org/officeDocument/2006/relationships/hyperlink" Target="http://www.minfintuva.ru/byudzhet-respubliki-tyva-na-2019-i-na-planovyj-period-2020-i-2021-godov/" TargetMode="External"/><Relationship Id="rId68" Type="http://schemas.openxmlformats.org/officeDocument/2006/relationships/hyperlink" Target="https://www.ofukem.ru/budget/laws2019/" TargetMode="External"/><Relationship Id="rId84" Type="http://schemas.openxmlformats.org/officeDocument/2006/relationships/hyperlink" Target="http://ufin48.ru/Show/Tag/%D0%91%D1%8E%D0%B4%D0%B6%D0%B5%D1%82" TargetMode="External"/><Relationship Id="rId89" Type="http://schemas.openxmlformats.org/officeDocument/2006/relationships/hyperlink" Target="http://www.ob.sev.gov.ru/dokumenty/zakon-o-byudzhete/2019-i-planovyj-period-2020-2021-gg" TargetMode="External"/><Relationship Id="rId7" Type="http://schemas.openxmlformats.org/officeDocument/2006/relationships/hyperlink" Target="http://dfei.adm-nao.ru/zakony-o-byudzhete/" TargetMode="External"/><Relationship Id="rId71" Type="http://schemas.openxmlformats.org/officeDocument/2006/relationships/hyperlink" Target="https://www.kamgov.ru/minfin/budzet-2019" TargetMode="External"/><Relationship Id="rId92" Type="http://schemas.openxmlformats.org/officeDocument/2006/relationships/hyperlink" Target="https://www.minfinrm.ru/norm-akty-new/zakony/norm-prav-akty/budget-2019/" TargetMode="External"/><Relationship Id="rId2" Type="http://schemas.openxmlformats.org/officeDocument/2006/relationships/hyperlink" Target="http://www.gfu.vrn.ru/regulatory/normativnye-pravovye-akty/zakony-voronezhskoy-oblasti-/zakony-voronezhskoy-oblasti-ob-oblastnom-byudzhete.php" TargetMode="External"/><Relationship Id="rId16" Type="http://schemas.openxmlformats.org/officeDocument/2006/relationships/hyperlink" Target="http://budget.permkrai.ru/budget/indicators2018" TargetMode="External"/><Relationship Id="rId29" Type="http://schemas.openxmlformats.org/officeDocument/2006/relationships/hyperlink" Target="http://beldepfin.ru/dokumenty/vse-dokumenty/zakon-belgorodskoj-oblasti-ot-19-dekabrya-2018-god/" TargetMode="External"/><Relationship Id="rId11" Type="http://schemas.openxmlformats.org/officeDocument/2006/relationships/hyperlink" Target="http://www.mfsk.ru/law/z_sk" TargetMode="External"/><Relationship Id="rId24" Type="http://schemas.openxmlformats.org/officeDocument/2006/relationships/hyperlink" Target="http://open.findep.org/" TargetMode="External"/><Relationship Id="rId32" Type="http://schemas.openxmlformats.org/officeDocument/2006/relationships/hyperlink" Target="http://admoblkaluga.ru/main/work/finances/budget/20192021.php" TargetMode="External"/><Relationship Id="rId37" Type="http://schemas.openxmlformats.org/officeDocument/2006/relationships/hyperlink" Target="https://dvinaland.ru/budget/zakon/" TargetMode="External"/><Relationship Id="rId40" Type="http://schemas.openxmlformats.org/officeDocument/2006/relationships/hyperlink" Target="http://finance.lenobl.ru/pravovaya-baza/oz/byudzhet-lo/ob2019/130oz/" TargetMode="External"/><Relationship Id="rId45" Type="http://schemas.openxmlformats.org/officeDocument/2006/relationships/hyperlink" Target="http://volgafin.volgograd.ru/norms/acts/15905/" TargetMode="External"/><Relationship Id="rId53" Type="http://schemas.openxmlformats.org/officeDocument/2006/relationships/hyperlink" Target="http://www.minfin.kirov.ru/otkrytyy-byudzhet/dlya-spetsialistov/oblastnoy-byudzhet/byudzhet-2019-2021-normativnye-dokumenty/" TargetMode="External"/><Relationship Id="rId58" Type="http://schemas.openxmlformats.org/officeDocument/2006/relationships/hyperlink" Target="https://saratov.gov.ru/gov/auth/minfin/bud_sar_obl/2019/Law/index.php" TargetMode="External"/><Relationship Id="rId66" Type="http://schemas.openxmlformats.org/officeDocument/2006/relationships/hyperlink" Target="http://minfin.krskstate.ru/openbudget/law" TargetMode="External"/><Relationship Id="rId74" Type="http://schemas.openxmlformats.org/officeDocument/2006/relationships/hyperlink" Target="http://budget.mosreg.ru/byudzhet-dlya-grazhdan/zakon-o-byudzhete-mo/" TargetMode="External"/><Relationship Id="rId79" Type="http://schemas.openxmlformats.org/officeDocument/2006/relationships/hyperlink" Target="http://openbudget.gfu.ru/budget/law/" TargetMode="External"/><Relationship Id="rId87" Type="http://schemas.openxmlformats.org/officeDocument/2006/relationships/hyperlink" Target="http://&#1073;&#1102;&#1076;&#1078;&#1077;&#1090;&#1082;&#1091;&#1073;&#1072;&#1085;&#1080;.&#1088;&#1092;/o-byudzhete/dokumenty/ministerstvo-finansov-krasnodarskogo-kraya/1035-zakon-krasnodarskogo-kraya-ot-21-dekabrya-2018-goda-3939-kz" TargetMode="External"/><Relationship Id="rId102" Type="http://schemas.openxmlformats.org/officeDocument/2006/relationships/hyperlink" Target="https://minfin.sakha.gov.ru/bjudzhet/zakony-o-bjudzhete/2019-2021-gg/zakon-2019-2021" TargetMode="External"/><Relationship Id="rId5" Type="http://schemas.openxmlformats.org/officeDocument/2006/relationships/hyperlink" Target="http://orel-region.ru/index.php?head=20&amp;part=25&amp;in=131" TargetMode="External"/><Relationship Id="rId61" Type="http://schemas.openxmlformats.org/officeDocument/2006/relationships/hyperlink" Target="https://admtyumen.ru/ogv_ru/finance/finance/bugjet/more.htm?id=11579361@cmsArticle" TargetMode="External"/><Relationship Id="rId82" Type="http://schemas.openxmlformats.org/officeDocument/2006/relationships/hyperlink" Target="https://openbudget.sakhminfin.ru/Menu/Page/547" TargetMode="External"/><Relationship Id="rId90" Type="http://schemas.openxmlformats.org/officeDocument/2006/relationships/hyperlink" Target="http://minfinrd.ru/svedeniya_ob_ispolzovanii_vydelyaemykh_byudzhetnykh_sredstv" TargetMode="External"/><Relationship Id="rId95" Type="http://schemas.openxmlformats.org/officeDocument/2006/relationships/hyperlink" Target="http://ufo.ulntc.ru:8080/dokumenty/utverzhdennyj-zakon-o-byudzhete/2019-god" TargetMode="External"/><Relationship Id="rId19" Type="http://schemas.openxmlformats.org/officeDocument/2006/relationships/hyperlink" Target="http://www.tverfin.ru/np-baza/regionalnye-normativnye-pravovye-akty/" TargetMode="External"/><Relationship Id="rId14" Type="http://schemas.openxmlformats.org/officeDocument/2006/relationships/hyperlink" Target="http://budget.rk.ifinmon.ru/dokumenty/zakon-o-byudzhete" TargetMode="External"/><Relationship Id="rId22" Type="http://schemas.openxmlformats.org/officeDocument/2006/relationships/hyperlink" Target="http://budget.karelia.ru/byudzhet/dokumenty/2018" TargetMode="External"/><Relationship Id="rId27" Type="http://schemas.openxmlformats.org/officeDocument/2006/relationships/hyperlink" Target="http://minfin.gov-murman.ru/open-budget/regional_budget/law_of_budget/" TargetMode="External"/><Relationship Id="rId30" Type="http://schemas.openxmlformats.org/officeDocument/2006/relationships/hyperlink" Target="http://bryanskoblfin.ru/Show/Category/10?ItemId=4" TargetMode="External"/><Relationship Id="rId35" Type="http://schemas.openxmlformats.org/officeDocument/2006/relationships/hyperlink" Target="http://fin.tmbreg.ru/6347/2010/8660.html" TargetMode="External"/><Relationship Id="rId43" Type="http://schemas.openxmlformats.org/officeDocument/2006/relationships/hyperlink" Target="http://minfin01-maykop.ru/Show/Category/7?page=1&amp;ItemId=55&amp;filterYear=2018" TargetMode="External"/><Relationship Id="rId48" Type="http://schemas.openxmlformats.org/officeDocument/2006/relationships/hyperlink" Target="http://minfin.alania.gov.ru/node/483" TargetMode="External"/><Relationship Id="rId56" Type="http://schemas.openxmlformats.org/officeDocument/2006/relationships/hyperlink" Target="http://finance.pnzreg.ru/docs/bpo/osnzakon.php" TargetMode="External"/><Relationship Id="rId64" Type="http://schemas.openxmlformats.org/officeDocument/2006/relationships/hyperlink" Target="https://r-19.ru/authorities/ministry-of-finance-of-the-republic-of-khakassia/docs/6518/66877.html" TargetMode="External"/><Relationship Id="rId69" Type="http://schemas.openxmlformats.org/officeDocument/2006/relationships/hyperlink" Target="http://mf.omskportal.ru/ru/RegionalPublicAuthorities/executivelist/MF/otkrbudg/zakonoblbudg/2019-2021.html" TargetMode="External"/><Relationship Id="rId77" Type="http://schemas.openxmlformats.org/officeDocument/2006/relationships/hyperlink" Target="http://forcitizens.ru/ob/dokumenty/zakon-o-byudzhete/na-2019-god" TargetMode="External"/><Relationship Id="rId100" Type="http://schemas.openxmlformats.org/officeDocument/2006/relationships/hyperlink" Target="http://ebudget.primorsky.ru/Menu/Page/346" TargetMode="External"/><Relationship Id="rId8" Type="http://schemas.openxmlformats.org/officeDocument/2006/relationships/hyperlink" Target="http://www.minfinkubani.ru/budget_execution/budget_law/index.php" TargetMode="External"/><Relationship Id="rId51" Type="http://schemas.openxmlformats.org/officeDocument/2006/relationships/hyperlink" Target="http://budget.cap.ru/Show/Category/242?ItemId=720" TargetMode="External"/><Relationship Id="rId72" Type="http://schemas.openxmlformats.org/officeDocument/2006/relationships/hyperlink" Target="http://primorsky.ru/authorities/executive-agencies/departments/finance/laws.php" TargetMode="External"/><Relationship Id="rId80" Type="http://schemas.openxmlformats.org/officeDocument/2006/relationships/hyperlink" Target="https://openbudget.mfnso.ru/formirovanie-budgeta/zakon-o-byudzhete-i-proekt-zakona-o-byudzhete/2019-zakonbudget/zakon-ob-oblastnom-byudzhete-2019-god" TargetMode="External"/><Relationship Id="rId85" Type="http://schemas.openxmlformats.org/officeDocument/2006/relationships/hyperlink" Target="http://portal.tverfin.ru/portal/Menu/Page/632" TargetMode="External"/><Relationship Id="rId93" Type="http://schemas.openxmlformats.org/officeDocument/2006/relationships/hyperlink" Target="https://mfin.permkrai.ru/execution/docbud/2018/" TargetMode="External"/><Relationship Id="rId98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yudjet/konsolidirovannyy-kraevoy-byudjet/zakony/zakon-zabaykalskogo-kraya-ot-25-dekabrya-2018--1668-zzk-quoto-byudjete-zabaykalskogo-kraya-na-2019-god-i-planovyy-period-2020-i-2021-godovquot" TargetMode="External"/><Relationship Id="rId3" Type="http://schemas.openxmlformats.org/officeDocument/2006/relationships/hyperlink" Target="https://minfin.ryazangov.ru/documents/" TargetMode="External"/><Relationship Id="rId12" Type="http://schemas.openxmlformats.org/officeDocument/2006/relationships/hyperlink" Target="http://ufo.ulntc.ru/index.php?mgf=budget/open_budget&amp;slep=net" TargetMode="External"/><Relationship Id="rId17" Type="http://schemas.openxmlformats.org/officeDocument/2006/relationships/hyperlink" Target="http://budget.govrb.ru/ebudget/Show/Category/15?ItemId=233&amp;headingId=" TargetMode="External"/><Relationship Id="rId25" Type="http://schemas.openxmlformats.org/officeDocument/2006/relationships/hyperlink" Target="http://www.eao.ru/isp-vlast/finansovoe-upravlenie-pravitelstva/byudzhet/?sphrase_id=21692" TargetMode="External"/><Relationship Id="rId33" Type="http://schemas.openxmlformats.org/officeDocument/2006/relationships/hyperlink" Target="http://depfin.adm44.ru/Budget/Zakon/zakon19/index.aspx" TargetMode="External"/><Relationship Id="rId38" Type="http://schemas.openxmlformats.org/officeDocument/2006/relationships/hyperlink" Target="https://df.gov35.ru/otkrytyy-byudzhet/zakony-ob-oblastnom-byudzhete/2019/index.php?ELEMENT_ID=9782" TargetMode="External"/><Relationship Id="rId46" Type="http://schemas.openxmlformats.org/officeDocument/2006/relationships/hyperlink" Target="https://mfri.ru/index.php/open-budget/pervonachalno-utverzhdennyj-byudzhet/2565-zakon-respubliki-ingushetii-o-respublikanskom-byudzhete-na-2019-god-i-na-planovyj-period-2020-i-2021-godov" TargetMode="External"/><Relationship Id="rId59" Type="http://schemas.openxmlformats.org/officeDocument/2006/relationships/hyperlink" Target="http://www.finupr.kurganobl.ru/index.php?test=bud19" TargetMode="External"/><Relationship Id="rId67" Type="http://schemas.openxmlformats.org/officeDocument/2006/relationships/hyperlink" Target="http://gfu.ru/budget/obl/section.php?IBLOCK_ID=125&amp;SECTION_ID=1176" TargetMode="External"/><Relationship Id="rId103" Type="http://schemas.openxmlformats.org/officeDocument/2006/relationships/hyperlink" Target="http://iis.minfin.49gov.ru/ebudget/Menu/Page/86" TargetMode="External"/><Relationship Id="rId20" Type="http://schemas.openxmlformats.org/officeDocument/2006/relationships/hyperlink" Target="http://www.minfin74.ru/mBudget/law/" TargetMode="External"/><Relationship Id="rId41" Type="http://schemas.openxmlformats.org/officeDocument/2006/relationships/hyperlink" Target="http://finance.pskov.ru/doc/documents" TargetMode="External"/><Relationship Id="rId54" Type="http://schemas.openxmlformats.org/officeDocument/2006/relationships/hyperlink" Target="http://mf.nnov.ru/index.php?option=com_k2&amp;view=item&amp;id=1509:zakony-ob-oblastnom-byudzhete-na-ocherednoj-finansovyj-god-i-na-planovyj-period&amp;Itemid=553" TargetMode="External"/><Relationship Id="rId62" Type="http://schemas.openxmlformats.org/officeDocument/2006/relationships/hyperlink" Target="http://egov-buryatia.ru/minfin/activities/documents/zakony/" TargetMode="External"/><Relationship Id="rId70" Type="http://schemas.openxmlformats.org/officeDocument/2006/relationships/hyperlink" Target="http://www.findep.org/zakoni-tomskoy-oblasti.html" TargetMode="External"/><Relationship Id="rId75" Type="http://schemas.openxmlformats.org/officeDocument/2006/relationships/hyperlink" Target="http://budget.mos.ru/BudgetAttachements_2019_2021" TargetMode="External"/><Relationship Id="rId83" Type="http://schemas.openxmlformats.org/officeDocument/2006/relationships/hyperlink" Target="http://adm.rkursk.ru/index.php?id=693&amp;mat_id=86759&amp;page=1" TargetMode="External"/><Relationship Id="rId88" Type="http://schemas.openxmlformats.org/officeDocument/2006/relationships/hyperlink" Target="http://www.minfin.donland.ru/docs/s/259" TargetMode="External"/><Relationship Id="rId91" Type="http://schemas.openxmlformats.org/officeDocument/2006/relationships/hyperlink" Target="http://mari-el.gov.ru/minfin/Pages/budgpolicy.aspx" TargetMode="External"/><Relationship Id="rId96" Type="http://schemas.openxmlformats.org/officeDocument/2006/relationships/hyperlink" Target="http://www.yamalfin.ru/index.php?option=com_content&amp;view=article&amp;id=2948:2018-11-26-07-21-19&amp;catid=153:2018-11-26-07-07-30&amp;Itemid=120" TargetMode="External"/><Relationship Id="rId1" Type="http://schemas.openxmlformats.org/officeDocument/2006/relationships/hyperlink" Target="http://dtf.avo.ru/zakony-vladimirskoj-oblasti" TargetMode="External"/><Relationship Id="rId6" Type="http://schemas.openxmlformats.org/officeDocument/2006/relationships/hyperlink" Target="http://www.yarregion.ru/depts/depfin/tmpPages/docs.aspx" TargetMode="External"/><Relationship Id="rId15" Type="http://schemas.openxmlformats.org/officeDocument/2006/relationships/hyperlink" Target="http://www.minfinchr.ru/respublikanskij-byudzhet/zakon-chechenskoj-respubliki-o-respublikanskom-byudzhete-s-prilozheniyami-v-aktualnoj-redaktsii" TargetMode="External"/><Relationship Id="rId23" Type="http://schemas.openxmlformats.org/officeDocument/2006/relationships/hyperlink" Target="http://mfnso.nso.ru/page/2755" TargetMode="External"/><Relationship Id="rId28" Type="http://schemas.openxmlformats.org/officeDocument/2006/relationships/hyperlink" Target="http://budget.sakha.gov.ru/ebudget/Menu/Page/326" TargetMode="External"/><Relationship Id="rId36" Type="http://schemas.openxmlformats.org/officeDocument/2006/relationships/hyperlink" Target="http://minfin.karelia.ru/2019-2021-gody/" TargetMode="External"/><Relationship Id="rId49" Type="http://schemas.openxmlformats.org/officeDocument/2006/relationships/hyperlink" Target="https://minfin.bashkortostan.ru/documents/active/171520/" TargetMode="External"/><Relationship Id="rId57" Type="http://schemas.openxmlformats.org/officeDocument/2006/relationships/hyperlink" Target="http://minfin-samara.ru/2019-2021/" TargetMode="External"/><Relationship Id="rId10" Type="http://schemas.openxmlformats.org/officeDocument/2006/relationships/hyperlink" Target="http://portal.minfinrd.ru/Menu/Page/115" TargetMode="External"/><Relationship Id="rId31" Type="http://schemas.openxmlformats.org/officeDocument/2006/relationships/hyperlink" Target="http://df.ivanovoobl.ru/regionalnye-finansy/zakon-ob-oblastnom-byudzhete/" TargetMode="External"/><Relationship Id="rId44" Type="http://schemas.openxmlformats.org/officeDocument/2006/relationships/hyperlink" Target="https://minfin.rk.gov.ru/ru/structure/2018_12_26_15_18_zakon_respubliki_krym_o_biudzhete_respubliki_krym_na_2019_god_i_na_planovyi_period_2020_i_2021_godov_ot_20_12_2018_556_zrk_2018" TargetMode="External"/><Relationship Id="rId52" Type="http://schemas.openxmlformats.org/officeDocument/2006/relationships/hyperlink" Target="http://www.mfur.ru/budjet/formirovanie/2019/zakon-ur-o-byudzhete-udmurtskoy-respubliki-na-2019-god-i-na-planovyy-period-2020-i-2021-godov.php" TargetMode="External"/><Relationship Id="rId60" Type="http://schemas.openxmlformats.org/officeDocument/2006/relationships/hyperlink" Target="http://minfin.midural.ru/document/category/20%20-%20document_list" TargetMode="External"/><Relationship Id="rId65" Type="http://schemas.openxmlformats.org/officeDocument/2006/relationships/hyperlink" Target="http://fin22.ru/bud/z2019/" TargetMode="External"/><Relationship Id="rId73" Type="http://schemas.openxmlformats.org/officeDocument/2006/relationships/hyperlink" Target="http://www.fin.amurobl.ru/normativnye-dokumenty.php?SECTION_ID=96" TargetMode="External"/><Relationship Id="rId78" Type="http://schemas.openxmlformats.org/officeDocument/2006/relationships/hyperlink" Target="http://openbudsk.ru/zakon-o-byudzhete-na-2019/" TargetMode="External"/><Relationship Id="rId81" Type="http://schemas.openxmlformats.org/officeDocument/2006/relationships/hyperlink" Target="http://budget.omsk.ifinmon.ru/napravleniya/o-byudzhete/dokumenty/zakon-ob-oblastnom-byudzhete/2019" TargetMode="External"/><Relationship Id="rId86" Type="http://schemas.openxmlformats.org/officeDocument/2006/relationships/hyperlink" Target="http://novkfo.ru/2019-prinyatye-oblastnye-zakony.html" TargetMode="External"/><Relationship Id="rId94" Type="http://schemas.openxmlformats.org/officeDocument/2006/relationships/hyperlink" Target="http://saratov.ifinmon.ru/index.php/byudzhet-dlya-grazhdan/byudzhet-saratovskoj-oblasti" TargetMode="External"/><Relationship Id="rId99" Type="http://schemas.openxmlformats.org/officeDocument/2006/relationships/hyperlink" Target="http://openbudget.kamgov.ru/Dashboard" TargetMode="External"/><Relationship Id="rId101" Type="http://schemas.openxmlformats.org/officeDocument/2006/relationships/hyperlink" Target="https://minfin.khabkrai.ru/portal/Show/Content/2804?ParentItemId=227" TargetMode="External"/><Relationship Id="rId4" Type="http://schemas.openxmlformats.org/officeDocument/2006/relationships/hyperlink" Target="http://minfin.rkomi.ru/minfin_rkomi/minfin_rbudj/budjet/" TargetMode="External"/><Relationship Id="rId9" Type="http://schemas.openxmlformats.org/officeDocument/2006/relationships/hyperlink" Target="https://minfin.astrobl.ru/site-page/zakony-o-byudzhete-ao" TargetMode="External"/><Relationship Id="rId13" Type="http://schemas.openxmlformats.org/officeDocument/2006/relationships/hyperlink" Target="http://minfin.kalmregion.ru/deyatelnost/byudzhet-respubliki-kalmykiya/" TargetMode="External"/><Relationship Id="rId18" Type="http://schemas.openxmlformats.org/officeDocument/2006/relationships/hyperlink" Target="http://budget.orb.ru/bs/npa" TargetMode="External"/><Relationship Id="rId39" Type="http://schemas.openxmlformats.org/officeDocument/2006/relationships/hyperlink" Target="https://minfin39.ru/budget/process/current/" TargetMode="External"/><Relationship Id="rId34" Type="http://schemas.openxmlformats.org/officeDocument/2006/relationships/hyperlink" Target="http://www.finsmol.ru/zbudget/a0oAgQRSSXRf" TargetMode="External"/><Relationship Id="rId50" Type="http://schemas.openxmlformats.org/officeDocument/2006/relationships/hyperlink" Target="http://minfin.tatarstan.ru/rus/byudzhet-2019.htm" TargetMode="External"/><Relationship Id="rId55" Type="http://schemas.openxmlformats.org/officeDocument/2006/relationships/hyperlink" Target="http://minfin.orb.ru/%D0%B7%D0%B0%D0%BA%D0%BE%D0%BD-%D0%BE%D0%B1-%D0%BE%D0%B1%D0%BB%D0%B0%D1%81%D1%82%D0%BD%D0%BE%D0%BC-%D0%B1%D1%8E%D0%B4%D0%B6%D0%B5%D1%82%D0%B5/" TargetMode="External"/><Relationship Id="rId76" Type="http://schemas.openxmlformats.org/officeDocument/2006/relationships/hyperlink" Target="http://budget.lenobl.ru/documents/?page=0&amp;sortOrder=&amp;type=&amp;sortName=&amp;sortDate=" TargetMode="External"/><Relationship Id="rId97" Type="http://schemas.openxmlformats.org/officeDocument/2006/relationships/hyperlink" Target="https://www.minfin-altai.ru/deyatelnost/proekt-byudzheta-zakony-o-byudzhete-zakony-ob-ispolnenii-byudzheta/2019-2021/zakon-respubliki-altay-ot-17-12-2018-g-75-rz.php" TargetMode="External"/><Relationship Id="rId10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720E6-3E91-4D7C-B5AD-9CCFF30F8BA5}">
  <dimension ref="A1:I96"/>
  <sheetViews>
    <sheetView tabSelected="1" zoomScaleNormal="100" zoomScalePageLayoutView="80" workbookViewId="0">
      <pane ySplit="4" topLeftCell="A92" activePane="bottomLeft" state="frozen"/>
      <selection activeCell="G33" sqref="G33:G2385"/>
      <selection pane="bottomLeft" activeCell="A98" sqref="A98"/>
    </sheetView>
  </sheetViews>
  <sheetFormatPr defaultRowHeight="14.5" x14ac:dyDescent="0.35"/>
  <cols>
    <col min="1" max="1" width="34.81640625" style="26" customWidth="1"/>
    <col min="2" max="2" width="13.453125" style="26" customWidth="1"/>
    <col min="3" max="3" width="13.1796875" style="26" customWidth="1"/>
    <col min="4" max="4" width="9.7265625" style="26" customWidth="1"/>
    <col min="5" max="5" width="19.7265625" style="26" customWidth="1"/>
    <col min="6" max="6" width="16.7265625" style="26" customWidth="1"/>
    <col min="7" max="7" width="18.81640625" style="26" customWidth="1"/>
    <col min="8" max="8" width="20.54296875" style="26" customWidth="1"/>
    <col min="9" max="9" width="19.1796875" style="26" customWidth="1"/>
    <col min="10" max="16384" width="8.7265625" style="26"/>
  </cols>
  <sheetData>
    <row r="1" spans="1:9" ht="23.25" customHeight="1" x14ac:dyDescent="0.35">
      <c r="A1" s="164" t="s">
        <v>571</v>
      </c>
      <c r="B1" s="165"/>
      <c r="C1" s="165"/>
      <c r="D1" s="165"/>
      <c r="E1" s="165"/>
      <c r="F1" s="165"/>
      <c r="G1" s="165"/>
      <c r="H1" s="165"/>
      <c r="I1" s="165"/>
    </row>
    <row r="2" spans="1:9" ht="15" customHeight="1" x14ac:dyDescent="0.35">
      <c r="A2" s="166" t="s">
        <v>538</v>
      </c>
      <c r="B2" s="167"/>
      <c r="C2" s="167"/>
      <c r="D2" s="167"/>
      <c r="E2" s="167"/>
      <c r="F2" s="167"/>
      <c r="G2" s="167"/>
      <c r="H2" s="167"/>
      <c r="I2" s="167"/>
    </row>
    <row r="3" spans="1:9" ht="138.75" customHeight="1" x14ac:dyDescent="0.35">
      <c r="A3" s="38" t="s">
        <v>101</v>
      </c>
      <c r="B3" s="39" t="s">
        <v>118</v>
      </c>
      <c r="C3" s="39" t="s">
        <v>116</v>
      </c>
      <c r="D3" s="39" t="s">
        <v>115</v>
      </c>
      <c r="E3" s="21" t="s">
        <v>204</v>
      </c>
      <c r="F3" s="21" t="s">
        <v>205</v>
      </c>
      <c r="G3" s="21" t="s">
        <v>206</v>
      </c>
      <c r="H3" s="21" t="s">
        <v>397</v>
      </c>
      <c r="I3" s="38" t="s">
        <v>207</v>
      </c>
    </row>
    <row r="4" spans="1:9" ht="16" customHeight="1" x14ac:dyDescent="0.35">
      <c r="A4" s="162" t="s">
        <v>90</v>
      </c>
      <c r="B4" s="23" t="s">
        <v>117</v>
      </c>
      <c r="C4" s="23" t="s">
        <v>91</v>
      </c>
      <c r="D4" s="23" t="s">
        <v>91</v>
      </c>
      <c r="E4" s="22" t="s">
        <v>91</v>
      </c>
      <c r="F4" s="24" t="s">
        <v>91</v>
      </c>
      <c r="G4" s="24" t="s">
        <v>91</v>
      </c>
      <c r="H4" s="24" t="s">
        <v>91</v>
      </c>
      <c r="I4" s="24" t="s">
        <v>91</v>
      </c>
    </row>
    <row r="5" spans="1:9" s="19" customFormat="1" ht="15" customHeight="1" x14ac:dyDescent="0.3">
      <c r="A5" s="163" t="s">
        <v>116</v>
      </c>
      <c r="B5" s="40"/>
      <c r="C5" s="40"/>
      <c r="D5" s="41">
        <f>SUM(E5:I5)</f>
        <v>12</v>
      </c>
      <c r="E5" s="42">
        <v>4</v>
      </c>
      <c r="F5" s="43">
        <v>2</v>
      </c>
      <c r="G5" s="43">
        <v>2</v>
      </c>
      <c r="H5" s="43">
        <v>2</v>
      </c>
      <c r="I5" s="43">
        <v>2</v>
      </c>
    </row>
    <row r="6" spans="1:9" s="19" customFormat="1" ht="15" customHeight="1" x14ac:dyDescent="0.3">
      <c r="A6" s="157" t="s">
        <v>566</v>
      </c>
      <c r="B6" s="40"/>
      <c r="C6" s="40"/>
      <c r="D6" s="41"/>
      <c r="E6" s="42"/>
      <c r="F6" s="43"/>
      <c r="G6" s="43"/>
      <c r="H6" s="43"/>
      <c r="I6" s="43"/>
    </row>
    <row r="7" spans="1:9" ht="16" customHeight="1" x14ac:dyDescent="0.35">
      <c r="A7" s="28" t="s">
        <v>1</v>
      </c>
      <c r="B7" s="29">
        <f t="shared" ref="B7:B43" si="0">ROUND(D7/C7*100,1)</f>
        <v>100</v>
      </c>
      <c r="C7" s="29">
        <f>12</f>
        <v>12</v>
      </c>
      <c r="D7" s="29">
        <f t="shared" ref="D7:D43" si="1">SUM(E7:I7)</f>
        <v>12</v>
      </c>
      <c r="E7" s="30">
        <f>'1.1'!F7</f>
        <v>4</v>
      </c>
      <c r="F7" s="25">
        <f>'1.2'!C7</f>
        <v>2</v>
      </c>
      <c r="G7" s="25">
        <f>'1.3'!C7</f>
        <v>2</v>
      </c>
      <c r="H7" s="25">
        <f>'1.4'!C7</f>
        <v>2</v>
      </c>
      <c r="I7" s="25">
        <f>'1.5'!E8</f>
        <v>2</v>
      </c>
    </row>
    <row r="8" spans="1:9" ht="16" customHeight="1" x14ac:dyDescent="0.35">
      <c r="A8" s="28" t="s">
        <v>23</v>
      </c>
      <c r="B8" s="29">
        <f t="shared" si="0"/>
        <v>100</v>
      </c>
      <c r="C8" s="29">
        <f>12</f>
        <v>12</v>
      </c>
      <c r="D8" s="29">
        <f t="shared" si="1"/>
        <v>12</v>
      </c>
      <c r="E8" s="30">
        <f>'1.1'!F29</f>
        <v>4</v>
      </c>
      <c r="F8" s="25">
        <f>'1.2'!C29</f>
        <v>2</v>
      </c>
      <c r="G8" s="25">
        <f>'1.3'!C29</f>
        <v>2</v>
      </c>
      <c r="H8" s="25">
        <f>'1.4'!C29</f>
        <v>2</v>
      </c>
      <c r="I8" s="25">
        <f>'1.5'!E30</f>
        <v>2</v>
      </c>
    </row>
    <row r="9" spans="1:9" ht="16" customHeight="1" x14ac:dyDescent="0.35">
      <c r="A9" s="28" t="s">
        <v>26</v>
      </c>
      <c r="B9" s="29">
        <f t="shared" si="0"/>
        <v>100</v>
      </c>
      <c r="C9" s="29">
        <f>12</f>
        <v>12</v>
      </c>
      <c r="D9" s="29">
        <f t="shared" si="1"/>
        <v>12</v>
      </c>
      <c r="E9" s="30">
        <f>'1.1'!F32</f>
        <v>4</v>
      </c>
      <c r="F9" s="25">
        <f>'1.2'!C32</f>
        <v>2</v>
      </c>
      <c r="G9" s="25">
        <f>'1.3'!C32</f>
        <v>2</v>
      </c>
      <c r="H9" s="25">
        <f>'1.4'!C32</f>
        <v>2</v>
      </c>
      <c r="I9" s="25">
        <f>'1.5'!E33</f>
        <v>2</v>
      </c>
    </row>
    <row r="10" spans="1:9" ht="16" customHeight="1" x14ac:dyDescent="0.35">
      <c r="A10" s="28" t="s">
        <v>30</v>
      </c>
      <c r="B10" s="29">
        <f t="shared" si="0"/>
        <v>100</v>
      </c>
      <c r="C10" s="29">
        <f>12</f>
        <v>12</v>
      </c>
      <c r="D10" s="29">
        <f t="shared" si="1"/>
        <v>12</v>
      </c>
      <c r="E10" s="30">
        <f>'1.1'!F36</f>
        <v>4</v>
      </c>
      <c r="F10" s="25">
        <f>'1.2'!C36</f>
        <v>2</v>
      </c>
      <c r="G10" s="25">
        <f>'1.3'!C36</f>
        <v>2</v>
      </c>
      <c r="H10" s="25">
        <f>'1.4'!C36</f>
        <v>2</v>
      </c>
      <c r="I10" s="25">
        <f>'1.5'!E37</f>
        <v>2</v>
      </c>
    </row>
    <row r="11" spans="1:9" ht="16" customHeight="1" x14ac:dyDescent="0.35">
      <c r="A11" s="28" t="s">
        <v>32</v>
      </c>
      <c r="B11" s="29">
        <f t="shared" si="0"/>
        <v>100</v>
      </c>
      <c r="C11" s="29">
        <f>12</f>
        <v>12</v>
      </c>
      <c r="D11" s="29">
        <f t="shared" si="1"/>
        <v>12</v>
      </c>
      <c r="E11" s="30">
        <f>'1.1'!F38</f>
        <v>4</v>
      </c>
      <c r="F11" s="25">
        <f>'1.2'!C38</f>
        <v>2</v>
      </c>
      <c r="G11" s="25">
        <f>'1.3'!C38</f>
        <v>2</v>
      </c>
      <c r="H11" s="25">
        <f>'1.4'!C38</f>
        <v>2</v>
      </c>
      <c r="I11" s="25">
        <f>'1.5'!E39</f>
        <v>2</v>
      </c>
    </row>
    <row r="12" spans="1:9" ht="16" customHeight="1" x14ac:dyDescent="0.35">
      <c r="A12" s="28" t="s">
        <v>96</v>
      </c>
      <c r="B12" s="29">
        <f t="shared" si="0"/>
        <v>100</v>
      </c>
      <c r="C12" s="29">
        <f>12</f>
        <v>12</v>
      </c>
      <c r="D12" s="29">
        <f t="shared" si="1"/>
        <v>12</v>
      </c>
      <c r="E12" s="30">
        <f>'1.1'!F40</f>
        <v>4</v>
      </c>
      <c r="F12" s="25">
        <f>'1.2'!C40</f>
        <v>2</v>
      </c>
      <c r="G12" s="25">
        <f>'1.3'!C40</f>
        <v>2</v>
      </c>
      <c r="H12" s="25">
        <f>'1.4'!C40</f>
        <v>2</v>
      </c>
      <c r="I12" s="25">
        <f>'1.5'!E41</f>
        <v>2</v>
      </c>
    </row>
    <row r="13" spans="1:9" ht="16" customHeight="1" x14ac:dyDescent="0.35">
      <c r="A13" s="28" t="s">
        <v>35</v>
      </c>
      <c r="B13" s="29">
        <f t="shared" si="0"/>
        <v>100</v>
      </c>
      <c r="C13" s="29">
        <f>12</f>
        <v>12</v>
      </c>
      <c r="D13" s="29">
        <f t="shared" si="1"/>
        <v>12</v>
      </c>
      <c r="E13" s="30">
        <f>'1.1'!F42</f>
        <v>4</v>
      </c>
      <c r="F13" s="25">
        <f>'1.2'!C42</f>
        <v>2</v>
      </c>
      <c r="G13" s="25">
        <f>'1.3'!C42</f>
        <v>2</v>
      </c>
      <c r="H13" s="25">
        <f>'1.4'!C42</f>
        <v>2</v>
      </c>
      <c r="I13" s="25">
        <f>'1.5'!E43</f>
        <v>2</v>
      </c>
    </row>
    <row r="14" spans="1:9" s="7" customFormat="1" ht="16" customHeight="1" x14ac:dyDescent="0.35">
      <c r="A14" s="28" t="s">
        <v>37</v>
      </c>
      <c r="B14" s="29">
        <f t="shared" si="0"/>
        <v>100</v>
      </c>
      <c r="C14" s="29">
        <f>12</f>
        <v>12</v>
      </c>
      <c r="D14" s="29">
        <f t="shared" si="1"/>
        <v>12</v>
      </c>
      <c r="E14" s="30">
        <f>'1.1'!F44</f>
        <v>4</v>
      </c>
      <c r="F14" s="25">
        <f>'1.2'!C44</f>
        <v>2</v>
      </c>
      <c r="G14" s="25">
        <f>'1.3'!C44</f>
        <v>2</v>
      </c>
      <c r="H14" s="25">
        <f>'1.4'!C44</f>
        <v>2</v>
      </c>
      <c r="I14" s="25">
        <f>'1.5'!E45</f>
        <v>2</v>
      </c>
    </row>
    <row r="15" spans="1:9" ht="16" customHeight="1" x14ac:dyDescent="0.35">
      <c r="A15" s="28" t="s">
        <v>46</v>
      </c>
      <c r="B15" s="29">
        <f t="shared" si="0"/>
        <v>100</v>
      </c>
      <c r="C15" s="29">
        <f>12</f>
        <v>12</v>
      </c>
      <c r="D15" s="29">
        <f t="shared" si="1"/>
        <v>12</v>
      </c>
      <c r="E15" s="30">
        <f>'1.1'!F55</f>
        <v>4</v>
      </c>
      <c r="F15" s="25">
        <f>'1.2'!C55</f>
        <v>2</v>
      </c>
      <c r="G15" s="25">
        <f>'1.3'!C55</f>
        <v>2</v>
      </c>
      <c r="H15" s="25">
        <f>'1.4'!C55</f>
        <v>2</v>
      </c>
      <c r="I15" s="25">
        <f>'1.5'!E56</f>
        <v>2</v>
      </c>
    </row>
    <row r="16" spans="1:9" ht="16" customHeight="1" x14ac:dyDescent="0.35">
      <c r="A16" s="28" t="s">
        <v>55</v>
      </c>
      <c r="B16" s="29">
        <f t="shared" si="0"/>
        <v>100</v>
      </c>
      <c r="C16" s="29">
        <f>12</f>
        <v>12</v>
      </c>
      <c r="D16" s="29">
        <f t="shared" si="1"/>
        <v>12</v>
      </c>
      <c r="E16" s="30">
        <f>'1.1'!F64</f>
        <v>4</v>
      </c>
      <c r="F16" s="25">
        <f>'1.2'!C64</f>
        <v>2</v>
      </c>
      <c r="G16" s="25">
        <f>'1.3'!C64</f>
        <v>2</v>
      </c>
      <c r="H16" s="25">
        <f>'1.4'!C64</f>
        <v>2</v>
      </c>
      <c r="I16" s="25">
        <f>'1.5'!E65</f>
        <v>2</v>
      </c>
    </row>
    <row r="17" spans="1:9" ht="16" customHeight="1" x14ac:dyDescent="0.35">
      <c r="A17" s="28" t="s">
        <v>58</v>
      </c>
      <c r="B17" s="29">
        <f t="shared" si="0"/>
        <v>100</v>
      </c>
      <c r="C17" s="29">
        <f>12</f>
        <v>12</v>
      </c>
      <c r="D17" s="29">
        <f t="shared" si="1"/>
        <v>12</v>
      </c>
      <c r="E17" s="30">
        <f>'1.1'!F67</f>
        <v>4</v>
      </c>
      <c r="F17" s="25">
        <f>'1.2'!C67</f>
        <v>2</v>
      </c>
      <c r="G17" s="25">
        <f>'1.3'!C67</f>
        <v>2</v>
      </c>
      <c r="H17" s="25">
        <f>'1.4'!C67</f>
        <v>2</v>
      </c>
      <c r="I17" s="25">
        <f>'1.5'!E68</f>
        <v>2</v>
      </c>
    </row>
    <row r="18" spans="1:9" s="7" customFormat="1" ht="16" customHeight="1" x14ac:dyDescent="0.35">
      <c r="A18" s="28" t="s">
        <v>66</v>
      </c>
      <c r="B18" s="29">
        <f t="shared" si="0"/>
        <v>100</v>
      </c>
      <c r="C18" s="29">
        <f>12</f>
        <v>12</v>
      </c>
      <c r="D18" s="29">
        <f t="shared" si="1"/>
        <v>12</v>
      </c>
      <c r="E18" s="30">
        <f>'1.1'!F75</f>
        <v>4</v>
      </c>
      <c r="F18" s="25">
        <f>'1.2'!C75</f>
        <v>2</v>
      </c>
      <c r="G18" s="25">
        <f>'1.3'!C75</f>
        <v>2</v>
      </c>
      <c r="H18" s="25">
        <f>'1.4'!C75</f>
        <v>2</v>
      </c>
      <c r="I18" s="25">
        <f>'1.5'!E76</f>
        <v>2</v>
      </c>
    </row>
    <row r="19" spans="1:9" ht="16" customHeight="1" x14ac:dyDescent="0.35">
      <c r="A19" s="28" t="s">
        <v>68</v>
      </c>
      <c r="B19" s="29">
        <f t="shared" si="0"/>
        <v>100</v>
      </c>
      <c r="C19" s="29">
        <f>12</f>
        <v>12</v>
      </c>
      <c r="D19" s="29">
        <f t="shared" si="1"/>
        <v>12</v>
      </c>
      <c r="E19" s="30">
        <f>'1.1'!F77</f>
        <v>4</v>
      </c>
      <c r="F19" s="25">
        <f>'1.2'!C77</f>
        <v>2</v>
      </c>
      <c r="G19" s="25">
        <f>'1.3'!C77</f>
        <v>2</v>
      </c>
      <c r="H19" s="25">
        <f>'1.4'!C77</f>
        <v>2</v>
      </c>
      <c r="I19" s="25">
        <f>'1.5'!E78</f>
        <v>2</v>
      </c>
    </row>
    <row r="20" spans="1:9" ht="16" customHeight="1" x14ac:dyDescent="0.35">
      <c r="A20" s="28" t="s">
        <v>6</v>
      </c>
      <c r="B20" s="29">
        <f t="shared" si="0"/>
        <v>91.7</v>
      </c>
      <c r="C20" s="29">
        <f>12</f>
        <v>12</v>
      </c>
      <c r="D20" s="29">
        <f t="shared" si="1"/>
        <v>11</v>
      </c>
      <c r="E20" s="30">
        <f>'1.1'!F12</f>
        <v>4</v>
      </c>
      <c r="F20" s="25">
        <f>'1.2'!C12</f>
        <v>2</v>
      </c>
      <c r="G20" s="25">
        <f>'1.3'!C12</f>
        <v>2</v>
      </c>
      <c r="H20" s="25">
        <f>'1.4'!C12</f>
        <v>2</v>
      </c>
      <c r="I20" s="25">
        <f>'1.5'!E13</f>
        <v>1</v>
      </c>
    </row>
    <row r="21" spans="1:9" ht="16" customHeight="1" x14ac:dyDescent="0.35">
      <c r="A21" s="28" t="s">
        <v>33</v>
      </c>
      <c r="B21" s="29">
        <f t="shared" si="0"/>
        <v>91.7</v>
      </c>
      <c r="C21" s="29">
        <f>12</f>
        <v>12</v>
      </c>
      <c r="D21" s="29">
        <f t="shared" si="1"/>
        <v>11</v>
      </c>
      <c r="E21" s="30">
        <f>'1.1'!F39</f>
        <v>4</v>
      </c>
      <c r="F21" s="25">
        <f>'1.2'!C39</f>
        <v>2</v>
      </c>
      <c r="G21" s="25">
        <f>'1.3'!C39</f>
        <v>2</v>
      </c>
      <c r="H21" s="25">
        <f>'1.4'!C39</f>
        <v>2</v>
      </c>
      <c r="I21" s="25">
        <f>'1.5'!E40</f>
        <v>1</v>
      </c>
    </row>
    <row r="22" spans="1:9" ht="16" customHeight="1" x14ac:dyDescent="0.35">
      <c r="A22" s="28" t="s">
        <v>36</v>
      </c>
      <c r="B22" s="29">
        <f t="shared" si="0"/>
        <v>91.7</v>
      </c>
      <c r="C22" s="29">
        <f>12</f>
        <v>12</v>
      </c>
      <c r="D22" s="29">
        <f t="shared" si="1"/>
        <v>11</v>
      </c>
      <c r="E22" s="30">
        <f>'1.1'!F43</f>
        <v>4</v>
      </c>
      <c r="F22" s="25">
        <f>'1.2'!C43</f>
        <v>2</v>
      </c>
      <c r="G22" s="25">
        <f>'1.3'!C43</f>
        <v>2</v>
      </c>
      <c r="H22" s="25">
        <f>'1.4'!C43</f>
        <v>2</v>
      </c>
      <c r="I22" s="25">
        <f>'1.5'!E44</f>
        <v>1</v>
      </c>
    </row>
    <row r="23" spans="1:9" ht="16" customHeight="1" x14ac:dyDescent="0.35">
      <c r="A23" s="28" t="s">
        <v>51</v>
      </c>
      <c r="B23" s="29">
        <f t="shared" si="0"/>
        <v>91.7</v>
      </c>
      <c r="C23" s="29">
        <f>12</f>
        <v>12</v>
      </c>
      <c r="D23" s="29">
        <f t="shared" si="1"/>
        <v>11</v>
      </c>
      <c r="E23" s="30">
        <f>'1.1'!F60</f>
        <v>4</v>
      </c>
      <c r="F23" s="25">
        <f>'1.2'!C60</f>
        <v>2</v>
      </c>
      <c r="G23" s="25">
        <f>'1.3'!C60</f>
        <v>2</v>
      </c>
      <c r="H23" s="25">
        <f>'1.4'!C60</f>
        <v>2</v>
      </c>
      <c r="I23" s="25">
        <f>'1.5'!E61</f>
        <v>1</v>
      </c>
    </row>
    <row r="24" spans="1:9" ht="16" customHeight="1" x14ac:dyDescent="0.35">
      <c r="A24" s="28" t="s">
        <v>54</v>
      </c>
      <c r="B24" s="29">
        <f t="shared" si="0"/>
        <v>91.7</v>
      </c>
      <c r="C24" s="29">
        <f>12</f>
        <v>12</v>
      </c>
      <c r="D24" s="29">
        <f t="shared" si="1"/>
        <v>11</v>
      </c>
      <c r="E24" s="30">
        <f>'1.1'!F63</f>
        <v>4</v>
      </c>
      <c r="F24" s="25">
        <f>'1.2'!C63</f>
        <v>2</v>
      </c>
      <c r="G24" s="25">
        <f>'1.3'!C63</f>
        <v>2</v>
      </c>
      <c r="H24" s="25">
        <f>'1.4'!C63</f>
        <v>2</v>
      </c>
      <c r="I24" s="25">
        <f>'1.5'!E64</f>
        <v>1</v>
      </c>
    </row>
    <row r="25" spans="1:9" ht="16" customHeight="1" x14ac:dyDescent="0.35">
      <c r="A25" s="28" t="s">
        <v>62</v>
      </c>
      <c r="B25" s="29">
        <f t="shared" si="0"/>
        <v>91.7</v>
      </c>
      <c r="C25" s="29">
        <f>12</f>
        <v>12</v>
      </c>
      <c r="D25" s="29">
        <f t="shared" si="1"/>
        <v>11</v>
      </c>
      <c r="E25" s="30">
        <f>'1.1'!F71</f>
        <v>4</v>
      </c>
      <c r="F25" s="25">
        <f>'1.2'!C71</f>
        <v>2</v>
      </c>
      <c r="G25" s="25">
        <f>'1.3'!C71</f>
        <v>2</v>
      </c>
      <c r="H25" s="25">
        <f>'1.4'!C71</f>
        <v>2</v>
      </c>
      <c r="I25" s="25">
        <f>'1.5'!E72</f>
        <v>1</v>
      </c>
    </row>
    <row r="26" spans="1:9" s="7" customFormat="1" ht="16" customHeight="1" x14ac:dyDescent="0.35">
      <c r="A26" s="28" t="s">
        <v>69</v>
      </c>
      <c r="B26" s="29">
        <f t="shared" si="0"/>
        <v>91.7</v>
      </c>
      <c r="C26" s="29">
        <f>12</f>
        <v>12</v>
      </c>
      <c r="D26" s="29">
        <f t="shared" si="1"/>
        <v>11</v>
      </c>
      <c r="E26" s="30">
        <f>'1.1'!F88</f>
        <v>4</v>
      </c>
      <c r="F26" s="25">
        <f>'1.2'!C88</f>
        <v>2</v>
      </c>
      <c r="G26" s="25">
        <f>'1.3'!C88</f>
        <v>2</v>
      </c>
      <c r="H26" s="25">
        <f>'1.4'!C88</f>
        <v>2</v>
      </c>
      <c r="I26" s="25">
        <f>'1.5'!E89</f>
        <v>1</v>
      </c>
    </row>
    <row r="27" spans="1:9" ht="16" customHeight="1" x14ac:dyDescent="0.35">
      <c r="A27" s="28" t="s">
        <v>3</v>
      </c>
      <c r="B27" s="29">
        <f t="shared" si="0"/>
        <v>87.5</v>
      </c>
      <c r="C27" s="29">
        <f>12</f>
        <v>12</v>
      </c>
      <c r="D27" s="29">
        <f t="shared" si="1"/>
        <v>10.5</v>
      </c>
      <c r="E27" s="30">
        <f>'1.1'!F9</f>
        <v>4</v>
      </c>
      <c r="F27" s="25">
        <f>'1.2'!C9</f>
        <v>2</v>
      </c>
      <c r="G27" s="25">
        <f>'1.3'!C9</f>
        <v>2</v>
      </c>
      <c r="H27" s="25">
        <f>'1.4'!C9</f>
        <v>2</v>
      </c>
      <c r="I27" s="25">
        <f>'1.5'!E10</f>
        <v>0.5</v>
      </c>
    </row>
    <row r="28" spans="1:9" ht="16" customHeight="1" x14ac:dyDescent="0.35">
      <c r="A28" s="28" t="s">
        <v>5</v>
      </c>
      <c r="B28" s="29">
        <f t="shared" si="0"/>
        <v>83.3</v>
      </c>
      <c r="C28" s="29">
        <f>12</f>
        <v>12</v>
      </c>
      <c r="D28" s="29">
        <f t="shared" si="1"/>
        <v>10</v>
      </c>
      <c r="E28" s="30">
        <f>'1.1'!F11</f>
        <v>4</v>
      </c>
      <c r="F28" s="25">
        <f>'1.2'!C11</f>
        <v>2</v>
      </c>
      <c r="G28" s="25">
        <f>'1.3'!C11</f>
        <v>2</v>
      </c>
      <c r="H28" s="25">
        <f>'1.4'!C11</f>
        <v>2</v>
      </c>
      <c r="I28" s="25">
        <f>'1.5'!E12</f>
        <v>0</v>
      </c>
    </row>
    <row r="29" spans="1:9" ht="16" customHeight="1" x14ac:dyDescent="0.35">
      <c r="A29" s="28" t="s">
        <v>7</v>
      </c>
      <c r="B29" s="29">
        <f t="shared" si="0"/>
        <v>83.3</v>
      </c>
      <c r="C29" s="29">
        <f>12</f>
        <v>12</v>
      </c>
      <c r="D29" s="29">
        <f t="shared" si="1"/>
        <v>10</v>
      </c>
      <c r="E29" s="30">
        <f>'1.1'!F13</f>
        <v>4</v>
      </c>
      <c r="F29" s="25">
        <f>'1.2'!C13</f>
        <v>2</v>
      </c>
      <c r="G29" s="25">
        <f>'1.3'!C13</f>
        <v>2</v>
      </c>
      <c r="H29" s="25">
        <f>'1.4'!C13</f>
        <v>2</v>
      </c>
      <c r="I29" s="25">
        <f>'1.5'!E14</f>
        <v>0</v>
      </c>
    </row>
    <row r="30" spans="1:9" ht="16" customHeight="1" x14ac:dyDescent="0.35">
      <c r="A30" s="28" t="s">
        <v>8</v>
      </c>
      <c r="B30" s="29">
        <f t="shared" si="0"/>
        <v>83.3</v>
      </c>
      <c r="C30" s="29">
        <f>12</f>
        <v>12</v>
      </c>
      <c r="D30" s="29">
        <f t="shared" si="1"/>
        <v>10</v>
      </c>
      <c r="E30" s="30">
        <f>'1.1'!F14</f>
        <v>4</v>
      </c>
      <c r="F30" s="25">
        <f>'1.2'!C14</f>
        <v>2</v>
      </c>
      <c r="G30" s="25">
        <f>'1.3'!C14</f>
        <v>2</v>
      </c>
      <c r="H30" s="25">
        <f>'1.4'!C14</f>
        <v>2</v>
      </c>
      <c r="I30" s="25">
        <f>'1.5'!E15</f>
        <v>0</v>
      </c>
    </row>
    <row r="31" spans="1:9" ht="16" customHeight="1" x14ac:dyDescent="0.35">
      <c r="A31" s="28" t="s">
        <v>16</v>
      </c>
      <c r="B31" s="29">
        <f t="shared" si="0"/>
        <v>83.3</v>
      </c>
      <c r="C31" s="29">
        <f>12</f>
        <v>12</v>
      </c>
      <c r="D31" s="29">
        <f t="shared" si="1"/>
        <v>10</v>
      </c>
      <c r="E31" s="30">
        <f>'1.1'!F22</f>
        <v>4</v>
      </c>
      <c r="F31" s="25">
        <f>'1.2'!C22</f>
        <v>2</v>
      </c>
      <c r="G31" s="25">
        <f>'1.3'!C22</f>
        <v>2</v>
      </c>
      <c r="H31" s="25">
        <f>'1.4'!C22</f>
        <v>2</v>
      </c>
      <c r="I31" s="25">
        <f>'1.5'!E23</f>
        <v>0</v>
      </c>
    </row>
    <row r="32" spans="1:9" s="7" customFormat="1" ht="16" customHeight="1" x14ac:dyDescent="0.35">
      <c r="A32" s="28" t="s">
        <v>25</v>
      </c>
      <c r="B32" s="29">
        <f t="shared" si="0"/>
        <v>83.3</v>
      </c>
      <c r="C32" s="29">
        <f>12</f>
        <v>12</v>
      </c>
      <c r="D32" s="29">
        <f t="shared" si="1"/>
        <v>10</v>
      </c>
      <c r="E32" s="30">
        <f>'1.1'!F31</f>
        <v>4</v>
      </c>
      <c r="F32" s="25">
        <f>'1.2'!C31</f>
        <v>2</v>
      </c>
      <c r="G32" s="25">
        <f>'1.3'!C31</f>
        <v>2</v>
      </c>
      <c r="H32" s="25">
        <f>'1.4'!C31</f>
        <v>2</v>
      </c>
      <c r="I32" s="25">
        <f>'1.5'!E32</f>
        <v>0</v>
      </c>
    </row>
    <row r="33" spans="1:9" s="7" customFormat="1" ht="16" customHeight="1" x14ac:dyDescent="0.35">
      <c r="A33" s="28" t="s">
        <v>34</v>
      </c>
      <c r="B33" s="29">
        <f t="shared" si="0"/>
        <v>83.3</v>
      </c>
      <c r="C33" s="29">
        <f>12</f>
        <v>12</v>
      </c>
      <c r="D33" s="29">
        <f t="shared" si="1"/>
        <v>10</v>
      </c>
      <c r="E33" s="30">
        <f>'1.1'!F41</f>
        <v>4</v>
      </c>
      <c r="F33" s="25">
        <f>'1.2'!C41</f>
        <v>2</v>
      </c>
      <c r="G33" s="25">
        <f>'1.3'!C41</f>
        <v>2</v>
      </c>
      <c r="H33" s="25">
        <f>'1.4'!C41</f>
        <v>2</v>
      </c>
      <c r="I33" s="25">
        <f>'1.5'!E42</f>
        <v>0</v>
      </c>
    </row>
    <row r="34" spans="1:9" ht="16" customHeight="1" x14ac:dyDescent="0.35">
      <c r="A34" s="28" t="s">
        <v>42</v>
      </c>
      <c r="B34" s="29">
        <f t="shared" si="0"/>
        <v>83.3</v>
      </c>
      <c r="C34" s="29">
        <f>12</f>
        <v>12</v>
      </c>
      <c r="D34" s="29">
        <f t="shared" si="1"/>
        <v>10</v>
      </c>
      <c r="E34" s="30">
        <f>'1.1'!F50</f>
        <v>4</v>
      </c>
      <c r="F34" s="25">
        <f>'1.2'!C50</f>
        <v>2</v>
      </c>
      <c r="G34" s="25">
        <f>'1.3'!C50</f>
        <v>2</v>
      </c>
      <c r="H34" s="25">
        <f>'1.4'!C50</f>
        <v>2</v>
      </c>
      <c r="I34" s="25">
        <f>'1.5'!E51</f>
        <v>0</v>
      </c>
    </row>
    <row r="35" spans="1:9" ht="16" customHeight="1" x14ac:dyDescent="0.35">
      <c r="A35" s="28" t="s">
        <v>44</v>
      </c>
      <c r="B35" s="29">
        <f t="shared" si="0"/>
        <v>83.3</v>
      </c>
      <c r="C35" s="29">
        <f>12</f>
        <v>12</v>
      </c>
      <c r="D35" s="29">
        <f t="shared" si="1"/>
        <v>10</v>
      </c>
      <c r="E35" s="30">
        <f>'1.1'!F53</f>
        <v>4</v>
      </c>
      <c r="F35" s="25">
        <f>'1.2'!C53</f>
        <v>2</v>
      </c>
      <c r="G35" s="25">
        <f>'1.3'!C53</f>
        <v>2</v>
      </c>
      <c r="H35" s="25">
        <f>'1.4'!C53</f>
        <v>2</v>
      </c>
      <c r="I35" s="25">
        <f>'1.5'!E54</f>
        <v>0</v>
      </c>
    </row>
    <row r="36" spans="1:9" ht="16" customHeight="1" x14ac:dyDescent="0.35">
      <c r="A36" s="28" t="s">
        <v>63</v>
      </c>
      <c r="B36" s="29">
        <f t="shared" si="0"/>
        <v>83.3</v>
      </c>
      <c r="C36" s="29">
        <f>12</f>
        <v>12</v>
      </c>
      <c r="D36" s="29">
        <f t="shared" si="1"/>
        <v>10</v>
      </c>
      <c r="E36" s="30">
        <f>'1.1'!F72</f>
        <v>4</v>
      </c>
      <c r="F36" s="25">
        <f>'1.2'!C72</f>
        <v>2</v>
      </c>
      <c r="G36" s="25">
        <f>'1.3'!C72</f>
        <v>2</v>
      </c>
      <c r="H36" s="25">
        <f>'1.4'!C72</f>
        <v>0</v>
      </c>
      <c r="I36" s="25">
        <f>'1.5'!E73</f>
        <v>2</v>
      </c>
    </row>
    <row r="37" spans="1:9" ht="16" customHeight="1" x14ac:dyDescent="0.35">
      <c r="A37" s="31" t="s">
        <v>65</v>
      </c>
      <c r="B37" s="29">
        <f t="shared" si="0"/>
        <v>83.3</v>
      </c>
      <c r="C37" s="29">
        <f>12</f>
        <v>12</v>
      </c>
      <c r="D37" s="29">
        <f t="shared" si="1"/>
        <v>10</v>
      </c>
      <c r="E37" s="30">
        <f>'1.1'!F74</f>
        <v>2</v>
      </c>
      <c r="F37" s="25">
        <f>'1.2'!C74</f>
        <v>2</v>
      </c>
      <c r="G37" s="25">
        <f>'1.3'!C74</f>
        <v>2</v>
      </c>
      <c r="H37" s="25">
        <f>'1.4'!C74</f>
        <v>2</v>
      </c>
      <c r="I37" s="25">
        <f>'1.5'!E75</f>
        <v>2</v>
      </c>
    </row>
    <row r="38" spans="1:9" ht="16" customHeight="1" x14ac:dyDescent="0.35">
      <c r="A38" s="28" t="s">
        <v>74</v>
      </c>
      <c r="B38" s="29">
        <f t="shared" si="0"/>
        <v>83.3</v>
      </c>
      <c r="C38" s="29">
        <f>12</f>
        <v>12</v>
      </c>
      <c r="D38" s="29">
        <f t="shared" si="1"/>
        <v>10</v>
      </c>
      <c r="E38" s="30">
        <f>'1.1'!F81</f>
        <v>4</v>
      </c>
      <c r="F38" s="25">
        <f>'1.2'!C81</f>
        <v>2</v>
      </c>
      <c r="G38" s="25">
        <f>'1.3'!C81</f>
        <v>2</v>
      </c>
      <c r="H38" s="25">
        <f>'1.4'!C81</f>
        <v>2</v>
      </c>
      <c r="I38" s="25">
        <f>'1.5'!E82</f>
        <v>0</v>
      </c>
    </row>
    <row r="39" spans="1:9" ht="16" customHeight="1" x14ac:dyDescent="0.35">
      <c r="A39" s="28" t="s">
        <v>76</v>
      </c>
      <c r="B39" s="29">
        <f t="shared" si="0"/>
        <v>83.3</v>
      </c>
      <c r="C39" s="29">
        <f>12</f>
        <v>12</v>
      </c>
      <c r="D39" s="29">
        <f t="shared" si="1"/>
        <v>10</v>
      </c>
      <c r="E39" s="30">
        <f>'1.1'!F83</f>
        <v>2</v>
      </c>
      <c r="F39" s="25">
        <f>'1.2'!C83</f>
        <v>2</v>
      </c>
      <c r="G39" s="25">
        <f>'1.3'!C83</f>
        <v>2</v>
      </c>
      <c r="H39" s="25">
        <f>'1.4'!C83</f>
        <v>2</v>
      </c>
      <c r="I39" s="25">
        <f>'1.5'!E84</f>
        <v>2</v>
      </c>
    </row>
    <row r="40" spans="1:9" ht="16" customHeight="1" x14ac:dyDescent="0.35">
      <c r="A40" s="28" t="s">
        <v>77</v>
      </c>
      <c r="B40" s="29">
        <f t="shared" si="0"/>
        <v>83.3</v>
      </c>
      <c r="C40" s="29">
        <f>12</f>
        <v>12</v>
      </c>
      <c r="D40" s="29">
        <f t="shared" si="1"/>
        <v>10</v>
      </c>
      <c r="E40" s="30">
        <f>'1.1'!F84</f>
        <v>4</v>
      </c>
      <c r="F40" s="25">
        <f>'1.2'!C84</f>
        <v>0</v>
      </c>
      <c r="G40" s="25">
        <f>'1.3'!C84</f>
        <v>2</v>
      </c>
      <c r="H40" s="25">
        <f>'1.4'!C84</f>
        <v>2</v>
      </c>
      <c r="I40" s="25">
        <f>'1.5'!E85</f>
        <v>2</v>
      </c>
    </row>
    <row r="41" spans="1:9" s="7" customFormat="1" ht="16" customHeight="1" x14ac:dyDescent="0.35">
      <c r="A41" s="28" t="s">
        <v>78</v>
      </c>
      <c r="B41" s="29">
        <f t="shared" si="0"/>
        <v>83.3</v>
      </c>
      <c r="C41" s="29">
        <f>12</f>
        <v>12</v>
      </c>
      <c r="D41" s="29">
        <f t="shared" si="1"/>
        <v>10</v>
      </c>
      <c r="E41" s="30">
        <f>'1.1'!F85</f>
        <v>4</v>
      </c>
      <c r="F41" s="25">
        <f>'1.2'!C85</f>
        <v>2</v>
      </c>
      <c r="G41" s="25">
        <f>'1.3'!C85</f>
        <v>2</v>
      </c>
      <c r="H41" s="25">
        <f>'1.4'!C85</f>
        <v>2</v>
      </c>
      <c r="I41" s="25">
        <f>'1.5'!E86</f>
        <v>0</v>
      </c>
    </row>
    <row r="42" spans="1:9" ht="16" customHeight="1" x14ac:dyDescent="0.35">
      <c r="A42" s="28" t="s">
        <v>84</v>
      </c>
      <c r="B42" s="29">
        <f t="shared" si="0"/>
        <v>83.3</v>
      </c>
      <c r="C42" s="29">
        <f>12</f>
        <v>12</v>
      </c>
      <c r="D42" s="29">
        <f t="shared" si="1"/>
        <v>10</v>
      </c>
      <c r="E42" s="30">
        <f>'1.1'!F93</f>
        <v>4</v>
      </c>
      <c r="F42" s="25">
        <f>'1.2'!C93</f>
        <v>2</v>
      </c>
      <c r="G42" s="25">
        <f>'1.3'!C93</f>
        <v>2</v>
      </c>
      <c r="H42" s="25">
        <f>'1.4'!C93</f>
        <v>2</v>
      </c>
      <c r="I42" s="25">
        <f>'1.5'!E94</f>
        <v>0</v>
      </c>
    </row>
    <row r="43" spans="1:9" ht="16" customHeight="1" x14ac:dyDescent="0.35">
      <c r="A43" s="28" t="s">
        <v>87</v>
      </c>
      <c r="B43" s="29">
        <f t="shared" si="0"/>
        <v>83.3</v>
      </c>
      <c r="C43" s="29">
        <f>12</f>
        <v>12</v>
      </c>
      <c r="D43" s="29">
        <f t="shared" si="1"/>
        <v>10</v>
      </c>
      <c r="E43" s="30">
        <f>'1.1'!F96</f>
        <v>4</v>
      </c>
      <c r="F43" s="25">
        <f>'1.2'!C96</f>
        <v>2</v>
      </c>
      <c r="G43" s="25">
        <f>'1.3'!C96</f>
        <v>2</v>
      </c>
      <c r="H43" s="25">
        <f>'1.4'!C96</f>
        <v>0</v>
      </c>
      <c r="I43" s="25">
        <f>'1.5'!E97</f>
        <v>2</v>
      </c>
    </row>
    <row r="44" spans="1:9" ht="16" customHeight="1" x14ac:dyDescent="0.35">
      <c r="A44" s="157" t="s">
        <v>567</v>
      </c>
      <c r="B44" s="29"/>
      <c r="C44" s="29"/>
      <c r="D44" s="29"/>
      <c r="E44" s="30"/>
      <c r="F44" s="25"/>
      <c r="G44" s="25"/>
      <c r="H44" s="25"/>
      <c r="I44" s="25"/>
    </row>
    <row r="45" spans="1:9" ht="16" customHeight="1" x14ac:dyDescent="0.35">
      <c r="A45" s="28" t="s">
        <v>17</v>
      </c>
      <c r="B45" s="29">
        <f t="shared" ref="B45:B66" si="2">ROUND(D45/C45*100,1)</f>
        <v>75</v>
      </c>
      <c r="C45" s="29">
        <f>12</f>
        <v>12</v>
      </c>
      <c r="D45" s="29">
        <f t="shared" ref="D45:D66" si="3">SUM(E45:I45)</f>
        <v>9</v>
      </c>
      <c r="E45" s="30">
        <f>'1.1'!F23</f>
        <v>4</v>
      </c>
      <c r="F45" s="25">
        <f>'1.2'!C23</f>
        <v>2</v>
      </c>
      <c r="G45" s="25">
        <f>'1.3'!C23</f>
        <v>0</v>
      </c>
      <c r="H45" s="25">
        <f>'1.4'!C23</f>
        <v>2</v>
      </c>
      <c r="I45" s="25">
        <f>'1.5'!E24</f>
        <v>1</v>
      </c>
    </row>
    <row r="46" spans="1:9" ht="16" customHeight="1" x14ac:dyDescent="0.35">
      <c r="A46" s="28" t="s">
        <v>22</v>
      </c>
      <c r="B46" s="29">
        <f t="shared" si="2"/>
        <v>75</v>
      </c>
      <c r="C46" s="29">
        <f>12</f>
        <v>12</v>
      </c>
      <c r="D46" s="29">
        <f t="shared" si="3"/>
        <v>9</v>
      </c>
      <c r="E46" s="30">
        <f>'1.1'!F28</f>
        <v>4</v>
      </c>
      <c r="F46" s="25">
        <f>'1.2'!C28</f>
        <v>2</v>
      </c>
      <c r="G46" s="25">
        <f>'1.3'!C28</f>
        <v>2</v>
      </c>
      <c r="H46" s="25">
        <f>'1.4'!C28</f>
        <v>0</v>
      </c>
      <c r="I46" s="25">
        <f>'1.5'!E29</f>
        <v>1</v>
      </c>
    </row>
    <row r="47" spans="1:9" ht="16" customHeight="1" x14ac:dyDescent="0.35">
      <c r="A47" s="28" t="s">
        <v>28</v>
      </c>
      <c r="B47" s="29">
        <f t="shared" si="2"/>
        <v>75</v>
      </c>
      <c r="C47" s="29">
        <f>12</f>
        <v>12</v>
      </c>
      <c r="D47" s="29">
        <f t="shared" si="3"/>
        <v>9</v>
      </c>
      <c r="E47" s="30">
        <f>'1.1'!F34</f>
        <v>2</v>
      </c>
      <c r="F47" s="25">
        <f>'1.2'!C34</f>
        <v>2</v>
      </c>
      <c r="G47" s="25">
        <f>'1.3'!C34</f>
        <v>2</v>
      </c>
      <c r="H47" s="25">
        <f>'1.4'!C34</f>
        <v>2</v>
      </c>
      <c r="I47" s="25">
        <f>'1.5'!E35</f>
        <v>1</v>
      </c>
    </row>
    <row r="48" spans="1:9" ht="16" customHeight="1" x14ac:dyDescent="0.35">
      <c r="A48" s="28" t="s">
        <v>14</v>
      </c>
      <c r="B48" s="29">
        <f t="shared" si="2"/>
        <v>70.8</v>
      </c>
      <c r="C48" s="29">
        <f>12</f>
        <v>12</v>
      </c>
      <c r="D48" s="29">
        <f t="shared" si="3"/>
        <v>8.5</v>
      </c>
      <c r="E48" s="30">
        <f>'1.1'!F20</f>
        <v>4</v>
      </c>
      <c r="F48" s="25">
        <f>'1.2'!C20</f>
        <v>2</v>
      </c>
      <c r="G48" s="25">
        <f>'1.3'!C20</f>
        <v>2</v>
      </c>
      <c r="H48" s="25">
        <f>'1.4'!C20</f>
        <v>0</v>
      </c>
      <c r="I48" s="25">
        <f>'1.5'!E21</f>
        <v>0.5</v>
      </c>
    </row>
    <row r="49" spans="1:9" ht="16" customHeight="1" x14ac:dyDescent="0.35">
      <c r="A49" s="28" t="s">
        <v>2</v>
      </c>
      <c r="B49" s="29">
        <f t="shared" si="2"/>
        <v>66.7</v>
      </c>
      <c r="C49" s="29">
        <f>12</f>
        <v>12</v>
      </c>
      <c r="D49" s="29">
        <f t="shared" si="3"/>
        <v>8</v>
      </c>
      <c r="E49" s="30">
        <f>'1.1'!F8</f>
        <v>4</v>
      </c>
      <c r="F49" s="25">
        <f>'1.2'!C8</f>
        <v>2</v>
      </c>
      <c r="G49" s="25">
        <f>'1.3'!C8</f>
        <v>2</v>
      </c>
      <c r="H49" s="25">
        <f>'1.4'!C8</f>
        <v>0</v>
      </c>
      <c r="I49" s="25">
        <f>'1.5'!E9</f>
        <v>0</v>
      </c>
    </row>
    <row r="50" spans="1:9" ht="16" customHeight="1" x14ac:dyDescent="0.35">
      <c r="A50" s="28" t="s">
        <v>4</v>
      </c>
      <c r="B50" s="29">
        <f t="shared" si="2"/>
        <v>66.7</v>
      </c>
      <c r="C50" s="29">
        <f>12</f>
        <v>12</v>
      </c>
      <c r="D50" s="29">
        <f t="shared" si="3"/>
        <v>8</v>
      </c>
      <c r="E50" s="30">
        <f>'1.1'!F10</f>
        <v>4</v>
      </c>
      <c r="F50" s="25">
        <f>'1.2'!C10</f>
        <v>2</v>
      </c>
      <c r="G50" s="25">
        <f>'1.3'!C10</f>
        <v>2</v>
      </c>
      <c r="H50" s="25">
        <f>'1.4'!C10</f>
        <v>0</v>
      </c>
      <c r="I50" s="25">
        <f>'1.5'!E11</f>
        <v>0</v>
      </c>
    </row>
    <row r="51" spans="1:9" ht="16" customHeight="1" x14ac:dyDescent="0.35">
      <c r="A51" s="28" t="s">
        <v>10</v>
      </c>
      <c r="B51" s="29">
        <f t="shared" si="2"/>
        <v>66.7</v>
      </c>
      <c r="C51" s="29">
        <f>12</f>
        <v>12</v>
      </c>
      <c r="D51" s="29">
        <f t="shared" si="3"/>
        <v>8</v>
      </c>
      <c r="E51" s="30">
        <f>'1.1'!F16</f>
        <v>4</v>
      </c>
      <c r="F51" s="25">
        <f>'1.2'!C16</f>
        <v>0</v>
      </c>
      <c r="G51" s="25">
        <f>'1.3'!C16</f>
        <v>2</v>
      </c>
      <c r="H51" s="25">
        <f>'1.4'!C16</f>
        <v>2</v>
      </c>
      <c r="I51" s="25">
        <f>'1.5'!E17</f>
        <v>0</v>
      </c>
    </row>
    <row r="52" spans="1:9" ht="16" customHeight="1" x14ac:dyDescent="0.35">
      <c r="A52" s="28" t="s">
        <v>12</v>
      </c>
      <c r="B52" s="29">
        <f t="shared" si="2"/>
        <v>66.7</v>
      </c>
      <c r="C52" s="29">
        <f>12</f>
        <v>12</v>
      </c>
      <c r="D52" s="29">
        <f t="shared" si="3"/>
        <v>8</v>
      </c>
      <c r="E52" s="30">
        <f>'1.1'!F18</f>
        <v>4</v>
      </c>
      <c r="F52" s="25">
        <f>'1.2'!C18</f>
        <v>2</v>
      </c>
      <c r="G52" s="25">
        <f>'1.3'!C18</f>
        <v>2</v>
      </c>
      <c r="H52" s="25">
        <f>'1.4'!C18</f>
        <v>0</v>
      </c>
      <c r="I52" s="25">
        <f>'1.5'!E19</f>
        <v>0</v>
      </c>
    </row>
    <row r="53" spans="1:9" ht="16" customHeight="1" x14ac:dyDescent="0.35">
      <c r="A53" s="28" t="s">
        <v>13</v>
      </c>
      <c r="B53" s="29">
        <f t="shared" si="2"/>
        <v>66.7</v>
      </c>
      <c r="C53" s="29">
        <f>12</f>
        <v>12</v>
      </c>
      <c r="D53" s="29">
        <f t="shared" si="3"/>
        <v>8</v>
      </c>
      <c r="E53" s="30">
        <f>'1.1'!F19</f>
        <v>2</v>
      </c>
      <c r="F53" s="25">
        <f>'1.2'!C19</f>
        <v>2</v>
      </c>
      <c r="G53" s="25">
        <f>'1.3'!C19</f>
        <v>2</v>
      </c>
      <c r="H53" s="25">
        <f>'1.4'!C19</f>
        <v>2</v>
      </c>
      <c r="I53" s="25">
        <f>'1.5'!E20</f>
        <v>0</v>
      </c>
    </row>
    <row r="54" spans="1:9" ht="16" customHeight="1" x14ac:dyDescent="0.35">
      <c r="A54" s="28" t="s">
        <v>15</v>
      </c>
      <c r="B54" s="29">
        <f t="shared" si="2"/>
        <v>66.7</v>
      </c>
      <c r="C54" s="29">
        <f>12</f>
        <v>12</v>
      </c>
      <c r="D54" s="29">
        <f t="shared" si="3"/>
        <v>8</v>
      </c>
      <c r="E54" s="30">
        <f>'1.1'!F21</f>
        <v>4</v>
      </c>
      <c r="F54" s="25">
        <f>'1.2'!C21</f>
        <v>2</v>
      </c>
      <c r="G54" s="25">
        <f>'1.3'!C21</f>
        <v>2</v>
      </c>
      <c r="H54" s="25">
        <f>'1.4'!C21</f>
        <v>0</v>
      </c>
      <c r="I54" s="25">
        <f>'1.5'!E22</f>
        <v>0</v>
      </c>
    </row>
    <row r="55" spans="1:9" ht="16" customHeight="1" x14ac:dyDescent="0.35">
      <c r="A55" s="28" t="s">
        <v>577</v>
      </c>
      <c r="B55" s="29">
        <f t="shared" si="2"/>
        <v>66.7</v>
      </c>
      <c r="C55" s="29">
        <f>12</f>
        <v>12</v>
      </c>
      <c r="D55" s="29">
        <f t="shared" si="3"/>
        <v>8</v>
      </c>
      <c r="E55" s="30">
        <f>'1.1'!F35</f>
        <v>4</v>
      </c>
      <c r="F55" s="25">
        <f>'1.2'!C35</f>
        <v>2</v>
      </c>
      <c r="G55" s="25">
        <f>'1.3'!C35</f>
        <v>0</v>
      </c>
      <c r="H55" s="25">
        <f>'1.4'!C35</f>
        <v>0</v>
      </c>
      <c r="I55" s="25">
        <f>'1.5'!E36</f>
        <v>2</v>
      </c>
    </row>
    <row r="56" spans="1:9" ht="16" customHeight="1" x14ac:dyDescent="0.35">
      <c r="A56" s="28" t="s">
        <v>40</v>
      </c>
      <c r="B56" s="29">
        <f t="shared" si="2"/>
        <v>66.7</v>
      </c>
      <c r="C56" s="29">
        <f>12</f>
        <v>12</v>
      </c>
      <c r="D56" s="29">
        <f t="shared" si="3"/>
        <v>8</v>
      </c>
      <c r="E56" s="30">
        <f>'1.1'!F48</f>
        <v>4</v>
      </c>
      <c r="F56" s="25">
        <f>'1.2'!C48</f>
        <v>2</v>
      </c>
      <c r="G56" s="25">
        <f>'1.3'!C48</f>
        <v>2</v>
      </c>
      <c r="H56" s="25">
        <f>'1.4'!C48</f>
        <v>0</v>
      </c>
      <c r="I56" s="25">
        <f>'1.5'!E49</f>
        <v>0</v>
      </c>
    </row>
    <row r="57" spans="1:9" s="7" customFormat="1" ht="16" customHeight="1" x14ac:dyDescent="0.35">
      <c r="A57" s="28" t="s">
        <v>49</v>
      </c>
      <c r="B57" s="29">
        <f t="shared" si="2"/>
        <v>66.7</v>
      </c>
      <c r="C57" s="29">
        <f>12</f>
        <v>12</v>
      </c>
      <c r="D57" s="29">
        <f t="shared" si="3"/>
        <v>8</v>
      </c>
      <c r="E57" s="30">
        <f>'1.1'!F58</f>
        <v>4</v>
      </c>
      <c r="F57" s="25">
        <f>'1.2'!C58</f>
        <v>2</v>
      </c>
      <c r="G57" s="25">
        <f>'1.3'!C58</f>
        <v>2</v>
      </c>
      <c r="H57" s="25">
        <f>'1.4'!C58</f>
        <v>0</v>
      </c>
      <c r="I57" s="25">
        <f>'1.5'!E59</f>
        <v>0</v>
      </c>
    </row>
    <row r="58" spans="1:9" ht="16" customHeight="1" x14ac:dyDescent="0.35">
      <c r="A58" s="28" t="s">
        <v>56</v>
      </c>
      <c r="B58" s="29">
        <f t="shared" si="2"/>
        <v>66.7</v>
      </c>
      <c r="C58" s="29">
        <f>12</f>
        <v>12</v>
      </c>
      <c r="D58" s="29">
        <f t="shared" si="3"/>
        <v>8</v>
      </c>
      <c r="E58" s="30">
        <f>'1.1'!F65</f>
        <v>4</v>
      </c>
      <c r="F58" s="25">
        <f>'1.2'!C65</f>
        <v>2</v>
      </c>
      <c r="G58" s="25">
        <f>'1.3'!C65</f>
        <v>2</v>
      </c>
      <c r="H58" s="25">
        <f>'1.4'!C65</f>
        <v>0</v>
      </c>
      <c r="I58" s="25">
        <f>'1.5'!E66</f>
        <v>0</v>
      </c>
    </row>
    <row r="59" spans="1:9" ht="16" customHeight="1" x14ac:dyDescent="0.35">
      <c r="A59" s="28" t="s">
        <v>59</v>
      </c>
      <c r="B59" s="29">
        <f t="shared" si="2"/>
        <v>66.7</v>
      </c>
      <c r="C59" s="29">
        <f>12</f>
        <v>12</v>
      </c>
      <c r="D59" s="29">
        <f t="shared" si="3"/>
        <v>8</v>
      </c>
      <c r="E59" s="30">
        <f>'1.1'!F68</f>
        <v>4</v>
      </c>
      <c r="F59" s="25">
        <f>'1.2'!C68</f>
        <v>0</v>
      </c>
      <c r="G59" s="25">
        <f>'1.3'!C68</f>
        <v>2</v>
      </c>
      <c r="H59" s="25">
        <f>'1.4'!C68</f>
        <v>2</v>
      </c>
      <c r="I59" s="25">
        <f>'1.5'!E69</f>
        <v>0</v>
      </c>
    </row>
    <row r="60" spans="1:9" ht="16" customHeight="1" x14ac:dyDescent="0.35">
      <c r="A60" s="28" t="s">
        <v>64</v>
      </c>
      <c r="B60" s="29">
        <f t="shared" si="2"/>
        <v>66.7</v>
      </c>
      <c r="C60" s="29">
        <f>12</f>
        <v>12</v>
      </c>
      <c r="D60" s="29">
        <f t="shared" si="3"/>
        <v>8</v>
      </c>
      <c r="E60" s="30">
        <f>'1.1'!F73</f>
        <v>4</v>
      </c>
      <c r="F60" s="25">
        <f>'1.2'!C73</f>
        <v>2</v>
      </c>
      <c r="G60" s="25">
        <f>'1.3'!C73</f>
        <v>2</v>
      </c>
      <c r="H60" s="25">
        <f>'1.4'!C73</f>
        <v>0</v>
      </c>
      <c r="I60" s="25">
        <f>'1.5'!E74</f>
        <v>0</v>
      </c>
    </row>
    <row r="61" spans="1:9" ht="16" customHeight="1" x14ac:dyDescent="0.35">
      <c r="A61" s="28" t="s">
        <v>75</v>
      </c>
      <c r="B61" s="29">
        <f t="shared" si="2"/>
        <v>66.7</v>
      </c>
      <c r="C61" s="29">
        <f>12</f>
        <v>12</v>
      </c>
      <c r="D61" s="29">
        <f t="shared" si="3"/>
        <v>8</v>
      </c>
      <c r="E61" s="30">
        <f>'1.1'!F82</f>
        <v>4</v>
      </c>
      <c r="F61" s="25">
        <f>'1.2'!C82</f>
        <v>2</v>
      </c>
      <c r="G61" s="25">
        <f>'1.3'!C82</f>
        <v>2</v>
      </c>
      <c r="H61" s="25">
        <f>'1.4'!C82</f>
        <v>0</v>
      </c>
      <c r="I61" s="25">
        <f>'1.5'!E83</f>
        <v>0</v>
      </c>
    </row>
    <row r="62" spans="1:9" ht="16" customHeight="1" x14ac:dyDescent="0.35">
      <c r="A62" s="28" t="s">
        <v>81</v>
      </c>
      <c r="B62" s="29">
        <f t="shared" si="2"/>
        <v>66.7</v>
      </c>
      <c r="C62" s="29">
        <f>12</f>
        <v>12</v>
      </c>
      <c r="D62" s="29">
        <f t="shared" si="3"/>
        <v>8</v>
      </c>
      <c r="E62" s="30">
        <f>'1.1'!F89</f>
        <v>4</v>
      </c>
      <c r="F62" s="25">
        <f>'1.2'!C89</f>
        <v>2</v>
      </c>
      <c r="G62" s="25">
        <f>'1.3'!C89</f>
        <v>2</v>
      </c>
      <c r="H62" s="25">
        <f>'1.4'!C89</f>
        <v>0</v>
      </c>
      <c r="I62" s="25">
        <f>'1.5'!E90</f>
        <v>0</v>
      </c>
    </row>
    <row r="63" spans="1:9" ht="16" customHeight="1" x14ac:dyDescent="0.35">
      <c r="A63" s="28" t="s">
        <v>73</v>
      </c>
      <c r="B63" s="29">
        <f t="shared" si="2"/>
        <v>66.7</v>
      </c>
      <c r="C63" s="29">
        <f>12</f>
        <v>12</v>
      </c>
      <c r="D63" s="29">
        <f t="shared" si="3"/>
        <v>8</v>
      </c>
      <c r="E63" s="30">
        <f>'1.1'!F90</f>
        <v>4</v>
      </c>
      <c r="F63" s="25">
        <f>'1.2'!C90</f>
        <v>0</v>
      </c>
      <c r="G63" s="25">
        <f>'1.3'!C90</f>
        <v>2</v>
      </c>
      <c r="H63" s="25">
        <f>'1.4'!C90</f>
        <v>2</v>
      </c>
      <c r="I63" s="25">
        <f>'1.5'!E91</f>
        <v>0</v>
      </c>
    </row>
    <row r="64" spans="1:9" ht="16" customHeight="1" x14ac:dyDescent="0.35">
      <c r="A64" s="28" t="s">
        <v>82</v>
      </c>
      <c r="B64" s="29">
        <f t="shared" si="2"/>
        <v>66.7</v>
      </c>
      <c r="C64" s="29">
        <f>12</f>
        <v>12</v>
      </c>
      <c r="D64" s="29">
        <f t="shared" si="3"/>
        <v>8</v>
      </c>
      <c r="E64" s="30">
        <f>'1.1'!F91</f>
        <v>4</v>
      </c>
      <c r="F64" s="25">
        <f>'1.2'!C91</f>
        <v>2</v>
      </c>
      <c r="G64" s="25">
        <f>'1.3'!C91</f>
        <v>2</v>
      </c>
      <c r="H64" s="25">
        <f>'1.4'!C91</f>
        <v>0</v>
      </c>
      <c r="I64" s="25">
        <f>'1.5'!E92</f>
        <v>0</v>
      </c>
    </row>
    <row r="65" spans="1:9" ht="16" customHeight="1" x14ac:dyDescent="0.35">
      <c r="A65" s="28" t="s">
        <v>86</v>
      </c>
      <c r="B65" s="29">
        <f t="shared" si="2"/>
        <v>66.7</v>
      </c>
      <c r="C65" s="29">
        <f>12</f>
        <v>12</v>
      </c>
      <c r="D65" s="29">
        <f t="shared" si="3"/>
        <v>8</v>
      </c>
      <c r="E65" s="30">
        <f>'1.1'!F95</f>
        <v>0</v>
      </c>
      <c r="F65" s="25">
        <f>'1.2'!C95</f>
        <v>2</v>
      </c>
      <c r="G65" s="25">
        <f>'1.3'!C95</f>
        <v>2</v>
      </c>
      <c r="H65" s="25">
        <f>'1.4'!C95</f>
        <v>2</v>
      </c>
      <c r="I65" s="25">
        <f>'1.5'!E96</f>
        <v>2</v>
      </c>
    </row>
    <row r="66" spans="1:9" ht="16" customHeight="1" x14ac:dyDescent="0.35">
      <c r="A66" s="28" t="s">
        <v>578</v>
      </c>
      <c r="B66" s="29">
        <f t="shared" si="2"/>
        <v>66.7</v>
      </c>
      <c r="C66" s="29">
        <f>D26-2</f>
        <v>9</v>
      </c>
      <c r="D66" s="29">
        <f t="shared" si="3"/>
        <v>6</v>
      </c>
      <c r="E66" s="30">
        <f>'1.1'!F45</f>
        <v>4</v>
      </c>
      <c r="F66" s="25">
        <f>'1.2'!C45</f>
        <v>0</v>
      </c>
      <c r="G66" s="25">
        <f>'1.3'!C45</f>
        <v>2</v>
      </c>
      <c r="H66" s="25">
        <f>'1.4'!C45</f>
        <v>0</v>
      </c>
      <c r="I66" s="25" t="str">
        <f>'1.5'!E46</f>
        <v>- *</v>
      </c>
    </row>
    <row r="67" spans="1:9" ht="16" customHeight="1" x14ac:dyDescent="0.35">
      <c r="A67" s="157" t="s">
        <v>568</v>
      </c>
      <c r="B67" s="29"/>
      <c r="C67" s="29"/>
      <c r="D67" s="29"/>
      <c r="E67" s="30"/>
      <c r="F67" s="25"/>
      <c r="G67" s="25"/>
      <c r="H67" s="25"/>
      <c r="I67" s="25"/>
    </row>
    <row r="68" spans="1:9" ht="16" customHeight="1" x14ac:dyDescent="0.35">
      <c r="A68" s="28" t="s">
        <v>27</v>
      </c>
      <c r="B68" s="29">
        <f t="shared" ref="B68:B88" si="4">ROUND(D68/C68*100,1)</f>
        <v>54.2</v>
      </c>
      <c r="C68" s="29">
        <f>12</f>
        <v>12</v>
      </c>
      <c r="D68" s="29">
        <f t="shared" ref="D68:D88" si="5">SUM(E68:I68)</f>
        <v>6.5</v>
      </c>
      <c r="E68" s="30">
        <f>'1.1'!F33</f>
        <v>2</v>
      </c>
      <c r="F68" s="25">
        <f>'1.2'!C33</f>
        <v>0</v>
      </c>
      <c r="G68" s="25">
        <f>'1.3'!C33</f>
        <v>2</v>
      </c>
      <c r="H68" s="25">
        <f>'1.4'!C33</f>
        <v>2</v>
      </c>
      <c r="I68" s="25">
        <f>'1.5'!E34</f>
        <v>0.5</v>
      </c>
    </row>
    <row r="69" spans="1:9" ht="16" customHeight="1" x14ac:dyDescent="0.35">
      <c r="A69" s="28" t="s">
        <v>83</v>
      </c>
      <c r="B69" s="29">
        <f t="shared" si="4"/>
        <v>54.2</v>
      </c>
      <c r="C69" s="29">
        <f>12</f>
        <v>12</v>
      </c>
      <c r="D69" s="29">
        <f t="shared" si="5"/>
        <v>6.5</v>
      </c>
      <c r="E69" s="30">
        <f>'1.1'!F92</f>
        <v>4</v>
      </c>
      <c r="F69" s="25">
        <f>'1.2'!C92</f>
        <v>0</v>
      </c>
      <c r="G69" s="25">
        <f>'1.3'!C92</f>
        <v>2</v>
      </c>
      <c r="H69" s="25">
        <f>'1.4'!C92</f>
        <v>0</v>
      </c>
      <c r="I69" s="25">
        <f>'1.5'!E93</f>
        <v>0.5</v>
      </c>
    </row>
    <row r="70" spans="1:9" ht="16" customHeight="1" x14ac:dyDescent="0.35">
      <c r="A70" s="28" t="s">
        <v>9</v>
      </c>
      <c r="B70" s="29">
        <f t="shared" si="4"/>
        <v>50</v>
      </c>
      <c r="C70" s="29">
        <f>12</f>
        <v>12</v>
      </c>
      <c r="D70" s="29">
        <f t="shared" si="5"/>
        <v>6</v>
      </c>
      <c r="E70" s="30">
        <f>'1.1'!F15</f>
        <v>4</v>
      </c>
      <c r="F70" s="25">
        <f>'1.2'!C15</f>
        <v>0</v>
      </c>
      <c r="G70" s="25">
        <f>'1.3'!C15</f>
        <v>2</v>
      </c>
      <c r="H70" s="25">
        <f>'1.4'!C15</f>
        <v>0</v>
      </c>
      <c r="I70" s="25">
        <f>'1.5'!E16</f>
        <v>0</v>
      </c>
    </row>
    <row r="71" spans="1:9" ht="16" customHeight="1" x14ac:dyDescent="0.35">
      <c r="A71" s="28" t="s">
        <v>576</v>
      </c>
      <c r="B71" s="29">
        <f t="shared" si="4"/>
        <v>50</v>
      </c>
      <c r="C71" s="29">
        <f>12</f>
        <v>12</v>
      </c>
      <c r="D71" s="29">
        <f t="shared" si="5"/>
        <v>6</v>
      </c>
      <c r="E71" s="30">
        <f>'1.1'!F24</f>
        <v>4</v>
      </c>
      <c r="F71" s="25">
        <f>'1.2'!C24</f>
        <v>0</v>
      </c>
      <c r="G71" s="25">
        <f>'1.3'!C24</f>
        <v>0</v>
      </c>
      <c r="H71" s="25">
        <f>'1.4'!C24</f>
        <v>0</v>
      </c>
      <c r="I71" s="25">
        <f>'1.5'!E25</f>
        <v>2</v>
      </c>
    </row>
    <row r="72" spans="1:9" ht="16" customHeight="1" x14ac:dyDescent="0.35">
      <c r="A72" s="28" t="s">
        <v>20</v>
      </c>
      <c r="B72" s="29">
        <f t="shared" si="4"/>
        <v>50</v>
      </c>
      <c r="C72" s="29">
        <f>12</f>
        <v>12</v>
      </c>
      <c r="D72" s="29">
        <f t="shared" si="5"/>
        <v>6</v>
      </c>
      <c r="E72" s="30">
        <f>'1.1'!F26</f>
        <v>4</v>
      </c>
      <c r="F72" s="25">
        <f>'1.2'!C26</f>
        <v>0</v>
      </c>
      <c r="G72" s="25">
        <f>'1.3'!C26</f>
        <v>2</v>
      </c>
      <c r="H72" s="25">
        <f>'1.4'!C26</f>
        <v>0</v>
      </c>
      <c r="I72" s="25">
        <f>'1.5'!E27</f>
        <v>0</v>
      </c>
    </row>
    <row r="73" spans="1:9" ht="16" customHeight="1" x14ac:dyDescent="0.35">
      <c r="A73" s="28" t="s">
        <v>21</v>
      </c>
      <c r="B73" s="29">
        <f t="shared" si="4"/>
        <v>50</v>
      </c>
      <c r="C73" s="29">
        <f>12</f>
        <v>12</v>
      </c>
      <c r="D73" s="29">
        <f t="shared" si="5"/>
        <v>6</v>
      </c>
      <c r="E73" s="30">
        <f>'1.1'!F27</f>
        <v>4</v>
      </c>
      <c r="F73" s="25">
        <f>'1.2'!C27</f>
        <v>0</v>
      </c>
      <c r="G73" s="25">
        <f>'1.3'!C27</f>
        <v>0</v>
      </c>
      <c r="H73" s="25">
        <f>'1.4'!C27</f>
        <v>2</v>
      </c>
      <c r="I73" s="25">
        <f>'1.5'!E28</f>
        <v>0</v>
      </c>
    </row>
    <row r="74" spans="1:9" ht="16" customHeight="1" x14ac:dyDescent="0.35">
      <c r="A74" s="28" t="s">
        <v>24</v>
      </c>
      <c r="B74" s="29">
        <f t="shared" si="4"/>
        <v>50</v>
      </c>
      <c r="C74" s="29">
        <f>12</f>
        <v>12</v>
      </c>
      <c r="D74" s="29">
        <f t="shared" si="5"/>
        <v>6</v>
      </c>
      <c r="E74" s="30">
        <f>'1.1'!F30</f>
        <v>4</v>
      </c>
      <c r="F74" s="25">
        <f>'1.2'!C30</f>
        <v>2</v>
      </c>
      <c r="G74" s="25">
        <f>'1.3'!C30</f>
        <v>0</v>
      </c>
      <c r="H74" s="25">
        <f>'1.4'!C30</f>
        <v>0</v>
      </c>
      <c r="I74" s="25">
        <f>'1.5'!E31</f>
        <v>0</v>
      </c>
    </row>
    <row r="75" spans="1:9" ht="16" customHeight="1" x14ac:dyDescent="0.35">
      <c r="A75" s="28" t="s">
        <v>39</v>
      </c>
      <c r="B75" s="29">
        <f t="shared" si="4"/>
        <v>50</v>
      </c>
      <c r="C75" s="29">
        <f>12</f>
        <v>12</v>
      </c>
      <c r="D75" s="29">
        <f t="shared" si="5"/>
        <v>6</v>
      </c>
      <c r="E75" s="30">
        <f>'1.1'!F47</f>
        <v>2</v>
      </c>
      <c r="F75" s="25">
        <f>'1.2'!C47</f>
        <v>2</v>
      </c>
      <c r="G75" s="25">
        <f>'1.3'!C47</f>
        <v>2</v>
      </c>
      <c r="H75" s="25">
        <f>'1.4'!C47</f>
        <v>0</v>
      </c>
      <c r="I75" s="25">
        <f>'1.5'!E48</f>
        <v>0</v>
      </c>
    </row>
    <row r="76" spans="1:9" ht="16" customHeight="1" x14ac:dyDescent="0.35">
      <c r="A76" s="28" t="s">
        <v>41</v>
      </c>
      <c r="B76" s="29">
        <f t="shared" si="4"/>
        <v>50</v>
      </c>
      <c r="C76" s="29">
        <f>12</f>
        <v>12</v>
      </c>
      <c r="D76" s="29">
        <f t="shared" si="5"/>
        <v>6</v>
      </c>
      <c r="E76" s="30">
        <f>'1.1'!F49</f>
        <v>0</v>
      </c>
      <c r="F76" s="25">
        <f>'1.2'!C49</f>
        <v>2</v>
      </c>
      <c r="G76" s="25">
        <f>'1.3'!C49</f>
        <v>2</v>
      </c>
      <c r="H76" s="25">
        <f>'1.4'!C49</f>
        <v>2</v>
      </c>
      <c r="I76" s="25">
        <f>'1.5'!E50</f>
        <v>0</v>
      </c>
    </row>
    <row r="77" spans="1:9" ht="16" customHeight="1" x14ac:dyDescent="0.35">
      <c r="A77" s="28" t="s">
        <v>92</v>
      </c>
      <c r="B77" s="29">
        <f t="shared" si="4"/>
        <v>50</v>
      </c>
      <c r="C77" s="29">
        <f>12</f>
        <v>12</v>
      </c>
      <c r="D77" s="29">
        <f t="shared" si="5"/>
        <v>6</v>
      </c>
      <c r="E77" s="30">
        <f>'1.1'!F51</f>
        <v>4</v>
      </c>
      <c r="F77" s="25">
        <f>'1.2'!C51</f>
        <v>0</v>
      </c>
      <c r="G77" s="25">
        <f>'1.3'!C51</f>
        <v>2</v>
      </c>
      <c r="H77" s="25">
        <f>'1.4'!C51</f>
        <v>0</v>
      </c>
      <c r="I77" s="25">
        <f>'1.5'!E52</f>
        <v>0</v>
      </c>
    </row>
    <row r="78" spans="1:9" ht="16" customHeight="1" x14ac:dyDescent="0.35">
      <c r="A78" s="28" t="s">
        <v>43</v>
      </c>
      <c r="B78" s="29">
        <f t="shared" si="4"/>
        <v>50</v>
      </c>
      <c r="C78" s="29">
        <f>12</f>
        <v>12</v>
      </c>
      <c r="D78" s="29">
        <f t="shared" si="5"/>
        <v>6</v>
      </c>
      <c r="E78" s="30">
        <f>'1.1'!F52</f>
        <v>4</v>
      </c>
      <c r="F78" s="25">
        <f>'1.2'!C52</f>
        <v>0</v>
      </c>
      <c r="G78" s="25">
        <f>'1.3'!C52</f>
        <v>2</v>
      </c>
      <c r="H78" s="25">
        <f>'1.4'!C52</f>
        <v>0</v>
      </c>
      <c r="I78" s="25">
        <f>'1.5'!E53</f>
        <v>0</v>
      </c>
    </row>
    <row r="79" spans="1:9" ht="16" customHeight="1" x14ac:dyDescent="0.35">
      <c r="A79" s="28" t="s">
        <v>47</v>
      </c>
      <c r="B79" s="29">
        <f t="shared" si="4"/>
        <v>50</v>
      </c>
      <c r="C79" s="29">
        <f>12</f>
        <v>12</v>
      </c>
      <c r="D79" s="29">
        <f t="shared" si="5"/>
        <v>6</v>
      </c>
      <c r="E79" s="30">
        <f>'1.1'!F56</f>
        <v>4</v>
      </c>
      <c r="F79" s="25">
        <f>'1.2'!C56</f>
        <v>0</v>
      </c>
      <c r="G79" s="25">
        <f>'1.3'!C56</f>
        <v>2</v>
      </c>
      <c r="H79" s="25">
        <f>'1.4'!C56</f>
        <v>0</v>
      </c>
      <c r="I79" s="25">
        <f>'1.5'!E57</f>
        <v>0</v>
      </c>
    </row>
    <row r="80" spans="1:9" ht="16" customHeight="1" x14ac:dyDescent="0.35">
      <c r="A80" s="28" t="s">
        <v>48</v>
      </c>
      <c r="B80" s="29">
        <f t="shared" si="4"/>
        <v>50</v>
      </c>
      <c r="C80" s="29">
        <f>12</f>
        <v>12</v>
      </c>
      <c r="D80" s="29">
        <f t="shared" si="5"/>
        <v>6</v>
      </c>
      <c r="E80" s="30">
        <f>'1.1'!F57</f>
        <v>4</v>
      </c>
      <c r="F80" s="25">
        <f>'1.2'!C57</f>
        <v>0</v>
      </c>
      <c r="G80" s="25">
        <f>'1.3'!C57</f>
        <v>2</v>
      </c>
      <c r="H80" s="25">
        <f>'1.4'!C57</f>
        <v>0</v>
      </c>
      <c r="I80" s="25">
        <f>'1.5'!E58</f>
        <v>0</v>
      </c>
    </row>
    <row r="81" spans="1:9" ht="16" customHeight="1" x14ac:dyDescent="0.35">
      <c r="A81" s="28" t="s">
        <v>50</v>
      </c>
      <c r="B81" s="29">
        <f t="shared" si="4"/>
        <v>50</v>
      </c>
      <c r="C81" s="29">
        <f>12</f>
        <v>12</v>
      </c>
      <c r="D81" s="29">
        <f t="shared" si="5"/>
        <v>6</v>
      </c>
      <c r="E81" s="30">
        <f>'1.1'!F59</f>
        <v>4</v>
      </c>
      <c r="F81" s="25">
        <f>'1.2'!C59</f>
        <v>0</v>
      </c>
      <c r="G81" s="25">
        <f>'1.3'!C59</f>
        <v>2</v>
      </c>
      <c r="H81" s="25">
        <f>'1.4'!C59</f>
        <v>0</v>
      </c>
      <c r="I81" s="25">
        <f>'1.5'!E60</f>
        <v>0</v>
      </c>
    </row>
    <row r="82" spans="1:9" ht="16" customHeight="1" x14ac:dyDescent="0.35">
      <c r="A82" s="28" t="s">
        <v>57</v>
      </c>
      <c r="B82" s="29">
        <f t="shared" si="4"/>
        <v>50</v>
      </c>
      <c r="C82" s="29">
        <f>12</f>
        <v>12</v>
      </c>
      <c r="D82" s="29">
        <f t="shared" si="5"/>
        <v>6</v>
      </c>
      <c r="E82" s="30">
        <f>'1.1'!F66</f>
        <v>4</v>
      </c>
      <c r="F82" s="25">
        <f>'1.2'!C66</f>
        <v>0</v>
      </c>
      <c r="G82" s="25">
        <f>'1.3'!C66</f>
        <v>0</v>
      </c>
      <c r="H82" s="25">
        <f>'1.4'!C66</f>
        <v>0</v>
      </c>
      <c r="I82" s="25">
        <f>'1.5'!E67</f>
        <v>2</v>
      </c>
    </row>
    <row r="83" spans="1:9" ht="16" customHeight="1" x14ac:dyDescent="0.35">
      <c r="A83" s="28" t="s">
        <v>71</v>
      </c>
      <c r="B83" s="29">
        <f t="shared" si="4"/>
        <v>50</v>
      </c>
      <c r="C83" s="29">
        <f>12</f>
        <v>12</v>
      </c>
      <c r="D83" s="29">
        <f t="shared" si="5"/>
        <v>6</v>
      </c>
      <c r="E83" s="30">
        <f>'1.1'!F79</f>
        <v>0</v>
      </c>
      <c r="F83" s="25">
        <f>'1.2'!C79</f>
        <v>2</v>
      </c>
      <c r="G83" s="25">
        <f>'1.3'!C79</f>
        <v>2</v>
      </c>
      <c r="H83" s="25">
        <f>'1.4'!C79</f>
        <v>2</v>
      </c>
      <c r="I83" s="25">
        <f>'1.5'!E80</f>
        <v>0</v>
      </c>
    </row>
    <row r="84" spans="1:9" ht="16" customHeight="1" x14ac:dyDescent="0.35">
      <c r="A84" s="28" t="s">
        <v>72</v>
      </c>
      <c r="B84" s="29">
        <f t="shared" si="4"/>
        <v>50</v>
      </c>
      <c r="C84" s="29">
        <f>12</f>
        <v>12</v>
      </c>
      <c r="D84" s="29">
        <f t="shared" si="5"/>
        <v>6</v>
      </c>
      <c r="E84" s="30">
        <f>'1.1'!F80</f>
        <v>4</v>
      </c>
      <c r="F84" s="25">
        <f>'1.2'!C80</f>
        <v>0</v>
      </c>
      <c r="G84" s="25">
        <f>'1.3'!C80</f>
        <v>2</v>
      </c>
      <c r="H84" s="25">
        <f>'1.4'!C80</f>
        <v>0</v>
      </c>
      <c r="I84" s="25">
        <f>'1.5'!E81</f>
        <v>0</v>
      </c>
    </row>
    <row r="85" spans="1:9" ht="16" customHeight="1" x14ac:dyDescent="0.35">
      <c r="A85" s="28" t="s">
        <v>85</v>
      </c>
      <c r="B85" s="29">
        <f t="shared" si="4"/>
        <v>50</v>
      </c>
      <c r="C85" s="29">
        <f>12</f>
        <v>12</v>
      </c>
      <c r="D85" s="29">
        <f t="shared" si="5"/>
        <v>6</v>
      </c>
      <c r="E85" s="30">
        <f>'1.1'!F94</f>
        <v>4</v>
      </c>
      <c r="F85" s="25">
        <f>'1.2'!C94</f>
        <v>2</v>
      </c>
      <c r="G85" s="25">
        <f>'1.3'!C94</f>
        <v>0</v>
      </c>
      <c r="H85" s="25">
        <f>'1.4'!C94</f>
        <v>0</v>
      </c>
      <c r="I85" s="25">
        <f>'1.5'!E95</f>
        <v>0</v>
      </c>
    </row>
    <row r="86" spans="1:9" ht="16" customHeight="1" x14ac:dyDescent="0.35">
      <c r="A86" s="28" t="s">
        <v>88</v>
      </c>
      <c r="B86" s="29">
        <f t="shared" si="4"/>
        <v>50</v>
      </c>
      <c r="C86" s="29">
        <f>12</f>
        <v>12</v>
      </c>
      <c r="D86" s="29">
        <f t="shared" si="5"/>
        <v>6</v>
      </c>
      <c r="E86" s="30">
        <f>'1.1'!F97</f>
        <v>2</v>
      </c>
      <c r="F86" s="25">
        <f>'1.2'!C97</f>
        <v>2</v>
      </c>
      <c r="G86" s="25">
        <f>'1.3'!C97</f>
        <v>2</v>
      </c>
      <c r="H86" s="25">
        <f>'1.4'!C97</f>
        <v>0</v>
      </c>
      <c r="I86" s="25">
        <f>'1.5'!E98</f>
        <v>0</v>
      </c>
    </row>
    <row r="87" spans="1:9" ht="16" customHeight="1" x14ac:dyDescent="0.35">
      <c r="A87" s="28" t="s">
        <v>89</v>
      </c>
      <c r="B87" s="29">
        <f t="shared" si="4"/>
        <v>50</v>
      </c>
      <c r="C87" s="29">
        <f>12</f>
        <v>12</v>
      </c>
      <c r="D87" s="29">
        <f t="shared" si="5"/>
        <v>6</v>
      </c>
      <c r="E87" s="30">
        <f>'1.1'!F98</f>
        <v>0</v>
      </c>
      <c r="F87" s="25">
        <f>'1.2'!C98</f>
        <v>2</v>
      </c>
      <c r="G87" s="25">
        <f>'1.3'!C98</f>
        <v>2</v>
      </c>
      <c r="H87" s="25">
        <f>'1.4'!C98</f>
        <v>2</v>
      </c>
      <c r="I87" s="25">
        <f>'1.5'!E99</f>
        <v>0</v>
      </c>
    </row>
    <row r="88" spans="1:9" ht="16" customHeight="1" x14ac:dyDescent="0.35">
      <c r="A88" s="28" t="s">
        <v>61</v>
      </c>
      <c r="B88" s="29">
        <f t="shared" si="4"/>
        <v>41.7</v>
      </c>
      <c r="C88" s="29">
        <f>12</f>
        <v>12</v>
      </c>
      <c r="D88" s="29">
        <f t="shared" si="5"/>
        <v>5</v>
      </c>
      <c r="E88" s="30">
        <f>'1.1'!F70</f>
        <v>2</v>
      </c>
      <c r="F88" s="25">
        <f>'1.2'!C70</f>
        <v>0</v>
      </c>
      <c r="G88" s="25">
        <f>'1.3'!C70</f>
        <v>2</v>
      </c>
      <c r="H88" s="25">
        <f>'1.4'!C70</f>
        <v>0</v>
      </c>
      <c r="I88" s="25">
        <f>'1.5'!E71</f>
        <v>1</v>
      </c>
    </row>
    <row r="89" spans="1:9" ht="16" customHeight="1" x14ac:dyDescent="0.35">
      <c r="A89" s="157" t="s">
        <v>569</v>
      </c>
      <c r="B89" s="29"/>
      <c r="C89" s="29"/>
      <c r="D89" s="29"/>
      <c r="E89" s="30"/>
      <c r="F89" s="25"/>
      <c r="G89" s="25"/>
      <c r="H89" s="25"/>
      <c r="I89" s="25"/>
    </row>
    <row r="90" spans="1:9" ht="16" customHeight="1" x14ac:dyDescent="0.35">
      <c r="A90" s="28" t="s">
        <v>52</v>
      </c>
      <c r="B90" s="29">
        <f>ROUND(D90/C90*100,1)</f>
        <v>33.299999999999997</v>
      </c>
      <c r="C90" s="29">
        <f>12</f>
        <v>12</v>
      </c>
      <c r="D90" s="29">
        <f>SUM(E90:I90)</f>
        <v>4</v>
      </c>
      <c r="E90" s="30">
        <f>'1.1'!F61</f>
        <v>2</v>
      </c>
      <c r="F90" s="25">
        <f>'1.2'!C61</f>
        <v>0</v>
      </c>
      <c r="G90" s="25">
        <f>'1.3'!C61</f>
        <v>0</v>
      </c>
      <c r="H90" s="25">
        <f>'1.4'!C61</f>
        <v>2</v>
      </c>
      <c r="I90" s="25">
        <f>'1.5'!E62</f>
        <v>0</v>
      </c>
    </row>
    <row r="91" spans="1:9" ht="16" customHeight="1" x14ac:dyDescent="0.35">
      <c r="A91" s="28" t="s">
        <v>53</v>
      </c>
      <c r="B91" s="29">
        <f>ROUND(D91/C91*100,1)</f>
        <v>33.299999999999997</v>
      </c>
      <c r="C91" s="29">
        <f>12</f>
        <v>12</v>
      </c>
      <c r="D91" s="29">
        <f>SUM(E91:I91)</f>
        <v>4</v>
      </c>
      <c r="E91" s="30">
        <f>'1.1'!F62</f>
        <v>2</v>
      </c>
      <c r="F91" s="25">
        <f>'1.2'!C62</f>
        <v>0</v>
      </c>
      <c r="G91" s="25">
        <f>'1.3'!C62</f>
        <v>2</v>
      </c>
      <c r="H91" s="25">
        <f>'1.4'!C62</f>
        <v>0</v>
      </c>
      <c r="I91" s="25">
        <f>'1.5'!E63</f>
        <v>0</v>
      </c>
    </row>
    <row r="92" spans="1:9" ht="16" customHeight="1" x14ac:dyDescent="0.35">
      <c r="A92" s="28" t="s">
        <v>70</v>
      </c>
      <c r="B92" s="29">
        <f>ROUND(D92/C92*100,1)</f>
        <v>33.299999999999997</v>
      </c>
      <c r="C92" s="29">
        <f>12</f>
        <v>12</v>
      </c>
      <c r="D92" s="29">
        <f>SUM(E92:I92)</f>
        <v>4</v>
      </c>
      <c r="E92" s="30">
        <f>'1.1'!F78</f>
        <v>0</v>
      </c>
      <c r="F92" s="25">
        <f>'1.2'!C78</f>
        <v>2</v>
      </c>
      <c r="G92" s="25">
        <f>'1.3'!C78</f>
        <v>2</v>
      </c>
      <c r="H92" s="25">
        <f>'1.4'!C78</f>
        <v>0</v>
      </c>
      <c r="I92" s="25">
        <f>'1.5'!E79</f>
        <v>0</v>
      </c>
    </row>
    <row r="93" spans="1:9" ht="16" customHeight="1" x14ac:dyDescent="0.35">
      <c r="A93" s="28" t="s">
        <v>79</v>
      </c>
      <c r="B93" s="29">
        <f>ROUND(D93/C93*100,1)</f>
        <v>20.8</v>
      </c>
      <c r="C93" s="29">
        <f>12</f>
        <v>12</v>
      </c>
      <c r="D93" s="29">
        <f>SUM(E93:I93)</f>
        <v>2.5</v>
      </c>
      <c r="E93" s="30">
        <f>'1.1'!F86</f>
        <v>2</v>
      </c>
      <c r="F93" s="25">
        <f>'1.2'!C86</f>
        <v>0</v>
      </c>
      <c r="G93" s="25">
        <f>'1.3'!C86</f>
        <v>0</v>
      </c>
      <c r="H93" s="25">
        <f>'1.4'!C86</f>
        <v>0</v>
      </c>
      <c r="I93" s="25">
        <f>'1.5'!E87</f>
        <v>0.5</v>
      </c>
    </row>
    <row r="94" spans="1:9" ht="16" customHeight="1" x14ac:dyDescent="0.35">
      <c r="A94" s="157" t="s">
        <v>579</v>
      </c>
      <c r="B94" s="29"/>
      <c r="C94" s="29"/>
      <c r="D94" s="29"/>
      <c r="E94" s="30"/>
      <c r="F94" s="25"/>
      <c r="G94" s="25"/>
      <c r="H94" s="25"/>
      <c r="I94" s="25"/>
    </row>
    <row r="95" spans="1:9" ht="16" customHeight="1" x14ac:dyDescent="0.35">
      <c r="A95" s="28" t="s">
        <v>11</v>
      </c>
      <c r="B95" s="29">
        <f>ROUND(D95/C95*100,1)</f>
        <v>16.7</v>
      </c>
      <c r="C95" s="29">
        <f>12</f>
        <v>12</v>
      </c>
      <c r="D95" s="29">
        <f>SUM(E95:I95)</f>
        <v>2</v>
      </c>
      <c r="E95" s="30">
        <f>'1.1'!F17</f>
        <v>0</v>
      </c>
      <c r="F95" s="25">
        <f>'1.2'!C17</f>
        <v>0</v>
      </c>
      <c r="G95" s="25">
        <f>'1.3'!C17</f>
        <v>2</v>
      </c>
      <c r="H95" s="25">
        <f>'1.4'!C17</f>
        <v>0</v>
      </c>
      <c r="I95" s="25">
        <f>'1.5'!E18</f>
        <v>0</v>
      </c>
    </row>
    <row r="96" spans="1:9" x14ac:dyDescent="0.35">
      <c r="A96" s="54" t="s">
        <v>191</v>
      </c>
      <c r="D96" s="50"/>
    </row>
  </sheetData>
  <sortState xmlns:xlrd2="http://schemas.microsoft.com/office/spreadsheetml/2017/richdata2" ref="A7:I95">
    <sortCondition descending="1" ref="B7:B95"/>
  </sortState>
  <mergeCells count="2">
    <mergeCell ref="A1:I1"/>
    <mergeCell ref="A2:I2"/>
  </mergeCells>
  <pageMargins left="0.70866141732283472" right="0.70866141732283472" top="0.78740157480314965" bottom="0.78740157480314965" header="0.43307086614173229" footer="0.43307086614173229"/>
  <pageSetup paperSize="9" scale="65" fitToHeight="3" orientation="landscape" r:id="rId1"/>
  <headerFooter scaleWithDoc="0">
    <oddFooter>&amp;C&amp;"Times New Roman,обычный"&amp;8&amp;P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9"/>
  <sheetViews>
    <sheetView zoomScaleNormal="100" zoomScalePageLayoutView="80" workbookViewId="0">
      <pane ySplit="4" topLeftCell="A5" activePane="bottomLeft" state="frozen"/>
      <selection activeCell="G33" sqref="G33:G2385"/>
      <selection pane="bottomLeft" activeCell="A45" sqref="A45"/>
    </sheetView>
  </sheetViews>
  <sheetFormatPr defaultRowHeight="14.5" x14ac:dyDescent="0.35"/>
  <cols>
    <col min="1" max="1" width="34.81640625" customWidth="1"/>
    <col min="2" max="2" width="13.453125" style="8" customWidth="1"/>
    <col min="3" max="3" width="13.1796875" style="26" customWidth="1"/>
    <col min="4" max="4" width="9.7265625" customWidth="1"/>
    <col min="5" max="5" width="19.7265625" customWidth="1"/>
    <col min="6" max="6" width="16.7265625" customWidth="1"/>
    <col min="7" max="7" width="18.81640625" customWidth="1"/>
    <col min="8" max="8" width="20.54296875" customWidth="1"/>
    <col min="9" max="9" width="19.1796875" customWidth="1"/>
  </cols>
  <sheetData>
    <row r="1" spans="1:9" ht="23.25" customHeight="1" x14ac:dyDescent="0.35">
      <c r="A1" s="164" t="s">
        <v>570</v>
      </c>
      <c r="B1" s="165"/>
      <c r="C1" s="165"/>
      <c r="D1" s="165"/>
      <c r="E1" s="165"/>
      <c r="F1" s="165"/>
      <c r="G1" s="165"/>
      <c r="H1" s="165"/>
      <c r="I1" s="165"/>
    </row>
    <row r="2" spans="1:9" ht="15" customHeight="1" x14ac:dyDescent="0.35">
      <c r="A2" s="166" t="s">
        <v>538</v>
      </c>
      <c r="B2" s="167"/>
      <c r="C2" s="167"/>
      <c r="D2" s="167"/>
      <c r="E2" s="167"/>
      <c r="F2" s="167"/>
      <c r="G2" s="167"/>
      <c r="H2" s="167"/>
      <c r="I2" s="167"/>
    </row>
    <row r="3" spans="1:9" ht="138.75" customHeight="1" x14ac:dyDescent="0.35">
      <c r="A3" s="38" t="s">
        <v>101</v>
      </c>
      <c r="B3" s="39" t="s">
        <v>118</v>
      </c>
      <c r="C3" s="39" t="s">
        <v>116</v>
      </c>
      <c r="D3" s="39" t="s">
        <v>115</v>
      </c>
      <c r="E3" s="21" t="s">
        <v>204</v>
      </c>
      <c r="F3" s="21" t="s">
        <v>205</v>
      </c>
      <c r="G3" s="21" t="s">
        <v>206</v>
      </c>
      <c r="H3" s="21" t="s">
        <v>397</v>
      </c>
      <c r="I3" s="38" t="s">
        <v>207</v>
      </c>
    </row>
    <row r="4" spans="1:9" ht="16" customHeight="1" x14ac:dyDescent="0.35">
      <c r="A4" s="162" t="s">
        <v>90</v>
      </c>
      <c r="B4" s="23" t="s">
        <v>117</v>
      </c>
      <c r="C4" s="23" t="s">
        <v>91</v>
      </c>
      <c r="D4" s="23" t="s">
        <v>91</v>
      </c>
      <c r="E4" s="22" t="s">
        <v>91</v>
      </c>
      <c r="F4" s="24" t="s">
        <v>91</v>
      </c>
      <c r="G4" s="24" t="s">
        <v>91</v>
      </c>
      <c r="H4" s="24" t="s">
        <v>91</v>
      </c>
      <c r="I4" s="24" t="s">
        <v>91</v>
      </c>
    </row>
    <row r="5" spans="1:9" s="19" customFormat="1" ht="15" customHeight="1" x14ac:dyDescent="0.3">
      <c r="A5" s="163" t="s">
        <v>116</v>
      </c>
      <c r="B5" s="40"/>
      <c r="C5" s="40"/>
      <c r="D5" s="41">
        <f>SUM(E5:I5)</f>
        <v>12</v>
      </c>
      <c r="E5" s="42">
        <v>4</v>
      </c>
      <c r="F5" s="43">
        <v>2</v>
      </c>
      <c r="G5" s="43">
        <v>2</v>
      </c>
      <c r="H5" s="43">
        <v>2</v>
      </c>
      <c r="I5" s="43">
        <v>2</v>
      </c>
    </row>
    <row r="6" spans="1:9" ht="16" customHeight="1" x14ac:dyDescent="0.35">
      <c r="A6" s="44" t="s">
        <v>0</v>
      </c>
      <c r="B6" s="44"/>
      <c r="C6" s="44"/>
      <c r="D6" s="45"/>
      <c r="E6" s="45"/>
      <c r="F6" s="46"/>
      <c r="G6" s="46"/>
      <c r="H6" s="46"/>
      <c r="I6" s="46"/>
    </row>
    <row r="7" spans="1:9" ht="16" customHeight="1" x14ac:dyDescent="0.35">
      <c r="A7" s="28" t="s">
        <v>1</v>
      </c>
      <c r="B7" s="29">
        <f>ROUND(D7/C7*100,1)</f>
        <v>100</v>
      </c>
      <c r="C7" s="29">
        <f>12</f>
        <v>12</v>
      </c>
      <c r="D7" s="29">
        <f>SUM(E7:I7)</f>
        <v>12</v>
      </c>
      <c r="E7" s="30">
        <f>'1.1'!F7</f>
        <v>4</v>
      </c>
      <c r="F7" s="25">
        <f>'1.2'!C7</f>
        <v>2</v>
      </c>
      <c r="G7" s="25">
        <f>'1.3'!C7</f>
        <v>2</v>
      </c>
      <c r="H7" s="25">
        <f>'1.4'!C7</f>
        <v>2</v>
      </c>
      <c r="I7" s="25">
        <f>'1.5'!E8</f>
        <v>2</v>
      </c>
    </row>
    <row r="8" spans="1:9" ht="16" customHeight="1" x14ac:dyDescent="0.35">
      <c r="A8" s="28" t="s">
        <v>2</v>
      </c>
      <c r="B8" s="29">
        <f t="shared" ref="B8:B71" si="0">ROUND(D8/C8*100,1)</f>
        <v>66.7</v>
      </c>
      <c r="C8" s="29">
        <f>12</f>
        <v>12</v>
      </c>
      <c r="D8" s="29">
        <f>SUM(E8:I8)</f>
        <v>8</v>
      </c>
      <c r="E8" s="30">
        <f>'1.1'!F8</f>
        <v>4</v>
      </c>
      <c r="F8" s="25">
        <f>'1.2'!C8</f>
        <v>2</v>
      </c>
      <c r="G8" s="25">
        <f>'1.3'!C8</f>
        <v>2</v>
      </c>
      <c r="H8" s="25">
        <f>'1.4'!C8</f>
        <v>0</v>
      </c>
      <c r="I8" s="25">
        <f>'1.5'!E9</f>
        <v>0</v>
      </c>
    </row>
    <row r="9" spans="1:9" ht="16" customHeight="1" x14ac:dyDescent="0.35">
      <c r="A9" s="28" t="s">
        <v>3</v>
      </c>
      <c r="B9" s="29">
        <f t="shared" si="0"/>
        <v>87.5</v>
      </c>
      <c r="C9" s="29">
        <f>12</f>
        <v>12</v>
      </c>
      <c r="D9" s="29">
        <f t="shared" ref="D9:D24" si="1">SUM(E9:I9)</f>
        <v>10.5</v>
      </c>
      <c r="E9" s="30">
        <f>'1.1'!F9</f>
        <v>4</v>
      </c>
      <c r="F9" s="25">
        <f>'1.2'!C9</f>
        <v>2</v>
      </c>
      <c r="G9" s="25">
        <f>'1.3'!C9</f>
        <v>2</v>
      </c>
      <c r="H9" s="25">
        <f>'1.4'!C9</f>
        <v>2</v>
      </c>
      <c r="I9" s="25">
        <f>'1.5'!E10</f>
        <v>0.5</v>
      </c>
    </row>
    <row r="10" spans="1:9" ht="16" customHeight="1" x14ac:dyDescent="0.35">
      <c r="A10" s="28" t="s">
        <v>4</v>
      </c>
      <c r="B10" s="29">
        <f t="shared" si="0"/>
        <v>66.7</v>
      </c>
      <c r="C10" s="29">
        <f>12</f>
        <v>12</v>
      </c>
      <c r="D10" s="29">
        <f t="shared" si="1"/>
        <v>8</v>
      </c>
      <c r="E10" s="30">
        <f>'1.1'!F10</f>
        <v>4</v>
      </c>
      <c r="F10" s="25">
        <f>'1.2'!C10</f>
        <v>2</v>
      </c>
      <c r="G10" s="25">
        <f>'1.3'!C10</f>
        <v>2</v>
      </c>
      <c r="H10" s="25">
        <f>'1.4'!C10</f>
        <v>0</v>
      </c>
      <c r="I10" s="25">
        <f>'1.5'!E11</f>
        <v>0</v>
      </c>
    </row>
    <row r="11" spans="1:9" ht="16" customHeight="1" x14ac:dyDescent="0.35">
      <c r="A11" s="28" t="s">
        <v>5</v>
      </c>
      <c r="B11" s="29">
        <f t="shared" si="0"/>
        <v>83.3</v>
      </c>
      <c r="C11" s="29">
        <f>12</f>
        <v>12</v>
      </c>
      <c r="D11" s="29">
        <f t="shared" si="1"/>
        <v>10</v>
      </c>
      <c r="E11" s="30">
        <f>'1.1'!F11</f>
        <v>4</v>
      </c>
      <c r="F11" s="25">
        <f>'1.2'!C11</f>
        <v>2</v>
      </c>
      <c r="G11" s="25">
        <f>'1.3'!C11</f>
        <v>2</v>
      </c>
      <c r="H11" s="25">
        <f>'1.4'!C11</f>
        <v>2</v>
      </c>
      <c r="I11" s="25">
        <f>'1.5'!E12</f>
        <v>0</v>
      </c>
    </row>
    <row r="12" spans="1:9" ht="16" customHeight="1" x14ac:dyDescent="0.35">
      <c r="A12" s="28" t="s">
        <v>6</v>
      </c>
      <c r="B12" s="29">
        <f t="shared" si="0"/>
        <v>91.7</v>
      </c>
      <c r="C12" s="29">
        <f>12</f>
        <v>12</v>
      </c>
      <c r="D12" s="29">
        <f t="shared" si="1"/>
        <v>11</v>
      </c>
      <c r="E12" s="30">
        <f>'1.1'!F12</f>
        <v>4</v>
      </c>
      <c r="F12" s="25">
        <f>'1.2'!C12</f>
        <v>2</v>
      </c>
      <c r="G12" s="25">
        <f>'1.3'!C12</f>
        <v>2</v>
      </c>
      <c r="H12" s="25">
        <f>'1.4'!C12</f>
        <v>2</v>
      </c>
      <c r="I12" s="25">
        <f>'1.5'!E13</f>
        <v>1</v>
      </c>
    </row>
    <row r="13" spans="1:9" ht="16" customHeight="1" x14ac:dyDescent="0.35">
      <c r="A13" s="28" t="s">
        <v>7</v>
      </c>
      <c r="B13" s="29">
        <f t="shared" si="0"/>
        <v>83.3</v>
      </c>
      <c r="C13" s="29">
        <f>12</f>
        <v>12</v>
      </c>
      <c r="D13" s="29">
        <f t="shared" si="1"/>
        <v>10</v>
      </c>
      <c r="E13" s="30">
        <f>'1.1'!F13</f>
        <v>4</v>
      </c>
      <c r="F13" s="25">
        <f>'1.2'!C13</f>
        <v>2</v>
      </c>
      <c r="G13" s="25">
        <f>'1.3'!C13</f>
        <v>2</v>
      </c>
      <c r="H13" s="25">
        <f>'1.4'!C13</f>
        <v>2</v>
      </c>
      <c r="I13" s="25">
        <f>'1.5'!E14</f>
        <v>0</v>
      </c>
    </row>
    <row r="14" spans="1:9" s="7" customFormat="1" ht="16" customHeight="1" x14ac:dyDescent="0.35">
      <c r="A14" s="28" t="s">
        <v>8</v>
      </c>
      <c r="B14" s="29">
        <f t="shared" si="0"/>
        <v>83.3</v>
      </c>
      <c r="C14" s="29">
        <f>12</f>
        <v>12</v>
      </c>
      <c r="D14" s="29">
        <f t="shared" si="1"/>
        <v>10</v>
      </c>
      <c r="E14" s="30">
        <f>'1.1'!F14</f>
        <v>4</v>
      </c>
      <c r="F14" s="25">
        <f>'1.2'!C14</f>
        <v>2</v>
      </c>
      <c r="G14" s="25">
        <f>'1.3'!C14</f>
        <v>2</v>
      </c>
      <c r="H14" s="25">
        <f>'1.4'!C14</f>
        <v>2</v>
      </c>
      <c r="I14" s="25">
        <f>'1.5'!E15</f>
        <v>0</v>
      </c>
    </row>
    <row r="15" spans="1:9" ht="16" customHeight="1" x14ac:dyDescent="0.35">
      <c r="A15" s="28" t="s">
        <v>9</v>
      </c>
      <c r="B15" s="29">
        <f t="shared" si="0"/>
        <v>50</v>
      </c>
      <c r="C15" s="29">
        <f>12</f>
        <v>12</v>
      </c>
      <c r="D15" s="29">
        <f t="shared" si="1"/>
        <v>6</v>
      </c>
      <c r="E15" s="30">
        <f>'1.1'!F15</f>
        <v>4</v>
      </c>
      <c r="F15" s="25">
        <f>'1.2'!C15</f>
        <v>0</v>
      </c>
      <c r="G15" s="25">
        <f>'1.3'!C15</f>
        <v>2</v>
      </c>
      <c r="H15" s="25">
        <f>'1.4'!C15</f>
        <v>0</v>
      </c>
      <c r="I15" s="25">
        <f>'1.5'!E16</f>
        <v>0</v>
      </c>
    </row>
    <row r="16" spans="1:9" ht="16" customHeight="1" x14ac:dyDescent="0.35">
      <c r="A16" s="28" t="s">
        <v>10</v>
      </c>
      <c r="B16" s="29">
        <f t="shared" si="0"/>
        <v>66.7</v>
      </c>
      <c r="C16" s="29">
        <f>12</f>
        <v>12</v>
      </c>
      <c r="D16" s="29">
        <f t="shared" si="1"/>
        <v>8</v>
      </c>
      <c r="E16" s="30">
        <f>'1.1'!F16</f>
        <v>4</v>
      </c>
      <c r="F16" s="25">
        <f>'1.2'!C16</f>
        <v>0</v>
      </c>
      <c r="G16" s="25">
        <f>'1.3'!C16</f>
        <v>2</v>
      </c>
      <c r="H16" s="25">
        <f>'1.4'!C16</f>
        <v>2</v>
      </c>
      <c r="I16" s="25">
        <f>'1.5'!E17</f>
        <v>0</v>
      </c>
    </row>
    <row r="17" spans="1:9" ht="16" customHeight="1" x14ac:dyDescent="0.35">
      <c r="A17" s="28" t="s">
        <v>11</v>
      </c>
      <c r="B17" s="29">
        <f t="shared" si="0"/>
        <v>16.7</v>
      </c>
      <c r="C17" s="29">
        <f>12</f>
        <v>12</v>
      </c>
      <c r="D17" s="29">
        <f t="shared" si="1"/>
        <v>2</v>
      </c>
      <c r="E17" s="30">
        <f>'1.1'!F17</f>
        <v>0</v>
      </c>
      <c r="F17" s="25">
        <f>'1.2'!C17</f>
        <v>0</v>
      </c>
      <c r="G17" s="25">
        <f>'1.3'!C17</f>
        <v>2</v>
      </c>
      <c r="H17" s="25">
        <f>'1.4'!C17</f>
        <v>0</v>
      </c>
      <c r="I17" s="25">
        <f>'1.5'!E18</f>
        <v>0</v>
      </c>
    </row>
    <row r="18" spans="1:9" s="7" customFormat="1" ht="16" customHeight="1" x14ac:dyDescent="0.35">
      <c r="A18" s="28" t="s">
        <v>12</v>
      </c>
      <c r="B18" s="29">
        <f t="shared" si="0"/>
        <v>66.7</v>
      </c>
      <c r="C18" s="29">
        <f>12</f>
        <v>12</v>
      </c>
      <c r="D18" s="29">
        <f t="shared" si="1"/>
        <v>8</v>
      </c>
      <c r="E18" s="30">
        <f>'1.1'!F18</f>
        <v>4</v>
      </c>
      <c r="F18" s="25">
        <f>'1.2'!C18</f>
        <v>2</v>
      </c>
      <c r="G18" s="25">
        <f>'1.3'!C18</f>
        <v>2</v>
      </c>
      <c r="H18" s="25">
        <f>'1.4'!C18</f>
        <v>0</v>
      </c>
      <c r="I18" s="25">
        <f>'1.5'!E19</f>
        <v>0</v>
      </c>
    </row>
    <row r="19" spans="1:9" ht="16" customHeight="1" x14ac:dyDescent="0.35">
      <c r="A19" s="28" t="s">
        <v>13</v>
      </c>
      <c r="B19" s="29">
        <f t="shared" si="0"/>
        <v>66.7</v>
      </c>
      <c r="C19" s="29">
        <f>12</f>
        <v>12</v>
      </c>
      <c r="D19" s="29">
        <f t="shared" si="1"/>
        <v>8</v>
      </c>
      <c r="E19" s="30">
        <f>'1.1'!F19</f>
        <v>2</v>
      </c>
      <c r="F19" s="25">
        <f>'1.2'!C19</f>
        <v>2</v>
      </c>
      <c r="G19" s="25">
        <f>'1.3'!C19</f>
        <v>2</v>
      </c>
      <c r="H19" s="25">
        <f>'1.4'!C19</f>
        <v>2</v>
      </c>
      <c r="I19" s="25">
        <f>'1.5'!E20</f>
        <v>0</v>
      </c>
    </row>
    <row r="20" spans="1:9" ht="16" customHeight="1" x14ac:dyDescent="0.35">
      <c r="A20" s="28" t="s">
        <v>14</v>
      </c>
      <c r="B20" s="29">
        <f t="shared" si="0"/>
        <v>70.8</v>
      </c>
      <c r="C20" s="29">
        <f>12</f>
        <v>12</v>
      </c>
      <c r="D20" s="29">
        <f t="shared" si="1"/>
        <v>8.5</v>
      </c>
      <c r="E20" s="30">
        <f>'1.1'!F20</f>
        <v>4</v>
      </c>
      <c r="F20" s="25">
        <f>'1.2'!C20</f>
        <v>2</v>
      </c>
      <c r="G20" s="25">
        <f>'1.3'!C20</f>
        <v>2</v>
      </c>
      <c r="H20" s="25">
        <f>'1.4'!C20</f>
        <v>0</v>
      </c>
      <c r="I20" s="25">
        <f>'1.5'!E21</f>
        <v>0.5</v>
      </c>
    </row>
    <row r="21" spans="1:9" ht="16" customHeight="1" x14ac:dyDescent="0.35">
      <c r="A21" s="28" t="s">
        <v>15</v>
      </c>
      <c r="B21" s="29">
        <f t="shared" si="0"/>
        <v>66.7</v>
      </c>
      <c r="C21" s="29">
        <f>12</f>
        <v>12</v>
      </c>
      <c r="D21" s="29">
        <f t="shared" si="1"/>
        <v>8</v>
      </c>
      <c r="E21" s="30">
        <f>'1.1'!F21</f>
        <v>4</v>
      </c>
      <c r="F21" s="25">
        <f>'1.2'!C21</f>
        <v>2</v>
      </c>
      <c r="G21" s="25">
        <f>'1.3'!C21</f>
        <v>2</v>
      </c>
      <c r="H21" s="25">
        <f>'1.4'!C21</f>
        <v>0</v>
      </c>
      <c r="I21" s="25">
        <f>'1.5'!E22</f>
        <v>0</v>
      </c>
    </row>
    <row r="22" spans="1:9" ht="16" customHeight="1" x14ac:dyDescent="0.35">
      <c r="A22" s="28" t="s">
        <v>16</v>
      </c>
      <c r="B22" s="29">
        <f t="shared" si="0"/>
        <v>83.3</v>
      </c>
      <c r="C22" s="29">
        <f>12</f>
        <v>12</v>
      </c>
      <c r="D22" s="29">
        <f t="shared" si="1"/>
        <v>10</v>
      </c>
      <c r="E22" s="30">
        <f>'1.1'!F22</f>
        <v>4</v>
      </c>
      <c r="F22" s="25">
        <f>'1.2'!C22</f>
        <v>2</v>
      </c>
      <c r="G22" s="25">
        <f>'1.3'!C22</f>
        <v>2</v>
      </c>
      <c r="H22" s="25">
        <f>'1.4'!C22</f>
        <v>2</v>
      </c>
      <c r="I22" s="25">
        <f>'1.5'!E23</f>
        <v>0</v>
      </c>
    </row>
    <row r="23" spans="1:9" ht="16" customHeight="1" x14ac:dyDescent="0.35">
      <c r="A23" s="28" t="s">
        <v>17</v>
      </c>
      <c r="B23" s="29">
        <f t="shared" si="0"/>
        <v>75</v>
      </c>
      <c r="C23" s="29">
        <f>12</f>
        <v>12</v>
      </c>
      <c r="D23" s="29">
        <f t="shared" si="1"/>
        <v>9</v>
      </c>
      <c r="E23" s="30">
        <f>'1.1'!F23</f>
        <v>4</v>
      </c>
      <c r="F23" s="25">
        <f>'1.2'!C23</f>
        <v>2</v>
      </c>
      <c r="G23" s="25">
        <f>'1.3'!C23</f>
        <v>0</v>
      </c>
      <c r="H23" s="25">
        <f>'1.4'!C23</f>
        <v>2</v>
      </c>
      <c r="I23" s="25">
        <f>'1.5'!E24</f>
        <v>1</v>
      </c>
    </row>
    <row r="24" spans="1:9" ht="16" customHeight="1" x14ac:dyDescent="0.35">
      <c r="A24" s="28" t="s">
        <v>576</v>
      </c>
      <c r="B24" s="29">
        <f t="shared" si="0"/>
        <v>50</v>
      </c>
      <c r="C24" s="29">
        <f>12</f>
        <v>12</v>
      </c>
      <c r="D24" s="29">
        <f t="shared" si="1"/>
        <v>6</v>
      </c>
      <c r="E24" s="30">
        <f>'1.1'!F24</f>
        <v>4</v>
      </c>
      <c r="F24" s="25">
        <f>'1.2'!C24</f>
        <v>0</v>
      </c>
      <c r="G24" s="25">
        <f>'1.3'!C24</f>
        <v>0</v>
      </c>
      <c r="H24" s="25">
        <f>'1.4'!C24</f>
        <v>0</v>
      </c>
      <c r="I24" s="25">
        <f>'1.5'!E25</f>
        <v>2</v>
      </c>
    </row>
    <row r="25" spans="1:9" ht="16" customHeight="1" x14ac:dyDescent="0.35">
      <c r="A25" s="44" t="s">
        <v>19</v>
      </c>
      <c r="B25" s="47"/>
      <c r="C25" s="47"/>
      <c r="D25" s="47"/>
      <c r="E25" s="48"/>
      <c r="F25" s="49"/>
      <c r="G25" s="49"/>
      <c r="H25" s="49"/>
      <c r="I25" s="49"/>
    </row>
    <row r="26" spans="1:9" s="7" customFormat="1" ht="16" customHeight="1" x14ac:dyDescent="0.35">
      <c r="A26" s="28" t="s">
        <v>20</v>
      </c>
      <c r="B26" s="29">
        <f t="shared" si="0"/>
        <v>50</v>
      </c>
      <c r="C26" s="29">
        <f>12</f>
        <v>12</v>
      </c>
      <c r="D26" s="29">
        <f t="shared" ref="D26:D36" si="2">SUM(E26:I26)</f>
        <v>6</v>
      </c>
      <c r="E26" s="30">
        <f>'1.1'!F26</f>
        <v>4</v>
      </c>
      <c r="F26" s="25">
        <f>'1.2'!C26</f>
        <v>0</v>
      </c>
      <c r="G26" s="25">
        <f>'1.3'!C26</f>
        <v>2</v>
      </c>
      <c r="H26" s="25">
        <f>'1.4'!C26</f>
        <v>0</v>
      </c>
      <c r="I26" s="25">
        <f>'1.5'!E27</f>
        <v>0</v>
      </c>
    </row>
    <row r="27" spans="1:9" ht="16" customHeight="1" x14ac:dyDescent="0.35">
      <c r="A27" s="28" t="s">
        <v>21</v>
      </c>
      <c r="B27" s="29">
        <f t="shared" si="0"/>
        <v>50</v>
      </c>
      <c r="C27" s="29">
        <f>12</f>
        <v>12</v>
      </c>
      <c r="D27" s="29">
        <f t="shared" si="2"/>
        <v>6</v>
      </c>
      <c r="E27" s="30">
        <f>'1.1'!F27</f>
        <v>4</v>
      </c>
      <c r="F27" s="25">
        <f>'1.2'!C27</f>
        <v>0</v>
      </c>
      <c r="G27" s="25">
        <f>'1.3'!C27</f>
        <v>0</v>
      </c>
      <c r="H27" s="25">
        <f>'1.4'!C27</f>
        <v>2</v>
      </c>
      <c r="I27" s="25">
        <f>'1.5'!E28</f>
        <v>0</v>
      </c>
    </row>
    <row r="28" spans="1:9" ht="16" customHeight="1" x14ac:dyDescent="0.35">
      <c r="A28" s="28" t="s">
        <v>22</v>
      </c>
      <c r="B28" s="29">
        <f t="shared" si="0"/>
        <v>75</v>
      </c>
      <c r="C28" s="29">
        <f>12</f>
        <v>12</v>
      </c>
      <c r="D28" s="29">
        <f t="shared" si="2"/>
        <v>9</v>
      </c>
      <c r="E28" s="30">
        <f>'1.1'!F28</f>
        <v>4</v>
      </c>
      <c r="F28" s="25">
        <f>'1.2'!C28</f>
        <v>2</v>
      </c>
      <c r="G28" s="25">
        <f>'1.3'!C28</f>
        <v>2</v>
      </c>
      <c r="H28" s="25">
        <f>'1.4'!C28</f>
        <v>0</v>
      </c>
      <c r="I28" s="25">
        <f>'1.5'!E29</f>
        <v>1</v>
      </c>
    </row>
    <row r="29" spans="1:9" ht="16" customHeight="1" x14ac:dyDescent="0.35">
      <c r="A29" s="28" t="s">
        <v>23</v>
      </c>
      <c r="B29" s="29">
        <f t="shared" si="0"/>
        <v>100</v>
      </c>
      <c r="C29" s="29">
        <f>12</f>
        <v>12</v>
      </c>
      <c r="D29" s="29">
        <f t="shared" si="2"/>
        <v>12</v>
      </c>
      <c r="E29" s="30">
        <f>'1.1'!F29</f>
        <v>4</v>
      </c>
      <c r="F29" s="25">
        <f>'1.2'!C29</f>
        <v>2</v>
      </c>
      <c r="G29" s="25">
        <f>'1.3'!C29</f>
        <v>2</v>
      </c>
      <c r="H29" s="25">
        <f>'1.4'!C29</f>
        <v>2</v>
      </c>
      <c r="I29" s="25">
        <f>'1.5'!E30</f>
        <v>2</v>
      </c>
    </row>
    <row r="30" spans="1:9" ht="16" customHeight="1" x14ac:dyDescent="0.35">
      <c r="A30" s="28" t="s">
        <v>24</v>
      </c>
      <c r="B30" s="29">
        <f t="shared" si="0"/>
        <v>50</v>
      </c>
      <c r="C30" s="29">
        <f>12</f>
        <v>12</v>
      </c>
      <c r="D30" s="29">
        <f t="shared" si="2"/>
        <v>6</v>
      </c>
      <c r="E30" s="30">
        <f>'1.1'!F30</f>
        <v>4</v>
      </c>
      <c r="F30" s="25">
        <f>'1.2'!C30</f>
        <v>2</v>
      </c>
      <c r="G30" s="25">
        <f>'1.3'!C30</f>
        <v>0</v>
      </c>
      <c r="H30" s="25">
        <f>'1.4'!C30</f>
        <v>0</v>
      </c>
      <c r="I30" s="25">
        <f>'1.5'!E31</f>
        <v>0</v>
      </c>
    </row>
    <row r="31" spans="1:9" ht="16" customHeight="1" x14ac:dyDescent="0.35">
      <c r="A31" s="28" t="s">
        <v>25</v>
      </c>
      <c r="B31" s="29">
        <f t="shared" si="0"/>
        <v>83.3</v>
      </c>
      <c r="C31" s="29">
        <f>12</f>
        <v>12</v>
      </c>
      <c r="D31" s="29">
        <f t="shared" si="2"/>
        <v>10</v>
      </c>
      <c r="E31" s="30">
        <f>'1.1'!F31</f>
        <v>4</v>
      </c>
      <c r="F31" s="25">
        <f>'1.2'!C31</f>
        <v>2</v>
      </c>
      <c r="G31" s="25">
        <f>'1.3'!C31</f>
        <v>2</v>
      </c>
      <c r="H31" s="25">
        <f>'1.4'!C31</f>
        <v>2</v>
      </c>
      <c r="I31" s="25">
        <f>'1.5'!E32</f>
        <v>0</v>
      </c>
    </row>
    <row r="32" spans="1:9" s="7" customFormat="1" ht="16" customHeight="1" x14ac:dyDescent="0.35">
      <c r="A32" s="28" t="s">
        <v>26</v>
      </c>
      <c r="B32" s="29">
        <f t="shared" si="0"/>
        <v>100</v>
      </c>
      <c r="C32" s="29">
        <f>12</f>
        <v>12</v>
      </c>
      <c r="D32" s="29">
        <f t="shared" si="2"/>
        <v>12</v>
      </c>
      <c r="E32" s="30">
        <f>'1.1'!F32</f>
        <v>4</v>
      </c>
      <c r="F32" s="25">
        <f>'1.2'!C32</f>
        <v>2</v>
      </c>
      <c r="G32" s="25">
        <f>'1.3'!C32</f>
        <v>2</v>
      </c>
      <c r="H32" s="25">
        <f>'1.4'!C32</f>
        <v>2</v>
      </c>
      <c r="I32" s="25">
        <f>'1.5'!E33</f>
        <v>2</v>
      </c>
    </row>
    <row r="33" spans="1:9" s="7" customFormat="1" ht="16" customHeight="1" x14ac:dyDescent="0.35">
      <c r="A33" s="28" t="s">
        <v>27</v>
      </c>
      <c r="B33" s="29">
        <f t="shared" si="0"/>
        <v>54.2</v>
      </c>
      <c r="C33" s="29">
        <f>12</f>
        <v>12</v>
      </c>
      <c r="D33" s="29">
        <f t="shared" si="2"/>
        <v>6.5</v>
      </c>
      <c r="E33" s="30">
        <f>'1.1'!F33</f>
        <v>2</v>
      </c>
      <c r="F33" s="25">
        <f>'1.2'!C33</f>
        <v>0</v>
      </c>
      <c r="G33" s="25">
        <f>'1.3'!C33</f>
        <v>2</v>
      </c>
      <c r="H33" s="25">
        <f>'1.4'!C33</f>
        <v>2</v>
      </c>
      <c r="I33" s="25">
        <f>'1.5'!E34</f>
        <v>0.5</v>
      </c>
    </row>
    <row r="34" spans="1:9" ht="16" customHeight="1" x14ac:dyDescent="0.35">
      <c r="A34" s="28" t="s">
        <v>28</v>
      </c>
      <c r="B34" s="29">
        <f t="shared" si="0"/>
        <v>75</v>
      </c>
      <c r="C34" s="29">
        <f>12</f>
        <v>12</v>
      </c>
      <c r="D34" s="29">
        <f>SUM(E34:I34)</f>
        <v>9</v>
      </c>
      <c r="E34" s="30">
        <f>'1.1'!F34</f>
        <v>2</v>
      </c>
      <c r="F34" s="25">
        <f>'1.2'!C34</f>
        <v>2</v>
      </c>
      <c r="G34" s="25">
        <f>'1.3'!C34</f>
        <v>2</v>
      </c>
      <c r="H34" s="25">
        <f>'1.4'!C34</f>
        <v>2</v>
      </c>
      <c r="I34" s="25">
        <f>'1.5'!E35</f>
        <v>1</v>
      </c>
    </row>
    <row r="35" spans="1:9" ht="16" customHeight="1" x14ac:dyDescent="0.35">
      <c r="A35" s="28" t="s">
        <v>577</v>
      </c>
      <c r="B35" s="29">
        <f t="shared" si="0"/>
        <v>66.7</v>
      </c>
      <c r="C35" s="29">
        <f>12</f>
        <v>12</v>
      </c>
      <c r="D35" s="29">
        <f t="shared" si="2"/>
        <v>8</v>
      </c>
      <c r="E35" s="30">
        <f>'1.1'!F35</f>
        <v>4</v>
      </c>
      <c r="F35" s="25">
        <f>'1.2'!C35</f>
        <v>2</v>
      </c>
      <c r="G35" s="25">
        <f>'1.3'!C35</f>
        <v>0</v>
      </c>
      <c r="H35" s="25">
        <f>'1.4'!C35</f>
        <v>0</v>
      </c>
      <c r="I35" s="25">
        <f>'1.5'!E36</f>
        <v>2</v>
      </c>
    </row>
    <row r="36" spans="1:9" ht="16" customHeight="1" x14ac:dyDescent="0.35">
      <c r="A36" s="28" t="s">
        <v>30</v>
      </c>
      <c r="B36" s="29">
        <f t="shared" si="0"/>
        <v>100</v>
      </c>
      <c r="C36" s="29">
        <f>12</f>
        <v>12</v>
      </c>
      <c r="D36" s="29">
        <f t="shared" si="2"/>
        <v>12</v>
      </c>
      <c r="E36" s="30">
        <f>'1.1'!F36</f>
        <v>4</v>
      </c>
      <c r="F36" s="25">
        <f>'1.2'!C36</f>
        <v>2</v>
      </c>
      <c r="G36" s="25">
        <f>'1.3'!C36</f>
        <v>2</v>
      </c>
      <c r="H36" s="25">
        <f>'1.4'!C36</f>
        <v>2</v>
      </c>
      <c r="I36" s="25">
        <f>'1.5'!E37</f>
        <v>2</v>
      </c>
    </row>
    <row r="37" spans="1:9" ht="16" customHeight="1" x14ac:dyDescent="0.35">
      <c r="A37" s="44" t="s">
        <v>31</v>
      </c>
      <c r="B37" s="47"/>
      <c r="C37" s="47"/>
      <c r="D37" s="47"/>
      <c r="E37" s="48"/>
      <c r="F37" s="49"/>
      <c r="G37" s="49"/>
      <c r="H37" s="49"/>
      <c r="I37" s="49"/>
    </row>
    <row r="38" spans="1:9" ht="16" customHeight="1" x14ac:dyDescent="0.35">
      <c r="A38" s="28" t="s">
        <v>32</v>
      </c>
      <c r="B38" s="29">
        <f t="shared" si="0"/>
        <v>100</v>
      </c>
      <c r="C38" s="29">
        <f>12</f>
        <v>12</v>
      </c>
      <c r="D38" s="29">
        <f t="shared" ref="D38:D45" si="3">SUM(E38:I38)</f>
        <v>12</v>
      </c>
      <c r="E38" s="30">
        <f>'1.1'!F38</f>
        <v>4</v>
      </c>
      <c r="F38" s="25">
        <f>'1.2'!C38</f>
        <v>2</v>
      </c>
      <c r="G38" s="25">
        <f>'1.3'!C38</f>
        <v>2</v>
      </c>
      <c r="H38" s="25">
        <f>'1.4'!C38</f>
        <v>2</v>
      </c>
      <c r="I38" s="25">
        <f>'1.5'!E39</f>
        <v>2</v>
      </c>
    </row>
    <row r="39" spans="1:9" ht="16" customHeight="1" x14ac:dyDescent="0.35">
      <c r="A39" s="28" t="s">
        <v>33</v>
      </c>
      <c r="B39" s="29">
        <f t="shared" si="0"/>
        <v>91.7</v>
      </c>
      <c r="C39" s="29">
        <f>12</f>
        <v>12</v>
      </c>
      <c r="D39" s="29">
        <f t="shared" si="3"/>
        <v>11</v>
      </c>
      <c r="E39" s="30">
        <f>'1.1'!F39</f>
        <v>4</v>
      </c>
      <c r="F39" s="25">
        <f>'1.2'!C39</f>
        <v>2</v>
      </c>
      <c r="G39" s="25">
        <f>'1.3'!C39</f>
        <v>2</v>
      </c>
      <c r="H39" s="25">
        <f>'1.4'!C39</f>
        <v>2</v>
      </c>
      <c r="I39" s="25">
        <f>'1.5'!E40</f>
        <v>1</v>
      </c>
    </row>
    <row r="40" spans="1:9" s="8" customFormat="1" ht="16" customHeight="1" x14ac:dyDescent="0.35">
      <c r="A40" s="28" t="s">
        <v>96</v>
      </c>
      <c r="B40" s="29">
        <f t="shared" si="0"/>
        <v>100</v>
      </c>
      <c r="C40" s="29">
        <f>12</f>
        <v>12</v>
      </c>
      <c r="D40" s="29">
        <f t="shared" si="3"/>
        <v>12</v>
      </c>
      <c r="E40" s="30">
        <f>'1.1'!F40</f>
        <v>4</v>
      </c>
      <c r="F40" s="25">
        <f>'1.2'!C40</f>
        <v>2</v>
      </c>
      <c r="G40" s="25">
        <f>'1.3'!C40</f>
        <v>2</v>
      </c>
      <c r="H40" s="25">
        <f>'1.4'!C40</f>
        <v>2</v>
      </c>
      <c r="I40" s="25">
        <f>'1.5'!E41</f>
        <v>2</v>
      </c>
    </row>
    <row r="41" spans="1:9" s="7" customFormat="1" ht="16" customHeight="1" x14ac:dyDescent="0.35">
      <c r="A41" s="28" t="s">
        <v>34</v>
      </c>
      <c r="B41" s="29">
        <f t="shared" si="0"/>
        <v>83.3</v>
      </c>
      <c r="C41" s="29">
        <f>12</f>
        <v>12</v>
      </c>
      <c r="D41" s="29">
        <f t="shared" si="3"/>
        <v>10</v>
      </c>
      <c r="E41" s="30">
        <f>'1.1'!F41</f>
        <v>4</v>
      </c>
      <c r="F41" s="25">
        <f>'1.2'!C41</f>
        <v>2</v>
      </c>
      <c r="G41" s="25">
        <f>'1.3'!C41</f>
        <v>2</v>
      </c>
      <c r="H41" s="25">
        <f>'1.4'!C41</f>
        <v>2</v>
      </c>
      <c r="I41" s="25">
        <f>'1.5'!E42</f>
        <v>0</v>
      </c>
    </row>
    <row r="42" spans="1:9" ht="16" customHeight="1" x14ac:dyDescent="0.35">
      <c r="A42" s="28" t="s">
        <v>35</v>
      </c>
      <c r="B42" s="29">
        <f t="shared" si="0"/>
        <v>100</v>
      </c>
      <c r="C42" s="29">
        <f>12</f>
        <v>12</v>
      </c>
      <c r="D42" s="29">
        <f t="shared" si="3"/>
        <v>12</v>
      </c>
      <c r="E42" s="30">
        <f>'1.1'!F42</f>
        <v>4</v>
      </c>
      <c r="F42" s="25">
        <f>'1.2'!C42</f>
        <v>2</v>
      </c>
      <c r="G42" s="25">
        <f>'1.3'!C42</f>
        <v>2</v>
      </c>
      <c r="H42" s="25">
        <f>'1.4'!C42</f>
        <v>2</v>
      </c>
      <c r="I42" s="25">
        <f>'1.5'!E43</f>
        <v>2</v>
      </c>
    </row>
    <row r="43" spans="1:9" ht="16" customHeight="1" x14ac:dyDescent="0.35">
      <c r="A43" s="28" t="s">
        <v>36</v>
      </c>
      <c r="B43" s="29">
        <f t="shared" si="0"/>
        <v>91.7</v>
      </c>
      <c r="C43" s="29">
        <f>12</f>
        <v>12</v>
      </c>
      <c r="D43" s="29">
        <f t="shared" si="3"/>
        <v>11</v>
      </c>
      <c r="E43" s="30">
        <f>'1.1'!F43</f>
        <v>4</v>
      </c>
      <c r="F43" s="25">
        <f>'1.2'!C43</f>
        <v>2</v>
      </c>
      <c r="G43" s="25">
        <f>'1.3'!C43</f>
        <v>2</v>
      </c>
      <c r="H43" s="25">
        <f>'1.4'!C43</f>
        <v>2</v>
      </c>
      <c r="I43" s="25">
        <f>'1.5'!E44</f>
        <v>1</v>
      </c>
    </row>
    <row r="44" spans="1:9" ht="16" customHeight="1" x14ac:dyDescent="0.35">
      <c r="A44" s="28" t="s">
        <v>37</v>
      </c>
      <c r="B44" s="29">
        <f t="shared" si="0"/>
        <v>100</v>
      </c>
      <c r="C44" s="29">
        <f>12</f>
        <v>12</v>
      </c>
      <c r="D44" s="29">
        <f t="shared" si="3"/>
        <v>12</v>
      </c>
      <c r="E44" s="30">
        <f>'1.1'!F44</f>
        <v>4</v>
      </c>
      <c r="F44" s="25">
        <f>'1.2'!C44</f>
        <v>2</v>
      </c>
      <c r="G44" s="25">
        <f>'1.3'!C44</f>
        <v>2</v>
      </c>
      <c r="H44" s="25">
        <f>'1.4'!C44</f>
        <v>2</v>
      </c>
      <c r="I44" s="25">
        <f>'1.5'!E45</f>
        <v>2</v>
      </c>
    </row>
    <row r="45" spans="1:9" s="8" customFormat="1" ht="16" customHeight="1" x14ac:dyDescent="0.35">
      <c r="A45" s="28" t="s">
        <v>578</v>
      </c>
      <c r="B45" s="29">
        <f t="shared" si="0"/>
        <v>60</v>
      </c>
      <c r="C45" s="29">
        <f>D5-2</f>
        <v>10</v>
      </c>
      <c r="D45" s="29">
        <f t="shared" si="3"/>
        <v>6</v>
      </c>
      <c r="E45" s="30">
        <f>'1.1'!F45</f>
        <v>4</v>
      </c>
      <c r="F45" s="25">
        <f>'1.2'!C45</f>
        <v>0</v>
      </c>
      <c r="G45" s="25">
        <f>'1.3'!C45</f>
        <v>2</v>
      </c>
      <c r="H45" s="25">
        <f>'1.4'!C45</f>
        <v>0</v>
      </c>
      <c r="I45" s="25" t="str">
        <f>'1.5'!E46</f>
        <v>- *</v>
      </c>
    </row>
    <row r="46" spans="1:9" ht="16" customHeight="1" x14ac:dyDescent="0.35">
      <c r="A46" s="44" t="s">
        <v>38</v>
      </c>
      <c r="B46" s="47"/>
      <c r="C46" s="47"/>
      <c r="D46" s="47"/>
      <c r="E46" s="48"/>
      <c r="F46" s="49"/>
      <c r="G46" s="49"/>
      <c r="H46" s="49"/>
      <c r="I46" s="49"/>
    </row>
    <row r="47" spans="1:9" ht="16" customHeight="1" x14ac:dyDescent="0.35">
      <c r="A47" s="28" t="s">
        <v>39</v>
      </c>
      <c r="B47" s="29">
        <f t="shared" si="0"/>
        <v>50</v>
      </c>
      <c r="C47" s="29">
        <f>12</f>
        <v>12</v>
      </c>
      <c r="D47" s="29">
        <f t="shared" ref="D47:D53" si="4">SUM(E47:I47)</f>
        <v>6</v>
      </c>
      <c r="E47" s="30">
        <f>'1.1'!F47</f>
        <v>2</v>
      </c>
      <c r="F47" s="25">
        <f>'1.2'!C47</f>
        <v>2</v>
      </c>
      <c r="G47" s="25">
        <f>'1.3'!C47</f>
        <v>2</v>
      </c>
      <c r="H47" s="25">
        <f>'1.4'!C47</f>
        <v>0</v>
      </c>
      <c r="I47" s="25">
        <f>'1.5'!E48</f>
        <v>0</v>
      </c>
    </row>
    <row r="48" spans="1:9" ht="16" customHeight="1" x14ac:dyDescent="0.35">
      <c r="A48" s="28" t="s">
        <v>40</v>
      </c>
      <c r="B48" s="29">
        <f t="shared" si="0"/>
        <v>66.7</v>
      </c>
      <c r="C48" s="29">
        <f>12</f>
        <v>12</v>
      </c>
      <c r="D48" s="29">
        <f t="shared" si="4"/>
        <v>8</v>
      </c>
      <c r="E48" s="30">
        <f>'1.1'!F48</f>
        <v>4</v>
      </c>
      <c r="F48" s="25">
        <f>'1.2'!C48</f>
        <v>2</v>
      </c>
      <c r="G48" s="25">
        <f>'1.3'!C48</f>
        <v>2</v>
      </c>
      <c r="H48" s="25">
        <f>'1.4'!C48</f>
        <v>0</v>
      </c>
      <c r="I48" s="25">
        <f>'1.5'!E49</f>
        <v>0</v>
      </c>
    </row>
    <row r="49" spans="1:9" ht="16" customHeight="1" x14ac:dyDescent="0.35">
      <c r="A49" s="28" t="s">
        <v>41</v>
      </c>
      <c r="B49" s="29">
        <f t="shared" si="0"/>
        <v>50</v>
      </c>
      <c r="C49" s="29">
        <f>12</f>
        <v>12</v>
      </c>
      <c r="D49" s="29">
        <f t="shared" si="4"/>
        <v>6</v>
      </c>
      <c r="E49" s="30">
        <f>'1.1'!F49</f>
        <v>0</v>
      </c>
      <c r="F49" s="25">
        <f>'1.2'!C49</f>
        <v>2</v>
      </c>
      <c r="G49" s="25">
        <f>'1.3'!C49</f>
        <v>2</v>
      </c>
      <c r="H49" s="25">
        <f>'1.4'!C49</f>
        <v>2</v>
      </c>
      <c r="I49" s="25">
        <f>'1.5'!E50</f>
        <v>0</v>
      </c>
    </row>
    <row r="50" spans="1:9" ht="16" customHeight="1" x14ac:dyDescent="0.35">
      <c r="A50" s="28" t="s">
        <v>42</v>
      </c>
      <c r="B50" s="29">
        <f t="shared" si="0"/>
        <v>83.3</v>
      </c>
      <c r="C50" s="29">
        <f>12</f>
        <v>12</v>
      </c>
      <c r="D50" s="29">
        <f t="shared" si="4"/>
        <v>10</v>
      </c>
      <c r="E50" s="30">
        <f>'1.1'!F50</f>
        <v>4</v>
      </c>
      <c r="F50" s="25">
        <f>'1.2'!C50</f>
        <v>2</v>
      </c>
      <c r="G50" s="25">
        <f>'1.3'!C50</f>
        <v>2</v>
      </c>
      <c r="H50" s="25">
        <f>'1.4'!C50</f>
        <v>2</v>
      </c>
      <c r="I50" s="25">
        <f>'1.5'!E51</f>
        <v>0</v>
      </c>
    </row>
    <row r="51" spans="1:9" ht="16" customHeight="1" x14ac:dyDescent="0.35">
      <c r="A51" s="28" t="s">
        <v>92</v>
      </c>
      <c r="B51" s="29">
        <f t="shared" si="0"/>
        <v>50</v>
      </c>
      <c r="C51" s="29">
        <f>12</f>
        <v>12</v>
      </c>
      <c r="D51" s="29">
        <f t="shared" si="4"/>
        <v>6</v>
      </c>
      <c r="E51" s="30">
        <f>'1.1'!F51</f>
        <v>4</v>
      </c>
      <c r="F51" s="25">
        <f>'1.2'!C51</f>
        <v>0</v>
      </c>
      <c r="G51" s="25">
        <f>'1.3'!C51</f>
        <v>2</v>
      </c>
      <c r="H51" s="25">
        <f>'1.4'!C51</f>
        <v>0</v>
      </c>
      <c r="I51" s="25">
        <f>'1.5'!E52</f>
        <v>0</v>
      </c>
    </row>
    <row r="52" spans="1:9" ht="16" customHeight="1" x14ac:dyDescent="0.35">
      <c r="A52" s="28" t="s">
        <v>43</v>
      </c>
      <c r="B52" s="29">
        <f t="shared" si="0"/>
        <v>50</v>
      </c>
      <c r="C52" s="29">
        <f>12</f>
        <v>12</v>
      </c>
      <c r="D52" s="29">
        <f t="shared" si="4"/>
        <v>6</v>
      </c>
      <c r="E52" s="30">
        <f>'1.1'!F52</f>
        <v>4</v>
      </c>
      <c r="F52" s="25">
        <f>'1.2'!C52</f>
        <v>0</v>
      </c>
      <c r="G52" s="25">
        <f>'1.3'!C52</f>
        <v>2</v>
      </c>
      <c r="H52" s="25">
        <f>'1.4'!C52</f>
        <v>0</v>
      </c>
      <c r="I52" s="25">
        <f>'1.5'!E53</f>
        <v>0</v>
      </c>
    </row>
    <row r="53" spans="1:9" ht="16" customHeight="1" x14ac:dyDescent="0.35">
      <c r="A53" s="28" t="s">
        <v>44</v>
      </c>
      <c r="B53" s="29">
        <f t="shared" si="0"/>
        <v>83.3</v>
      </c>
      <c r="C53" s="29">
        <f>12</f>
        <v>12</v>
      </c>
      <c r="D53" s="29">
        <f t="shared" si="4"/>
        <v>10</v>
      </c>
      <c r="E53" s="30">
        <f>'1.1'!F53</f>
        <v>4</v>
      </c>
      <c r="F53" s="25">
        <f>'1.2'!C53</f>
        <v>2</v>
      </c>
      <c r="G53" s="25">
        <f>'1.3'!C53</f>
        <v>2</v>
      </c>
      <c r="H53" s="25">
        <f>'1.4'!C53</f>
        <v>2</v>
      </c>
      <c r="I53" s="25">
        <f>'1.5'!E54</f>
        <v>0</v>
      </c>
    </row>
    <row r="54" spans="1:9" ht="16" customHeight="1" x14ac:dyDescent="0.35">
      <c r="A54" s="44" t="s">
        <v>45</v>
      </c>
      <c r="B54" s="47"/>
      <c r="C54" s="47"/>
      <c r="D54" s="47"/>
      <c r="E54" s="48"/>
      <c r="F54" s="49"/>
      <c r="G54" s="49"/>
      <c r="H54" s="49"/>
      <c r="I54" s="49"/>
    </row>
    <row r="55" spans="1:9" ht="16" customHeight="1" x14ac:dyDescent="0.35">
      <c r="A55" s="28" t="s">
        <v>46</v>
      </c>
      <c r="B55" s="29">
        <f t="shared" si="0"/>
        <v>100</v>
      </c>
      <c r="C55" s="29">
        <f>12</f>
        <v>12</v>
      </c>
      <c r="D55" s="29">
        <f t="shared" ref="D55:D68" si="5">SUM(E55:I55)</f>
        <v>12</v>
      </c>
      <c r="E55" s="30">
        <f>'1.1'!F55</f>
        <v>4</v>
      </c>
      <c r="F55" s="25">
        <f>'1.2'!C55</f>
        <v>2</v>
      </c>
      <c r="G55" s="25">
        <f>'1.3'!C55</f>
        <v>2</v>
      </c>
      <c r="H55" s="25">
        <f>'1.4'!C55</f>
        <v>2</v>
      </c>
      <c r="I55" s="25">
        <f>'1.5'!E56</f>
        <v>2</v>
      </c>
    </row>
    <row r="56" spans="1:9" s="7" customFormat="1" ht="16" customHeight="1" x14ac:dyDescent="0.35">
      <c r="A56" s="28" t="s">
        <v>47</v>
      </c>
      <c r="B56" s="29">
        <f t="shared" si="0"/>
        <v>50</v>
      </c>
      <c r="C56" s="29">
        <f>12</f>
        <v>12</v>
      </c>
      <c r="D56" s="29">
        <f t="shared" si="5"/>
        <v>6</v>
      </c>
      <c r="E56" s="30">
        <f>'1.1'!F56</f>
        <v>4</v>
      </c>
      <c r="F56" s="25">
        <f>'1.2'!C56</f>
        <v>0</v>
      </c>
      <c r="G56" s="25">
        <f>'1.3'!C56</f>
        <v>2</v>
      </c>
      <c r="H56" s="25">
        <f>'1.4'!C56</f>
        <v>0</v>
      </c>
      <c r="I56" s="25">
        <f>'1.5'!E57</f>
        <v>0</v>
      </c>
    </row>
    <row r="57" spans="1:9" ht="16" customHeight="1" x14ac:dyDescent="0.35">
      <c r="A57" s="28" t="s">
        <v>48</v>
      </c>
      <c r="B57" s="29">
        <f t="shared" si="0"/>
        <v>50</v>
      </c>
      <c r="C57" s="29">
        <f>12</f>
        <v>12</v>
      </c>
      <c r="D57" s="29">
        <f t="shared" si="5"/>
        <v>6</v>
      </c>
      <c r="E57" s="30">
        <f>'1.1'!F57</f>
        <v>4</v>
      </c>
      <c r="F57" s="25">
        <f>'1.2'!C57</f>
        <v>0</v>
      </c>
      <c r="G57" s="25">
        <f>'1.3'!C57</f>
        <v>2</v>
      </c>
      <c r="H57" s="25">
        <f>'1.4'!C57</f>
        <v>0</v>
      </c>
      <c r="I57" s="25">
        <f>'1.5'!E58</f>
        <v>0</v>
      </c>
    </row>
    <row r="58" spans="1:9" ht="16" customHeight="1" x14ac:dyDescent="0.35">
      <c r="A58" s="28" t="s">
        <v>49</v>
      </c>
      <c r="B58" s="29">
        <f t="shared" si="0"/>
        <v>66.7</v>
      </c>
      <c r="C58" s="29">
        <f>12</f>
        <v>12</v>
      </c>
      <c r="D58" s="29">
        <f t="shared" si="5"/>
        <v>8</v>
      </c>
      <c r="E58" s="30">
        <f>'1.1'!F58</f>
        <v>4</v>
      </c>
      <c r="F58" s="25">
        <f>'1.2'!C58</f>
        <v>2</v>
      </c>
      <c r="G58" s="25">
        <f>'1.3'!C58</f>
        <v>2</v>
      </c>
      <c r="H58" s="25">
        <f>'1.4'!C58</f>
        <v>0</v>
      </c>
      <c r="I58" s="25">
        <f>'1.5'!E59</f>
        <v>0</v>
      </c>
    </row>
    <row r="59" spans="1:9" ht="16" customHeight="1" x14ac:dyDescent="0.35">
      <c r="A59" s="28" t="s">
        <v>50</v>
      </c>
      <c r="B59" s="29">
        <f t="shared" si="0"/>
        <v>50</v>
      </c>
      <c r="C59" s="29">
        <f>12</f>
        <v>12</v>
      </c>
      <c r="D59" s="29">
        <f t="shared" si="5"/>
        <v>6</v>
      </c>
      <c r="E59" s="30">
        <f>'1.1'!F59</f>
        <v>4</v>
      </c>
      <c r="F59" s="25">
        <f>'1.2'!C59</f>
        <v>0</v>
      </c>
      <c r="G59" s="25">
        <f>'1.3'!C59</f>
        <v>2</v>
      </c>
      <c r="H59" s="25">
        <f>'1.4'!C59</f>
        <v>0</v>
      </c>
      <c r="I59" s="25">
        <f>'1.5'!E60</f>
        <v>0</v>
      </c>
    </row>
    <row r="60" spans="1:9" ht="16" customHeight="1" x14ac:dyDescent="0.35">
      <c r="A60" s="28" t="s">
        <v>51</v>
      </c>
      <c r="B60" s="29">
        <f t="shared" si="0"/>
        <v>91.7</v>
      </c>
      <c r="C60" s="29">
        <f>12</f>
        <v>12</v>
      </c>
      <c r="D60" s="29">
        <f t="shared" si="5"/>
        <v>11</v>
      </c>
      <c r="E60" s="30">
        <f>'1.1'!F60</f>
        <v>4</v>
      </c>
      <c r="F60" s="25">
        <f>'1.2'!C60</f>
        <v>2</v>
      </c>
      <c r="G60" s="25">
        <f>'1.3'!C60</f>
        <v>2</v>
      </c>
      <c r="H60" s="25">
        <f>'1.4'!C60</f>
        <v>2</v>
      </c>
      <c r="I60" s="25">
        <f>'1.5'!E61</f>
        <v>1</v>
      </c>
    </row>
    <row r="61" spans="1:9" ht="16" customHeight="1" x14ac:dyDescent="0.35">
      <c r="A61" s="28" t="s">
        <v>52</v>
      </c>
      <c r="B61" s="29">
        <f t="shared" si="0"/>
        <v>33.299999999999997</v>
      </c>
      <c r="C61" s="29">
        <f>12</f>
        <v>12</v>
      </c>
      <c r="D61" s="29">
        <f t="shared" si="5"/>
        <v>4</v>
      </c>
      <c r="E61" s="30">
        <f>'1.1'!F61</f>
        <v>2</v>
      </c>
      <c r="F61" s="25">
        <f>'1.2'!C61</f>
        <v>0</v>
      </c>
      <c r="G61" s="25">
        <f>'1.3'!C61</f>
        <v>0</v>
      </c>
      <c r="H61" s="25">
        <f>'1.4'!C61</f>
        <v>2</v>
      </c>
      <c r="I61" s="25">
        <f>'1.5'!E62</f>
        <v>0</v>
      </c>
    </row>
    <row r="62" spans="1:9" ht="16" customHeight="1" x14ac:dyDescent="0.35">
      <c r="A62" s="28" t="s">
        <v>53</v>
      </c>
      <c r="B62" s="29">
        <f t="shared" si="0"/>
        <v>33.299999999999997</v>
      </c>
      <c r="C62" s="29">
        <f>12</f>
        <v>12</v>
      </c>
      <c r="D62" s="29">
        <f t="shared" si="5"/>
        <v>4</v>
      </c>
      <c r="E62" s="30">
        <f>'1.1'!F62</f>
        <v>2</v>
      </c>
      <c r="F62" s="25">
        <f>'1.2'!C62</f>
        <v>0</v>
      </c>
      <c r="G62" s="25">
        <f>'1.3'!C62</f>
        <v>2</v>
      </c>
      <c r="H62" s="25">
        <f>'1.4'!C62</f>
        <v>0</v>
      </c>
      <c r="I62" s="25">
        <f>'1.5'!E63</f>
        <v>0</v>
      </c>
    </row>
    <row r="63" spans="1:9" ht="16" customHeight="1" x14ac:dyDescent="0.35">
      <c r="A63" s="28" t="s">
        <v>54</v>
      </c>
      <c r="B63" s="29">
        <f t="shared" si="0"/>
        <v>91.7</v>
      </c>
      <c r="C63" s="29">
        <f>12</f>
        <v>12</v>
      </c>
      <c r="D63" s="29">
        <f t="shared" si="5"/>
        <v>11</v>
      </c>
      <c r="E63" s="30">
        <f>'1.1'!F63</f>
        <v>4</v>
      </c>
      <c r="F63" s="25">
        <f>'1.2'!C63</f>
        <v>2</v>
      </c>
      <c r="G63" s="25">
        <f>'1.3'!C63</f>
        <v>2</v>
      </c>
      <c r="H63" s="25">
        <f>'1.4'!C63</f>
        <v>2</v>
      </c>
      <c r="I63" s="25">
        <f>'1.5'!E64</f>
        <v>1</v>
      </c>
    </row>
    <row r="64" spans="1:9" ht="16" customHeight="1" x14ac:dyDescent="0.35">
      <c r="A64" s="28" t="s">
        <v>55</v>
      </c>
      <c r="B64" s="29">
        <f t="shared" si="0"/>
        <v>100</v>
      </c>
      <c r="C64" s="29">
        <f>12</f>
        <v>12</v>
      </c>
      <c r="D64" s="29">
        <f t="shared" si="5"/>
        <v>12</v>
      </c>
      <c r="E64" s="30">
        <f>'1.1'!F64</f>
        <v>4</v>
      </c>
      <c r="F64" s="25">
        <f>'1.2'!C64</f>
        <v>2</v>
      </c>
      <c r="G64" s="25">
        <f>'1.3'!C64</f>
        <v>2</v>
      </c>
      <c r="H64" s="25">
        <f>'1.4'!C64</f>
        <v>2</v>
      </c>
      <c r="I64" s="25">
        <f>'1.5'!E65</f>
        <v>2</v>
      </c>
    </row>
    <row r="65" spans="1:9" ht="16" customHeight="1" x14ac:dyDescent="0.35">
      <c r="A65" s="28" t="s">
        <v>56</v>
      </c>
      <c r="B65" s="29">
        <f t="shared" si="0"/>
        <v>66.7</v>
      </c>
      <c r="C65" s="29">
        <f>12</f>
        <v>12</v>
      </c>
      <c r="D65" s="29">
        <f t="shared" si="5"/>
        <v>8</v>
      </c>
      <c r="E65" s="30">
        <f>'1.1'!F65</f>
        <v>4</v>
      </c>
      <c r="F65" s="25">
        <f>'1.2'!C65</f>
        <v>2</v>
      </c>
      <c r="G65" s="25">
        <f>'1.3'!C65</f>
        <v>2</v>
      </c>
      <c r="H65" s="25">
        <f>'1.4'!C65</f>
        <v>0</v>
      </c>
      <c r="I65" s="25">
        <f>'1.5'!E66</f>
        <v>0</v>
      </c>
    </row>
    <row r="66" spans="1:9" ht="16" customHeight="1" x14ac:dyDescent="0.35">
      <c r="A66" s="28" t="s">
        <v>57</v>
      </c>
      <c r="B66" s="29">
        <f t="shared" si="0"/>
        <v>50</v>
      </c>
      <c r="C66" s="29">
        <f>12</f>
        <v>12</v>
      </c>
      <c r="D66" s="29">
        <f t="shared" si="5"/>
        <v>6</v>
      </c>
      <c r="E66" s="30">
        <f>'1.1'!F66</f>
        <v>4</v>
      </c>
      <c r="F66" s="25">
        <f>'1.2'!C66</f>
        <v>0</v>
      </c>
      <c r="G66" s="25">
        <f>'1.3'!C66</f>
        <v>0</v>
      </c>
      <c r="H66" s="25">
        <f>'1.4'!C66</f>
        <v>0</v>
      </c>
      <c r="I66" s="25">
        <f>'1.5'!E67</f>
        <v>2</v>
      </c>
    </row>
    <row r="67" spans="1:9" ht="16" customHeight="1" x14ac:dyDescent="0.35">
      <c r="A67" s="28" t="s">
        <v>58</v>
      </c>
      <c r="B67" s="29">
        <f t="shared" si="0"/>
        <v>100</v>
      </c>
      <c r="C67" s="29">
        <f>12</f>
        <v>12</v>
      </c>
      <c r="D67" s="29">
        <f t="shared" si="5"/>
        <v>12</v>
      </c>
      <c r="E67" s="30">
        <f>'1.1'!F67</f>
        <v>4</v>
      </c>
      <c r="F67" s="25">
        <f>'1.2'!C67</f>
        <v>2</v>
      </c>
      <c r="G67" s="25">
        <f>'1.3'!C67</f>
        <v>2</v>
      </c>
      <c r="H67" s="25">
        <f>'1.4'!C67</f>
        <v>2</v>
      </c>
      <c r="I67" s="25">
        <f>'1.5'!E68</f>
        <v>2</v>
      </c>
    </row>
    <row r="68" spans="1:9" ht="16" customHeight="1" x14ac:dyDescent="0.35">
      <c r="A68" s="28" t="s">
        <v>59</v>
      </c>
      <c r="B68" s="29">
        <f t="shared" si="0"/>
        <v>66.7</v>
      </c>
      <c r="C68" s="29">
        <f>12</f>
        <v>12</v>
      </c>
      <c r="D68" s="29">
        <f t="shared" si="5"/>
        <v>8</v>
      </c>
      <c r="E68" s="30">
        <f>'1.1'!F68</f>
        <v>4</v>
      </c>
      <c r="F68" s="25">
        <f>'1.2'!C68</f>
        <v>0</v>
      </c>
      <c r="G68" s="25">
        <f>'1.3'!C68</f>
        <v>2</v>
      </c>
      <c r="H68" s="25">
        <f>'1.4'!C68</f>
        <v>2</v>
      </c>
      <c r="I68" s="25">
        <f>'1.5'!E69</f>
        <v>0</v>
      </c>
    </row>
    <row r="69" spans="1:9" ht="16" customHeight="1" x14ac:dyDescent="0.35">
      <c r="A69" s="44" t="s">
        <v>60</v>
      </c>
      <c r="B69" s="47"/>
      <c r="C69" s="47"/>
      <c r="D69" s="47"/>
      <c r="E69" s="48"/>
      <c r="F69" s="49"/>
      <c r="G69" s="49"/>
      <c r="H69" s="49"/>
      <c r="I69" s="49"/>
    </row>
    <row r="70" spans="1:9" ht="16" customHeight="1" x14ac:dyDescent="0.35">
      <c r="A70" s="28" t="s">
        <v>61</v>
      </c>
      <c r="B70" s="29">
        <f t="shared" si="0"/>
        <v>41.7</v>
      </c>
      <c r="C70" s="29">
        <f>12</f>
        <v>12</v>
      </c>
      <c r="D70" s="29">
        <f t="shared" ref="D70:D75" si="6">SUM(E70:I70)</f>
        <v>5</v>
      </c>
      <c r="E70" s="30">
        <f>'1.1'!F70</f>
        <v>2</v>
      </c>
      <c r="F70" s="25">
        <f>'1.2'!C70</f>
        <v>0</v>
      </c>
      <c r="G70" s="25">
        <f>'1.3'!C70</f>
        <v>2</v>
      </c>
      <c r="H70" s="25">
        <f>'1.4'!C70</f>
        <v>0</v>
      </c>
      <c r="I70" s="25">
        <f>'1.5'!E71</f>
        <v>1</v>
      </c>
    </row>
    <row r="71" spans="1:9" ht="16" customHeight="1" x14ac:dyDescent="0.35">
      <c r="A71" s="28" t="s">
        <v>62</v>
      </c>
      <c r="B71" s="29">
        <f t="shared" si="0"/>
        <v>91.7</v>
      </c>
      <c r="C71" s="29">
        <f>12</f>
        <v>12</v>
      </c>
      <c r="D71" s="29">
        <f t="shared" si="6"/>
        <v>11</v>
      </c>
      <c r="E71" s="30">
        <f>'1.1'!F71</f>
        <v>4</v>
      </c>
      <c r="F71" s="25">
        <f>'1.2'!C71</f>
        <v>2</v>
      </c>
      <c r="G71" s="25">
        <f>'1.3'!C71</f>
        <v>2</v>
      </c>
      <c r="H71" s="25">
        <f>'1.4'!C71</f>
        <v>2</v>
      </c>
      <c r="I71" s="25">
        <f>'1.5'!E72</f>
        <v>1</v>
      </c>
    </row>
    <row r="72" spans="1:9" ht="16" customHeight="1" x14ac:dyDescent="0.35">
      <c r="A72" s="28" t="s">
        <v>63</v>
      </c>
      <c r="B72" s="29">
        <f t="shared" ref="B72:B98" si="7">ROUND(D72/C72*100,1)</f>
        <v>83.3</v>
      </c>
      <c r="C72" s="29">
        <f>12</f>
        <v>12</v>
      </c>
      <c r="D72" s="29">
        <f t="shared" si="6"/>
        <v>10</v>
      </c>
      <c r="E72" s="30">
        <f>'1.1'!F72</f>
        <v>4</v>
      </c>
      <c r="F72" s="25">
        <f>'1.2'!C72</f>
        <v>2</v>
      </c>
      <c r="G72" s="25">
        <f>'1.3'!C72</f>
        <v>2</v>
      </c>
      <c r="H72" s="25">
        <f>'1.4'!C72</f>
        <v>0</v>
      </c>
      <c r="I72" s="25">
        <f>'1.5'!E73</f>
        <v>2</v>
      </c>
    </row>
    <row r="73" spans="1:9" ht="16" customHeight="1" x14ac:dyDescent="0.35">
      <c r="A73" s="28" t="s">
        <v>64</v>
      </c>
      <c r="B73" s="29">
        <f t="shared" si="7"/>
        <v>66.7</v>
      </c>
      <c r="C73" s="29">
        <f>12</f>
        <v>12</v>
      </c>
      <c r="D73" s="29">
        <f t="shared" si="6"/>
        <v>8</v>
      </c>
      <c r="E73" s="30">
        <f>'1.1'!F73</f>
        <v>4</v>
      </c>
      <c r="F73" s="25">
        <f>'1.2'!C73</f>
        <v>2</v>
      </c>
      <c r="G73" s="25">
        <f>'1.3'!C73</f>
        <v>2</v>
      </c>
      <c r="H73" s="25">
        <f>'1.4'!C73</f>
        <v>0</v>
      </c>
      <c r="I73" s="25">
        <f>'1.5'!E74</f>
        <v>0</v>
      </c>
    </row>
    <row r="74" spans="1:9" ht="16" customHeight="1" x14ac:dyDescent="0.35">
      <c r="A74" s="31" t="s">
        <v>65</v>
      </c>
      <c r="B74" s="29">
        <f t="shared" si="7"/>
        <v>83.3</v>
      </c>
      <c r="C74" s="29">
        <f>12</f>
        <v>12</v>
      </c>
      <c r="D74" s="29">
        <f t="shared" si="6"/>
        <v>10</v>
      </c>
      <c r="E74" s="30">
        <f>'1.1'!F74</f>
        <v>2</v>
      </c>
      <c r="F74" s="25">
        <f>'1.2'!C74</f>
        <v>2</v>
      </c>
      <c r="G74" s="25">
        <f>'1.3'!C74</f>
        <v>2</v>
      </c>
      <c r="H74" s="25">
        <f>'1.4'!C74</f>
        <v>2</v>
      </c>
      <c r="I74" s="25">
        <f>'1.5'!E75</f>
        <v>2</v>
      </c>
    </row>
    <row r="75" spans="1:9" ht="16" customHeight="1" x14ac:dyDescent="0.35">
      <c r="A75" s="28" t="s">
        <v>66</v>
      </c>
      <c r="B75" s="29">
        <f t="shared" si="7"/>
        <v>100</v>
      </c>
      <c r="C75" s="29">
        <f>12</f>
        <v>12</v>
      </c>
      <c r="D75" s="29">
        <f t="shared" si="6"/>
        <v>12</v>
      </c>
      <c r="E75" s="30">
        <f>'1.1'!F75</f>
        <v>4</v>
      </c>
      <c r="F75" s="25">
        <f>'1.2'!C75</f>
        <v>2</v>
      </c>
      <c r="G75" s="25">
        <f>'1.3'!C75</f>
        <v>2</v>
      </c>
      <c r="H75" s="25">
        <f>'1.4'!C75</f>
        <v>2</v>
      </c>
      <c r="I75" s="25">
        <f>'1.5'!E76</f>
        <v>2</v>
      </c>
    </row>
    <row r="76" spans="1:9" ht="16" customHeight="1" x14ac:dyDescent="0.35">
      <c r="A76" s="44" t="s">
        <v>67</v>
      </c>
      <c r="B76" s="47"/>
      <c r="C76" s="47"/>
      <c r="D76" s="47"/>
      <c r="E76" s="48"/>
      <c r="F76" s="49"/>
      <c r="G76" s="49"/>
      <c r="H76" s="49"/>
      <c r="I76" s="49"/>
    </row>
    <row r="77" spans="1:9" ht="16" customHeight="1" x14ac:dyDescent="0.35">
      <c r="A77" s="28" t="s">
        <v>68</v>
      </c>
      <c r="B77" s="29">
        <f t="shared" si="7"/>
        <v>100</v>
      </c>
      <c r="C77" s="29">
        <f>12</f>
        <v>12</v>
      </c>
      <c r="D77" s="29">
        <f t="shared" ref="D77:D86" si="8">SUM(E77:I77)</f>
        <v>12</v>
      </c>
      <c r="E77" s="30">
        <f>'1.1'!F77</f>
        <v>4</v>
      </c>
      <c r="F77" s="25">
        <f>'1.2'!C77</f>
        <v>2</v>
      </c>
      <c r="G77" s="25">
        <f>'1.3'!C77</f>
        <v>2</v>
      </c>
      <c r="H77" s="25">
        <f>'1.4'!C77</f>
        <v>2</v>
      </c>
      <c r="I77" s="25">
        <f>'1.5'!E78</f>
        <v>2</v>
      </c>
    </row>
    <row r="78" spans="1:9" ht="16" customHeight="1" x14ac:dyDescent="0.35">
      <c r="A78" s="28" t="s">
        <v>70</v>
      </c>
      <c r="B78" s="29">
        <f t="shared" si="7"/>
        <v>33.299999999999997</v>
      </c>
      <c r="C78" s="29">
        <f>12</f>
        <v>12</v>
      </c>
      <c r="D78" s="29">
        <f t="shared" si="8"/>
        <v>4</v>
      </c>
      <c r="E78" s="30">
        <f>'1.1'!F78</f>
        <v>0</v>
      </c>
      <c r="F78" s="25">
        <f>'1.2'!C78</f>
        <v>2</v>
      </c>
      <c r="G78" s="25">
        <f>'1.3'!C78</f>
        <v>2</v>
      </c>
      <c r="H78" s="25">
        <f>'1.4'!C78</f>
        <v>0</v>
      </c>
      <c r="I78" s="25">
        <f>'1.5'!E79</f>
        <v>0</v>
      </c>
    </row>
    <row r="79" spans="1:9" ht="16" customHeight="1" x14ac:dyDescent="0.35">
      <c r="A79" s="28" t="s">
        <v>71</v>
      </c>
      <c r="B79" s="29">
        <f t="shared" si="7"/>
        <v>50</v>
      </c>
      <c r="C79" s="29">
        <f>12</f>
        <v>12</v>
      </c>
      <c r="D79" s="29">
        <f t="shared" si="8"/>
        <v>6</v>
      </c>
      <c r="E79" s="30">
        <f>'1.1'!F79</f>
        <v>0</v>
      </c>
      <c r="F79" s="25">
        <f>'1.2'!C79</f>
        <v>2</v>
      </c>
      <c r="G79" s="25">
        <f>'1.3'!C79</f>
        <v>2</v>
      </c>
      <c r="H79" s="25">
        <f>'1.4'!C79</f>
        <v>2</v>
      </c>
      <c r="I79" s="25">
        <f>'1.5'!E80</f>
        <v>0</v>
      </c>
    </row>
    <row r="80" spans="1:9" ht="16" customHeight="1" x14ac:dyDescent="0.35">
      <c r="A80" s="28" t="s">
        <v>72</v>
      </c>
      <c r="B80" s="29">
        <f t="shared" si="7"/>
        <v>50</v>
      </c>
      <c r="C80" s="29">
        <f>12</f>
        <v>12</v>
      </c>
      <c r="D80" s="29">
        <f t="shared" si="8"/>
        <v>6</v>
      </c>
      <c r="E80" s="30">
        <f>'1.1'!F80</f>
        <v>4</v>
      </c>
      <c r="F80" s="25">
        <f>'1.2'!C80</f>
        <v>0</v>
      </c>
      <c r="G80" s="25">
        <f>'1.3'!C80</f>
        <v>2</v>
      </c>
      <c r="H80" s="25">
        <f>'1.4'!C80</f>
        <v>0</v>
      </c>
      <c r="I80" s="25">
        <f>'1.5'!E81</f>
        <v>0</v>
      </c>
    </row>
    <row r="81" spans="1:9" ht="16" customHeight="1" x14ac:dyDescent="0.35">
      <c r="A81" s="28" t="s">
        <v>74</v>
      </c>
      <c r="B81" s="29">
        <f t="shared" si="7"/>
        <v>83.3</v>
      </c>
      <c r="C81" s="29">
        <f>12</f>
        <v>12</v>
      </c>
      <c r="D81" s="29">
        <f t="shared" si="8"/>
        <v>10</v>
      </c>
      <c r="E81" s="30">
        <f>'1.1'!F81</f>
        <v>4</v>
      </c>
      <c r="F81" s="25">
        <f>'1.2'!C81</f>
        <v>2</v>
      </c>
      <c r="G81" s="25">
        <f>'1.3'!C81</f>
        <v>2</v>
      </c>
      <c r="H81" s="25">
        <f>'1.4'!C81</f>
        <v>2</v>
      </c>
      <c r="I81" s="25">
        <f>'1.5'!E82</f>
        <v>0</v>
      </c>
    </row>
    <row r="82" spans="1:9" ht="16" customHeight="1" x14ac:dyDescent="0.35">
      <c r="A82" s="28" t="s">
        <v>75</v>
      </c>
      <c r="B82" s="29">
        <f t="shared" si="7"/>
        <v>66.7</v>
      </c>
      <c r="C82" s="29">
        <f>12</f>
        <v>12</v>
      </c>
      <c r="D82" s="29">
        <f t="shared" si="8"/>
        <v>8</v>
      </c>
      <c r="E82" s="30">
        <f>'1.1'!F82</f>
        <v>4</v>
      </c>
      <c r="F82" s="25">
        <f>'1.2'!C82</f>
        <v>2</v>
      </c>
      <c r="G82" s="25">
        <f>'1.3'!C82</f>
        <v>2</v>
      </c>
      <c r="H82" s="25">
        <f>'1.4'!C82</f>
        <v>0</v>
      </c>
      <c r="I82" s="25">
        <f>'1.5'!E83</f>
        <v>0</v>
      </c>
    </row>
    <row r="83" spans="1:9" ht="16" customHeight="1" x14ac:dyDescent="0.35">
      <c r="A83" s="28" t="s">
        <v>76</v>
      </c>
      <c r="B83" s="29">
        <f t="shared" si="7"/>
        <v>83.3</v>
      </c>
      <c r="C83" s="29">
        <f>12</f>
        <v>12</v>
      </c>
      <c r="D83" s="29">
        <f t="shared" si="8"/>
        <v>10</v>
      </c>
      <c r="E83" s="30">
        <f>'1.1'!F83</f>
        <v>2</v>
      </c>
      <c r="F83" s="25">
        <f>'1.2'!C83</f>
        <v>2</v>
      </c>
      <c r="G83" s="25">
        <f>'1.3'!C83</f>
        <v>2</v>
      </c>
      <c r="H83" s="25">
        <f>'1.4'!C83</f>
        <v>2</v>
      </c>
      <c r="I83" s="25">
        <f>'1.5'!E84</f>
        <v>2</v>
      </c>
    </row>
    <row r="84" spans="1:9" ht="16" customHeight="1" x14ac:dyDescent="0.35">
      <c r="A84" s="28" t="s">
        <v>77</v>
      </c>
      <c r="B84" s="29">
        <f t="shared" si="7"/>
        <v>83.3</v>
      </c>
      <c r="C84" s="29">
        <f>12</f>
        <v>12</v>
      </c>
      <c r="D84" s="29">
        <f t="shared" si="8"/>
        <v>10</v>
      </c>
      <c r="E84" s="30">
        <f>'1.1'!F84</f>
        <v>4</v>
      </c>
      <c r="F84" s="25">
        <f>'1.2'!C84</f>
        <v>0</v>
      </c>
      <c r="G84" s="25">
        <f>'1.3'!C84</f>
        <v>2</v>
      </c>
      <c r="H84" s="25">
        <f>'1.4'!C84</f>
        <v>2</v>
      </c>
      <c r="I84" s="25">
        <f>'1.5'!E85</f>
        <v>2</v>
      </c>
    </row>
    <row r="85" spans="1:9" ht="16" customHeight="1" x14ac:dyDescent="0.35">
      <c r="A85" s="28" t="s">
        <v>78</v>
      </c>
      <c r="B85" s="29">
        <f t="shared" si="7"/>
        <v>83.3</v>
      </c>
      <c r="C85" s="29">
        <f>12</f>
        <v>12</v>
      </c>
      <c r="D85" s="29">
        <f t="shared" si="8"/>
        <v>10</v>
      </c>
      <c r="E85" s="30">
        <f>'1.1'!F85</f>
        <v>4</v>
      </c>
      <c r="F85" s="25">
        <f>'1.2'!C85</f>
        <v>2</v>
      </c>
      <c r="G85" s="25">
        <f>'1.3'!C85</f>
        <v>2</v>
      </c>
      <c r="H85" s="25">
        <f>'1.4'!C85</f>
        <v>2</v>
      </c>
      <c r="I85" s="25">
        <f>'1.5'!E86</f>
        <v>0</v>
      </c>
    </row>
    <row r="86" spans="1:9" ht="16" customHeight="1" x14ac:dyDescent="0.35">
      <c r="A86" s="28" t="s">
        <v>79</v>
      </c>
      <c r="B86" s="29">
        <f t="shared" si="7"/>
        <v>20.8</v>
      </c>
      <c r="C86" s="29">
        <f>12</f>
        <v>12</v>
      </c>
      <c r="D86" s="29">
        <f t="shared" si="8"/>
        <v>2.5</v>
      </c>
      <c r="E86" s="30">
        <f>'1.1'!F86</f>
        <v>2</v>
      </c>
      <c r="F86" s="25">
        <f>'1.2'!C86</f>
        <v>0</v>
      </c>
      <c r="G86" s="25">
        <f>'1.3'!C86</f>
        <v>0</v>
      </c>
      <c r="H86" s="25">
        <f>'1.4'!C86</f>
        <v>0</v>
      </c>
      <c r="I86" s="25">
        <f>'1.5'!E87</f>
        <v>0.5</v>
      </c>
    </row>
    <row r="87" spans="1:9" ht="16" customHeight="1" x14ac:dyDescent="0.35">
      <c r="A87" s="44" t="s">
        <v>80</v>
      </c>
      <c r="B87" s="47"/>
      <c r="C87" s="47"/>
      <c r="D87" s="47"/>
      <c r="E87" s="48"/>
      <c r="F87" s="49"/>
      <c r="G87" s="49"/>
      <c r="H87" s="49"/>
      <c r="I87" s="49"/>
    </row>
    <row r="88" spans="1:9" ht="16" customHeight="1" x14ac:dyDescent="0.35">
      <c r="A88" s="28" t="s">
        <v>69</v>
      </c>
      <c r="B88" s="29">
        <f t="shared" si="7"/>
        <v>91.7</v>
      </c>
      <c r="C88" s="29">
        <f>12</f>
        <v>12</v>
      </c>
      <c r="D88" s="29">
        <f t="shared" ref="D88:D98" si="9">SUM(E88:I88)</f>
        <v>11</v>
      </c>
      <c r="E88" s="30">
        <f>'1.1'!F88</f>
        <v>4</v>
      </c>
      <c r="F88" s="25">
        <f>'1.2'!C88</f>
        <v>2</v>
      </c>
      <c r="G88" s="25">
        <f>'1.3'!C88</f>
        <v>2</v>
      </c>
      <c r="H88" s="25">
        <f>'1.4'!C88</f>
        <v>2</v>
      </c>
      <c r="I88" s="25">
        <f>'1.5'!E89</f>
        <v>1</v>
      </c>
    </row>
    <row r="89" spans="1:9" ht="16" customHeight="1" x14ac:dyDescent="0.35">
      <c r="A89" s="28" t="s">
        <v>81</v>
      </c>
      <c r="B89" s="29">
        <f t="shared" si="7"/>
        <v>66.7</v>
      </c>
      <c r="C89" s="29">
        <f>12</f>
        <v>12</v>
      </c>
      <c r="D89" s="29">
        <f t="shared" si="9"/>
        <v>8</v>
      </c>
      <c r="E89" s="30">
        <f>'1.1'!F89</f>
        <v>4</v>
      </c>
      <c r="F89" s="25">
        <f>'1.2'!C89</f>
        <v>2</v>
      </c>
      <c r="G89" s="25">
        <f>'1.3'!C89</f>
        <v>2</v>
      </c>
      <c r="H89" s="25">
        <f>'1.4'!C89</f>
        <v>0</v>
      </c>
      <c r="I89" s="25">
        <f>'1.5'!E90</f>
        <v>0</v>
      </c>
    </row>
    <row r="90" spans="1:9" ht="16" customHeight="1" x14ac:dyDescent="0.35">
      <c r="A90" s="28" t="s">
        <v>73</v>
      </c>
      <c r="B90" s="29">
        <f t="shared" si="7"/>
        <v>66.7</v>
      </c>
      <c r="C90" s="29">
        <f>12</f>
        <v>12</v>
      </c>
      <c r="D90" s="29">
        <f t="shared" si="9"/>
        <v>8</v>
      </c>
      <c r="E90" s="30">
        <f>'1.1'!F90</f>
        <v>4</v>
      </c>
      <c r="F90" s="25">
        <f>'1.2'!C90</f>
        <v>0</v>
      </c>
      <c r="G90" s="25">
        <f>'1.3'!C90</f>
        <v>2</v>
      </c>
      <c r="H90" s="25">
        <f>'1.4'!C90</f>
        <v>2</v>
      </c>
      <c r="I90" s="25">
        <f>'1.5'!E91</f>
        <v>0</v>
      </c>
    </row>
    <row r="91" spans="1:9" ht="16" customHeight="1" x14ac:dyDescent="0.35">
      <c r="A91" s="28" t="s">
        <v>82</v>
      </c>
      <c r="B91" s="29">
        <f t="shared" si="7"/>
        <v>66.7</v>
      </c>
      <c r="C91" s="29">
        <f>12</f>
        <v>12</v>
      </c>
      <c r="D91" s="29">
        <f t="shared" si="9"/>
        <v>8</v>
      </c>
      <c r="E91" s="30">
        <f>'1.1'!F91</f>
        <v>4</v>
      </c>
      <c r="F91" s="25">
        <f>'1.2'!C91</f>
        <v>2</v>
      </c>
      <c r="G91" s="25">
        <f>'1.3'!C91</f>
        <v>2</v>
      </c>
      <c r="H91" s="25">
        <f>'1.4'!C91</f>
        <v>0</v>
      </c>
      <c r="I91" s="25">
        <f>'1.5'!E92</f>
        <v>0</v>
      </c>
    </row>
    <row r="92" spans="1:9" ht="16" customHeight="1" x14ac:dyDescent="0.35">
      <c r="A92" s="28" t="s">
        <v>83</v>
      </c>
      <c r="B92" s="29">
        <f t="shared" si="7"/>
        <v>54.2</v>
      </c>
      <c r="C92" s="29">
        <f>12</f>
        <v>12</v>
      </c>
      <c r="D92" s="29">
        <f t="shared" si="9"/>
        <v>6.5</v>
      </c>
      <c r="E92" s="30">
        <f>'1.1'!F92</f>
        <v>4</v>
      </c>
      <c r="F92" s="25">
        <f>'1.2'!C92</f>
        <v>0</v>
      </c>
      <c r="G92" s="25">
        <f>'1.3'!C92</f>
        <v>2</v>
      </c>
      <c r="H92" s="25">
        <f>'1.4'!C92</f>
        <v>0</v>
      </c>
      <c r="I92" s="25">
        <f>'1.5'!E93</f>
        <v>0.5</v>
      </c>
    </row>
    <row r="93" spans="1:9" ht="16" customHeight="1" x14ac:dyDescent="0.35">
      <c r="A93" s="28" t="s">
        <v>84</v>
      </c>
      <c r="B93" s="29">
        <f t="shared" si="7"/>
        <v>83.3</v>
      </c>
      <c r="C93" s="29">
        <f>12</f>
        <v>12</v>
      </c>
      <c r="D93" s="29">
        <f t="shared" si="9"/>
        <v>10</v>
      </c>
      <c r="E93" s="30">
        <f>'1.1'!F93</f>
        <v>4</v>
      </c>
      <c r="F93" s="25">
        <f>'1.2'!C93</f>
        <v>2</v>
      </c>
      <c r="G93" s="25">
        <f>'1.3'!C93</f>
        <v>2</v>
      </c>
      <c r="H93" s="25">
        <f>'1.4'!C93</f>
        <v>2</v>
      </c>
      <c r="I93" s="25">
        <f>'1.5'!E94</f>
        <v>0</v>
      </c>
    </row>
    <row r="94" spans="1:9" ht="16" customHeight="1" x14ac:dyDescent="0.35">
      <c r="A94" s="28" t="s">
        <v>85</v>
      </c>
      <c r="B94" s="29">
        <f t="shared" si="7"/>
        <v>50</v>
      </c>
      <c r="C94" s="29">
        <f>12</f>
        <v>12</v>
      </c>
      <c r="D94" s="29">
        <f t="shared" si="9"/>
        <v>6</v>
      </c>
      <c r="E94" s="30">
        <f>'1.1'!F94</f>
        <v>4</v>
      </c>
      <c r="F94" s="25">
        <f>'1.2'!C94</f>
        <v>2</v>
      </c>
      <c r="G94" s="25">
        <f>'1.3'!C94</f>
        <v>0</v>
      </c>
      <c r="H94" s="25">
        <f>'1.4'!C94</f>
        <v>0</v>
      </c>
      <c r="I94" s="25">
        <f>'1.5'!E95</f>
        <v>0</v>
      </c>
    </row>
    <row r="95" spans="1:9" ht="16" customHeight="1" x14ac:dyDescent="0.35">
      <c r="A95" s="28" t="s">
        <v>86</v>
      </c>
      <c r="B95" s="29">
        <f t="shared" si="7"/>
        <v>66.7</v>
      </c>
      <c r="C95" s="29">
        <f>12</f>
        <v>12</v>
      </c>
      <c r="D95" s="29">
        <f t="shared" si="9"/>
        <v>8</v>
      </c>
      <c r="E95" s="30">
        <f>'1.1'!F95</f>
        <v>0</v>
      </c>
      <c r="F95" s="25">
        <f>'1.2'!C95</f>
        <v>2</v>
      </c>
      <c r="G95" s="25">
        <f>'1.3'!C95</f>
        <v>2</v>
      </c>
      <c r="H95" s="25">
        <f>'1.4'!C95</f>
        <v>2</v>
      </c>
      <c r="I95" s="25">
        <f>'1.5'!E96</f>
        <v>2</v>
      </c>
    </row>
    <row r="96" spans="1:9" ht="16" customHeight="1" x14ac:dyDescent="0.35">
      <c r="A96" s="28" t="s">
        <v>87</v>
      </c>
      <c r="B96" s="29">
        <f t="shared" si="7"/>
        <v>83.3</v>
      </c>
      <c r="C96" s="29">
        <f>12</f>
        <v>12</v>
      </c>
      <c r="D96" s="29">
        <f t="shared" si="9"/>
        <v>10</v>
      </c>
      <c r="E96" s="30">
        <f>'1.1'!F96</f>
        <v>4</v>
      </c>
      <c r="F96" s="25">
        <f>'1.2'!C96</f>
        <v>2</v>
      </c>
      <c r="G96" s="25">
        <f>'1.3'!C96</f>
        <v>2</v>
      </c>
      <c r="H96" s="25">
        <f>'1.4'!C96</f>
        <v>0</v>
      </c>
      <c r="I96" s="25">
        <f>'1.5'!E97</f>
        <v>2</v>
      </c>
    </row>
    <row r="97" spans="1:9" ht="16" customHeight="1" x14ac:dyDescent="0.35">
      <c r="A97" s="28" t="s">
        <v>88</v>
      </c>
      <c r="B97" s="29">
        <f t="shared" si="7"/>
        <v>50</v>
      </c>
      <c r="C97" s="29">
        <f>12</f>
        <v>12</v>
      </c>
      <c r="D97" s="29">
        <f t="shared" si="9"/>
        <v>6</v>
      </c>
      <c r="E97" s="30">
        <f>'1.1'!F97</f>
        <v>2</v>
      </c>
      <c r="F97" s="25">
        <f>'1.2'!C97</f>
        <v>2</v>
      </c>
      <c r="G97" s="25">
        <f>'1.3'!C97</f>
        <v>2</v>
      </c>
      <c r="H97" s="25">
        <f>'1.4'!C97</f>
        <v>0</v>
      </c>
      <c r="I97" s="25">
        <f>'1.5'!E98</f>
        <v>0</v>
      </c>
    </row>
    <row r="98" spans="1:9" ht="16" customHeight="1" x14ac:dyDescent="0.35">
      <c r="A98" s="28" t="s">
        <v>89</v>
      </c>
      <c r="B98" s="29">
        <f t="shared" si="7"/>
        <v>50</v>
      </c>
      <c r="C98" s="29">
        <f>12</f>
        <v>12</v>
      </c>
      <c r="D98" s="29">
        <f t="shared" si="9"/>
        <v>6</v>
      </c>
      <c r="E98" s="30">
        <f>'1.1'!F98</f>
        <v>0</v>
      </c>
      <c r="F98" s="25">
        <f>'1.2'!C98</f>
        <v>2</v>
      </c>
      <c r="G98" s="25">
        <f>'1.3'!C98</f>
        <v>2</v>
      </c>
      <c r="H98" s="25">
        <f>'1.4'!C98</f>
        <v>2</v>
      </c>
      <c r="I98" s="25">
        <f>'1.5'!E99</f>
        <v>0</v>
      </c>
    </row>
    <row r="99" spans="1:9" x14ac:dyDescent="0.35">
      <c r="A99" s="54" t="s">
        <v>191</v>
      </c>
      <c r="D99" s="50"/>
    </row>
  </sheetData>
  <autoFilter ref="A6:I99" xr:uid="{00000000-0009-0000-0000-000001000000}"/>
  <mergeCells count="2">
    <mergeCell ref="A1:I1"/>
    <mergeCell ref="A2:I2"/>
  </mergeCells>
  <pageMargins left="0.70866141732283472" right="0.70866141732283472" top="0.78740157480314965" bottom="0.78740157480314965" header="0.43307086614173229" footer="0.43307086614173229"/>
  <pageSetup paperSize="9" scale="65" fitToHeight="3" orientation="landscape" r:id="rId1"/>
  <headerFooter scaleWithDoc="0">
    <oddFooter>&amp;C&amp;"Times New Roman,обычный"&amp;8&amp;P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0"/>
  <sheetViews>
    <sheetView zoomScaleNormal="100" workbookViewId="0">
      <selection sqref="A1:E1"/>
    </sheetView>
  </sheetViews>
  <sheetFormatPr defaultRowHeight="14.5" x14ac:dyDescent="0.35"/>
  <cols>
    <col min="1" max="1" width="5.7265625" style="12" customWidth="1"/>
    <col min="2" max="2" width="138.81640625" customWidth="1"/>
    <col min="3" max="5" width="6.7265625" customWidth="1"/>
  </cols>
  <sheetData>
    <row r="1" spans="1:5" s="8" customFormat="1" ht="22.9" customHeight="1" x14ac:dyDescent="0.35">
      <c r="A1" s="168" t="s">
        <v>192</v>
      </c>
      <c r="B1" s="169"/>
      <c r="C1" s="169"/>
      <c r="D1" s="169"/>
      <c r="E1" s="169"/>
    </row>
    <row r="2" spans="1:5" ht="30" customHeight="1" x14ac:dyDescent="0.35">
      <c r="A2" s="170" t="s">
        <v>119</v>
      </c>
      <c r="B2" s="171" t="s">
        <v>93</v>
      </c>
      <c r="C2" s="171" t="s">
        <v>94</v>
      </c>
      <c r="D2" s="171" t="s">
        <v>95</v>
      </c>
      <c r="E2" s="171"/>
    </row>
    <row r="3" spans="1:5" x14ac:dyDescent="0.35">
      <c r="A3" s="170"/>
      <c r="B3" s="171"/>
      <c r="C3" s="171"/>
      <c r="D3" s="75" t="s">
        <v>102</v>
      </c>
      <c r="E3" s="75" t="s">
        <v>120</v>
      </c>
    </row>
    <row r="4" spans="1:5" x14ac:dyDescent="0.35">
      <c r="A4" s="172">
        <v>1</v>
      </c>
      <c r="B4" s="55" t="s">
        <v>203</v>
      </c>
      <c r="C4" s="173">
        <v>12</v>
      </c>
      <c r="D4" s="173"/>
      <c r="E4" s="173"/>
    </row>
    <row r="5" spans="1:5" ht="25.5" customHeight="1" x14ac:dyDescent="0.35">
      <c r="A5" s="172"/>
      <c r="B5" s="77" t="s">
        <v>193</v>
      </c>
      <c r="C5" s="173"/>
      <c r="D5" s="173"/>
      <c r="E5" s="173"/>
    </row>
    <row r="6" spans="1:5" ht="27.75" customHeight="1" x14ac:dyDescent="0.35">
      <c r="A6" s="170" t="s">
        <v>106</v>
      </c>
      <c r="B6" s="55" t="s">
        <v>194</v>
      </c>
      <c r="C6" s="171"/>
      <c r="D6" s="171"/>
      <c r="E6" s="171"/>
    </row>
    <row r="7" spans="1:5" ht="25.5" customHeight="1" x14ac:dyDescent="0.35">
      <c r="A7" s="170"/>
      <c r="B7" s="77" t="s">
        <v>195</v>
      </c>
      <c r="C7" s="171"/>
      <c r="D7" s="171"/>
      <c r="E7" s="171"/>
    </row>
    <row r="8" spans="1:5" ht="13.5" customHeight="1" x14ac:dyDescent="0.35">
      <c r="A8" s="170"/>
      <c r="B8" s="77" t="s">
        <v>186</v>
      </c>
      <c r="C8" s="171"/>
      <c r="D8" s="171"/>
      <c r="E8" s="171"/>
    </row>
    <row r="9" spans="1:5" ht="25.5" customHeight="1" x14ac:dyDescent="0.35">
      <c r="A9" s="170"/>
      <c r="B9" s="77" t="s">
        <v>196</v>
      </c>
      <c r="C9" s="171"/>
      <c r="D9" s="171"/>
      <c r="E9" s="171"/>
    </row>
    <row r="10" spans="1:5" x14ac:dyDescent="0.35">
      <c r="A10" s="76"/>
      <c r="B10" s="36" t="s">
        <v>121</v>
      </c>
      <c r="C10" s="75">
        <v>4</v>
      </c>
      <c r="D10" s="75">
        <v>0.5</v>
      </c>
      <c r="E10" s="75">
        <v>0.5</v>
      </c>
    </row>
    <row r="11" spans="1:5" x14ac:dyDescent="0.35">
      <c r="A11" s="76"/>
      <c r="B11" s="36" t="s">
        <v>122</v>
      </c>
      <c r="C11" s="75">
        <v>0</v>
      </c>
      <c r="D11" s="75"/>
      <c r="E11" s="75"/>
    </row>
    <row r="12" spans="1:5" x14ac:dyDescent="0.35">
      <c r="A12" s="170" t="s">
        <v>107</v>
      </c>
      <c r="B12" s="55" t="s">
        <v>197</v>
      </c>
      <c r="C12" s="171"/>
      <c r="D12" s="171"/>
      <c r="E12" s="171"/>
    </row>
    <row r="13" spans="1:5" ht="26.25" customHeight="1" x14ac:dyDescent="0.35">
      <c r="A13" s="170"/>
      <c r="B13" s="77" t="s">
        <v>123</v>
      </c>
      <c r="C13" s="171"/>
      <c r="D13" s="171"/>
      <c r="E13" s="171"/>
    </row>
    <row r="14" spans="1:5" x14ac:dyDescent="0.35">
      <c r="A14" s="37"/>
      <c r="B14" s="36" t="s">
        <v>104</v>
      </c>
      <c r="C14" s="75">
        <v>2</v>
      </c>
      <c r="D14" s="75"/>
      <c r="E14" s="75"/>
    </row>
    <row r="15" spans="1:5" x14ac:dyDescent="0.35">
      <c r="A15" s="37"/>
      <c r="B15" s="36" t="s">
        <v>103</v>
      </c>
      <c r="C15" s="75">
        <v>0</v>
      </c>
      <c r="D15" s="75"/>
      <c r="E15" s="75"/>
    </row>
    <row r="16" spans="1:5" ht="26.25" customHeight="1" x14ac:dyDescent="0.35">
      <c r="A16" s="76" t="s">
        <v>108</v>
      </c>
      <c r="B16" s="55" t="s">
        <v>198</v>
      </c>
      <c r="C16" s="75"/>
      <c r="D16" s="75"/>
      <c r="E16" s="75"/>
    </row>
    <row r="17" spans="1:5" x14ac:dyDescent="0.35">
      <c r="A17" s="76"/>
      <c r="B17" s="36" t="s">
        <v>104</v>
      </c>
      <c r="C17" s="75">
        <v>2</v>
      </c>
      <c r="D17" s="75"/>
      <c r="E17" s="75"/>
    </row>
    <row r="18" spans="1:5" x14ac:dyDescent="0.35">
      <c r="A18" s="76"/>
      <c r="B18" s="36" t="s">
        <v>114</v>
      </c>
      <c r="C18" s="75">
        <v>0</v>
      </c>
      <c r="D18" s="75"/>
      <c r="E18" s="75"/>
    </row>
    <row r="19" spans="1:5" ht="24.75" customHeight="1" x14ac:dyDescent="0.35">
      <c r="A19" s="170" t="s">
        <v>109</v>
      </c>
      <c r="B19" s="55" t="s">
        <v>484</v>
      </c>
      <c r="C19" s="171"/>
      <c r="D19" s="171"/>
      <c r="E19" s="171"/>
    </row>
    <row r="20" spans="1:5" ht="36.75" customHeight="1" x14ac:dyDescent="0.35">
      <c r="A20" s="170"/>
      <c r="B20" s="77" t="s">
        <v>199</v>
      </c>
      <c r="C20" s="171"/>
      <c r="D20" s="171"/>
      <c r="E20" s="171"/>
    </row>
    <row r="21" spans="1:5" x14ac:dyDescent="0.35">
      <c r="A21" s="170"/>
      <c r="B21" s="77" t="s">
        <v>187</v>
      </c>
      <c r="C21" s="171"/>
      <c r="D21" s="171"/>
      <c r="E21" s="171"/>
    </row>
    <row r="22" spans="1:5" x14ac:dyDescent="0.35">
      <c r="A22" s="76"/>
      <c r="B22" s="36" t="s">
        <v>188</v>
      </c>
      <c r="C22" s="75">
        <v>2</v>
      </c>
      <c r="D22" s="75"/>
      <c r="E22" s="75"/>
    </row>
    <row r="23" spans="1:5" x14ac:dyDescent="0.35">
      <c r="A23" s="76"/>
      <c r="B23" s="36" t="s">
        <v>189</v>
      </c>
      <c r="C23" s="75">
        <v>0</v>
      </c>
      <c r="D23" s="75"/>
      <c r="E23" s="75"/>
    </row>
    <row r="24" spans="1:5" ht="27" customHeight="1" x14ac:dyDescent="0.35">
      <c r="A24" s="170" t="s">
        <v>110</v>
      </c>
      <c r="B24" s="55" t="s">
        <v>200</v>
      </c>
      <c r="C24" s="56"/>
      <c r="D24" s="56"/>
      <c r="E24" s="56"/>
    </row>
    <row r="25" spans="1:5" ht="27" customHeight="1" x14ac:dyDescent="0.35">
      <c r="A25" s="170"/>
      <c r="B25" s="77" t="s">
        <v>190</v>
      </c>
      <c r="C25" s="56"/>
      <c r="D25" s="56"/>
      <c r="E25" s="56"/>
    </row>
    <row r="26" spans="1:5" ht="38.25" customHeight="1" x14ac:dyDescent="0.35">
      <c r="A26" s="170"/>
      <c r="B26" s="77" t="s">
        <v>201</v>
      </c>
      <c r="C26" s="56"/>
      <c r="D26" s="56"/>
      <c r="E26" s="56"/>
    </row>
    <row r="27" spans="1:5" ht="39" customHeight="1" x14ac:dyDescent="0.35">
      <c r="A27" s="170"/>
      <c r="B27" s="78" t="s">
        <v>202</v>
      </c>
      <c r="C27" s="56"/>
      <c r="D27" s="56"/>
      <c r="E27" s="56"/>
    </row>
    <row r="28" spans="1:5" x14ac:dyDescent="0.35">
      <c r="A28" s="37"/>
      <c r="B28" s="36" t="s">
        <v>105</v>
      </c>
      <c r="C28" s="75">
        <v>2</v>
      </c>
      <c r="D28" s="75">
        <v>0.5</v>
      </c>
      <c r="E28" s="75"/>
    </row>
    <row r="29" spans="1:5" x14ac:dyDescent="0.35">
      <c r="A29" s="37"/>
      <c r="B29" s="36" t="s">
        <v>124</v>
      </c>
      <c r="C29" s="75">
        <v>1</v>
      </c>
      <c r="D29" s="75">
        <v>0.5</v>
      </c>
      <c r="E29" s="75"/>
    </row>
    <row r="30" spans="1:5" x14ac:dyDescent="0.35">
      <c r="A30" s="37"/>
      <c r="B30" s="36" t="s">
        <v>125</v>
      </c>
      <c r="C30" s="75">
        <v>0</v>
      </c>
      <c r="D30" s="75"/>
      <c r="E30" s="75"/>
    </row>
  </sheetData>
  <mergeCells count="22">
    <mergeCell ref="A24:A27"/>
    <mergeCell ref="D6:D9"/>
    <mergeCell ref="E6:E9"/>
    <mergeCell ref="E19:E21"/>
    <mergeCell ref="A19:A21"/>
    <mergeCell ref="C19:C21"/>
    <mergeCell ref="D19:D21"/>
    <mergeCell ref="A12:A13"/>
    <mergeCell ref="C12:C13"/>
    <mergeCell ref="D12:D13"/>
    <mergeCell ref="A4:A5"/>
    <mergeCell ref="E12:E13"/>
    <mergeCell ref="C4:C5"/>
    <mergeCell ref="D4:D5"/>
    <mergeCell ref="E4:E5"/>
    <mergeCell ref="A6:A9"/>
    <mergeCell ref="C6:C9"/>
    <mergeCell ref="A1:E1"/>
    <mergeCell ref="A2:A3"/>
    <mergeCell ref="B2:B3"/>
    <mergeCell ref="C2:C3"/>
    <mergeCell ref="D2:E2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98"/>
  <sheetViews>
    <sheetView zoomScaleNormal="100" zoomScaleSheetLayoutView="80" workbookViewId="0">
      <pane ySplit="6" topLeftCell="A7" activePane="bottomLeft" state="frozen"/>
      <selection activeCell="G33" sqref="G33:G2385"/>
      <selection pane="bottomLeft" activeCell="A6" sqref="A6:K6"/>
    </sheetView>
  </sheetViews>
  <sheetFormatPr defaultColWidth="8.81640625" defaultRowHeight="14.5" x14ac:dyDescent="0.35"/>
  <cols>
    <col min="1" max="1" width="34.7265625" style="3" customWidth="1"/>
    <col min="2" max="2" width="34.81640625" style="33" customWidth="1"/>
    <col min="3" max="3" width="6.26953125" style="15" customWidth="1"/>
    <col min="4" max="5" width="4.7265625" style="15" customWidth="1"/>
    <col min="6" max="6" width="6.26953125" style="16" customWidth="1"/>
    <col min="7" max="8" width="11.7265625" style="16" customWidth="1"/>
    <col min="9" max="9" width="16.7265625" style="16" customWidth="1"/>
    <col min="10" max="10" width="29.26953125" style="16" customWidth="1"/>
    <col min="11" max="11" width="28.1796875" style="27" customWidth="1"/>
    <col min="12" max="16384" width="8.81640625" style="59"/>
  </cols>
  <sheetData>
    <row r="1" spans="1:11" s="1" customFormat="1" ht="20.149999999999999" customHeight="1" x14ac:dyDescent="0.3">
      <c r="A1" s="175" t="s">
        <v>208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1" customFormat="1" ht="15" customHeight="1" x14ac:dyDescent="0.3">
      <c r="A2" s="176" t="s">
        <v>530</v>
      </c>
      <c r="B2" s="177"/>
      <c r="C2" s="177"/>
      <c r="D2" s="177"/>
      <c r="E2" s="177"/>
      <c r="F2" s="177"/>
      <c r="G2" s="177"/>
      <c r="H2" s="177"/>
      <c r="I2" s="178"/>
      <c r="J2" s="177"/>
      <c r="K2" s="177"/>
    </row>
    <row r="3" spans="1:11" ht="64.5" customHeight="1" x14ac:dyDescent="0.35">
      <c r="A3" s="174" t="s">
        <v>98</v>
      </c>
      <c r="B3" s="79" t="str">
        <f>'Оценка (раздел 1)'!E3</f>
        <v>1.1 Размещен ли первоначально принятый закон о бюджете на 2019 год и на плановый период 2020 и 2021 годов в открытом доступе на сайте, предназначенном для размещения бюджетных данных?</v>
      </c>
      <c r="C3" s="180" t="s">
        <v>128</v>
      </c>
      <c r="D3" s="180"/>
      <c r="E3" s="180"/>
      <c r="F3" s="180"/>
      <c r="G3" s="174" t="s">
        <v>175</v>
      </c>
      <c r="H3" s="174" t="s">
        <v>488</v>
      </c>
      <c r="I3" s="174" t="s">
        <v>130</v>
      </c>
      <c r="J3" s="174" t="s">
        <v>131</v>
      </c>
      <c r="K3" s="179"/>
    </row>
    <row r="4" spans="1:11" ht="20.149999999999999" customHeight="1" x14ac:dyDescent="0.35">
      <c r="A4" s="179"/>
      <c r="B4" s="80" t="str">
        <f>'Методика (раздел 1)'!B10</f>
        <v xml:space="preserve">Да, размещен </v>
      </c>
      <c r="C4" s="174" t="s">
        <v>100</v>
      </c>
      <c r="D4" s="181" t="s">
        <v>102</v>
      </c>
      <c r="E4" s="181" t="s">
        <v>120</v>
      </c>
      <c r="F4" s="180" t="s">
        <v>99</v>
      </c>
      <c r="G4" s="174"/>
      <c r="H4" s="179"/>
      <c r="I4" s="179"/>
      <c r="J4" s="179" t="s">
        <v>132</v>
      </c>
      <c r="K4" s="179" t="s">
        <v>133</v>
      </c>
    </row>
    <row r="5" spans="1:11" ht="20.149999999999999" customHeight="1" x14ac:dyDescent="0.35">
      <c r="A5" s="179"/>
      <c r="B5" s="80" t="str">
        <f>'Методика (раздел 1)'!B11</f>
        <v>Нет, в установленные сроки не размещен</v>
      </c>
      <c r="C5" s="174"/>
      <c r="D5" s="181"/>
      <c r="E5" s="181"/>
      <c r="F5" s="180"/>
      <c r="G5" s="174"/>
      <c r="H5" s="179"/>
      <c r="I5" s="179"/>
      <c r="J5" s="179"/>
      <c r="K5" s="179"/>
    </row>
    <row r="6" spans="1:11" s="57" customFormat="1" ht="15" customHeight="1" x14ac:dyDescent="0.35">
      <c r="A6" s="81" t="s">
        <v>0</v>
      </c>
      <c r="B6" s="82"/>
      <c r="C6" s="82"/>
      <c r="D6" s="82"/>
      <c r="E6" s="82"/>
      <c r="F6" s="83"/>
      <c r="G6" s="84"/>
      <c r="H6" s="84"/>
      <c r="I6" s="84"/>
      <c r="J6" s="85"/>
      <c r="K6" s="85"/>
    </row>
    <row r="7" spans="1:11" s="57" customFormat="1" x14ac:dyDescent="0.35">
      <c r="A7" s="68" t="s">
        <v>1</v>
      </c>
      <c r="B7" s="86" t="s">
        <v>121</v>
      </c>
      <c r="C7" s="73">
        <f>IF(B7="Да, размещен ",4,0)</f>
        <v>4</v>
      </c>
      <c r="D7" s="72"/>
      <c r="E7" s="72"/>
      <c r="F7" s="87">
        <f>C7*(1-D7)*(1-E7)</f>
        <v>4</v>
      </c>
      <c r="G7" s="88">
        <v>43453</v>
      </c>
      <c r="H7" s="88">
        <v>43455</v>
      </c>
      <c r="I7" s="89"/>
      <c r="J7" s="90" t="s">
        <v>213</v>
      </c>
      <c r="K7" s="91" t="s">
        <v>152</v>
      </c>
    </row>
    <row r="8" spans="1:11" s="57" customFormat="1" ht="15" customHeight="1" x14ac:dyDescent="0.35">
      <c r="A8" s="68" t="s">
        <v>2</v>
      </c>
      <c r="B8" s="86" t="s">
        <v>121</v>
      </c>
      <c r="C8" s="73">
        <f t="shared" ref="C8:C71" si="0">IF(B8="Да, размещен ",4,0)</f>
        <v>4</v>
      </c>
      <c r="D8" s="72"/>
      <c r="E8" s="72"/>
      <c r="F8" s="87">
        <f t="shared" ref="F8:F26" si="1">C8*(1-D8)*(1-E8)</f>
        <v>4</v>
      </c>
      <c r="G8" s="88">
        <v>43446</v>
      </c>
      <c r="H8" s="88">
        <v>43448</v>
      </c>
      <c r="I8" s="89"/>
      <c r="J8" s="91" t="s">
        <v>139</v>
      </c>
      <c r="K8" s="91" t="s">
        <v>152</v>
      </c>
    </row>
    <row r="9" spans="1:11" s="57" customFormat="1" ht="15" customHeight="1" x14ac:dyDescent="0.35">
      <c r="A9" s="68" t="s">
        <v>3</v>
      </c>
      <c r="B9" s="86" t="s">
        <v>121</v>
      </c>
      <c r="C9" s="73">
        <f t="shared" si="0"/>
        <v>4</v>
      </c>
      <c r="D9" s="72"/>
      <c r="E9" s="72"/>
      <c r="F9" s="87">
        <f t="shared" si="1"/>
        <v>4</v>
      </c>
      <c r="G9" s="88">
        <v>43458</v>
      </c>
      <c r="H9" s="88">
        <v>43459</v>
      </c>
      <c r="I9" s="89"/>
      <c r="J9" s="91" t="s">
        <v>140</v>
      </c>
      <c r="K9" s="91" t="s">
        <v>152</v>
      </c>
    </row>
    <row r="10" spans="1:11" s="57" customFormat="1" ht="15" customHeight="1" x14ac:dyDescent="0.35">
      <c r="A10" s="68" t="s">
        <v>4</v>
      </c>
      <c r="B10" s="86" t="s">
        <v>121</v>
      </c>
      <c r="C10" s="73">
        <f t="shared" si="0"/>
        <v>4</v>
      </c>
      <c r="D10" s="72"/>
      <c r="E10" s="72"/>
      <c r="F10" s="87">
        <f t="shared" si="1"/>
        <v>4</v>
      </c>
      <c r="G10" s="88">
        <v>43454</v>
      </c>
      <c r="H10" s="88">
        <v>43458</v>
      </c>
      <c r="I10" s="89"/>
      <c r="J10" s="91" t="s">
        <v>141</v>
      </c>
      <c r="K10" s="91" t="s">
        <v>152</v>
      </c>
    </row>
    <row r="11" spans="1:11" s="57" customFormat="1" ht="15" customHeight="1" x14ac:dyDescent="0.35">
      <c r="A11" s="68" t="s">
        <v>5</v>
      </c>
      <c r="B11" s="86" t="s">
        <v>121</v>
      </c>
      <c r="C11" s="73">
        <f t="shared" si="0"/>
        <v>4</v>
      </c>
      <c r="D11" s="72"/>
      <c r="E11" s="72"/>
      <c r="F11" s="87">
        <f t="shared" si="1"/>
        <v>4</v>
      </c>
      <c r="G11" s="88">
        <v>43447</v>
      </c>
      <c r="H11" s="88">
        <v>43448</v>
      </c>
      <c r="I11" s="89"/>
      <c r="J11" s="91" t="s">
        <v>214</v>
      </c>
      <c r="K11" s="91" t="s">
        <v>152</v>
      </c>
    </row>
    <row r="12" spans="1:11" s="57" customFormat="1" ht="15" customHeight="1" x14ac:dyDescent="0.35">
      <c r="A12" s="68" t="s">
        <v>6</v>
      </c>
      <c r="B12" s="86" t="s">
        <v>121</v>
      </c>
      <c r="C12" s="73">
        <f t="shared" si="0"/>
        <v>4</v>
      </c>
      <c r="D12" s="72"/>
      <c r="E12" s="72"/>
      <c r="F12" s="87">
        <f t="shared" si="1"/>
        <v>4</v>
      </c>
      <c r="G12" s="88">
        <v>43440</v>
      </c>
      <c r="H12" s="88" t="s">
        <v>136</v>
      </c>
      <c r="I12" s="89"/>
      <c r="J12" s="91" t="s">
        <v>215</v>
      </c>
      <c r="K12" s="91" t="s">
        <v>152</v>
      </c>
    </row>
    <row r="13" spans="1:11" s="57" customFormat="1" ht="15" customHeight="1" x14ac:dyDescent="0.35">
      <c r="A13" s="68" t="s">
        <v>7</v>
      </c>
      <c r="B13" s="86" t="s">
        <v>121</v>
      </c>
      <c r="C13" s="73">
        <f t="shared" si="0"/>
        <v>4</v>
      </c>
      <c r="D13" s="72"/>
      <c r="E13" s="72"/>
      <c r="F13" s="87">
        <f t="shared" si="1"/>
        <v>4</v>
      </c>
      <c r="G13" s="88">
        <v>43458</v>
      </c>
      <c r="H13" s="88" t="s">
        <v>136</v>
      </c>
      <c r="I13" s="89"/>
      <c r="J13" s="91" t="s">
        <v>216</v>
      </c>
      <c r="K13" s="91" t="s">
        <v>142</v>
      </c>
    </row>
    <row r="14" spans="1:11" s="57" customFormat="1" ht="15" customHeight="1" x14ac:dyDescent="0.35">
      <c r="A14" s="68" t="s">
        <v>8</v>
      </c>
      <c r="B14" s="86" t="s">
        <v>121</v>
      </c>
      <c r="C14" s="73">
        <f t="shared" si="0"/>
        <v>4</v>
      </c>
      <c r="D14" s="72"/>
      <c r="E14" s="72"/>
      <c r="F14" s="87">
        <f t="shared" si="1"/>
        <v>4</v>
      </c>
      <c r="G14" s="88">
        <v>43441</v>
      </c>
      <c r="H14" s="88">
        <v>43445</v>
      </c>
      <c r="I14" s="89"/>
      <c r="J14" s="91" t="s">
        <v>217</v>
      </c>
      <c r="K14" s="91" t="s">
        <v>152</v>
      </c>
    </row>
    <row r="15" spans="1:11" s="57" customFormat="1" ht="15" customHeight="1" x14ac:dyDescent="0.35">
      <c r="A15" s="68" t="s">
        <v>9</v>
      </c>
      <c r="B15" s="86" t="s">
        <v>121</v>
      </c>
      <c r="C15" s="73">
        <f t="shared" si="0"/>
        <v>4</v>
      </c>
      <c r="D15" s="72"/>
      <c r="E15" s="72"/>
      <c r="F15" s="87">
        <f t="shared" si="1"/>
        <v>4</v>
      </c>
      <c r="G15" s="88">
        <v>43458</v>
      </c>
      <c r="H15" s="88" t="s">
        <v>136</v>
      </c>
      <c r="I15" s="92"/>
      <c r="J15" s="93" t="s">
        <v>219</v>
      </c>
      <c r="K15" s="94" t="s">
        <v>152</v>
      </c>
    </row>
    <row r="16" spans="1:11" s="57" customFormat="1" ht="15" customHeight="1" x14ac:dyDescent="0.35">
      <c r="A16" s="68" t="s">
        <v>10</v>
      </c>
      <c r="B16" s="86" t="s">
        <v>121</v>
      </c>
      <c r="C16" s="73">
        <f t="shared" si="0"/>
        <v>4</v>
      </c>
      <c r="D16" s="72"/>
      <c r="E16" s="72"/>
      <c r="F16" s="87">
        <f t="shared" si="1"/>
        <v>4</v>
      </c>
      <c r="G16" s="88">
        <v>43446</v>
      </c>
      <c r="H16" s="88" t="s">
        <v>136</v>
      </c>
      <c r="I16" s="89"/>
      <c r="J16" s="91" t="s">
        <v>218</v>
      </c>
      <c r="K16" s="91" t="s">
        <v>143</v>
      </c>
    </row>
    <row r="17" spans="1:11" s="57" customFormat="1" ht="15" customHeight="1" x14ac:dyDescent="0.35">
      <c r="A17" s="68" t="s">
        <v>11</v>
      </c>
      <c r="B17" s="86" t="s">
        <v>122</v>
      </c>
      <c r="C17" s="73">
        <f t="shared" si="0"/>
        <v>0</v>
      </c>
      <c r="D17" s="72"/>
      <c r="E17" s="72"/>
      <c r="F17" s="87">
        <f t="shared" si="1"/>
        <v>0</v>
      </c>
      <c r="G17" s="88">
        <v>43437</v>
      </c>
      <c r="H17" s="88">
        <v>43479</v>
      </c>
      <c r="I17" s="92" t="s">
        <v>491</v>
      </c>
      <c r="J17" s="91" t="s">
        <v>144</v>
      </c>
      <c r="K17" s="91" t="s">
        <v>169</v>
      </c>
    </row>
    <row r="18" spans="1:11" s="57" customFormat="1" ht="13.5" customHeight="1" x14ac:dyDescent="0.35">
      <c r="A18" s="68" t="s">
        <v>12</v>
      </c>
      <c r="B18" s="86" t="s">
        <v>121</v>
      </c>
      <c r="C18" s="73">
        <f t="shared" si="0"/>
        <v>4</v>
      </c>
      <c r="D18" s="72"/>
      <c r="E18" s="72"/>
      <c r="F18" s="87">
        <f t="shared" si="1"/>
        <v>4</v>
      </c>
      <c r="G18" s="88">
        <v>43460</v>
      </c>
      <c r="H18" s="88">
        <v>43462</v>
      </c>
      <c r="I18" s="92" t="s">
        <v>540</v>
      </c>
      <c r="J18" s="91" t="s">
        <v>145</v>
      </c>
      <c r="K18" s="91" t="s">
        <v>152</v>
      </c>
    </row>
    <row r="19" spans="1:11" s="57" customFormat="1" ht="15" customHeight="1" x14ac:dyDescent="0.35">
      <c r="A19" s="68" t="s">
        <v>13</v>
      </c>
      <c r="B19" s="86" t="s">
        <v>121</v>
      </c>
      <c r="C19" s="73">
        <f t="shared" si="0"/>
        <v>4</v>
      </c>
      <c r="D19" s="72"/>
      <c r="E19" s="72">
        <v>0.5</v>
      </c>
      <c r="F19" s="87">
        <f t="shared" si="1"/>
        <v>2</v>
      </c>
      <c r="G19" s="88">
        <v>43454</v>
      </c>
      <c r="H19" s="88">
        <v>43454</v>
      </c>
      <c r="I19" s="92" t="s">
        <v>525</v>
      </c>
      <c r="J19" s="91" t="s">
        <v>220</v>
      </c>
      <c r="K19" s="91" t="s">
        <v>152</v>
      </c>
    </row>
    <row r="20" spans="1:11" s="57" customFormat="1" ht="15" customHeight="1" x14ac:dyDescent="0.35">
      <c r="A20" s="68" t="s">
        <v>14</v>
      </c>
      <c r="B20" s="86" t="s">
        <v>121</v>
      </c>
      <c r="C20" s="73">
        <f t="shared" si="0"/>
        <v>4</v>
      </c>
      <c r="D20" s="72"/>
      <c r="E20" s="72"/>
      <c r="F20" s="87">
        <f t="shared" si="1"/>
        <v>4</v>
      </c>
      <c r="G20" s="88">
        <v>43455</v>
      </c>
      <c r="H20" s="88" t="s">
        <v>136</v>
      </c>
      <c r="I20" s="89"/>
      <c r="J20" s="91" t="s">
        <v>221</v>
      </c>
      <c r="K20" s="91" t="s">
        <v>152</v>
      </c>
    </row>
    <row r="21" spans="1:11" s="57" customFormat="1" ht="15" customHeight="1" x14ac:dyDescent="0.35">
      <c r="A21" s="68" t="s">
        <v>15</v>
      </c>
      <c r="B21" s="86" t="s">
        <v>121</v>
      </c>
      <c r="C21" s="73">
        <f t="shared" si="0"/>
        <v>4</v>
      </c>
      <c r="D21" s="72"/>
      <c r="E21" s="72"/>
      <c r="F21" s="87">
        <f t="shared" si="1"/>
        <v>4</v>
      </c>
      <c r="G21" s="88">
        <v>43462</v>
      </c>
      <c r="H21" s="88">
        <v>43463</v>
      </c>
      <c r="I21" s="92"/>
      <c r="J21" s="91" t="s">
        <v>146</v>
      </c>
      <c r="K21" s="91" t="s">
        <v>297</v>
      </c>
    </row>
    <row r="22" spans="1:11" s="57" customFormat="1" ht="15" customHeight="1" x14ac:dyDescent="0.35">
      <c r="A22" s="68" t="s">
        <v>16</v>
      </c>
      <c r="B22" s="86" t="s">
        <v>121</v>
      </c>
      <c r="C22" s="73">
        <f t="shared" si="0"/>
        <v>4</v>
      </c>
      <c r="D22" s="72"/>
      <c r="E22" s="72"/>
      <c r="F22" s="87">
        <f t="shared" si="1"/>
        <v>4</v>
      </c>
      <c r="G22" s="88">
        <v>43455</v>
      </c>
      <c r="H22" s="88">
        <v>43475</v>
      </c>
      <c r="I22" s="89"/>
      <c r="J22" s="91" t="s">
        <v>174</v>
      </c>
      <c r="K22" s="91" t="s">
        <v>151</v>
      </c>
    </row>
    <row r="23" spans="1:11" s="57" customFormat="1" ht="15" customHeight="1" x14ac:dyDescent="0.35">
      <c r="A23" s="68" t="s">
        <v>17</v>
      </c>
      <c r="B23" s="86" t="s">
        <v>121</v>
      </c>
      <c r="C23" s="73">
        <f t="shared" si="0"/>
        <v>4</v>
      </c>
      <c r="D23" s="72"/>
      <c r="E23" s="72"/>
      <c r="F23" s="87">
        <f t="shared" si="1"/>
        <v>4</v>
      </c>
      <c r="G23" s="88">
        <v>43458</v>
      </c>
      <c r="H23" s="88">
        <v>43461</v>
      </c>
      <c r="I23" s="89"/>
      <c r="J23" s="91" t="s">
        <v>147</v>
      </c>
      <c r="K23" s="91" t="s">
        <v>222</v>
      </c>
    </row>
    <row r="24" spans="1:11" s="57" customFormat="1" ht="15" customHeight="1" x14ac:dyDescent="0.35">
      <c r="A24" s="68" t="s">
        <v>18</v>
      </c>
      <c r="B24" s="86" t="s">
        <v>121</v>
      </c>
      <c r="C24" s="73">
        <f t="shared" si="0"/>
        <v>4</v>
      </c>
      <c r="D24" s="72"/>
      <c r="E24" s="72"/>
      <c r="F24" s="87">
        <f t="shared" si="1"/>
        <v>4</v>
      </c>
      <c r="G24" s="88">
        <v>43425</v>
      </c>
      <c r="H24" s="88" t="s">
        <v>136</v>
      </c>
      <c r="I24" s="89"/>
      <c r="J24" s="91" t="s">
        <v>173</v>
      </c>
      <c r="K24" s="95" t="s">
        <v>223</v>
      </c>
    </row>
    <row r="25" spans="1:11" s="57" customFormat="1" ht="15" customHeight="1" x14ac:dyDescent="0.35">
      <c r="A25" s="81" t="s">
        <v>19</v>
      </c>
      <c r="B25" s="96"/>
      <c r="C25" s="82"/>
      <c r="D25" s="96"/>
      <c r="E25" s="97"/>
      <c r="F25" s="98"/>
      <c r="G25" s="99"/>
      <c r="H25" s="97"/>
      <c r="I25" s="100"/>
      <c r="J25" s="101"/>
      <c r="K25" s="101"/>
    </row>
    <row r="26" spans="1:11" s="57" customFormat="1" ht="15" customHeight="1" x14ac:dyDescent="0.35">
      <c r="A26" s="68" t="s">
        <v>20</v>
      </c>
      <c r="B26" s="86" t="s">
        <v>121</v>
      </c>
      <c r="C26" s="73">
        <f t="shared" si="0"/>
        <v>4</v>
      </c>
      <c r="D26" s="72"/>
      <c r="E26" s="72"/>
      <c r="F26" s="87">
        <f t="shared" si="1"/>
        <v>4</v>
      </c>
      <c r="G26" s="88">
        <v>43455</v>
      </c>
      <c r="H26" s="88" t="s">
        <v>136</v>
      </c>
      <c r="I26" s="89"/>
      <c r="J26" s="91" t="s">
        <v>224</v>
      </c>
      <c r="K26" s="91" t="s">
        <v>225</v>
      </c>
    </row>
    <row r="27" spans="1:11" s="57" customFormat="1" ht="15" customHeight="1" x14ac:dyDescent="0.35">
      <c r="A27" s="68" t="s">
        <v>21</v>
      </c>
      <c r="B27" s="86" t="s">
        <v>121</v>
      </c>
      <c r="C27" s="73">
        <f t="shared" si="0"/>
        <v>4</v>
      </c>
      <c r="D27" s="72"/>
      <c r="E27" s="72"/>
      <c r="F27" s="87">
        <f t="shared" ref="F27:F77" si="2">C27*(1-D27)*(1-E27)</f>
        <v>4</v>
      </c>
      <c r="G27" s="88">
        <v>43433</v>
      </c>
      <c r="H27" s="88" t="s">
        <v>136</v>
      </c>
      <c r="I27" s="89"/>
      <c r="J27" s="91" t="s">
        <v>148</v>
      </c>
      <c r="K27" s="91" t="s">
        <v>152</v>
      </c>
    </row>
    <row r="28" spans="1:11" s="57" customFormat="1" ht="15" customHeight="1" x14ac:dyDescent="0.35">
      <c r="A28" s="68" t="s">
        <v>22</v>
      </c>
      <c r="B28" s="86" t="s">
        <v>121</v>
      </c>
      <c r="C28" s="73">
        <f t="shared" si="0"/>
        <v>4</v>
      </c>
      <c r="D28" s="72"/>
      <c r="E28" s="72"/>
      <c r="F28" s="87">
        <f t="shared" si="2"/>
        <v>4</v>
      </c>
      <c r="G28" s="88">
        <v>43451</v>
      </c>
      <c r="H28" s="88" t="s">
        <v>136</v>
      </c>
      <c r="I28" s="92" t="s">
        <v>561</v>
      </c>
      <c r="J28" s="91" t="s">
        <v>226</v>
      </c>
      <c r="K28" s="91" t="s">
        <v>152</v>
      </c>
    </row>
    <row r="29" spans="1:11" s="57" customFormat="1" ht="15" customHeight="1" x14ac:dyDescent="0.35">
      <c r="A29" s="68" t="s">
        <v>23</v>
      </c>
      <c r="B29" s="86" t="s">
        <v>121</v>
      </c>
      <c r="C29" s="73">
        <f t="shared" si="0"/>
        <v>4</v>
      </c>
      <c r="D29" s="72"/>
      <c r="E29" s="72"/>
      <c r="F29" s="87">
        <f t="shared" si="2"/>
        <v>4</v>
      </c>
      <c r="G29" s="88">
        <v>43451</v>
      </c>
      <c r="H29" s="88">
        <v>43460</v>
      </c>
      <c r="I29" s="89"/>
      <c r="J29" s="91" t="s">
        <v>227</v>
      </c>
      <c r="K29" s="91" t="s">
        <v>152</v>
      </c>
    </row>
    <row r="30" spans="1:11" s="57" customFormat="1" ht="15" customHeight="1" x14ac:dyDescent="0.35">
      <c r="A30" s="68" t="s">
        <v>24</v>
      </c>
      <c r="B30" s="86" t="s">
        <v>121</v>
      </c>
      <c r="C30" s="73">
        <f t="shared" si="0"/>
        <v>4</v>
      </c>
      <c r="D30" s="72"/>
      <c r="E30" s="72"/>
      <c r="F30" s="87">
        <f t="shared" si="2"/>
        <v>4</v>
      </c>
      <c r="G30" s="88">
        <v>43438</v>
      </c>
      <c r="H30" s="88">
        <v>43438</v>
      </c>
      <c r="I30" s="89"/>
      <c r="J30" s="91" t="s">
        <v>228</v>
      </c>
      <c r="K30" s="91" t="s">
        <v>152</v>
      </c>
    </row>
    <row r="31" spans="1:11" s="57" customFormat="1" ht="15" customHeight="1" x14ac:dyDescent="0.35">
      <c r="A31" s="68" t="s">
        <v>25</v>
      </c>
      <c r="B31" s="86" t="s">
        <v>121</v>
      </c>
      <c r="C31" s="73">
        <f t="shared" si="0"/>
        <v>4</v>
      </c>
      <c r="D31" s="72"/>
      <c r="E31" s="72"/>
      <c r="F31" s="87">
        <f t="shared" si="2"/>
        <v>4</v>
      </c>
      <c r="G31" s="88">
        <v>43454</v>
      </c>
      <c r="H31" s="88" t="s">
        <v>136</v>
      </c>
      <c r="I31" s="92"/>
      <c r="J31" s="91" t="s">
        <v>485</v>
      </c>
      <c r="K31" s="91" t="s">
        <v>229</v>
      </c>
    </row>
    <row r="32" spans="1:11" s="57" customFormat="1" ht="15" customHeight="1" x14ac:dyDescent="0.35">
      <c r="A32" s="68" t="s">
        <v>26</v>
      </c>
      <c r="B32" s="86" t="s">
        <v>121</v>
      </c>
      <c r="C32" s="73">
        <f t="shared" si="0"/>
        <v>4</v>
      </c>
      <c r="D32" s="72"/>
      <c r="E32" s="72"/>
      <c r="F32" s="87">
        <f t="shared" si="2"/>
        <v>4</v>
      </c>
      <c r="G32" s="88">
        <v>43459</v>
      </c>
      <c r="H32" s="88">
        <v>43459</v>
      </c>
      <c r="I32" s="92" t="s">
        <v>557</v>
      </c>
      <c r="J32" s="91" t="s">
        <v>149</v>
      </c>
      <c r="K32" s="91" t="s">
        <v>233</v>
      </c>
    </row>
    <row r="33" spans="1:12" s="57" customFormat="1" ht="15" customHeight="1" x14ac:dyDescent="0.35">
      <c r="A33" s="68" t="s">
        <v>27</v>
      </c>
      <c r="B33" s="86" t="s">
        <v>121</v>
      </c>
      <c r="C33" s="73">
        <f t="shared" si="0"/>
        <v>4</v>
      </c>
      <c r="D33" s="72"/>
      <c r="E33" s="72">
        <v>0.5</v>
      </c>
      <c r="F33" s="87">
        <f>C33*(1-D33)*(1-E33)</f>
        <v>2</v>
      </c>
      <c r="G33" s="88">
        <v>43444</v>
      </c>
      <c r="H33" s="88">
        <v>43446</v>
      </c>
      <c r="I33" s="92" t="s">
        <v>499</v>
      </c>
      <c r="J33" s="93" t="s">
        <v>486</v>
      </c>
      <c r="K33" s="91" t="s">
        <v>230</v>
      </c>
    </row>
    <row r="34" spans="1:12" s="57" customFormat="1" ht="15" customHeight="1" x14ac:dyDescent="0.35">
      <c r="A34" s="68" t="s">
        <v>28</v>
      </c>
      <c r="B34" s="86" t="s">
        <v>121</v>
      </c>
      <c r="C34" s="73">
        <f t="shared" si="0"/>
        <v>4</v>
      </c>
      <c r="D34" s="72"/>
      <c r="E34" s="72">
        <v>0.5</v>
      </c>
      <c r="F34" s="87">
        <f t="shared" si="2"/>
        <v>2</v>
      </c>
      <c r="G34" s="102">
        <v>43462</v>
      </c>
      <c r="H34" s="102">
        <v>43463</v>
      </c>
      <c r="I34" s="74" t="s">
        <v>487</v>
      </c>
      <c r="J34" s="91" t="s">
        <v>231</v>
      </c>
      <c r="K34" s="91" t="s">
        <v>232</v>
      </c>
    </row>
    <row r="35" spans="1:12" s="57" customFormat="1" ht="15" customHeight="1" x14ac:dyDescent="0.35">
      <c r="A35" s="68" t="s">
        <v>29</v>
      </c>
      <c r="B35" s="86" t="s">
        <v>121</v>
      </c>
      <c r="C35" s="73">
        <f t="shared" si="0"/>
        <v>4</v>
      </c>
      <c r="D35" s="156"/>
      <c r="E35" s="72"/>
      <c r="F35" s="87">
        <f t="shared" si="2"/>
        <v>4</v>
      </c>
      <c r="G35" s="102">
        <v>43432</v>
      </c>
      <c r="H35" s="88">
        <v>43438</v>
      </c>
      <c r="I35" s="92" t="s">
        <v>560</v>
      </c>
      <c r="J35" s="91" t="s">
        <v>234</v>
      </c>
      <c r="K35" s="91" t="s">
        <v>152</v>
      </c>
    </row>
    <row r="36" spans="1:12" s="57" customFormat="1" ht="15" customHeight="1" x14ac:dyDescent="0.35">
      <c r="A36" s="68" t="s">
        <v>30</v>
      </c>
      <c r="B36" s="86" t="s">
        <v>121</v>
      </c>
      <c r="C36" s="73">
        <f t="shared" si="0"/>
        <v>4</v>
      </c>
      <c r="D36" s="72"/>
      <c r="E36" s="72"/>
      <c r="F36" s="87">
        <f t="shared" si="2"/>
        <v>4</v>
      </c>
      <c r="G36" s="88">
        <v>43458</v>
      </c>
      <c r="H36" s="88" t="s">
        <v>136</v>
      </c>
      <c r="I36" s="89"/>
      <c r="J36" s="91" t="s">
        <v>150</v>
      </c>
      <c r="K36" s="91" t="s">
        <v>152</v>
      </c>
    </row>
    <row r="37" spans="1:12" s="57" customFormat="1" ht="15" customHeight="1" x14ac:dyDescent="0.35">
      <c r="A37" s="81" t="s">
        <v>31</v>
      </c>
      <c r="B37" s="96"/>
      <c r="C37" s="82"/>
      <c r="D37" s="96"/>
      <c r="E37" s="97"/>
      <c r="F37" s="98"/>
      <c r="G37" s="99"/>
      <c r="H37" s="97"/>
      <c r="I37" s="97"/>
      <c r="J37" s="101"/>
      <c r="K37" s="101"/>
    </row>
    <row r="38" spans="1:12" s="57" customFormat="1" ht="15" customHeight="1" x14ac:dyDescent="0.35">
      <c r="A38" s="68" t="s">
        <v>32</v>
      </c>
      <c r="B38" s="86" t="s">
        <v>121</v>
      </c>
      <c r="C38" s="73">
        <f t="shared" si="0"/>
        <v>4</v>
      </c>
      <c r="D38" s="72"/>
      <c r="E38" s="72"/>
      <c r="F38" s="87">
        <f t="shared" si="2"/>
        <v>4</v>
      </c>
      <c r="G38" s="88">
        <v>43454</v>
      </c>
      <c r="H38" s="88">
        <v>43459</v>
      </c>
      <c r="I38" s="92"/>
      <c r="J38" s="91" t="s">
        <v>235</v>
      </c>
      <c r="K38" s="91" t="s">
        <v>152</v>
      </c>
    </row>
    <row r="39" spans="1:12" s="57" customFormat="1" ht="15" customHeight="1" x14ac:dyDescent="0.35">
      <c r="A39" s="68" t="s">
        <v>33</v>
      </c>
      <c r="B39" s="86" t="s">
        <v>121</v>
      </c>
      <c r="C39" s="73">
        <f t="shared" si="0"/>
        <v>4</v>
      </c>
      <c r="D39" s="72"/>
      <c r="E39" s="72"/>
      <c r="F39" s="87">
        <f t="shared" si="2"/>
        <v>4</v>
      </c>
      <c r="G39" s="88">
        <v>43452</v>
      </c>
      <c r="H39" s="88" t="s">
        <v>136</v>
      </c>
      <c r="I39" s="104"/>
      <c r="J39" s="91" t="s">
        <v>153</v>
      </c>
      <c r="K39" s="91" t="s">
        <v>152</v>
      </c>
    </row>
    <row r="40" spans="1:12" s="57" customFormat="1" ht="15" customHeight="1" x14ac:dyDescent="0.35">
      <c r="A40" s="68" t="s">
        <v>96</v>
      </c>
      <c r="B40" s="86" t="s">
        <v>121</v>
      </c>
      <c r="C40" s="73">
        <f t="shared" si="0"/>
        <v>4</v>
      </c>
      <c r="D40" s="72"/>
      <c r="E40" s="72"/>
      <c r="F40" s="87">
        <f t="shared" si="2"/>
        <v>4</v>
      </c>
      <c r="G40" s="88">
        <v>43454</v>
      </c>
      <c r="H40" s="88" t="s">
        <v>136</v>
      </c>
      <c r="I40" s="92"/>
      <c r="J40" s="90" t="s">
        <v>236</v>
      </c>
      <c r="K40" s="90" t="s">
        <v>154</v>
      </c>
    </row>
    <row r="41" spans="1:12" s="57" customFormat="1" ht="15" customHeight="1" x14ac:dyDescent="0.35">
      <c r="A41" s="68" t="s">
        <v>34</v>
      </c>
      <c r="B41" s="86" t="s">
        <v>121</v>
      </c>
      <c r="C41" s="73">
        <f t="shared" si="0"/>
        <v>4</v>
      </c>
      <c r="D41" s="72"/>
      <c r="E41" s="72"/>
      <c r="F41" s="87">
        <f t="shared" si="2"/>
        <v>4</v>
      </c>
      <c r="G41" s="88">
        <v>43455</v>
      </c>
      <c r="H41" s="88">
        <v>43459</v>
      </c>
      <c r="I41" s="92"/>
      <c r="J41" s="91" t="s">
        <v>155</v>
      </c>
      <c r="K41" s="91" t="s">
        <v>314</v>
      </c>
    </row>
    <row r="42" spans="1:12" s="57" customFormat="1" ht="15" customHeight="1" x14ac:dyDescent="0.35">
      <c r="A42" s="68" t="s">
        <v>35</v>
      </c>
      <c r="B42" s="86" t="s">
        <v>121</v>
      </c>
      <c r="C42" s="73">
        <f t="shared" si="0"/>
        <v>4</v>
      </c>
      <c r="D42" s="72"/>
      <c r="E42" s="72"/>
      <c r="F42" s="87">
        <f t="shared" si="2"/>
        <v>4</v>
      </c>
      <c r="G42" s="88">
        <v>43458</v>
      </c>
      <c r="H42" s="88" t="s">
        <v>136</v>
      </c>
      <c r="I42" s="89"/>
      <c r="J42" s="91" t="s">
        <v>156</v>
      </c>
      <c r="K42" s="91" t="s">
        <v>152</v>
      </c>
    </row>
    <row r="43" spans="1:12" s="57" customFormat="1" ht="15" customHeight="1" x14ac:dyDescent="0.35">
      <c r="A43" s="68" t="s">
        <v>36</v>
      </c>
      <c r="B43" s="86" t="s">
        <v>121</v>
      </c>
      <c r="C43" s="73">
        <f>IF(B43="Да, размещен ",4,0)</f>
        <v>4</v>
      </c>
      <c r="D43" s="72"/>
      <c r="E43" s="103"/>
      <c r="F43" s="87">
        <f t="shared" si="2"/>
        <v>4</v>
      </c>
      <c r="G43" s="88">
        <v>43441</v>
      </c>
      <c r="H43" s="88">
        <v>43448</v>
      </c>
      <c r="I43" s="89"/>
      <c r="J43" s="91" t="s">
        <v>237</v>
      </c>
      <c r="K43" s="91" t="s">
        <v>167</v>
      </c>
      <c r="L43" s="66"/>
    </row>
    <row r="44" spans="1:12" s="57" customFormat="1" ht="15" customHeight="1" x14ac:dyDescent="0.35">
      <c r="A44" s="68" t="s">
        <v>37</v>
      </c>
      <c r="B44" s="86" t="s">
        <v>121</v>
      </c>
      <c r="C44" s="73">
        <f>IF(B44="Да, размещен ",4,0)</f>
        <v>4</v>
      </c>
      <c r="D44" s="72"/>
      <c r="E44" s="72"/>
      <c r="F44" s="87">
        <f t="shared" si="2"/>
        <v>4</v>
      </c>
      <c r="G44" s="88">
        <v>43459</v>
      </c>
      <c r="H44" s="88">
        <v>43461</v>
      </c>
      <c r="I44" s="89"/>
      <c r="J44" s="90" t="s">
        <v>319</v>
      </c>
      <c r="K44" s="90" t="s">
        <v>168</v>
      </c>
    </row>
    <row r="45" spans="1:12" s="57" customFormat="1" ht="15" customHeight="1" x14ac:dyDescent="0.35">
      <c r="A45" s="68" t="s">
        <v>97</v>
      </c>
      <c r="B45" s="86" t="s">
        <v>121</v>
      </c>
      <c r="C45" s="73">
        <f t="shared" si="0"/>
        <v>4</v>
      </c>
      <c r="D45" s="72"/>
      <c r="E45" s="72"/>
      <c r="F45" s="87">
        <f t="shared" si="2"/>
        <v>4</v>
      </c>
      <c r="G45" s="88">
        <v>43459</v>
      </c>
      <c r="H45" s="88">
        <v>43462</v>
      </c>
      <c r="I45" s="92" t="s">
        <v>557</v>
      </c>
      <c r="J45" s="92" t="s">
        <v>238</v>
      </c>
      <c r="K45" s="90" t="s">
        <v>320</v>
      </c>
    </row>
    <row r="46" spans="1:12" s="57" customFormat="1" x14ac:dyDescent="0.35">
      <c r="A46" s="81" t="s">
        <v>38</v>
      </c>
      <c r="B46" s="96"/>
      <c r="C46" s="82"/>
      <c r="D46" s="96"/>
      <c r="E46" s="97"/>
      <c r="F46" s="98"/>
      <c r="G46" s="99"/>
      <c r="H46" s="97"/>
      <c r="I46" s="97"/>
      <c r="J46" s="101"/>
      <c r="K46" s="101"/>
    </row>
    <row r="47" spans="1:12" s="57" customFormat="1" ht="15" customHeight="1" x14ac:dyDescent="0.35">
      <c r="A47" s="68" t="s">
        <v>39</v>
      </c>
      <c r="B47" s="86" t="s">
        <v>121</v>
      </c>
      <c r="C47" s="73">
        <f t="shared" si="0"/>
        <v>4</v>
      </c>
      <c r="D47" s="72"/>
      <c r="E47" s="72">
        <v>0.5</v>
      </c>
      <c r="F47" s="87">
        <f t="shared" si="2"/>
        <v>2</v>
      </c>
      <c r="G47" s="88">
        <v>43459</v>
      </c>
      <c r="H47" s="88" t="s">
        <v>136</v>
      </c>
      <c r="I47" s="92" t="s">
        <v>499</v>
      </c>
      <c r="J47" s="91" t="s">
        <v>460</v>
      </c>
      <c r="K47" s="91" t="s">
        <v>239</v>
      </c>
    </row>
    <row r="48" spans="1:12" s="57" customFormat="1" ht="13.5" customHeight="1" x14ac:dyDescent="0.35">
      <c r="A48" s="68" t="s">
        <v>179</v>
      </c>
      <c r="B48" s="86" t="s">
        <v>121</v>
      </c>
      <c r="C48" s="73">
        <f>IF(B48="Да, размещен ",4,0)</f>
        <v>4</v>
      </c>
      <c r="D48" s="72"/>
      <c r="E48" s="72"/>
      <c r="F48" s="87">
        <f t="shared" si="2"/>
        <v>4</v>
      </c>
      <c r="G48" s="88">
        <v>43463</v>
      </c>
      <c r="H48" s="88">
        <v>43476</v>
      </c>
      <c r="I48" s="92"/>
      <c r="J48" s="91" t="s">
        <v>240</v>
      </c>
      <c r="K48" s="91" t="s">
        <v>152</v>
      </c>
    </row>
    <row r="49" spans="1:12" s="57" customFormat="1" ht="15" customHeight="1" x14ac:dyDescent="0.35">
      <c r="A49" s="68" t="s">
        <v>41</v>
      </c>
      <c r="B49" s="86" t="s">
        <v>122</v>
      </c>
      <c r="C49" s="73">
        <f t="shared" si="0"/>
        <v>0</v>
      </c>
      <c r="D49" s="72"/>
      <c r="E49" s="72"/>
      <c r="F49" s="87">
        <f t="shared" si="2"/>
        <v>0</v>
      </c>
      <c r="G49" s="88">
        <v>43462</v>
      </c>
      <c r="H49" s="105" t="s">
        <v>489</v>
      </c>
      <c r="I49" s="92" t="s">
        <v>490</v>
      </c>
      <c r="J49" s="104" t="s">
        <v>241</v>
      </c>
      <c r="K49" s="91" t="s">
        <v>152</v>
      </c>
    </row>
    <row r="50" spans="1:12" s="57" customFormat="1" ht="15" customHeight="1" x14ac:dyDescent="0.35">
      <c r="A50" s="68" t="s">
        <v>42</v>
      </c>
      <c r="B50" s="86" t="s">
        <v>121</v>
      </c>
      <c r="C50" s="73">
        <f t="shared" si="0"/>
        <v>4</v>
      </c>
      <c r="D50" s="72"/>
      <c r="E50" s="72"/>
      <c r="F50" s="87">
        <f t="shared" si="2"/>
        <v>4</v>
      </c>
      <c r="G50" s="88">
        <v>43463</v>
      </c>
      <c r="H50" s="88">
        <v>43463</v>
      </c>
      <c r="I50" s="92"/>
      <c r="J50" s="91" t="s">
        <v>242</v>
      </c>
      <c r="K50" s="91" t="s">
        <v>152</v>
      </c>
    </row>
    <row r="51" spans="1:12" s="57" customFormat="1" ht="15" customHeight="1" x14ac:dyDescent="0.35">
      <c r="A51" s="68" t="s">
        <v>92</v>
      </c>
      <c r="B51" s="86" t="s">
        <v>121</v>
      </c>
      <c r="C51" s="73">
        <f t="shared" si="0"/>
        <v>4</v>
      </c>
      <c r="D51" s="72"/>
      <c r="E51" s="72"/>
      <c r="F51" s="87">
        <f t="shared" si="2"/>
        <v>4</v>
      </c>
      <c r="G51" s="88">
        <v>43460</v>
      </c>
      <c r="H51" s="88">
        <v>43460</v>
      </c>
      <c r="I51" s="89"/>
      <c r="J51" s="91" t="s">
        <v>243</v>
      </c>
      <c r="K51" s="91" t="s">
        <v>152</v>
      </c>
      <c r="L51" s="67"/>
    </row>
    <row r="52" spans="1:12" s="57" customFormat="1" ht="15" customHeight="1" x14ac:dyDescent="0.35">
      <c r="A52" s="68" t="s">
        <v>43</v>
      </c>
      <c r="B52" s="86" t="s">
        <v>121</v>
      </c>
      <c r="C52" s="73">
        <f t="shared" si="0"/>
        <v>4</v>
      </c>
      <c r="D52" s="72"/>
      <c r="E52" s="72"/>
      <c r="F52" s="87">
        <f t="shared" si="2"/>
        <v>4</v>
      </c>
      <c r="G52" s="88">
        <v>43462</v>
      </c>
      <c r="H52" s="88">
        <v>43475</v>
      </c>
      <c r="I52" s="92"/>
      <c r="J52" s="90" t="s">
        <v>492</v>
      </c>
      <c r="K52" s="90" t="s">
        <v>244</v>
      </c>
    </row>
    <row r="53" spans="1:12" s="57" customFormat="1" ht="15" customHeight="1" x14ac:dyDescent="0.35">
      <c r="A53" s="68" t="s">
        <v>44</v>
      </c>
      <c r="B53" s="86" t="s">
        <v>121</v>
      </c>
      <c r="C53" s="73">
        <f t="shared" si="0"/>
        <v>4</v>
      </c>
      <c r="D53" s="72"/>
      <c r="E53" s="72"/>
      <c r="F53" s="87">
        <f t="shared" si="2"/>
        <v>4</v>
      </c>
      <c r="G53" s="88">
        <v>43447</v>
      </c>
      <c r="H53" s="88" t="s">
        <v>136</v>
      </c>
      <c r="I53" s="89"/>
      <c r="J53" s="91" t="s">
        <v>493</v>
      </c>
      <c r="K53" s="91" t="s">
        <v>245</v>
      </c>
    </row>
    <row r="54" spans="1:12" s="57" customFormat="1" ht="15" customHeight="1" x14ac:dyDescent="0.35">
      <c r="A54" s="81" t="s">
        <v>45</v>
      </c>
      <c r="B54" s="96"/>
      <c r="C54" s="82"/>
      <c r="D54" s="96"/>
      <c r="E54" s="97"/>
      <c r="F54" s="98"/>
      <c r="G54" s="99"/>
      <c r="H54" s="97"/>
      <c r="I54" s="97"/>
      <c r="J54" s="101"/>
      <c r="K54" s="101"/>
    </row>
    <row r="55" spans="1:12" s="57" customFormat="1" ht="15" customHeight="1" x14ac:dyDescent="0.35">
      <c r="A55" s="68" t="s">
        <v>46</v>
      </c>
      <c r="B55" s="86" t="s">
        <v>121</v>
      </c>
      <c r="C55" s="73">
        <f t="shared" si="0"/>
        <v>4</v>
      </c>
      <c r="D55" s="72"/>
      <c r="E55" s="72"/>
      <c r="F55" s="87">
        <f t="shared" si="2"/>
        <v>4</v>
      </c>
      <c r="G55" s="88">
        <v>43458</v>
      </c>
      <c r="H55" s="88" t="s">
        <v>136</v>
      </c>
      <c r="I55" s="89"/>
      <c r="J55" s="91" t="s">
        <v>246</v>
      </c>
      <c r="K55" s="91" t="s">
        <v>247</v>
      </c>
    </row>
    <row r="56" spans="1:12" s="57" customFormat="1" ht="15" customHeight="1" x14ac:dyDescent="0.35">
      <c r="A56" s="68" t="s">
        <v>47</v>
      </c>
      <c r="B56" s="86" t="s">
        <v>121</v>
      </c>
      <c r="C56" s="73">
        <f t="shared" si="0"/>
        <v>4</v>
      </c>
      <c r="D56" s="72"/>
      <c r="E56" s="72"/>
      <c r="F56" s="87">
        <f t="shared" si="2"/>
        <v>4</v>
      </c>
      <c r="G56" s="88">
        <v>43437</v>
      </c>
      <c r="H56" s="88" t="s">
        <v>136</v>
      </c>
      <c r="I56" s="89"/>
      <c r="J56" s="93" t="s">
        <v>495</v>
      </c>
      <c r="K56" s="91" t="s">
        <v>152</v>
      </c>
    </row>
    <row r="57" spans="1:12" s="57" customFormat="1" ht="15" customHeight="1" x14ac:dyDescent="0.35">
      <c r="A57" s="68" t="s">
        <v>48</v>
      </c>
      <c r="B57" s="86" t="s">
        <v>121</v>
      </c>
      <c r="C57" s="73">
        <f t="shared" si="0"/>
        <v>4</v>
      </c>
      <c r="D57" s="72"/>
      <c r="E57" s="72"/>
      <c r="F57" s="87">
        <f t="shared" si="2"/>
        <v>4</v>
      </c>
      <c r="G57" s="88">
        <v>43460</v>
      </c>
      <c r="H57" s="88" t="s">
        <v>136</v>
      </c>
      <c r="I57" s="89"/>
      <c r="J57" s="91" t="s">
        <v>331</v>
      </c>
      <c r="K57" s="91" t="s">
        <v>152</v>
      </c>
    </row>
    <row r="58" spans="1:12" s="57" customFormat="1" ht="15" customHeight="1" x14ac:dyDescent="0.35">
      <c r="A58" s="68" t="s">
        <v>49</v>
      </c>
      <c r="B58" s="86" t="s">
        <v>121</v>
      </c>
      <c r="C58" s="73">
        <f t="shared" si="0"/>
        <v>4</v>
      </c>
      <c r="D58" s="72"/>
      <c r="E58" s="72"/>
      <c r="F58" s="87">
        <f t="shared" si="2"/>
        <v>4</v>
      </c>
      <c r="G58" s="88">
        <v>43425</v>
      </c>
      <c r="H58" s="88" t="s">
        <v>136</v>
      </c>
      <c r="I58" s="92"/>
      <c r="J58" s="90" t="s">
        <v>248</v>
      </c>
      <c r="K58" s="91" t="s">
        <v>152</v>
      </c>
    </row>
    <row r="59" spans="1:12" s="57" customFormat="1" ht="15" customHeight="1" x14ac:dyDescent="0.35">
      <c r="A59" s="68" t="s">
        <v>50</v>
      </c>
      <c r="B59" s="86" t="s">
        <v>121</v>
      </c>
      <c r="C59" s="73">
        <f t="shared" si="0"/>
        <v>4</v>
      </c>
      <c r="D59" s="72"/>
      <c r="E59" s="72"/>
      <c r="F59" s="87">
        <f t="shared" si="2"/>
        <v>4</v>
      </c>
      <c r="G59" s="88">
        <v>43459</v>
      </c>
      <c r="H59" s="88" t="s">
        <v>136</v>
      </c>
      <c r="I59" s="92"/>
      <c r="J59" s="91" t="s">
        <v>249</v>
      </c>
      <c r="K59" s="91" t="s">
        <v>152</v>
      </c>
    </row>
    <row r="60" spans="1:12" s="57" customFormat="1" ht="15" customHeight="1" x14ac:dyDescent="0.35">
      <c r="A60" s="68" t="s">
        <v>51</v>
      </c>
      <c r="B60" s="86" t="s">
        <v>121</v>
      </c>
      <c r="C60" s="73">
        <f t="shared" si="0"/>
        <v>4</v>
      </c>
      <c r="D60" s="72"/>
      <c r="E60" s="72"/>
      <c r="F60" s="87">
        <f t="shared" si="2"/>
        <v>4</v>
      </c>
      <c r="G60" s="88">
        <v>43432</v>
      </c>
      <c r="H60" s="88">
        <v>43433</v>
      </c>
      <c r="I60" s="106"/>
      <c r="J60" s="91" t="s">
        <v>494</v>
      </c>
      <c r="K60" s="91" t="s">
        <v>250</v>
      </c>
    </row>
    <row r="61" spans="1:12" s="57" customFormat="1" ht="14.5" customHeight="1" x14ac:dyDescent="0.35">
      <c r="A61" s="68" t="s">
        <v>52</v>
      </c>
      <c r="B61" s="86" t="s">
        <v>121</v>
      </c>
      <c r="C61" s="73">
        <f t="shared" si="0"/>
        <v>4</v>
      </c>
      <c r="D61" s="72"/>
      <c r="E61" s="72">
        <v>0.5</v>
      </c>
      <c r="F61" s="87">
        <f t="shared" si="2"/>
        <v>2</v>
      </c>
      <c r="G61" s="88">
        <v>43433</v>
      </c>
      <c r="H61" s="88" t="s">
        <v>136</v>
      </c>
      <c r="I61" s="92" t="s">
        <v>499</v>
      </c>
      <c r="J61" s="91" t="s">
        <v>334</v>
      </c>
      <c r="K61" s="91" t="s">
        <v>251</v>
      </c>
    </row>
    <row r="62" spans="1:12" s="57" customFormat="1" ht="15" customHeight="1" x14ac:dyDescent="0.35">
      <c r="A62" s="68" t="s">
        <v>53</v>
      </c>
      <c r="B62" s="86" t="s">
        <v>121</v>
      </c>
      <c r="C62" s="73">
        <f t="shared" si="0"/>
        <v>4</v>
      </c>
      <c r="D62" s="72"/>
      <c r="E62" s="72">
        <v>0.5</v>
      </c>
      <c r="F62" s="87">
        <f t="shared" si="2"/>
        <v>2</v>
      </c>
      <c r="G62" s="88">
        <v>43452</v>
      </c>
      <c r="H62" s="88" t="s">
        <v>136</v>
      </c>
      <c r="I62" s="92" t="s">
        <v>539</v>
      </c>
      <c r="J62" s="90" t="s">
        <v>252</v>
      </c>
      <c r="K62" s="91" t="s">
        <v>152</v>
      </c>
    </row>
    <row r="63" spans="1:12" s="57" customFormat="1" ht="15" customHeight="1" x14ac:dyDescent="0.35">
      <c r="A63" s="68" t="s">
        <v>54</v>
      </c>
      <c r="B63" s="86" t="s">
        <v>121</v>
      </c>
      <c r="C63" s="73">
        <f t="shared" si="0"/>
        <v>4</v>
      </c>
      <c r="D63" s="72"/>
      <c r="E63" s="72"/>
      <c r="F63" s="87">
        <f t="shared" si="2"/>
        <v>4</v>
      </c>
      <c r="G63" s="88">
        <v>43458</v>
      </c>
      <c r="H63" s="88" t="s">
        <v>136</v>
      </c>
      <c r="I63" s="89"/>
      <c r="J63" s="91" t="s">
        <v>157</v>
      </c>
      <c r="K63" s="91" t="s">
        <v>253</v>
      </c>
    </row>
    <row r="64" spans="1:12" s="57" customFormat="1" ht="15" customHeight="1" x14ac:dyDescent="0.35">
      <c r="A64" s="68" t="s">
        <v>55</v>
      </c>
      <c r="B64" s="86" t="s">
        <v>121</v>
      </c>
      <c r="C64" s="73">
        <f t="shared" si="0"/>
        <v>4</v>
      </c>
      <c r="D64" s="72"/>
      <c r="E64" s="72"/>
      <c r="F64" s="87">
        <f t="shared" si="2"/>
        <v>4</v>
      </c>
      <c r="G64" s="88">
        <v>43454</v>
      </c>
      <c r="H64" s="88" t="s">
        <v>136</v>
      </c>
      <c r="I64" s="89"/>
      <c r="J64" s="91" t="s">
        <v>158</v>
      </c>
      <c r="K64" s="91" t="s">
        <v>254</v>
      </c>
    </row>
    <row r="65" spans="1:11" s="57" customFormat="1" ht="15" customHeight="1" x14ac:dyDescent="0.35">
      <c r="A65" s="68" t="s">
        <v>56</v>
      </c>
      <c r="B65" s="86" t="s">
        <v>121</v>
      </c>
      <c r="C65" s="73">
        <f t="shared" si="0"/>
        <v>4</v>
      </c>
      <c r="D65" s="72"/>
      <c r="E65" s="72"/>
      <c r="F65" s="87">
        <f t="shared" si="2"/>
        <v>4</v>
      </c>
      <c r="G65" s="88">
        <v>43458</v>
      </c>
      <c r="H65" s="88" t="s">
        <v>136</v>
      </c>
      <c r="I65" s="89"/>
      <c r="J65" s="91" t="s">
        <v>159</v>
      </c>
      <c r="K65" s="91" t="s">
        <v>152</v>
      </c>
    </row>
    <row r="66" spans="1:11" s="57" customFormat="1" ht="15" customHeight="1" x14ac:dyDescent="0.35">
      <c r="A66" s="68" t="s">
        <v>57</v>
      </c>
      <c r="B66" s="86" t="s">
        <v>121</v>
      </c>
      <c r="C66" s="73">
        <f t="shared" si="0"/>
        <v>4</v>
      </c>
      <c r="D66" s="72"/>
      <c r="E66" s="72"/>
      <c r="F66" s="87">
        <f t="shared" si="2"/>
        <v>4</v>
      </c>
      <c r="G66" s="88">
        <v>43445</v>
      </c>
      <c r="H66" s="88" t="s">
        <v>136</v>
      </c>
      <c r="I66" s="89"/>
      <c r="J66" s="91" t="s">
        <v>255</v>
      </c>
      <c r="K66" s="91" t="s">
        <v>256</v>
      </c>
    </row>
    <row r="67" spans="1:11" s="57" customFormat="1" ht="15" customHeight="1" x14ac:dyDescent="0.35">
      <c r="A67" s="68" t="s">
        <v>58</v>
      </c>
      <c r="B67" s="86" t="s">
        <v>121</v>
      </c>
      <c r="C67" s="73">
        <f t="shared" si="0"/>
        <v>4</v>
      </c>
      <c r="D67" s="72"/>
      <c r="E67" s="72"/>
      <c r="F67" s="87">
        <f t="shared" si="2"/>
        <v>4</v>
      </c>
      <c r="G67" s="88">
        <v>43431</v>
      </c>
      <c r="H67" s="88" t="s">
        <v>136</v>
      </c>
      <c r="I67" s="92"/>
      <c r="J67" s="91" t="s">
        <v>496</v>
      </c>
      <c r="K67" s="93" t="s">
        <v>497</v>
      </c>
    </row>
    <row r="68" spans="1:11" s="57" customFormat="1" ht="15" customHeight="1" x14ac:dyDescent="0.35">
      <c r="A68" s="68" t="s">
        <v>59</v>
      </c>
      <c r="B68" s="86" t="s">
        <v>121</v>
      </c>
      <c r="C68" s="73">
        <f t="shared" si="0"/>
        <v>4</v>
      </c>
      <c r="D68" s="72"/>
      <c r="E68" s="72"/>
      <c r="F68" s="87">
        <f t="shared" si="2"/>
        <v>4</v>
      </c>
      <c r="G68" s="88">
        <v>43455</v>
      </c>
      <c r="H68" s="88" t="s">
        <v>136</v>
      </c>
      <c r="I68" s="89"/>
      <c r="J68" s="91" t="s">
        <v>257</v>
      </c>
      <c r="K68" s="91" t="s">
        <v>343</v>
      </c>
    </row>
    <row r="69" spans="1:11" s="57" customFormat="1" ht="15" customHeight="1" x14ac:dyDescent="0.35">
      <c r="A69" s="81" t="s">
        <v>60</v>
      </c>
      <c r="B69" s="96"/>
      <c r="C69" s="82"/>
      <c r="D69" s="96"/>
      <c r="E69" s="97"/>
      <c r="F69" s="98"/>
      <c r="G69" s="99"/>
      <c r="H69" s="97"/>
      <c r="I69" s="97"/>
      <c r="J69" s="101"/>
      <c r="K69" s="101"/>
    </row>
    <row r="70" spans="1:11" s="57" customFormat="1" ht="15" customHeight="1" x14ac:dyDescent="0.35">
      <c r="A70" s="68" t="s">
        <v>61</v>
      </c>
      <c r="B70" s="86" t="s">
        <v>121</v>
      </c>
      <c r="C70" s="73">
        <f t="shared" si="0"/>
        <v>4</v>
      </c>
      <c r="D70" s="72"/>
      <c r="E70" s="72">
        <v>0.5</v>
      </c>
      <c r="F70" s="87">
        <f t="shared" si="2"/>
        <v>2</v>
      </c>
      <c r="G70" s="88">
        <v>43461</v>
      </c>
      <c r="H70" s="88" t="s">
        <v>136</v>
      </c>
      <c r="I70" s="92" t="s">
        <v>499</v>
      </c>
      <c r="J70" s="90" t="s">
        <v>258</v>
      </c>
      <c r="K70" s="91" t="s">
        <v>152</v>
      </c>
    </row>
    <row r="71" spans="1:11" s="57" customFormat="1" ht="15" customHeight="1" x14ac:dyDescent="0.35">
      <c r="A71" s="68" t="s">
        <v>62</v>
      </c>
      <c r="B71" s="86" t="s">
        <v>121</v>
      </c>
      <c r="C71" s="73">
        <f t="shared" si="0"/>
        <v>4</v>
      </c>
      <c r="D71" s="72"/>
      <c r="E71" s="72"/>
      <c r="F71" s="87">
        <f t="shared" si="2"/>
        <v>4</v>
      </c>
      <c r="G71" s="88">
        <v>43440</v>
      </c>
      <c r="H71" s="88">
        <v>43445</v>
      </c>
      <c r="I71" s="92" t="s">
        <v>557</v>
      </c>
      <c r="J71" s="90" t="s">
        <v>160</v>
      </c>
      <c r="K71" s="90" t="s">
        <v>259</v>
      </c>
    </row>
    <row r="72" spans="1:11" s="57" customFormat="1" ht="15" customHeight="1" x14ac:dyDescent="0.35">
      <c r="A72" s="68" t="s">
        <v>63</v>
      </c>
      <c r="B72" s="86" t="s">
        <v>121</v>
      </c>
      <c r="C72" s="73">
        <f>IF(B72="Да, размещен ",4,0)</f>
        <v>4</v>
      </c>
      <c r="D72" s="72"/>
      <c r="E72" s="72"/>
      <c r="F72" s="87">
        <f t="shared" si="2"/>
        <v>4</v>
      </c>
      <c r="G72" s="88">
        <v>43433</v>
      </c>
      <c r="H72" s="88" t="s">
        <v>136</v>
      </c>
      <c r="I72" s="89"/>
      <c r="J72" s="90" t="s">
        <v>260</v>
      </c>
      <c r="K72" s="91" t="s">
        <v>152</v>
      </c>
    </row>
    <row r="73" spans="1:11" s="57" customFormat="1" ht="15" customHeight="1" x14ac:dyDescent="0.35">
      <c r="A73" s="68" t="s">
        <v>64</v>
      </c>
      <c r="B73" s="86" t="s">
        <v>121</v>
      </c>
      <c r="C73" s="73">
        <f>IF(B73="Да, размещен ",4,0)</f>
        <v>4</v>
      </c>
      <c r="D73" s="72"/>
      <c r="E73" s="72"/>
      <c r="F73" s="87">
        <f t="shared" si="2"/>
        <v>4</v>
      </c>
      <c r="G73" s="88">
        <v>43460</v>
      </c>
      <c r="H73" s="88" t="s">
        <v>136</v>
      </c>
      <c r="I73" s="89"/>
      <c r="J73" s="90" t="s">
        <v>161</v>
      </c>
      <c r="K73" s="91" t="s">
        <v>261</v>
      </c>
    </row>
    <row r="74" spans="1:11" s="57" customFormat="1" ht="15" customHeight="1" x14ac:dyDescent="0.35">
      <c r="A74" s="68" t="s">
        <v>65</v>
      </c>
      <c r="B74" s="86" t="s">
        <v>121</v>
      </c>
      <c r="C74" s="73">
        <f>IF(B74="Да, размещен ",4,0)</f>
        <v>4</v>
      </c>
      <c r="D74" s="72"/>
      <c r="E74" s="72">
        <v>0.5</v>
      </c>
      <c r="F74" s="87">
        <f t="shared" si="2"/>
        <v>2</v>
      </c>
      <c r="G74" s="88">
        <v>43419</v>
      </c>
      <c r="H74" s="88" t="s">
        <v>136</v>
      </c>
      <c r="I74" s="92" t="s">
        <v>563</v>
      </c>
      <c r="J74" s="90" t="s">
        <v>262</v>
      </c>
      <c r="K74" s="91" t="s">
        <v>152</v>
      </c>
    </row>
    <row r="75" spans="1:11" s="57" customFormat="1" ht="15" customHeight="1" x14ac:dyDescent="0.35">
      <c r="A75" s="68" t="s">
        <v>66</v>
      </c>
      <c r="B75" s="86" t="s">
        <v>121</v>
      </c>
      <c r="C75" s="73">
        <f>IF(B75="Да, размещен ",4,0)</f>
        <v>4</v>
      </c>
      <c r="D75" s="72"/>
      <c r="E75" s="72"/>
      <c r="F75" s="87">
        <f t="shared" si="2"/>
        <v>4</v>
      </c>
      <c r="G75" s="88">
        <v>43426</v>
      </c>
      <c r="H75" s="88">
        <v>43430</v>
      </c>
      <c r="I75" s="89"/>
      <c r="J75" s="90" t="s">
        <v>349</v>
      </c>
      <c r="K75" s="90" t="s">
        <v>170</v>
      </c>
    </row>
    <row r="76" spans="1:11" s="57" customFormat="1" ht="15" customHeight="1" x14ac:dyDescent="0.35">
      <c r="A76" s="81" t="s">
        <v>67</v>
      </c>
      <c r="B76" s="96"/>
      <c r="C76" s="82"/>
      <c r="D76" s="96"/>
      <c r="E76" s="97"/>
      <c r="F76" s="98"/>
      <c r="G76" s="99"/>
      <c r="H76" s="97"/>
      <c r="I76" s="100"/>
      <c r="J76" s="101"/>
      <c r="K76" s="101"/>
    </row>
    <row r="77" spans="1:11" s="57" customFormat="1" ht="15" customHeight="1" x14ac:dyDescent="0.35">
      <c r="A77" s="68" t="s">
        <v>68</v>
      </c>
      <c r="B77" s="86" t="s">
        <v>121</v>
      </c>
      <c r="C77" s="73">
        <f t="shared" ref="C77:C86" si="3">IF(B77="Да, размещен ",4,0)</f>
        <v>4</v>
      </c>
      <c r="D77" s="72"/>
      <c r="E77" s="72"/>
      <c r="F77" s="87">
        <f t="shared" si="2"/>
        <v>4</v>
      </c>
      <c r="G77" s="88">
        <v>43451</v>
      </c>
      <c r="H77" s="88">
        <v>43452</v>
      </c>
      <c r="I77" s="89"/>
      <c r="J77" s="90" t="s">
        <v>352</v>
      </c>
      <c r="K77" s="90" t="s">
        <v>171</v>
      </c>
    </row>
    <row r="78" spans="1:11" s="57" customFormat="1" ht="15" customHeight="1" x14ac:dyDescent="0.35">
      <c r="A78" s="68" t="s">
        <v>70</v>
      </c>
      <c r="B78" s="86" t="s">
        <v>122</v>
      </c>
      <c r="C78" s="73">
        <f t="shared" si="3"/>
        <v>0</v>
      </c>
      <c r="D78" s="72"/>
      <c r="E78" s="72"/>
      <c r="F78" s="87">
        <f t="shared" ref="F78:F86" si="4">C78*(1-D78)*(1-E78)</f>
        <v>0</v>
      </c>
      <c r="G78" s="88">
        <v>43437</v>
      </c>
      <c r="H78" s="88">
        <v>43493</v>
      </c>
      <c r="I78" s="92" t="s">
        <v>541</v>
      </c>
      <c r="J78" s="90" t="s">
        <v>263</v>
      </c>
      <c r="K78" s="91" t="s">
        <v>152</v>
      </c>
    </row>
    <row r="79" spans="1:11" s="57" customFormat="1" ht="15" customHeight="1" x14ac:dyDescent="0.35">
      <c r="A79" s="68" t="s">
        <v>71</v>
      </c>
      <c r="B79" s="86" t="s">
        <v>122</v>
      </c>
      <c r="C79" s="73">
        <f t="shared" si="3"/>
        <v>0</v>
      </c>
      <c r="D79" s="72"/>
      <c r="E79" s="72"/>
      <c r="F79" s="87">
        <f t="shared" si="4"/>
        <v>0</v>
      </c>
      <c r="G79" s="88">
        <v>43455</v>
      </c>
      <c r="H79" s="88" t="s">
        <v>136</v>
      </c>
      <c r="I79" s="92" t="s">
        <v>498</v>
      </c>
      <c r="J79" s="90" t="s">
        <v>264</v>
      </c>
      <c r="K79" s="91" t="s">
        <v>152</v>
      </c>
    </row>
    <row r="80" spans="1:11" s="57" customFormat="1" ht="15" customHeight="1" x14ac:dyDescent="0.35">
      <c r="A80" s="68" t="s">
        <v>72</v>
      </c>
      <c r="B80" s="86" t="s">
        <v>121</v>
      </c>
      <c r="C80" s="73">
        <f t="shared" si="3"/>
        <v>4</v>
      </c>
      <c r="D80" s="72"/>
      <c r="E80" s="72"/>
      <c r="F80" s="87">
        <f t="shared" si="4"/>
        <v>4</v>
      </c>
      <c r="G80" s="88">
        <v>43439</v>
      </c>
      <c r="H80" s="88" t="s">
        <v>136</v>
      </c>
      <c r="I80" s="89"/>
      <c r="J80" s="90" t="s">
        <v>265</v>
      </c>
      <c r="K80" s="91" t="s">
        <v>152</v>
      </c>
    </row>
    <row r="81" spans="1:11" s="57" customFormat="1" ht="15" customHeight="1" x14ac:dyDescent="0.35">
      <c r="A81" s="68" t="s">
        <v>74</v>
      </c>
      <c r="B81" s="86" t="s">
        <v>121</v>
      </c>
      <c r="C81" s="73">
        <f t="shared" si="3"/>
        <v>4</v>
      </c>
      <c r="D81" s="72"/>
      <c r="E81" s="72"/>
      <c r="F81" s="87">
        <f t="shared" si="4"/>
        <v>4</v>
      </c>
      <c r="G81" s="88">
        <v>43440</v>
      </c>
      <c r="H81" s="88">
        <v>43453</v>
      </c>
      <c r="I81" s="89"/>
      <c r="J81" s="90" t="s">
        <v>266</v>
      </c>
      <c r="K81" s="91" t="s">
        <v>152</v>
      </c>
    </row>
    <row r="82" spans="1:11" s="57" customFormat="1" ht="15" customHeight="1" x14ac:dyDescent="0.35">
      <c r="A82" s="68" t="s">
        <v>75</v>
      </c>
      <c r="B82" s="86" t="s">
        <v>121</v>
      </c>
      <c r="C82" s="73">
        <f t="shared" si="3"/>
        <v>4</v>
      </c>
      <c r="D82" s="72"/>
      <c r="E82" s="72"/>
      <c r="F82" s="87">
        <f t="shared" si="4"/>
        <v>4</v>
      </c>
      <c r="G82" s="88">
        <v>43451</v>
      </c>
      <c r="H82" s="88" t="s">
        <v>136</v>
      </c>
      <c r="I82" s="92"/>
      <c r="J82" s="90" t="s">
        <v>162</v>
      </c>
      <c r="K82" s="90" t="s">
        <v>163</v>
      </c>
    </row>
    <row r="83" spans="1:11" s="57" customFormat="1" ht="15" customHeight="1" x14ac:dyDescent="0.35">
      <c r="A83" s="68" t="s">
        <v>76</v>
      </c>
      <c r="B83" s="86" t="s">
        <v>121</v>
      </c>
      <c r="C83" s="73">
        <f t="shared" si="3"/>
        <v>4</v>
      </c>
      <c r="D83" s="72"/>
      <c r="E83" s="72">
        <v>0.5</v>
      </c>
      <c r="F83" s="87">
        <f t="shared" si="4"/>
        <v>2</v>
      </c>
      <c r="G83" s="88">
        <v>43448</v>
      </c>
      <c r="H83" s="88">
        <v>43451</v>
      </c>
      <c r="I83" s="92" t="s">
        <v>526</v>
      </c>
      <c r="J83" s="90" t="s">
        <v>267</v>
      </c>
      <c r="K83" s="91" t="s">
        <v>152</v>
      </c>
    </row>
    <row r="84" spans="1:11" s="57" customFormat="1" ht="15" customHeight="1" x14ac:dyDescent="0.35">
      <c r="A84" s="68" t="s">
        <v>77</v>
      </c>
      <c r="B84" s="86" t="s">
        <v>121</v>
      </c>
      <c r="C84" s="73">
        <f t="shared" si="3"/>
        <v>4</v>
      </c>
      <c r="D84" s="72"/>
      <c r="E84" s="72"/>
      <c r="F84" s="87">
        <f t="shared" si="4"/>
        <v>4</v>
      </c>
      <c r="G84" s="88">
        <v>43459</v>
      </c>
      <c r="H84" s="88">
        <v>43460</v>
      </c>
      <c r="I84" s="92"/>
      <c r="J84" s="90" t="s">
        <v>500</v>
      </c>
      <c r="K84" s="91" t="s">
        <v>268</v>
      </c>
    </row>
    <row r="85" spans="1:11" s="57" customFormat="1" ht="15" customHeight="1" x14ac:dyDescent="0.35">
      <c r="A85" s="68" t="s">
        <v>78</v>
      </c>
      <c r="B85" s="86" t="s">
        <v>121</v>
      </c>
      <c r="C85" s="73">
        <f t="shared" si="3"/>
        <v>4</v>
      </c>
      <c r="D85" s="72"/>
      <c r="E85" s="72"/>
      <c r="F85" s="87">
        <f t="shared" si="4"/>
        <v>4</v>
      </c>
      <c r="G85" s="88">
        <v>43454</v>
      </c>
      <c r="H85" s="88" t="s">
        <v>136</v>
      </c>
      <c r="I85" s="92"/>
      <c r="J85" s="90" t="s">
        <v>269</v>
      </c>
      <c r="K85" s="90" t="s">
        <v>270</v>
      </c>
    </row>
    <row r="86" spans="1:11" s="57" customFormat="1" ht="15" customHeight="1" x14ac:dyDescent="0.35">
      <c r="A86" s="68" t="s">
        <v>79</v>
      </c>
      <c r="B86" s="86" t="s">
        <v>121</v>
      </c>
      <c r="C86" s="73">
        <f t="shared" si="3"/>
        <v>4</v>
      </c>
      <c r="D86" s="72"/>
      <c r="E86" s="72">
        <v>0.5</v>
      </c>
      <c r="F86" s="87">
        <f t="shared" si="4"/>
        <v>2</v>
      </c>
      <c r="G86" s="88">
        <v>43463</v>
      </c>
      <c r="H86" s="88" t="s">
        <v>136</v>
      </c>
      <c r="I86" s="104" t="s">
        <v>487</v>
      </c>
      <c r="J86" s="90" t="s">
        <v>271</v>
      </c>
      <c r="K86" s="90" t="s">
        <v>184</v>
      </c>
    </row>
    <row r="87" spans="1:11" s="57" customFormat="1" ht="15" customHeight="1" x14ac:dyDescent="0.35">
      <c r="A87" s="81" t="s">
        <v>80</v>
      </c>
      <c r="B87" s="96"/>
      <c r="C87" s="82"/>
      <c r="D87" s="96"/>
      <c r="E87" s="97"/>
      <c r="F87" s="98"/>
      <c r="G87" s="99"/>
      <c r="H87" s="97"/>
      <c r="I87" s="100"/>
      <c r="J87" s="101"/>
      <c r="K87" s="101"/>
    </row>
    <row r="88" spans="1:11" s="57" customFormat="1" ht="15" customHeight="1" x14ac:dyDescent="0.35">
      <c r="A88" s="68" t="s">
        <v>69</v>
      </c>
      <c r="B88" s="86" t="s">
        <v>121</v>
      </c>
      <c r="C88" s="73">
        <f t="shared" ref="C88:C98" si="5">IF(B88="Да, размещен ",4,0)</f>
        <v>4</v>
      </c>
      <c r="D88" s="72"/>
      <c r="E88" s="72"/>
      <c r="F88" s="87">
        <f>C88*(1-D88)*(1-E88)</f>
        <v>4</v>
      </c>
      <c r="G88" s="88">
        <v>43447</v>
      </c>
      <c r="H88" s="88" t="s">
        <v>136</v>
      </c>
      <c r="I88" s="92"/>
      <c r="J88" s="90" t="s">
        <v>501</v>
      </c>
      <c r="K88" s="90" t="s">
        <v>172</v>
      </c>
    </row>
    <row r="89" spans="1:11" s="57" customFormat="1" ht="15" customHeight="1" x14ac:dyDescent="0.35">
      <c r="A89" s="68" t="s">
        <v>81</v>
      </c>
      <c r="B89" s="86" t="s">
        <v>121</v>
      </c>
      <c r="C89" s="73">
        <f t="shared" si="5"/>
        <v>4</v>
      </c>
      <c r="D89" s="72"/>
      <c r="E89" s="72"/>
      <c r="F89" s="87">
        <f>C89*(1-D89)*(1-E89)</f>
        <v>4</v>
      </c>
      <c r="G89" s="88">
        <v>43453</v>
      </c>
      <c r="H89" s="88" t="s">
        <v>136</v>
      </c>
      <c r="I89" s="92"/>
      <c r="J89" s="107" t="s">
        <v>527</v>
      </c>
      <c r="K89" s="90" t="s">
        <v>272</v>
      </c>
    </row>
    <row r="90" spans="1:11" s="57" customFormat="1" ht="15" customHeight="1" x14ac:dyDescent="0.35">
      <c r="A90" s="68" t="s">
        <v>73</v>
      </c>
      <c r="B90" s="86" t="s">
        <v>121</v>
      </c>
      <c r="C90" s="73">
        <f t="shared" si="5"/>
        <v>4</v>
      </c>
      <c r="D90" s="72"/>
      <c r="E90" s="72"/>
      <c r="F90" s="87">
        <f>C90*(1-D90)*(1-E90)</f>
        <v>4</v>
      </c>
      <c r="G90" s="88">
        <v>43459</v>
      </c>
      <c r="H90" s="88">
        <v>43462</v>
      </c>
      <c r="I90" s="92" t="s">
        <v>528</v>
      </c>
      <c r="J90" s="90" t="s">
        <v>359</v>
      </c>
      <c r="K90" s="91" t="s">
        <v>152</v>
      </c>
    </row>
    <row r="91" spans="1:11" s="57" customFormat="1" ht="15" customHeight="1" x14ac:dyDescent="0.35">
      <c r="A91" s="68" t="s">
        <v>82</v>
      </c>
      <c r="B91" s="86" t="s">
        <v>121</v>
      </c>
      <c r="C91" s="73">
        <f t="shared" si="5"/>
        <v>4</v>
      </c>
      <c r="D91" s="72"/>
      <c r="E91" s="72"/>
      <c r="F91" s="87">
        <f>C91*(1-D91)*(1-E91)</f>
        <v>4</v>
      </c>
      <c r="G91" s="88">
        <v>43423</v>
      </c>
      <c r="H91" s="88" t="s">
        <v>136</v>
      </c>
      <c r="I91" s="92"/>
      <c r="J91" s="91" t="s">
        <v>273</v>
      </c>
      <c r="K91" s="93" t="s">
        <v>502</v>
      </c>
    </row>
    <row r="92" spans="1:11" s="57" customFormat="1" ht="15" customHeight="1" x14ac:dyDescent="0.35">
      <c r="A92" s="68" t="s">
        <v>83</v>
      </c>
      <c r="B92" s="86" t="s">
        <v>121</v>
      </c>
      <c r="C92" s="73">
        <f t="shared" si="5"/>
        <v>4</v>
      </c>
      <c r="D92" s="72"/>
      <c r="E92" s="72"/>
      <c r="F92" s="87">
        <f t="shared" ref="F92:F98" si="6">C92*(1-D92)*(1-E92)</f>
        <v>4</v>
      </c>
      <c r="G92" s="88">
        <v>43458</v>
      </c>
      <c r="H92" s="88">
        <v>43461</v>
      </c>
      <c r="I92" s="92"/>
      <c r="J92" s="91" t="s">
        <v>164</v>
      </c>
      <c r="K92" s="93" t="s">
        <v>367</v>
      </c>
    </row>
    <row r="93" spans="1:11" s="57" customFormat="1" ht="15" customHeight="1" x14ac:dyDescent="0.35">
      <c r="A93" s="68" t="s">
        <v>84</v>
      </c>
      <c r="B93" s="86" t="s">
        <v>121</v>
      </c>
      <c r="C93" s="73">
        <f t="shared" si="5"/>
        <v>4</v>
      </c>
      <c r="D93" s="72"/>
      <c r="E93" s="72"/>
      <c r="F93" s="87">
        <f t="shared" si="6"/>
        <v>4</v>
      </c>
      <c r="G93" s="88">
        <v>43439</v>
      </c>
      <c r="H93" s="88" t="s">
        <v>136</v>
      </c>
      <c r="I93" s="89"/>
      <c r="J93" s="91" t="s">
        <v>369</v>
      </c>
      <c r="K93" s="91" t="s">
        <v>152</v>
      </c>
    </row>
    <row r="94" spans="1:11" s="57" customFormat="1" ht="15" customHeight="1" x14ac:dyDescent="0.35">
      <c r="A94" s="68" t="s">
        <v>85</v>
      </c>
      <c r="B94" s="86" t="s">
        <v>121</v>
      </c>
      <c r="C94" s="73">
        <f t="shared" si="5"/>
        <v>4</v>
      </c>
      <c r="D94" s="72"/>
      <c r="E94" s="72"/>
      <c r="F94" s="87">
        <f t="shared" si="6"/>
        <v>4</v>
      </c>
      <c r="G94" s="88">
        <v>43444</v>
      </c>
      <c r="H94" s="88">
        <v>43446</v>
      </c>
      <c r="I94" s="108"/>
      <c r="J94" s="91" t="s">
        <v>165</v>
      </c>
      <c r="K94" s="91" t="s">
        <v>152</v>
      </c>
    </row>
    <row r="95" spans="1:11" s="57" customFormat="1" ht="15" customHeight="1" x14ac:dyDescent="0.35">
      <c r="A95" s="68" t="s">
        <v>86</v>
      </c>
      <c r="B95" s="86" t="s">
        <v>122</v>
      </c>
      <c r="C95" s="73">
        <f t="shared" si="5"/>
        <v>0</v>
      </c>
      <c r="D95" s="72"/>
      <c r="E95" s="72"/>
      <c r="F95" s="87">
        <f t="shared" si="6"/>
        <v>0</v>
      </c>
      <c r="G95" s="88">
        <v>43460</v>
      </c>
      <c r="H95" s="88"/>
      <c r="I95" s="92" t="s">
        <v>564</v>
      </c>
      <c r="J95" s="91" t="s">
        <v>276</v>
      </c>
      <c r="K95" s="91" t="s">
        <v>542</v>
      </c>
    </row>
    <row r="96" spans="1:11" s="57" customFormat="1" ht="15" customHeight="1" x14ac:dyDescent="0.35">
      <c r="A96" s="68" t="s">
        <v>87</v>
      </c>
      <c r="B96" s="86" t="s">
        <v>121</v>
      </c>
      <c r="C96" s="73">
        <f t="shared" si="5"/>
        <v>4</v>
      </c>
      <c r="D96" s="72"/>
      <c r="E96" s="72"/>
      <c r="F96" s="87">
        <f t="shared" si="6"/>
        <v>4</v>
      </c>
      <c r="G96" s="88">
        <v>43458</v>
      </c>
      <c r="H96" s="88" t="s">
        <v>136</v>
      </c>
      <c r="I96" s="92"/>
      <c r="J96" s="91" t="s">
        <v>274</v>
      </c>
      <c r="K96" s="91" t="s">
        <v>275</v>
      </c>
    </row>
    <row r="97" spans="1:11" s="57" customFormat="1" ht="15" customHeight="1" x14ac:dyDescent="0.35">
      <c r="A97" s="68" t="s">
        <v>88</v>
      </c>
      <c r="B97" s="86" t="s">
        <v>121</v>
      </c>
      <c r="C97" s="73">
        <f t="shared" si="5"/>
        <v>4</v>
      </c>
      <c r="D97" s="72"/>
      <c r="E97" s="72">
        <v>0.5</v>
      </c>
      <c r="F97" s="87">
        <f t="shared" si="6"/>
        <v>2</v>
      </c>
      <c r="G97" s="88">
        <v>43438</v>
      </c>
      <c r="H97" s="88" t="s">
        <v>136</v>
      </c>
      <c r="I97" s="104" t="s">
        <v>487</v>
      </c>
      <c r="J97" s="91" t="s">
        <v>166</v>
      </c>
      <c r="K97" s="91" t="s">
        <v>152</v>
      </c>
    </row>
    <row r="98" spans="1:11" s="57" customFormat="1" ht="15" customHeight="1" x14ac:dyDescent="0.35">
      <c r="A98" s="68" t="s">
        <v>89</v>
      </c>
      <c r="B98" s="86" t="s">
        <v>122</v>
      </c>
      <c r="C98" s="73">
        <f t="shared" si="5"/>
        <v>0</v>
      </c>
      <c r="D98" s="72"/>
      <c r="E98" s="72"/>
      <c r="F98" s="87">
        <f t="shared" si="6"/>
        <v>0</v>
      </c>
      <c r="G98" s="88">
        <v>43444</v>
      </c>
      <c r="H98" s="88"/>
      <c r="I98" s="92" t="s">
        <v>503</v>
      </c>
      <c r="J98" s="91" t="s">
        <v>504</v>
      </c>
      <c r="K98" s="91" t="s">
        <v>152</v>
      </c>
    </row>
  </sheetData>
  <autoFilter ref="A6:K98" xr:uid="{00000000-0009-0000-0000-000003000000}"/>
  <mergeCells count="14">
    <mergeCell ref="C4:C5"/>
    <mergeCell ref="A1:K1"/>
    <mergeCell ref="A2:K2"/>
    <mergeCell ref="A3:A5"/>
    <mergeCell ref="C3:F3"/>
    <mergeCell ref="G3:G5"/>
    <mergeCell ref="D4:D5"/>
    <mergeCell ref="F4:F5"/>
    <mergeCell ref="H3:H5"/>
    <mergeCell ref="J3:K3"/>
    <mergeCell ref="E4:E5"/>
    <mergeCell ref="J4:J5"/>
    <mergeCell ref="K4:K5"/>
    <mergeCell ref="I3:I5"/>
  </mergeCells>
  <conditionalFormatting sqref="A7:A2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{C76AC05A-5A71-4847-87E7-6257962239F3}</x14:id>
        </ext>
      </extLst>
    </cfRule>
  </conditionalFormatting>
  <dataValidations count="2">
    <dataValidation type="list" allowBlank="1" showInputMessage="1" showErrorMessage="1" sqref="B25 B37 B46 B54 B69 B76 B87" xr:uid="{00000000-0002-0000-0300-000000000000}">
      <formula1>#REF!</formula1>
    </dataValidation>
    <dataValidation type="list" allowBlank="1" showInputMessage="1" showErrorMessage="1" sqref="B47:B53 B26:B36 B6:B24 B38:B45 B70:B75 B55:B68 B88:B98 B77:B86" xr:uid="{00000000-0002-0000-0300-000001000000}">
      <formula1>$B$4:$B$5</formula1>
    </dataValidation>
  </dataValidations>
  <hyperlinks>
    <hyperlink ref="J9" r:id="rId1" xr:uid="{00000000-0004-0000-0300-000000000000}"/>
    <hyperlink ref="J10" r:id="rId2" xr:uid="{00000000-0004-0000-0300-000001000000}"/>
    <hyperlink ref="J18" r:id="rId3" xr:uid="{00000000-0004-0000-0300-000002000000}"/>
    <hyperlink ref="J27" r:id="rId4" xr:uid="{00000000-0004-0000-0300-000003000000}"/>
    <hyperlink ref="J17" r:id="rId5" xr:uid="{00000000-0004-0000-0300-000004000000}"/>
    <hyperlink ref="J23" r:id="rId6" xr:uid="{00000000-0004-0000-0300-000005000000}"/>
    <hyperlink ref="J36" r:id="rId7" xr:uid="{00000000-0004-0000-0300-000006000000}"/>
    <hyperlink ref="J41" r:id="rId8" xr:uid="{00000000-0004-0000-0300-000007000000}"/>
    <hyperlink ref="J42" r:id="rId9" xr:uid="{00000000-0004-0000-0300-000008000000}"/>
    <hyperlink ref="K47" r:id="rId10" display="http://portal.minfinrd.ru/Menu/Page/115" xr:uid="{00000000-0004-0000-0300-000009000000}"/>
    <hyperlink ref="J53" r:id="rId11" display="http://www.mfsk.ru/law/z_sk" xr:uid="{00000000-0004-0000-0300-00000A000000}"/>
    <hyperlink ref="J68" r:id="rId12" display="http://ufo.ulntc.ru/index.php?mgf=budget/open_budget&amp;slep=net" xr:uid="{00000000-0004-0000-0300-00000B000000}"/>
    <hyperlink ref="J39" r:id="rId13" xr:uid="{00000000-0004-0000-0300-00000C000000}"/>
    <hyperlink ref="K40" r:id="rId14" xr:uid="{00000000-0004-0000-0300-00000D000000}"/>
    <hyperlink ref="J52" r:id="rId15" display="http://www.minfinchr.ru/respublikanskij-byudzhet/zakon-chechenskoj-respubliki-o-respublikanskom-byudzhete-s-prilozheniyami-v-aktualnoj-redaktsii" xr:uid="{00000000-0004-0000-0300-00000E000000}"/>
    <hyperlink ref="K61" r:id="rId16" display="http://budget.permkrai.ru/budget/indicators2018" xr:uid="{00000000-0004-0000-0300-00000F000000}"/>
    <hyperlink ref="K88" r:id="rId17" xr:uid="{00000000-0004-0000-0300-000010000000}"/>
    <hyperlink ref="K64" r:id="rId18" display="http://budget.orb.ru/bs/npa" xr:uid="{00000000-0004-0000-0300-000011000000}"/>
    <hyperlink ref="J21" r:id="rId19" xr:uid="{00000000-0004-0000-0300-000012000000}"/>
    <hyperlink ref="J73" r:id="rId20" xr:uid="{00000000-0004-0000-0300-000013000000}"/>
    <hyperlink ref="K22" r:id="rId21" xr:uid="{00000000-0004-0000-0300-000014000000}"/>
    <hyperlink ref="K26" r:id="rId22" display="http://budget.karelia.ru/byudzhet/dokumenty/2018" xr:uid="{00000000-0004-0000-0300-000015000000}"/>
    <hyperlink ref="J84" r:id="rId23" display="http://mfnso.nso.ru/page/2755" xr:uid="{00000000-0004-0000-0300-000016000000}"/>
    <hyperlink ref="K86" r:id="rId24" display="http://open.findep.org/" xr:uid="{00000000-0004-0000-0300-000017000000}"/>
    <hyperlink ref="J97" r:id="rId25" xr:uid="{00000000-0004-0000-0300-000018000000}"/>
    <hyperlink ref="J98" r:id="rId26" xr:uid="{00000000-0004-0000-0300-000019000000}"/>
    <hyperlink ref="J32" r:id="rId27" xr:uid="{00000000-0004-0000-0300-00001A000000}"/>
    <hyperlink ref="K89" r:id="rId28" xr:uid="{00000000-0004-0000-0300-00001B000000}"/>
    <hyperlink ref="J7" r:id="rId29" xr:uid="{00000000-0004-0000-0300-00001C000000}"/>
    <hyperlink ref="J8" r:id="rId30" xr:uid="{00000000-0004-0000-0300-00001D000000}"/>
    <hyperlink ref="J11" r:id="rId31" xr:uid="{00000000-0004-0000-0300-00001E000000}"/>
    <hyperlink ref="J12" r:id="rId32" xr:uid="{00000000-0004-0000-0300-00001F000000}"/>
    <hyperlink ref="J13" r:id="rId33" xr:uid="{00000000-0004-0000-0300-000020000000}"/>
    <hyperlink ref="J19" r:id="rId34" xr:uid="{00000000-0004-0000-0300-000021000000}"/>
    <hyperlink ref="J20" r:id="rId35" xr:uid="{00000000-0004-0000-0300-000022000000}"/>
    <hyperlink ref="J26" r:id="rId36" xr:uid="{00000000-0004-0000-0300-000023000000}"/>
    <hyperlink ref="J28" r:id="rId37" xr:uid="{00000000-0004-0000-0300-000024000000}"/>
    <hyperlink ref="J29" r:id="rId38" xr:uid="{00000000-0004-0000-0300-000025000000}"/>
    <hyperlink ref="J30" r:id="rId39" xr:uid="{00000000-0004-0000-0300-000026000000}"/>
    <hyperlink ref="J31" r:id="rId40" display="http://finance.lenobl.ru/pravovaya-baza/oz/byudzhet-lo/ob2019/130oz/" xr:uid="{00000000-0004-0000-0300-000027000000}"/>
    <hyperlink ref="J34" r:id="rId41" xr:uid="{00000000-0004-0000-0300-000028000000}"/>
    <hyperlink ref="J35" r:id="rId42" xr:uid="{00000000-0004-0000-0300-000029000000}"/>
    <hyperlink ref="J38" r:id="rId43" xr:uid="{00000000-0004-0000-0300-00002A000000}"/>
    <hyperlink ref="J40" r:id="rId44" xr:uid="{00000000-0004-0000-0300-00002B000000}"/>
    <hyperlink ref="J43" r:id="rId45" xr:uid="{00000000-0004-0000-0300-00002C000000}"/>
    <hyperlink ref="J48" r:id="rId46" xr:uid="{00000000-0004-0000-0300-00002D000000}"/>
    <hyperlink ref="J50" r:id="rId47" xr:uid="{00000000-0004-0000-0300-00002E000000}"/>
    <hyperlink ref="J51" r:id="rId48" xr:uid="{00000000-0004-0000-0300-00002F000000}"/>
    <hyperlink ref="J55" r:id="rId49" xr:uid="{00000000-0004-0000-0300-000030000000}"/>
    <hyperlink ref="J58" r:id="rId50" xr:uid="{00000000-0004-0000-0300-000031000000}"/>
    <hyperlink ref="K60" r:id="rId51" xr:uid="{00000000-0004-0000-0300-000032000000}"/>
    <hyperlink ref="J59" r:id="rId52" xr:uid="{00000000-0004-0000-0300-000033000000}"/>
    <hyperlink ref="J62" r:id="rId53" xr:uid="{00000000-0004-0000-0300-000034000000}"/>
    <hyperlink ref="J63" r:id="rId54" xr:uid="{00000000-0004-0000-0300-000035000000}"/>
    <hyperlink ref="J64" r:id="rId55" xr:uid="{00000000-0004-0000-0300-000036000000}"/>
    <hyperlink ref="J65" r:id="rId56" xr:uid="{00000000-0004-0000-0300-000037000000}"/>
    <hyperlink ref="J66" r:id="rId57" xr:uid="{00000000-0004-0000-0300-000038000000}"/>
    <hyperlink ref="J67" r:id="rId58" xr:uid="{00000000-0004-0000-0300-000039000000}"/>
    <hyperlink ref="J70" r:id="rId59" xr:uid="{00000000-0004-0000-0300-00003A000000}"/>
    <hyperlink ref="J71" r:id="rId60" location="document_list" xr:uid="{00000000-0004-0000-0300-00003B000000}"/>
    <hyperlink ref="J72" r:id="rId61" xr:uid="{00000000-0004-0000-0300-00003C000000}"/>
    <hyperlink ref="J74" display="https://depfin.admhmao.ru/otkrytyy-byudzhet/planirovanie-byudzheta/zakony-o-byudzhete-avtonomnogo-okruga/na-2019-god-i-planovyy-period-2020-i-2021-godov/2098138/zakon-khanty-mansiyskogo-avtonomnogo-okruga-yugry-ot-15-11-2018-goda-91-oz-o-byudzhete-khanty-" xr:uid="{00000000-0004-0000-0300-00003D000000}"/>
    <hyperlink ref="J88" r:id="rId62" xr:uid="{00000000-0004-0000-0300-00003E000000}"/>
    <hyperlink ref="J78" r:id="rId63" xr:uid="{00000000-0004-0000-0300-00003F000000}"/>
    <hyperlink ref="J79" r:id="rId64" xr:uid="{00000000-0004-0000-0300-000040000000}"/>
    <hyperlink ref="J80" r:id="rId65" xr:uid="{00000000-0004-0000-0300-000041000000}"/>
    <hyperlink ref="J81" r:id="rId66" xr:uid="{00000000-0004-0000-0300-000042000000}"/>
    <hyperlink ref="J82" r:id="rId67" xr:uid="{00000000-0004-0000-0300-000043000000}"/>
    <hyperlink ref="J83" r:id="rId68" xr:uid="{00000000-0004-0000-0300-000044000000}"/>
    <hyperlink ref="J85" r:id="rId69" xr:uid="{00000000-0004-0000-0300-000045000000}"/>
    <hyperlink ref="J86" r:id="rId70" xr:uid="{00000000-0004-0000-0300-000046000000}"/>
    <hyperlink ref="J91" r:id="rId71" xr:uid="{00000000-0004-0000-0300-000047000000}"/>
    <hyperlink ref="J92" r:id="rId72" xr:uid="{00000000-0004-0000-0300-000048000000}"/>
    <hyperlink ref="J94" r:id="rId73" xr:uid="{00000000-0004-0000-0300-000049000000}"/>
    <hyperlink ref="K16" r:id="rId74" xr:uid="{00000000-0004-0000-0300-00004A000000}"/>
    <hyperlink ref="K24" r:id="rId75" xr:uid="{00000000-0004-0000-0300-00004B000000}"/>
    <hyperlink ref="K31" r:id="rId76" xr:uid="{00000000-0004-0000-0300-00004C000000}"/>
    <hyperlink ref="K52" r:id="rId77" xr:uid="{00000000-0004-0000-0300-00004D000000}"/>
    <hyperlink ref="K53" r:id="rId78" xr:uid="{00000000-0004-0000-0300-00004E000000}"/>
    <hyperlink ref="K82" r:id="rId79" xr:uid="{00000000-0004-0000-0300-00004F000000}"/>
    <hyperlink ref="K84" r:id="rId80" xr:uid="{00000000-0004-0000-0300-000050000000}"/>
    <hyperlink ref="K85" r:id="rId81" xr:uid="{00000000-0004-0000-0300-000051000000}"/>
    <hyperlink ref="K96" r:id="rId82" xr:uid="{00000000-0004-0000-0300-000052000000}"/>
    <hyperlink ref="J14" r:id="rId83" xr:uid="{00000000-0004-0000-0300-000053000000}"/>
    <hyperlink ref="J15" r:id="rId84" xr:uid="{00000000-0004-0000-0300-000054000000}"/>
    <hyperlink ref="K21" r:id="rId85" xr:uid="{00000000-0004-0000-0300-000055000000}"/>
    <hyperlink ref="J33" r:id="rId86" xr:uid="{00000000-0004-0000-0300-000056000000}"/>
    <hyperlink ref="K41" r:id="rId87" xr:uid="{00000000-0004-0000-0300-000057000000}"/>
    <hyperlink ref="J44" r:id="rId88" xr:uid="{00000000-0004-0000-0300-000058000000}"/>
    <hyperlink ref="K45" r:id="rId89" xr:uid="{00000000-0004-0000-0300-000059000000}"/>
    <hyperlink ref="J47" r:id="rId90" xr:uid="{00000000-0004-0000-0300-00005A000000}"/>
    <hyperlink ref="J56" r:id="rId91" xr:uid="{00000000-0004-0000-0300-00005B000000}"/>
    <hyperlink ref="J57" r:id="rId92" xr:uid="{00000000-0004-0000-0300-00005C000000}"/>
    <hyperlink ref="J61" r:id="rId93" xr:uid="{00000000-0004-0000-0300-00005D000000}"/>
    <hyperlink ref="K67" r:id="rId94" xr:uid="{00000000-0004-0000-0300-00005E000000}"/>
    <hyperlink ref="K68" r:id="rId95" xr:uid="{00000000-0004-0000-0300-00005F000000}"/>
    <hyperlink ref="J75" r:id="rId96" xr:uid="{00000000-0004-0000-0300-000060000000}"/>
    <hyperlink ref="J77" r:id="rId97" xr:uid="{00000000-0004-0000-0300-000061000000}"/>
    <hyperlink ref="J90" r:id="rId98" xr:uid="{00000000-0004-0000-0300-000062000000}"/>
    <hyperlink ref="K91" r:id="rId99" location="/documents" display="/documents" xr:uid="{00000000-0004-0000-0300-000063000000}"/>
    <hyperlink ref="K92" r:id="rId100" xr:uid="{00000000-0004-0000-0300-000064000000}"/>
    <hyperlink ref="J93" r:id="rId101" xr:uid="{00000000-0004-0000-0300-000065000000}"/>
    <hyperlink ref="J89" r:id="rId102" xr:uid="{00000000-0004-0000-0300-000066000000}"/>
    <hyperlink ref="K95" r:id="rId103" xr:uid="{00000000-0004-0000-0300-000067000000}"/>
  </hyperlinks>
  <pageMargins left="0.70866141732283472" right="0.70866141732283472" top="0.74803149606299213" bottom="0.74803149606299213" header="0.31496062992125984" footer="0.31496062992125984"/>
  <pageSetup paperSize="9" scale="68" fitToHeight="3" orientation="landscape" r:id="rId104"/>
  <headerFooter>
    <oddFooter>&amp;R&amp;8&amp;P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6AC05A-5A71-4847-87E7-6257962239F3}">
            <x14:dataBar minLength="0" maxLength="100" negativeBarColorSameAsPositive="1" axisPosition="none">
              <x14:cfvo type="min"/>
              <x14:cfvo type="max"/>
            </x14:dataBar>
          </x14:cfRule>
          <xm:sqref>A7:A24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13"/>
  <sheetViews>
    <sheetView zoomScaleNormal="100" workbookViewId="0">
      <pane ySplit="5" topLeftCell="A6" activePane="bottomLeft" state="frozen"/>
      <selection activeCell="G33" sqref="G33:G2385"/>
      <selection pane="bottomLeft" activeCell="A45" sqref="A45"/>
    </sheetView>
  </sheetViews>
  <sheetFormatPr defaultColWidth="9.1796875" defaultRowHeight="14.5" x14ac:dyDescent="0.35"/>
  <cols>
    <col min="1" max="1" width="35" style="3" customWidth="1"/>
    <col min="2" max="2" width="36.7265625" style="13" customWidth="1"/>
    <col min="3" max="3" width="10.7265625" style="5" customWidth="1"/>
    <col min="4" max="6" width="12.7265625" style="3" customWidth="1"/>
    <col min="7" max="7" width="12.7265625" style="18" customWidth="1"/>
    <col min="8" max="8" width="14.81640625" style="3" bestFit="1" customWidth="1"/>
    <col min="9" max="9" width="17.26953125" style="3" customWidth="1"/>
    <col min="10" max="16384" width="9.1796875" style="59"/>
  </cols>
  <sheetData>
    <row r="1" spans="1:9" s="1" customFormat="1" ht="30" customHeight="1" x14ac:dyDescent="0.3">
      <c r="A1" s="175" t="s">
        <v>210</v>
      </c>
      <c r="B1" s="175"/>
      <c r="C1" s="175"/>
      <c r="D1" s="175"/>
      <c r="E1" s="175"/>
      <c r="F1" s="175"/>
      <c r="G1" s="175"/>
      <c r="H1" s="175"/>
      <c r="I1" s="183"/>
    </row>
    <row r="2" spans="1:9" s="1" customFormat="1" ht="15" customHeight="1" x14ac:dyDescent="0.3">
      <c r="A2" s="184" t="s">
        <v>529</v>
      </c>
      <c r="B2" s="184"/>
      <c r="C2" s="184"/>
      <c r="D2" s="184"/>
      <c r="E2" s="184"/>
      <c r="F2" s="184"/>
      <c r="G2" s="184"/>
      <c r="H2" s="184"/>
      <c r="I2" s="185"/>
    </row>
    <row r="3" spans="1:9" ht="52.5" customHeight="1" x14ac:dyDescent="0.35">
      <c r="A3" s="174" t="s">
        <v>98</v>
      </c>
      <c r="B3" s="79" t="str">
        <f>'Оценка (раздел 1)'!F3</f>
        <v>1.2 Содержится ли в составе закона о бюджете приложение о прогнозируемых объемах поступлений по видам доходов на 2019 год и на плановый период 2020 и 2021 годов?</v>
      </c>
      <c r="C3" s="109" t="s">
        <v>111</v>
      </c>
      <c r="D3" s="179" t="s">
        <v>180</v>
      </c>
      <c r="E3" s="179" t="s">
        <v>134</v>
      </c>
      <c r="F3" s="174" t="s">
        <v>209</v>
      </c>
      <c r="G3" s="186"/>
      <c r="H3" s="186"/>
      <c r="I3" s="179" t="s">
        <v>176</v>
      </c>
    </row>
    <row r="4" spans="1:9" ht="15" customHeight="1" x14ac:dyDescent="0.35">
      <c r="A4" s="179"/>
      <c r="B4" s="80" t="str">
        <f>'Методика (раздел 1)'!B14</f>
        <v>Да, содержится</v>
      </c>
      <c r="C4" s="182" t="s">
        <v>100</v>
      </c>
      <c r="D4" s="179"/>
      <c r="E4" s="179"/>
      <c r="F4" s="174" t="s">
        <v>126</v>
      </c>
      <c r="G4" s="174" t="s">
        <v>129</v>
      </c>
      <c r="H4" s="174" t="s">
        <v>181</v>
      </c>
      <c r="I4" s="179"/>
    </row>
    <row r="5" spans="1:9" ht="28.5" customHeight="1" x14ac:dyDescent="0.35">
      <c r="A5" s="179"/>
      <c r="B5" s="80" t="str">
        <f>'Методика (раздел 1)'!B15</f>
        <v>Нет, не содержится или не отвечает требованиям</v>
      </c>
      <c r="C5" s="179"/>
      <c r="D5" s="179"/>
      <c r="E5" s="179"/>
      <c r="F5" s="179"/>
      <c r="G5" s="179"/>
      <c r="H5" s="179"/>
      <c r="I5" s="179"/>
    </row>
    <row r="6" spans="1:9" s="57" customFormat="1" ht="15" customHeight="1" x14ac:dyDescent="0.35">
      <c r="A6" s="110" t="s">
        <v>0</v>
      </c>
      <c r="B6" s="111"/>
      <c r="C6" s="110"/>
      <c r="D6" s="111"/>
      <c r="E6" s="111"/>
      <c r="F6" s="111"/>
      <c r="G6" s="112"/>
      <c r="H6" s="111"/>
      <c r="I6" s="113"/>
    </row>
    <row r="7" spans="1:9" s="57" customFormat="1" ht="15" customHeight="1" x14ac:dyDescent="0.35">
      <c r="A7" s="114" t="s">
        <v>1</v>
      </c>
      <c r="B7" s="72" t="s">
        <v>104</v>
      </c>
      <c r="C7" s="73">
        <f>IF(B7="Да, содержится",2,0)</f>
        <v>2</v>
      </c>
      <c r="D7" s="72" t="s">
        <v>137</v>
      </c>
      <c r="E7" s="72" t="s">
        <v>137</v>
      </c>
      <c r="F7" s="72">
        <v>337</v>
      </c>
      <c r="G7" s="88">
        <f>'1.1'!G7</f>
        <v>43453</v>
      </c>
      <c r="H7" s="72">
        <v>11</v>
      </c>
      <c r="I7" s="115"/>
    </row>
    <row r="8" spans="1:9" s="57" customFormat="1" ht="15" customHeight="1" x14ac:dyDescent="0.35">
      <c r="A8" s="114" t="s">
        <v>2</v>
      </c>
      <c r="B8" s="72" t="s">
        <v>104</v>
      </c>
      <c r="C8" s="73">
        <f t="shared" ref="C8:C71" si="0">IF(B8="Да, содержится",2,0)</f>
        <v>2</v>
      </c>
      <c r="D8" s="72" t="s">
        <v>137</v>
      </c>
      <c r="E8" s="72" t="s">
        <v>137</v>
      </c>
      <c r="F8" s="72" t="s">
        <v>279</v>
      </c>
      <c r="G8" s="88">
        <f>'1.1'!G8</f>
        <v>43446</v>
      </c>
      <c r="H8" s="72">
        <v>1</v>
      </c>
      <c r="I8" s="115"/>
    </row>
    <row r="9" spans="1:9" s="57" customFormat="1" ht="15" customHeight="1" x14ac:dyDescent="0.35">
      <c r="A9" s="114" t="s">
        <v>3</v>
      </c>
      <c r="B9" s="72" t="s">
        <v>104</v>
      </c>
      <c r="C9" s="73">
        <f t="shared" si="0"/>
        <v>2</v>
      </c>
      <c r="D9" s="72" t="s">
        <v>137</v>
      </c>
      <c r="E9" s="72" t="s">
        <v>137</v>
      </c>
      <c r="F9" s="72" t="s">
        <v>283</v>
      </c>
      <c r="G9" s="88">
        <f>'1.1'!G9</f>
        <v>43458</v>
      </c>
      <c r="H9" s="72">
        <v>1</v>
      </c>
      <c r="I9" s="115"/>
    </row>
    <row r="10" spans="1:9" s="57" customFormat="1" ht="15" customHeight="1" x14ac:dyDescent="0.35">
      <c r="A10" s="114" t="s">
        <v>4</v>
      </c>
      <c r="B10" s="72" t="s">
        <v>104</v>
      </c>
      <c r="C10" s="73">
        <f t="shared" si="0"/>
        <v>2</v>
      </c>
      <c r="D10" s="72" t="s">
        <v>137</v>
      </c>
      <c r="E10" s="72" t="s">
        <v>137</v>
      </c>
      <c r="F10" s="72" t="s">
        <v>284</v>
      </c>
      <c r="G10" s="88">
        <f>'1.1'!G10</f>
        <v>43454</v>
      </c>
      <c r="H10" s="72">
        <v>2</v>
      </c>
      <c r="I10" s="115"/>
    </row>
    <row r="11" spans="1:9" s="57" customFormat="1" ht="15" customHeight="1" x14ac:dyDescent="0.35">
      <c r="A11" s="114" t="s">
        <v>5</v>
      </c>
      <c r="B11" s="72" t="s">
        <v>104</v>
      </c>
      <c r="C11" s="73">
        <f t="shared" si="0"/>
        <v>2</v>
      </c>
      <c r="D11" s="72" t="s">
        <v>137</v>
      </c>
      <c r="E11" s="72" t="s">
        <v>137</v>
      </c>
      <c r="F11" s="72" t="s">
        <v>285</v>
      </c>
      <c r="G11" s="88">
        <f>'1.1'!G11</f>
        <v>43447</v>
      </c>
      <c r="H11" s="72">
        <v>3</v>
      </c>
      <c r="I11" s="115"/>
    </row>
    <row r="12" spans="1:9" s="57" customFormat="1" ht="15" customHeight="1" x14ac:dyDescent="0.35">
      <c r="A12" s="114" t="s">
        <v>6</v>
      </c>
      <c r="B12" s="72" t="s">
        <v>104</v>
      </c>
      <c r="C12" s="73">
        <f t="shared" si="0"/>
        <v>2</v>
      </c>
      <c r="D12" s="72" t="s">
        <v>137</v>
      </c>
      <c r="E12" s="72" t="s">
        <v>137</v>
      </c>
      <c r="F12" s="72" t="s">
        <v>286</v>
      </c>
      <c r="G12" s="88">
        <f>'1.1'!G12</f>
        <v>43440</v>
      </c>
      <c r="H12" s="86" t="s">
        <v>294</v>
      </c>
      <c r="I12" s="115"/>
    </row>
    <row r="13" spans="1:9" s="57" customFormat="1" ht="15" customHeight="1" x14ac:dyDescent="0.35">
      <c r="A13" s="114" t="s">
        <v>7</v>
      </c>
      <c r="B13" s="72" t="s">
        <v>104</v>
      </c>
      <c r="C13" s="73">
        <f t="shared" si="0"/>
        <v>2</v>
      </c>
      <c r="D13" s="72" t="s">
        <v>137</v>
      </c>
      <c r="E13" s="72" t="s">
        <v>137</v>
      </c>
      <c r="F13" s="72" t="s">
        <v>288</v>
      </c>
      <c r="G13" s="88">
        <f>'1.1'!G13</f>
        <v>43458</v>
      </c>
      <c r="H13" s="72" t="s">
        <v>287</v>
      </c>
      <c r="I13" s="115"/>
    </row>
    <row r="14" spans="1:9" s="57" customFormat="1" ht="15" customHeight="1" x14ac:dyDescent="0.35">
      <c r="A14" s="114" t="s">
        <v>8</v>
      </c>
      <c r="B14" s="72" t="s">
        <v>104</v>
      </c>
      <c r="C14" s="73">
        <f t="shared" si="0"/>
        <v>2</v>
      </c>
      <c r="D14" s="72" t="s">
        <v>137</v>
      </c>
      <c r="E14" s="72" t="s">
        <v>137</v>
      </c>
      <c r="F14" s="72" t="s">
        <v>289</v>
      </c>
      <c r="G14" s="88">
        <f>'1.1'!G14</f>
        <v>43441</v>
      </c>
      <c r="H14" s="72" t="s">
        <v>281</v>
      </c>
      <c r="I14" s="115"/>
    </row>
    <row r="15" spans="1:9" s="57" customFormat="1" ht="15" customHeight="1" x14ac:dyDescent="0.35">
      <c r="A15" s="114" t="s">
        <v>9</v>
      </c>
      <c r="B15" s="72" t="s">
        <v>103</v>
      </c>
      <c r="C15" s="73">
        <f t="shared" si="0"/>
        <v>0</v>
      </c>
      <c r="D15" s="72" t="s">
        <v>138</v>
      </c>
      <c r="E15" s="72" t="s">
        <v>138</v>
      </c>
      <c r="F15" s="72" t="s">
        <v>290</v>
      </c>
      <c r="G15" s="88">
        <f>'1.1'!G15</f>
        <v>43458</v>
      </c>
      <c r="H15" s="72" t="s">
        <v>138</v>
      </c>
      <c r="I15" s="74"/>
    </row>
    <row r="16" spans="1:9" s="57" customFormat="1" ht="15" customHeight="1" x14ac:dyDescent="0.35">
      <c r="A16" s="114" t="s">
        <v>10</v>
      </c>
      <c r="B16" s="72" t="s">
        <v>103</v>
      </c>
      <c r="C16" s="73">
        <f t="shared" si="0"/>
        <v>0</v>
      </c>
      <c r="D16" s="72" t="s">
        <v>137</v>
      </c>
      <c r="E16" s="72" t="s">
        <v>137</v>
      </c>
      <c r="F16" s="72" t="s">
        <v>291</v>
      </c>
      <c r="G16" s="88">
        <f>'1.1'!G16</f>
        <v>43446</v>
      </c>
      <c r="H16" s="72">
        <v>5</v>
      </c>
      <c r="I16" s="74" t="s">
        <v>507</v>
      </c>
    </row>
    <row r="17" spans="1:9" s="57" customFormat="1" ht="15" customHeight="1" x14ac:dyDescent="0.35">
      <c r="A17" s="114" t="s">
        <v>11</v>
      </c>
      <c r="B17" s="72" t="s">
        <v>103</v>
      </c>
      <c r="C17" s="73">
        <f t="shared" si="0"/>
        <v>0</v>
      </c>
      <c r="D17" s="72" t="s">
        <v>138</v>
      </c>
      <c r="E17" s="72" t="s">
        <v>137</v>
      </c>
      <c r="F17" s="72" t="s">
        <v>371</v>
      </c>
      <c r="G17" s="88">
        <f>'1.1'!G17</f>
        <v>43437</v>
      </c>
      <c r="H17" s="72">
        <v>8</v>
      </c>
      <c r="I17" s="74" t="s">
        <v>506</v>
      </c>
    </row>
    <row r="18" spans="1:9" s="57" customFormat="1" ht="15" customHeight="1" x14ac:dyDescent="0.35">
      <c r="A18" s="114" t="s">
        <v>12</v>
      </c>
      <c r="B18" s="72" t="s">
        <v>104</v>
      </c>
      <c r="C18" s="73">
        <f t="shared" si="0"/>
        <v>2</v>
      </c>
      <c r="D18" s="72" t="s">
        <v>137</v>
      </c>
      <c r="E18" s="72" t="s">
        <v>137</v>
      </c>
      <c r="F18" s="72" t="s">
        <v>292</v>
      </c>
      <c r="G18" s="88">
        <f>'1.1'!G18</f>
        <v>43460</v>
      </c>
      <c r="H18" s="72">
        <v>1</v>
      </c>
      <c r="I18" s="115"/>
    </row>
    <row r="19" spans="1:9" s="57" customFormat="1" ht="15" customHeight="1" x14ac:dyDescent="0.35">
      <c r="A19" s="114" t="s">
        <v>13</v>
      </c>
      <c r="B19" s="72" t="s">
        <v>104</v>
      </c>
      <c r="C19" s="73">
        <f t="shared" si="0"/>
        <v>2</v>
      </c>
      <c r="D19" s="72" t="s">
        <v>137</v>
      </c>
      <c r="E19" s="72" t="s">
        <v>137</v>
      </c>
      <c r="F19" s="72" t="s">
        <v>293</v>
      </c>
      <c r="G19" s="88">
        <f>'1.1'!G19</f>
        <v>43454</v>
      </c>
      <c r="H19" s="86" t="s">
        <v>294</v>
      </c>
      <c r="I19" s="115"/>
    </row>
    <row r="20" spans="1:9" s="57" customFormat="1" ht="15" customHeight="1" x14ac:dyDescent="0.35">
      <c r="A20" s="114" t="s">
        <v>14</v>
      </c>
      <c r="B20" s="72" t="s">
        <v>104</v>
      </c>
      <c r="C20" s="73">
        <f t="shared" si="0"/>
        <v>2</v>
      </c>
      <c r="D20" s="72" t="s">
        <v>137</v>
      </c>
      <c r="E20" s="72" t="s">
        <v>137</v>
      </c>
      <c r="F20" s="72" t="s">
        <v>295</v>
      </c>
      <c r="G20" s="88">
        <f>'1.1'!G20</f>
        <v>43455</v>
      </c>
      <c r="H20" s="72">
        <v>4</v>
      </c>
      <c r="I20" s="115"/>
    </row>
    <row r="21" spans="1:9" s="57" customFormat="1" ht="15" customHeight="1" x14ac:dyDescent="0.35">
      <c r="A21" s="114" t="s">
        <v>15</v>
      </c>
      <c r="B21" s="72" t="s">
        <v>104</v>
      </c>
      <c r="C21" s="73">
        <f t="shared" si="0"/>
        <v>2</v>
      </c>
      <c r="D21" s="72" t="s">
        <v>137</v>
      </c>
      <c r="E21" s="72" t="s">
        <v>137</v>
      </c>
      <c r="F21" s="72" t="s">
        <v>296</v>
      </c>
      <c r="G21" s="88">
        <f>'1.1'!G21</f>
        <v>43462</v>
      </c>
      <c r="H21" s="72">
        <v>9</v>
      </c>
      <c r="I21" s="115"/>
    </row>
    <row r="22" spans="1:9" s="57" customFormat="1" ht="15" customHeight="1" x14ac:dyDescent="0.35">
      <c r="A22" s="114" t="s">
        <v>16</v>
      </c>
      <c r="B22" s="72" t="s">
        <v>104</v>
      </c>
      <c r="C22" s="73">
        <f t="shared" si="0"/>
        <v>2</v>
      </c>
      <c r="D22" s="72" t="s">
        <v>137</v>
      </c>
      <c r="E22" s="72" t="s">
        <v>137</v>
      </c>
      <c r="F22" s="72" t="s">
        <v>298</v>
      </c>
      <c r="G22" s="88">
        <f>'1.1'!G22</f>
        <v>43455</v>
      </c>
      <c r="H22" s="72" t="s">
        <v>278</v>
      </c>
      <c r="I22" s="115"/>
    </row>
    <row r="23" spans="1:9" s="57" customFormat="1" ht="15" customHeight="1" x14ac:dyDescent="0.35">
      <c r="A23" s="114" t="s">
        <v>17</v>
      </c>
      <c r="B23" s="72" t="s">
        <v>104</v>
      </c>
      <c r="C23" s="73">
        <f t="shared" si="0"/>
        <v>2</v>
      </c>
      <c r="D23" s="72" t="s">
        <v>137</v>
      </c>
      <c r="E23" s="72" t="s">
        <v>137</v>
      </c>
      <c r="F23" s="72" t="s">
        <v>299</v>
      </c>
      <c r="G23" s="88">
        <f>'1.1'!G23</f>
        <v>43458</v>
      </c>
      <c r="H23" s="72" t="s">
        <v>281</v>
      </c>
      <c r="I23" s="115"/>
    </row>
    <row r="24" spans="1:9" s="57" customFormat="1" ht="15" customHeight="1" x14ac:dyDescent="0.35">
      <c r="A24" s="114" t="s">
        <v>576</v>
      </c>
      <c r="B24" s="72" t="s">
        <v>103</v>
      </c>
      <c r="C24" s="73">
        <f t="shared" si="0"/>
        <v>0</v>
      </c>
      <c r="D24" s="116" t="s">
        <v>138</v>
      </c>
      <c r="E24" s="72" t="s">
        <v>138</v>
      </c>
      <c r="F24" s="72">
        <v>30</v>
      </c>
      <c r="G24" s="88">
        <f>'1.1'!G24</f>
        <v>43425</v>
      </c>
      <c r="H24" s="72" t="s">
        <v>138</v>
      </c>
      <c r="I24" s="115"/>
    </row>
    <row r="25" spans="1:9" s="57" customFormat="1" ht="15" customHeight="1" x14ac:dyDescent="0.35">
      <c r="A25" s="110" t="s">
        <v>19</v>
      </c>
      <c r="B25" s="117"/>
      <c r="C25" s="118"/>
      <c r="D25" s="117"/>
      <c r="E25" s="117"/>
      <c r="F25" s="117"/>
      <c r="G25" s="119"/>
      <c r="H25" s="117"/>
      <c r="I25" s="120"/>
    </row>
    <row r="26" spans="1:9" s="57" customFormat="1" ht="15" customHeight="1" x14ac:dyDescent="0.35">
      <c r="A26" s="114" t="s">
        <v>20</v>
      </c>
      <c r="B26" s="72" t="s">
        <v>103</v>
      </c>
      <c r="C26" s="73">
        <f t="shared" si="0"/>
        <v>0</v>
      </c>
      <c r="D26" s="116" t="s">
        <v>138</v>
      </c>
      <c r="E26" s="72" t="s">
        <v>138</v>
      </c>
      <c r="F26" s="72" t="s">
        <v>300</v>
      </c>
      <c r="G26" s="88">
        <f>'1.1'!G26</f>
        <v>43455</v>
      </c>
      <c r="H26" s="72" t="s">
        <v>138</v>
      </c>
      <c r="I26" s="115"/>
    </row>
    <row r="27" spans="1:9" s="57" customFormat="1" ht="15" customHeight="1" x14ac:dyDescent="0.35">
      <c r="A27" s="114" t="s">
        <v>21</v>
      </c>
      <c r="B27" s="72" t="s">
        <v>103</v>
      </c>
      <c r="C27" s="73">
        <f t="shared" si="0"/>
        <v>0</v>
      </c>
      <c r="D27" s="116" t="s">
        <v>138</v>
      </c>
      <c r="E27" s="72" t="s">
        <v>138</v>
      </c>
      <c r="F27" s="72" t="s">
        <v>301</v>
      </c>
      <c r="G27" s="88">
        <f>'1.1'!G27</f>
        <v>43433</v>
      </c>
      <c r="H27" s="72" t="s">
        <v>138</v>
      </c>
      <c r="I27" s="115"/>
    </row>
    <row r="28" spans="1:9" s="57" customFormat="1" ht="15" customHeight="1" x14ac:dyDescent="0.35">
      <c r="A28" s="114" t="s">
        <v>22</v>
      </c>
      <c r="B28" s="72" t="s">
        <v>104</v>
      </c>
      <c r="C28" s="73">
        <f t="shared" si="0"/>
        <v>2</v>
      </c>
      <c r="D28" s="72" t="s">
        <v>137</v>
      </c>
      <c r="E28" s="72" t="s">
        <v>137</v>
      </c>
      <c r="F28" s="72" t="s">
        <v>302</v>
      </c>
      <c r="G28" s="88">
        <f>'1.1'!G28</f>
        <v>43451</v>
      </c>
      <c r="H28" s="72" t="s">
        <v>287</v>
      </c>
      <c r="I28" s="115"/>
    </row>
    <row r="29" spans="1:9" s="57" customFormat="1" ht="15" customHeight="1" x14ac:dyDescent="0.35">
      <c r="A29" s="114" t="s">
        <v>23</v>
      </c>
      <c r="B29" s="72" t="s">
        <v>104</v>
      </c>
      <c r="C29" s="73">
        <f t="shared" si="0"/>
        <v>2</v>
      </c>
      <c r="D29" s="72" t="s">
        <v>137</v>
      </c>
      <c r="E29" s="72" t="s">
        <v>137</v>
      </c>
      <c r="F29" s="72" t="s">
        <v>303</v>
      </c>
      <c r="G29" s="88">
        <f>'1.1'!G29</f>
        <v>43451</v>
      </c>
      <c r="H29" s="72">
        <v>2</v>
      </c>
      <c r="I29" s="115"/>
    </row>
    <row r="30" spans="1:9" s="57" customFormat="1" ht="15" customHeight="1" x14ac:dyDescent="0.35">
      <c r="A30" s="114" t="s">
        <v>24</v>
      </c>
      <c r="B30" s="72" t="s">
        <v>104</v>
      </c>
      <c r="C30" s="73">
        <f t="shared" si="0"/>
        <v>2</v>
      </c>
      <c r="D30" s="72" t="s">
        <v>137</v>
      </c>
      <c r="E30" s="72" t="s">
        <v>137</v>
      </c>
      <c r="F30" s="72">
        <v>229</v>
      </c>
      <c r="G30" s="88">
        <f>'1.1'!G30</f>
        <v>43438</v>
      </c>
      <c r="H30" s="86" t="s">
        <v>304</v>
      </c>
      <c r="I30" s="115"/>
    </row>
    <row r="31" spans="1:9" s="57" customFormat="1" ht="15" customHeight="1" x14ac:dyDescent="0.35">
      <c r="A31" s="114" t="s">
        <v>25</v>
      </c>
      <c r="B31" s="72" t="s">
        <v>104</v>
      </c>
      <c r="C31" s="73">
        <f t="shared" si="0"/>
        <v>2</v>
      </c>
      <c r="D31" s="72" t="s">
        <v>137</v>
      </c>
      <c r="E31" s="72" t="s">
        <v>137</v>
      </c>
      <c r="F31" s="72" t="s">
        <v>305</v>
      </c>
      <c r="G31" s="88">
        <f>'1.1'!G31</f>
        <v>43454</v>
      </c>
      <c r="H31" s="72">
        <v>1</v>
      </c>
      <c r="I31" s="115"/>
    </row>
    <row r="32" spans="1:9" s="57" customFormat="1" ht="15" customHeight="1" x14ac:dyDescent="0.35">
      <c r="A32" s="114" t="s">
        <v>26</v>
      </c>
      <c r="B32" s="72" t="s">
        <v>104</v>
      </c>
      <c r="C32" s="73">
        <f t="shared" si="0"/>
        <v>2</v>
      </c>
      <c r="D32" s="72" t="s">
        <v>137</v>
      </c>
      <c r="E32" s="72" t="s">
        <v>137</v>
      </c>
      <c r="F32" s="72" t="s">
        <v>306</v>
      </c>
      <c r="G32" s="88">
        <f>'1.1'!G32</f>
        <v>43459</v>
      </c>
      <c r="H32" s="72" t="s">
        <v>482</v>
      </c>
      <c r="I32" s="115"/>
    </row>
    <row r="33" spans="1:9" s="57" customFormat="1" ht="15" customHeight="1" x14ac:dyDescent="0.35">
      <c r="A33" s="114" t="s">
        <v>27</v>
      </c>
      <c r="B33" s="72" t="s">
        <v>103</v>
      </c>
      <c r="C33" s="73">
        <f t="shared" si="0"/>
        <v>0</v>
      </c>
      <c r="D33" s="72" t="s">
        <v>138</v>
      </c>
      <c r="E33" s="72" t="s">
        <v>137</v>
      </c>
      <c r="F33" s="72" t="s">
        <v>307</v>
      </c>
      <c r="G33" s="88">
        <f>'1.1'!G33</f>
        <v>43444</v>
      </c>
      <c r="H33" s="72">
        <v>1</v>
      </c>
      <c r="I33" s="74" t="s">
        <v>506</v>
      </c>
    </row>
    <row r="34" spans="1:9" s="57" customFormat="1" ht="15" customHeight="1" x14ac:dyDescent="0.35">
      <c r="A34" s="114" t="s">
        <v>28</v>
      </c>
      <c r="B34" s="72" t="s">
        <v>104</v>
      </c>
      <c r="C34" s="73">
        <f t="shared" si="0"/>
        <v>2</v>
      </c>
      <c r="D34" s="72" t="s">
        <v>137</v>
      </c>
      <c r="E34" s="72" t="s">
        <v>137</v>
      </c>
      <c r="F34" s="72" t="s">
        <v>309</v>
      </c>
      <c r="G34" s="88">
        <f>'1.1'!G34</f>
        <v>43462</v>
      </c>
      <c r="H34" s="72" t="s">
        <v>308</v>
      </c>
      <c r="I34" s="115"/>
    </row>
    <row r="35" spans="1:9" s="57" customFormat="1" ht="15" customHeight="1" x14ac:dyDescent="0.35">
      <c r="A35" s="114" t="s">
        <v>577</v>
      </c>
      <c r="B35" s="72" t="s">
        <v>104</v>
      </c>
      <c r="C35" s="73">
        <f t="shared" si="0"/>
        <v>2</v>
      </c>
      <c r="D35" s="72" t="s">
        <v>137</v>
      </c>
      <c r="E35" s="72" t="s">
        <v>137</v>
      </c>
      <c r="F35" s="72" t="s">
        <v>310</v>
      </c>
      <c r="G35" s="88">
        <f>'1.1'!G35</f>
        <v>43432</v>
      </c>
      <c r="H35" s="72">
        <v>1</v>
      </c>
      <c r="I35" s="115"/>
    </row>
    <row r="36" spans="1:9" s="57" customFormat="1" ht="15" customHeight="1" x14ac:dyDescent="0.35">
      <c r="A36" s="114" t="s">
        <v>30</v>
      </c>
      <c r="B36" s="72" t="s">
        <v>104</v>
      </c>
      <c r="C36" s="73">
        <f t="shared" si="0"/>
        <v>2</v>
      </c>
      <c r="D36" s="72" t="s">
        <v>137</v>
      </c>
      <c r="E36" s="72" t="s">
        <v>137</v>
      </c>
      <c r="F36" s="72" t="s">
        <v>311</v>
      </c>
      <c r="G36" s="88">
        <f>'1.1'!G36</f>
        <v>43458</v>
      </c>
      <c r="H36" s="72">
        <v>4</v>
      </c>
      <c r="I36" s="115"/>
    </row>
    <row r="37" spans="1:9" s="57" customFormat="1" ht="15" customHeight="1" x14ac:dyDescent="0.35">
      <c r="A37" s="110" t="s">
        <v>31</v>
      </c>
      <c r="B37" s="117"/>
      <c r="C37" s="118"/>
      <c r="D37" s="117"/>
      <c r="E37" s="117"/>
      <c r="F37" s="117"/>
      <c r="G37" s="119"/>
      <c r="H37" s="117"/>
      <c r="I37" s="120"/>
    </row>
    <row r="38" spans="1:9" s="57" customFormat="1" ht="15" customHeight="1" x14ac:dyDescent="0.35">
      <c r="A38" s="114" t="s">
        <v>32</v>
      </c>
      <c r="B38" s="72" t="s">
        <v>104</v>
      </c>
      <c r="C38" s="73">
        <f t="shared" si="0"/>
        <v>2</v>
      </c>
      <c r="D38" s="72" t="s">
        <v>137</v>
      </c>
      <c r="E38" s="72" t="s">
        <v>137</v>
      </c>
      <c r="F38" s="72">
        <v>203</v>
      </c>
      <c r="G38" s="88">
        <f>'1.1'!G38</f>
        <v>43454</v>
      </c>
      <c r="H38" s="72" t="s">
        <v>278</v>
      </c>
      <c r="I38" s="115"/>
    </row>
    <row r="39" spans="1:9" s="57" customFormat="1" ht="15" customHeight="1" x14ac:dyDescent="0.35">
      <c r="A39" s="114" t="s">
        <v>33</v>
      </c>
      <c r="B39" s="72" t="s">
        <v>104</v>
      </c>
      <c r="C39" s="73">
        <f t="shared" si="0"/>
        <v>2</v>
      </c>
      <c r="D39" s="72" t="s">
        <v>137</v>
      </c>
      <c r="E39" s="72" t="s">
        <v>137</v>
      </c>
      <c r="F39" s="72" t="s">
        <v>312</v>
      </c>
      <c r="G39" s="88">
        <f>'1.1'!G39</f>
        <v>43452</v>
      </c>
      <c r="H39" s="72">
        <v>4</v>
      </c>
      <c r="I39" s="115"/>
    </row>
    <row r="40" spans="1:9" s="57" customFormat="1" ht="15" customHeight="1" x14ac:dyDescent="0.35">
      <c r="A40" s="114" t="s">
        <v>96</v>
      </c>
      <c r="B40" s="72" t="s">
        <v>104</v>
      </c>
      <c r="C40" s="73">
        <f t="shared" si="0"/>
        <v>2</v>
      </c>
      <c r="D40" s="72" t="s">
        <v>137</v>
      </c>
      <c r="E40" s="72" t="s">
        <v>137</v>
      </c>
      <c r="F40" s="72" t="s">
        <v>313</v>
      </c>
      <c r="G40" s="88">
        <f>'1.1'!G40</f>
        <v>43454</v>
      </c>
      <c r="H40" s="72" t="s">
        <v>550</v>
      </c>
      <c r="I40" s="115"/>
    </row>
    <row r="41" spans="1:9" s="57" customFormat="1" ht="15" customHeight="1" x14ac:dyDescent="0.35">
      <c r="A41" s="114" t="s">
        <v>34</v>
      </c>
      <c r="B41" s="72" t="s">
        <v>104</v>
      </c>
      <c r="C41" s="73">
        <f t="shared" si="0"/>
        <v>2</v>
      </c>
      <c r="D41" s="72" t="s">
        <v>137</v>
      </c>
      <c r="E41" s="72" t="s">
        <v>137</v>
      </c>
      <c r="F41" s="72" t="s">
        <v>315</v>
      </c>
      <c r="G41" s="88">
        <f>'1.1'!G41</f>
        <v>43455</v>
      </c>
      <c r="H41" s="72" t="s">
        <v>280</v>
      </c>
      <c r="I41" s="115"/>
    </row>
    <row r="42" spans="1:9" s="57" customFormat="1" ht="15" customHeight="1" x14ac:dyDescent="0.35">
      <c r="A42" s="114" t="s">
        <v>35</v>
      </c>
      <c r="B42" s="72" t="s">
        <v>104</v>
      </c>
      <c r="C42" s="73">
        <f t="shared" si="0"/>
        <v>2</v>
      </c>
      <c r="D42" s="72" t="s">
        <v>137</v>
      </c>
      <c r="E42" s="72" t="s">
        <v>137</v>
      </c>
      <c r="F42" s="72" t="s">
        <v>316</v>
      </c>
      <c r="G42" s="88">
        <f>'1.1'!G42</f>
        <v>43458</v>
      </c>
      <c r="H42" s="72" t="s">
        <v>551</v>
      </c>
      <c r="I42" s="115"/>
    </row>
    <row r="43" spans="1:9" s="57" customFormat="1" ht="15" customHeight="1" x14ac:dyDescent="0.35">
      <c r="A43" s="114" t="s">
        <v>36</v>
      </c>
      <c r="B43" s="72" t="s">
        <v>104</v>
      </c>
      <c r="C43" s="73">
        <f t="shared" si="0"/>
        <v>2</v>
      </c>
      <c r="D43" s="72" t="s">
        <v>137</v>
      </c>
      <c r="E43" s="72" t="s">
        <v>137</v>
      </c>
      <c r="F43" s="72" t="s">
        <v>317</v>
      </c>
      <c r="G43" s="88">
        <f>'1.1'!G43</f>
        <v>43441</v>
      </c>
      <c r="H43" s="72">
        <v>1</v>
      </c>
      <c r="I43" s="115"/>
    </row>
    <row r="44" spans="1:9" s="57" customFormat="1" ht="15" customHeight="1" x14ac:dyDescent="0.35">
      <c r="A44" s="114" t="s">
        <v>37</v>
      </c>
      <c r="B44" s="72" t="s">
        <v>104</v>
      </c>
      <c r="C44" s="73">
        <f t="shared" si="0"/>
        <v>2</v>
      </c>
      <c r="D44" s="72" t="s">
        <v>137</v>
      </c>
      <c r="E44" s="72" t="s">
        <v>137</v>
      </c>
      <c r="F44" s="72" t="s">
        <v>318</v>
      </c>
      <c r="G44" s="88">
        <f>'1.1'!G44</f>
        <v>43459</v>
      </c>
      <c r="H44" s="72">
        <v>1</v>
      </c>
      <c r="I44" s="115"/>
    </row>
    <row r="45" spans="1:9" s="57" customFormat="1" ht="15" customHeight="1" x14ac:dyDescent="0.35">
      <c r="A45" s="114" t="s">
        <v>578</v>
      </c>
      <c r="B45" s="72" t="s">
        <v>103</v>
      </c>
      <c r="C45" s="73">
        <f t="shared" si="0"/>
        <v>0</v>
      </c>
      <c r="D45" s="72" t="s">
        <v>137</v>
      </c>
      <c r="E45" s="72" t="s">
        <v>137</v>
      </c>
      <c r="F45" s="72" t="s">
        <v>321</v>
      </c>
      <c r="G45" s="88">
        <f>'1.1'!G45</f>
        <v>43459</v>
      </c>
      <c r="H45" s="72" t="s">
        <v>138</v>
      </c>
      <c r="I45" s="115"/>
    </row>
    <row r="46" spans="1:9" s="57" customFormat="1" ht="15" customHeight="1" x14ac:dyDescent="0.35">
      <c r="A46" s="110" t="s">
        <v>38</v>
      </c>
      <c r="B46" s="117"/>
      <c r="C46" s="117"/>
      <c r="D46" s="117"/>
      <c r="E46" s="117"/>
      <c r="F46" s="117"/>
      <c r="G46" s="117"/>
      <c r="H46" s="117"/>
      <c r="I46" s="120"/>
    </row>
    <row r="47" spans="1:9" s="57" customFormat="1" ht="15" customHeight="1" x14ac:dyDescent="0.35">
      <c r="A47" s="114" t="s">
        <v>39</v>
      </c>
      <c r="B47" s="72" t="s">
        <v>104</v>
      </c>
      <c r="C47" s="73">
        <f t="shared" si="0"/>
        <v>2</v>
      </c>
      <c r="D47" s="72" t="s">
        <v>137</v>
      </c>
      <c r="E47" s="72" t="s">
        <v>137</v>
      </c>
      <c r="F47" s="72">
        <v>93</v>
      </c>
      <c r="G47" s="88">
        <f>'1.1'!G47</f>
        <v>43459</v>
      </c>
      <c r="H47" s="72" t="s">
        <v>322</v>
      </c>
      <c r="I47" s="115"/>
    </row>
    <row r="48" spans="1:9" s="57" customFormat="1" ht="15" customHeight="1" x14ac:dyDescent="0.35">
      <c r="A48" s="114" t="s">
        <v>40</v>
      </c>
      <c r="B48" s="72" t="s">
        <v>104</v>
      </c>
      <c r="C48" s="73">
        <f t="shared" si="0"/>
        <v>2</v>
      </c>
      <c r="D48" s="72" t="s">
        <v>137</v>
      </c>
      <c r="E48" s="72" t="s">
        <v>137</v>
      </c>
      <c r="F48" s="72" t="s">
        <v>323</v>
      </c>
      <c r="G48" s="88">
        <f>'1.1'!G48</f>
        <v>43463</v>
      </c>
      <c r="H48" s="72">
        <v>4</v>
      </c>
      <c r="I48" s="115"/>
    </row>
    <row r="49" spans="1:9" s="57" customFormat="1" ht="15" customHeight="1" x14ac:dyDescent="0.35">
      <c r="A49" s="114" t="s">
        <v>41</v>
      </c>
      <c r="B49" s="72" t="s">
        <v>104</v>
      </c>
      <c r="C49" s="73">
        <f t="shared" si="0"/>
        <v>2</v>
      </c>
      <c r="D49" s="72" t="s">
        <v>137</v>
      </c>
      <c r="E49" s="72" t="s">
        <v>137</v>
      </c>
      <c r="F49" s="72" t="s">
        <v>372</v>
      </c>
      <c r="G49" s="88">
        <v>43462</v>
      </c>
      <c r="H49" s="72">
        <v>4</v>
      </c>
      <c r="I49" s="115"/>
    </row>
    <row r="50" spans="1:9" s="57" customFormat="1" ht="15" customHeight="1" x14ac:dyDescent="0.35">
      <c r="A50" s="114" t="s">
        <v>42</v>
      </c>
      <c r="B50" s="72" t="s">
        <v>104</v>
      </c>
      <c r="C50" s="73">
        <f t="shared" si="0"/>
        <v>2</v>
      </c>
      <c r="D50" s="72" t="s">
        <v>137</v>
      </c>
      <c r="E50" s="72" t="s">
        <v>137</v>
      </c>
      <c r="F50" s="72" t="s">
        <v>324</v>
      </c>
      <c r="G50" s="88">
        <f>'1.1'!G50</f>
        <v>43463</v>
      </c>
      <c r="H50" s="72">
        <v>2</v>
      </c>
      <c r="I50" s="115"/>
    </row>
    <row r="51" spans="1:9" s="57" customFormat="1" ht="15" customHeight="1" x14ac:dyDescent="0.35">
      <c r="A51" s="114" t="s">
        <v>92</v>
      </c>
      <c r="B51" s="72" t="s">
        <v>103</v>
      </c>
      <c r="C51" s="73">
        <f t="shared" si="0"/>
        <v>0</v>
      </c>
      <c r="D51" s="72" t="s">
        <v>138</v>
      </c>
      <c r="E51" s="72" t="s">
        <v>137</v>
      </c>
      <c r="F51" s="72" t="s">
        <v>325</v>
      </c>
      <c r="G51" s="88">
        <f>'1.1'!G51</f>
        <v>43460</v>
      </c>
      <c r="H51" s="72" t="s">
        <v>308</v>
      </c>
      <c r="I51" s="74" t="s">
        <v>506</v>
      </c>
    </row>
    <row r="52" spans="1:9" s="57" customFormat="1" ht="15" customHeight="1" x14ac:dyDescent="0.35">
      <c r="A52" s="114" t="s">
        <v>43</v>
      </c>
      <c r="B52" s="72" t="s">
        <v>103</v>
      </c>
      <c r="C52" s="73">
        <f t="shared" si="0"/>
        <v>0</v>
      </c>
      <c r="D52" s="72" t="s">
        <v>138</v>
      </c>
      <c r="E52" s="72" t="s">
        <v>138</v>
      </c>
      <c r="F52" s="72" t="s">
        <v>326</v>
      </c>
      <c r="G52" s="88">
        <f>'1.1'!G52</f>
        <v>43462</v>
      </c>
      <c r="H52" s="72" t="s">
        <v>138</v>
      </c>
      <c r="I52" s="115"/>
    </row>
    <row r="53" spans="1:9" ht="15" customHeight="1" x14ac:dyDescent="0.35">
      <c r="A53" s="114" t="s">
        <v>44</v>
      </c>
      <c r="B53" s="72" t="s">
        <v>104</v>
      </c>
      <c r="C53" s="73">
        <f t="shared" si="0"/>
        <v>2</v>
      </c>
      <c r="D53" s="72" t="s">
        <v>137</v>
      </c>
      <c r="E53" s="72" t="s">
        <v>137</v>
      </c>
      <c r="F53" s="72" t="s">
        <v>328</v>
      </c>
      <c r="G53" s="88">
        <f>'1.1'!G53</f>
        <v>43447</v>
      </c>
      <c r="H53" s="72" t="s">
        <v>327</v>
      </c>
      <c r="I53" s="121"/>
    </row>
    <row r="54" spans="1:9" s="57" customFormat="1" ht="15" customHeight="1" x14ac:dyDescent="0.35">
      <c r="A54" s="110" t="s">
        <v>45</v>
      </c>
      <c r="B54" s="117"/>
      <c r="C54" s="118"/>
      <c r="D54" s="122"/>
      <c r="E54" s="122"/>
      <c r="F54" s="117"/>
      <c r="G54" s="119"/>
      <c r="H54" s="117"/>
      <c r="I54" s="120"/>
    </row>
    <row r="55" spans="1:9" s="57" customFormat="1" ht="15" customHeight="1" x14ac:dyDescent="0.35">
      <c r="A55" s="114" t="s">
        <v>46</v>
      </c>
      <c r="B55" s="72" t="s">
        <v>104</v>
      </c>
      <c r="C55" s="73">
        <f t="shared" si="0"/>
        <v>2</v>
      </c>
      <c r="D55" s="72" t="s">
        <v>137</v>
      </c>
      <c r="E55" s="72" t="s">
        <v>137</v>
      </c>
      <c r="F55" s="72" t="s">
        <v>330</v>
      </c>
      <c r="G55" s="88">
        <f>'1.1'!G55</f>
        <v>43458</v>
      </c>
      <c r="H55" s="72" t="s">
        <v>329</v>
      </c>
      <c r="I55" s="115"/>
    </row>
    <row r="56" spans="1:9" s="57" customFormat="1" ht="15" customHeight="1" x14ac:dyDescent="0.35">
      <c r="A56" s="114" t="s">
        <v>47</v>
      </c>
      <c r="B56" s="72" t="s">
        <v>103</v>
      </c>
      <c r="C56" s="73">
        <f t="shared" si="0"/>
        <v>0</v>
      </c>
      <c r="D56" s="72" t="s">
        <v>138</v>
      </c>
      <c r="E56" s="72" t="s">
        <v>138</v>
      </c>
      <c r="F56" s="72" t="s">
        <v>373</v>
      </c>
      <c r="G56" s="88">
        <v>43437</v>
      </c>
      <c r="H56" s="72" t="s">
        <v>138</v>
      </c>
      <c r="I56" s="115"/>
    </row>
    <row r="57" spans="1:9" s="57" customFormat="1" ht="15" customHeight="1" x14ac:dyDescent="0.35">
      <c r="A57" s="114" t="s">
        <v>48</v>
      </c>
      <c r="B57" s="72" t="s">
        <v>103</v>
      </c>
      <c r="C57" s="73">
        <f t="shared" si="0"/>
        <v>0</v>
      </c>
      <c r="D57" s="72" t="s">
        <v>138</v>
      </c>
      <c r="E57" s="72" t="s">
        <v>137</v>
      </c>
      <c r="F57" s="72" t="s">
        <v>332</v>
      </c>
      <c r="G57" s="88">
        <f>'1.1'!G57</f>
        <v>43460</v>
      </c>
      <c r="H57" s="72">
        <v>4</v>
      </c>
      <c r="I57" s="115"/>
    </row>
    <row r="58" spans="1:9" s="57" customFormat="1" ht="15" customHeight="1" x14ac:dyDescent="0.35">
      <c r="A58" s="114" t="s">
        <v>49</v>
      </c>
      <c r="B58" s="72" t="s">
        <v>104</v>
      </c>
      <c r="C58" s="73">
        <f t="shared" si="0"/>
        <v>2</v>
      </c>
      <c r="D58" s="72" t="s">
        <v>137</v>
      </c>
      <c r="E58" s="72" t="s">
        <v>137</v>
      </c>
      <c r="F58" s="72" t="s">
        <v>333</v>
      </c>
      <c r="G58" s="88">
        <f>'1.1'!G58</f>
        <v>43425</v>
      </c>
      <c r="H58" s="72">
        <v>3</v>
      </c>
      <c r="I58" s="115"/>
    </row>
    <row r="59" spans="1:9" s="57" customFormat="1" ht="15" customHeight="1" x14ac:dyDescent="0.35">
      <c r="A59" s="114" t="s">
        <v>50</v>
      </c>
      <c r="B59" s="72" t="s">
        <v>103</v>
      </c>
      <c r="C59" s="73">
        <f t="shared" si="0"/>
        <v>0</v>
      </c>
      <c r="D59" s="72" t="s">
        <v>137</v>
      </c>
      <c r="E59" s="72" t="s">
        <v>137</v>
      </c>
      <c r="F59" s="72" t="s">
        <v>277</v>
      </c>
      <c r="G59" s="88">
        <f>'1.1'!G59</f>
        <v>43459</v>
      </c>
      <c r="H59" s="72">
        <v>1</v>
      </c>
      <c r="I59" s="74" t="s">
        <v>507</v>
      </c>
    </row>
    <row r="60" spans="1:9" s="57" customFormat="1" ht="15" customHeight="1" x14ac:dyDescent="0.35">
      <c r="A60" s="114" t="s">
        <v>51</v>
      </c>
      <c r="B60" s="72" t="s">
        <v>104</v>
      </c>
      <c r="C60" s="73">
        <f t="shared" si="0"/>
        <v>2</v>
      </c>
      <c r="D60" s="72" t="s">
        <v>137</v>
      </c>
      <c r="E60" s="72" t="s">
        <v>137</v>
      </c>
      <c r="F60" s="72">
        <v>83</v>
      </c>
      <c r="G60" s="88">
        <f>'1.1'!G60</f>
        <v>43432</v>
      </c>
      <c r="H60" s="72" t="s">
        <v>287</v>
      </c>
      <c r="I60" s="115"/>
    </row>
    <row r="61" spans="1:9" s="57" customFormat="1" ht="15" customHeight="1" x14ac:dyDescent="0.35">
      <c r="A61" s="114" t="s">
        <v>52</v>
      </c>
      <c r="B61" s="72" t="s">
        <v>103</v>
      </c>
      <c r="C61" s="73">
        <f t="shared" si="0"/>
        <v>0</v>
      </c>
      <c r="D61" s="72" t="s">
        <v>138</v>
      </c>
      <c r="E61" s="72" t="s">
        <v>138</v>
      </c>
      <c r="F61" s="72" t="s">
        <v>335</v>
      </c>
      <c r="G61" s="88">
        <f>'1.1'!G61</f>
        <v>43433</v>
      </c>
      <c r="H61" s="72" t="s">
        <v>138</v>
      </c>
      <c r="I61" s="115"/>
    </row>
    <row r="62" spans="1:9" s="57" customFormat="1" ht="15" customHeight="1" x14ac:dyDescent="0.35">
      <c r="A62" s="114" t="s">
        <v>53</v>
      </c>
      <c r="B62" s="72" t="s">
        <v>103</v>
      </c>
      <c r="C62" s="73">
        <f t="shared" si="0"/>
        <v>0</v>
      </c>
      <c r="D62" s="72" t="s">
        <v>138</v>
      </c>
      <c r="E62" s="72" t="s">
        <v>137</v>
      </c>
      <c r="F62" s="72" t="s">
        <v>336</v>
      </c>
      <c r="G62" s="88">
        <f>'1.1'!G62</f>
        <v>43452</v>
      </c>
      <c r="H62" s="72" t="s">
        <v>337</v>
      </c>
      <c r="I62" s="74" t="s">
        <v>506</v>
      </c>
    </row>
    <row r="63" spans="1:9" s="57" customFormat="1" ht="15" customHeight="1" x14ac:dyDescent="0.35">
      <c r="A63" s="114" t="s">
        <v>54</v>
      </c>
      <c r="B63" s="72" t="s">
        <v>104</v>
      </c>
      <c r="C63" s="73">
        <f t="shared" si="0"/>
        <v>2</v>
      </c>
      <c r="D63" s="72" t="s">
        <v>137</v>
      </c>
      <c r="E63" s="72" t="s">
        <v>137</v>
      </c>
      <c r="F63" s="72" t="s">
        <v>338</v>
      </c>
      <c r="G63" s="88">
        <f>'1.1'!G63</f>
        <v>43458</v>
      </c>
      <c r="H63" s="72">
        <v>3</v>
      </c>
      <c r="I63" s="115"/>
    </row>
    <row r="64" spans="1:9" s="57" customFormat="1" ht="15" customHeight="1" x14ac:dyDescent="0.35">
      <c r="A64" s="114" t="s">
        <v>55</v>
      </c>
      <c r="B64" s="72" t="s">
        <v>104</v>
      </c>
      <c r="C64" s="73">
        <f t="shared" si="0"/>
        <v>2</v>
      </c>
      <c r="D64" s="72" t="s">
        <v>137</v>
      </c>
      <c r="E64" s="72" t="s">
        <v>137</v>
      </c>
      <c r="F64" s="88" t="s">
        <v>339</v>
      </c>
      <c r="G64" s="88">
        <f>'1.1'!G64</f>
        <v>43454</v>
      </c>
      <c r="H64" s="72">
        <v>1</v>
      </c>
      <c r="I64" s="115"/>
    </row>
    <row r="65" spans="1:9" s="57" customFormat="1" ht="15" customHeight="1" x14ac:dyDescent="0.35">
      <c r="A65" s="114" t="s">
        <v>56</v>
      </c>
      <c r="B65" s="72" t="s">
        <v>104</v>
      </c>
      <c r="C65" s="73">
        <f t="shared" si="0"/>
        <v>2</v>
      </c>
      <c r="D65" s="72" t="s">
        <v>137</v>
      </c>
      <c r="E65" s="72" t="s">
        <v>137</v>
      </c>
      <c r="F65" s="72" t="s">
        <v>340</v>
      </c>
      <c r="G65" s="88">
        <f>'1.1'!G65</f>
        <v>43458</v>
      </c>
      <c r="H65" s="72" t="s">
        <v>280</v>
      </c>
      <c r="I65" s="115"/>
    </row>
    <row r="66" spans="1:9" s="57" customFormat="1" ht="15" customHeight="1" x14ac:dyDescent="0.35">
      <c r="A66" s="114" t="s">
        <v>57</v>
      </c>
      <c r="B66" s="72" t="s">
        <v>103</v>
      </c>
      <c r="C66" s="73">
        <f t="shared" si="0"/>
        <v>0</v>
      </c>
      <c r="D66" s="72" t="s">
        <v>138</v>
      </c>
      <c r="E66" s="72" t="s">
        <v>138</v>
      </c>
      <c r="F66" s="72" t="s">
        <v>341</v>
      </c>
      <c r="G66" s="88">
        <f>'1.1'!G66</f>
        <v>43445</v>
      </c>
      <c r="H66" s="72" t="s">
        <v>138</v>
      </c>
      <c r="I66" s="115"/>
    </row>
    <row r="67" spans="1:9" s="57" customFormat="1" ht="15" customHeight="1" x14ac:dyDescent="0.35">
      <c r="A67" s="114" t="s">
        <v>58</v>
      </c>
      <c r="B67" s="72" t="s">
        <v>104</v>
      </c>
      <c r="C67" s="73">
        <f t="shared" si="0"/>
        <v>2</v>
      </c>
      <c r="D67" s="72" t="s">
        <v>137</v>
      </c>
      <c r="E67" s="72" t="s">
        <v>137</v>
      </c>
      <c r="F67" s="72" t="s">
        <v>342</v>
      </c>
      <c r="G67" s="88">
        <f>'1.1'!G67</f>
        <v>43431</v>
      </c>
      <c r="H67" s="72">
        <v>1</v>
      </c>
      <c r="I67" s="115"/>
    </row>
    <row r="68" spans="1:9" s="57" customFormat="1" ht="15" customHeight="1" x14ac:dyDescent="0.35">
      <c r="A68" s="114" t="s">
        <v>59</v>
      </c>
      <c r="B68" s="72" t="s">
        <v>103</v>
      </c>
      <c r="C68" s="73">
        <f t="shared" si="0"/>
        <v>0</v>
      </c>
      <c r="D68" s="72" t="s">
        <v>138</v>
      </c>
      <c r="E68" s="72" t="s">
        <v>138</v>
      </c>
      <c r="F68" s="72" t="s">
        <v>344</v>
      </c>
      <c r="G68" s="88">
        <f>'1.1'!G68</f>
        <v>43455</v>
      </c>
      <c r="H68" s="72" t="s">
        <v>138</v>
      </c>
      <c r="I68" s="115"/>
    </row>
    <row r="69" spans="1:9" s="57" customFormat="1" ht="15" customHeight="1" x14ac:dyDescent="0.35">
      <c r="A69" s="110" t="s">
        <v>60</v>
      </c>
      <c r="B69" s="117"/>
      <c r="C69" s="118"/>
      <c r="D69" s="122"/>
      <c r="E69" s="122"/>
      <c r="F69" s="122"/>
      <c r="G69" s="119"/>
      <c r="H69" s="117"/>
      <c r="I69" s="120"/>
    </row>
    <row r="70" spans="1:9" s="57" customFormat="1" ht="15" customHeight="1" x14ac:dyDescent="0.35">
      <c r="A70" s="114" t="s">
        <v>61</v>
      </c>
      <c r="B70" s="72" t="s">
        <v>103</v>
      </c>
      <c r="C70" s="73">
        <f t="shared" si="0"/>
        <v>0</v>
      </c>
      <c r="D70" s="72" t="s">
        <v>138</v>
      </c>
      <c r="E70" s="72" t="s">
        <v>138</v>
      </c>
      <c r="F70" s="72">
        <v>163</v>
      </c>
      <c r="G70" s="88">
        <f>'1.1'!G70</f>
        <v>43461</v>
      </c>
      <c r="H70" s="72" t="s">
        <v>138</v>
      </c>
      <c r="I70" s="115"/>
    </row>
    <row r="71" spans="1:9" s="57" customFormat="1" ht="15" customHeight="1" x14ac:dyDescent="0.35">
      <c r="A71" s="114" t="s">
        <v>62</v>
      </c>
      <c r="B71" s="72" t="s">
        <v>104</v>
      </c>
      <c r="C71" s="73">
        <f t="shared" si="0"/>
        <v>2</v>
      </c>
      <c r="D71" s="72" t="s">
        <v>137</v>
      </c>
      <c r="E71" s="72" t="s">
        <v>137</v>
      </c>
      <c r="F71" s="72" t="s">
        <v>345</v>
      </c>
      <c r="G71" s="88">
        <f>'1.1'!G71</f>
        <v>43440</v>
      </c>
      <c r="H71" s="72">
        <v>3</v>
      </c>
      <c r="I71" s="115"/>
    </row>
    <row r="72" spans="1:9" s="57" customFormat="1" ht="15" customHeight="1" x14ac:dyDescent="0.35">
      <c r="A72" s="114" t="s">
        <v>63</v>
      </c>
      <c r="B72" s="72" t="s">
        <v>104</v>
      </c>
      <c r="C72" s="73">
        <f t="shared" ref="C72:C77" si="1">IF(B72="Да, содержится",2,0)</f>
        <v>2</v>
      </c>
      <c r="D72" s="72" t="s">
        <v>137</v>
      </c>
      <c r="E72" s="72" t="s">
        <v>137</v>
      </c>
      <c r="F72" s="72">
        <v>123</v>
      </c>
      <c r="G72" s="88">
        <f>'1.1'!G72</f>
        <v>43433</v>
      </c>
      <c r="H72" s="72" t="s">
        <v>346</v>
      </c>
      <c r="I72" s="115"/>
    </row>
    <row r="73" spans="1:9" s="57" customFormat="1" ht="15" customHeight="1" x14ac:dyDescent="0.35">
      <c r="A73" s="114" t="s">
        <v>64</v>
      </c>
      <c r="B73" s="72" t="s">
        <v>104</v>
      </c>
      <c r="C73" s="73">
        <f t="shared" si="1"/>
        <v>2</v>
      </c>
      <c r="D73" s="72" t="s">
        <v>137</v>
      </c>
      <c r="E73" s="72" t="s">
        <v>137</v>
      </c>
      <c r="F73" s="72" t="s">
        <v>347</v>
      </c>
      <c r="G73" s="88">
        <f>'1.1'!G73</f>
        <v>43460</v>
      </c>
      <c r="H73" s="72" t="s">
        <v>280</v>
      </c>
      <c r="I73" s="115"/>
    </row>
    <row r="74" spans="1:9" s="57" customFormat="1" ht="15" customHeight="1" x14ac:dyDescent="0.35">
      <c r="A74" s="68" t="s">
        <v>65</v>
      </c>
      <c r="B74" s="72" t="s">
        <v>104</v>
      </c>
      <c r="C74" s="73">
        <f t="shared" si="1"/>
        <v>2</v>
      </c>
      <c r="D74" s="72" t="s">
        <v>137</v>
      </c>
      <c r="E74" s="72" t="s">
        <v>137</v>
      </c>
      <c r="F74" s="72" t="s">
        <v>348</v>
      </c>
      <c r="G74" s="88">
        <f>'1.1'!G74</f>
        <v>43419</v>
      </c>
      <c r="H74" s="72" t="s">
        <v>278</v>
      </c>
      <c r="I74" s="115"/>
    </row>
    <row r="75" spans="1:9" s="57" customFormat="1" ht="15" customHeight="1" x14ac:dyDescent="0.35">
      <c r="A75" s="114" t="s">
        <v>66</v>
      </c>
      <c r="B75" s="72" t="s">
        <v>104</v>
      </c>
      <c r="C75" s="73">
        <f t="shared" si="1"/>
        <v>2</v>
      </c>
      <c r="D75" s="72" t="s">
        <v>137</v>
      </c>
      <c r="E75" s="72" t="s">
        <v>137</v>
      </c>
      <c r="F75" s="72" t="s">
        <v>350</v>
      </c>
      <c r="G75" s="88">
        <f>'1.1'!G75</f>
        <v>43426</v>
      </c>
      <c r="H75" s="72" t="s">
        <v>351</v>
      </c>
      <c r="I75" s="115"/>
    </row>
    <row r="76" spans="1:9" s="57" customFormat="1" ht="15" customHeight="1" x14ac:dyDescent="0.35">
      <c r="A76" s="110" t="s">
        <v>67</v>
      </c>
      <c r="B76" s="117"/>
      <c r="C76" s="118"/>
      <c r="D76" s="123"/>
      <c r="E76" s="123"/>
      <c r="F76" s="117"/>
      <c r="G76" s="119"/>
      <c r="H76" s="117"/>
      <c r="I76" s="120"/>
    </row>
    <row r="77" spans="1:9" s="57" customFormat="1" ht="15" customHeight="1" x14ac:dyDescent="0.35">
      <c r="A77" s="114" t="s">
        <v>68</v>
      </c>
      <c r="B77" s="72" t="s">
        <v>104</v>
      </c>
      <c r="C77" s="73">
        <f t="shared" si="1"/>
        <v>2</v>
      </c>
      <c r="D77" s="72" t="s">
        <v>137</v>
      </c>
      <c r="E77" s="72" t="s">
        <v>137</v>
      </c>
      <c r="F77" s="72" t="s">
        <v>353</v>
      </c>
      <c r="G77" s="88">
        <f>'1.1'!G77</f>
        <v>43451</v>
      </c>
      <c r="H77" s="72">
        <v>1</v>
      </c>
      <c r="I77" s="115"/>
    </row>
    <row r="78" spans="1:9" s="57" customFormat="1" ht="15" customHeight="1" x14ac:dyDescent="0.35">
      <c r="A78" s="114" t="s">
        <v>70</v>
      </c>
      <c r="B78" s="72" t="s">
        <v>104</v>
      </c>
      <c r="C78" s="73">
        <f t="shared" ref="C78:C86" si="2">IF(B78="Да, содержится",2,0)</f>
        <v>2</v>
      </c>
      <c r="D78" s="72" t="s">
        <v>137</v>
      </c>
      <c r="E78" s="72" t="s">
        <v>137</v>
      </c>
      <c r="F78" s="72" t="s">
        <v>356</v>
      </c>
      <c r="G78" s="88">
        <f>'1.1'!G78</f>
        <v>43437</v>
      </c>
      <c r="H78" s="116" t="s">
        <v>281</v>
      </c>
      <c r="I78" s="115"/>
    </row>
    <row r="79" spans="1:9" s="57" customFormat="1" ht="15" customHeight="1" x14ac:dyDescent="0.35">
      <c r="A79" s="114" t="s">
        <v>71</v>
      </c>
      <c r="B79" s="72" t="s">
        <v>104</v>
      </c>
      <c r="C79" s="73">
        <f t="shared" si="2"/>
        <v>2</v>
      </c>
      <c r="D79" s="72" t="s">
        <v>137</v>
      </c>
      <c r="E79" s="72" t="s">
        <v>137</v>
      </c>
      <c r="F79" s="72" t="s">
        <v>357</v>
      </c>
      <c r="G79" s="88">
        <f>'1.1'!G79</f>
        <v>43455</v>
      </c>
      <c r="H79" s="72" t="s">
        <v>308</v>
      </c>
      <c r="I79" s="115"/>
    </row>
    <row r="80" spans="1:9" s="57" customFormat="1" ht="15" customHeight="1" x14ac:dyDescent="0.35">
      <c r="A80" s="114" t="s">
        <v>72</v>
      </c>
      <c r="B80" s="72" t="s">
        <v>103</v>
      </c>
      <c r="C80" s="73">
        <f t="shared" si="2"/>
        <v>0</v>
      </c>
      <c r="D80" s="72" t="s">
        <v>138</v>
      </c>
      <c r="E80" s="72" t="s">
        <v>138</v>
      </c>
      <c r="F80" s="72" t="s">
        <v>358</v>
      </c>
      <c r="G80" s="88">
        <f>'1.1'!G80</f>
        <v>43439</v>
      </c>
      <c r="H80" s="116" t="s">
        <v>138</v>
      </c>
      <c r="I80" s="115"/>
    </row>
    <row r="81" spans="1:9" s="57" customFormat="1" ht="15" customHeight="1" x14ac:dyDescent="0.35">
      <c r="A81" s="114" t="s">
        <v>74</v>
      </c>
      <c r="B81" s="72" t="s">
        <v>104</v>
      </c>
      <c r="C81" s="73">
        <f t="shared" si="2"/>
        <v>2</v>
      </c>
      <c r="D81" s="72" t="s">
        <v>137</v>
      </c>
      <c r="E81" s="72" t="s">
        <v>137</v>
      </c>
      <c r="F81" s="86" t="s">
        <v>361</v>
      </c>
      <c r="G81" s="88">
        <f>'1.1'!G81</f>
        <v>43440</v>
      </c>
      <c r="H81" s="72">
        <v>4</v>
      </c>
      <c r="I81" s="115"/>
    </row>
    <row r="82" spans="1:9" s="57" customFormat="1" ht="15" customHeight="1" x14ac:dyDescent="0.35">
      <c r="A82" s="114" t="s">
        <v>75</v>
      </c>
      <c r="B82" s="72" t="s">
        <v>104</v>
      </c>
      <c r="C82" s="73">
        <f t="shared" si="2"/>
        <v>2</v>
      </c>
      <c r="D82" s="72" t="s">
        <v>137</v>
      </c>
      <c r="E82" s="72" t="s">
        <v>137</v>
      </c>
      <c r="F82" s="72" t="s">
        <v>283</v>
      </c>
      <c r="G82" s="88">
        <f>'1.1'!G82</f>
        <v>43451</v>
      </c>
      <c r="H82" s="72" t="s">
        <v>280</v>
      </c>
      <c r="I82" s="115"/>
    </row>
    <row r="83" spans="1:9" s="57" customFormat="1" ht="14.5" customHeight="1" x14ac:dyDescent="0.35">
      <c r="A83" s="114" t="s">
        <v>76</v>
      </c>
      <c r="B83" s="72" t="s">
        <v>104</v>
      </c>
      <c r="C83" s="73">
        <f t="shared" si="2"/>
        <v>2</v>
      </c>
      <c r="D83" s="72" t="s">
        <v>137</v>
      </c>
      <c r="E83" s="72" t="s">
        <v>137</v>
      </c>
      <c r="F83" s="72" t="s">
        <v>362</v>
      </c>
      <c r="G83" s="88">
        <f>'1.1'!G83</f>
        <v>43448</v>
      </c>
      <c r="H83" s="116">
        <v>6</v>
      </c>
      <c r="I83" s="115"/>
    </row>
    <row r="84" spans="1:9" s="57" customFormat="1" ht="15" customHeight="1" x14ac:dyDescent="0.35">
      <c r="A84" s="114" t="s">
        <v>77</v>
      </c>
      <c r="B84" s="72" t="s">
        <v>103</v>
      </c>
      <c r="C84" s="73">
        <f t="shared" si="2"/>
        <v>0</v>
      </c>
      <c r="D84" s="72" t="s">
        <v>138</v>
      </c>
      <c r="E84" s="72" t="s">
        <v>138</v>
      </c>
      <c r="F84" s="72" t="s">
        <v>363</v>
      </c>
      <c r="G84" s="88">
        <f>'1.1'!G84</f>
        <v>43459</v>
      </c>
      <c r="H84" s="116" t="s">
        <v>138</v>
      </c>
      <c r="I84" s="115"/>
    </row>
    <row r="85" spans="1:9" s="57" customFormat="1" ht="15" customHeight="1" x14ac:dyDescent="0.35">
      <c r="A85" s="114" t="s">
        <v>78</v>
      </c>
      <c r="B85" s="72" t="s">
        <v>104</v>
      </c>
      <c r="C85" s="73">
        <f t="shared" si="2"/>
        <v>2</v>
      </c>
      <c r="D85" s="72" t="s">
        <v>137</v>
      </c>
      <c r="E85" s="72" t="s">
        <v>137</v>
      </c>
      <c r="F85" s="72" t="s">
        <v>364</v>
      </c>
      <c r="G85" s="88">
        <f>'1.1'!G85</f>
        <v>43454</v>
      </c>
      <c r="H85" s="72" t="s">
        <v>281</v>
      </c>
      <c r="I85" s="115"/>
    </row>
    <row r="86" spans="1:9" s="57" customFormat="1" ht="15" customHeight="1" x14ac:dyDescent="0.35">
      <c r="A86" s="114" t="s">
        <v>79</v>
      </c>
      <c r="B86" s="72" t="s">
        <v>103</v>
      </c>
      <c r="C86" s="73">
        <f t="shared" si="2"/>
        <v>0</v>
      </c>
      <c r="D86" s="72" t="s">
        <v>138</v>
      </c>
      <c r="E86" s="72" t="s">
        <v>137</v>
      </c>
      <c r="F86" s="72" t="s">
        <v>365</v>
      </c>
      <c r="G86" s="88">
        <f>'1.1'!G86</f>
        <v>43463</v>
      </c>
      <c r="H86" s="116">
        <v>7</v>
      </c>
      <c r="I86" s="74" t="s">
        <v>506</v>
      </c>
    </row>
    <row r="87" spans="1:9" s="57" customFormat="1" ht="15" customHeight="1" x14ac:dyDescent="0.35">
      <c r="A87" s="110" t="s">
        <v>80</v>
      </c>
      <c r="B87" s="117"/>
      <c r="C87" s="118"/>
      <c r="D87" s="122"/>
      <c r="E87" s="122"/>
      <c r="F87" s="117"/>
      <c r="G87" s="119"/>
      <c r="H87" s="117"/>
      <c r="I87" s="120"/>
    </row>
    <row r="88" spans="1:9" s="57" customFormat="1" ht="15" customHeight="1" x14ac:dyDescent="0.35">
      <c r="A88" s="114" t="s">
        <v>69</v>
      </c>
      <c r="B88" s="72" t="s">
        <v>104</v>
      </c>
      <c r="C88" s="73">
        <f t="shared" ref="C88:C98" si="3">IF(B88="Да, содержится",2,0)</f>
        <v>2</v>
      </c>
      <c r="D88" s="72" t="s">
        <v>137</v>
      </c>
      <c r="E88" s="72" t="s">
        <v>137</v>
      </c>
      <c r="F88" s="72" t="s">
        <v>355</v>
      </c>
      <c r="G88" s="88">
        <f>'1.1'!G88</f>
        <v>43447</v>
      </c>
      <c r="H88" s="86" t="s">
        <v>354</v>
      </c>
      <c r="I88" s="115"/>
    </row>
    <row r="89" spans="1:9" s="57" customFormat="1" ht="15" customHeight="1" x14ac:dyDescent="0.35">
      <c r="A89" s="114" t="s">
        <v>81</v>
      </c>
      <c r="B89" s="72" t="s">
        <v>104</v>
      </c>
      <c r="C89" s="73">
        <f t="shared" si="3"/>
        <v>2</v>
      </c>
      <c r="D89" s="72" t="s">
        <v>137</v>
      </c>
      <c r="E89" s="72" t="s">
        <v>137</v>
      </c>
      <c r="F89" s="72" t="s">
        <v>374</v>
      </c>
      <c r="G89" s="88">
        <f>'1.1'!G89</f>
        <v>43453</v>
      </c>
      <c r="H89" s="72">
        <v>1</v>
      </c>
      <c r="I89" s="115"/>
    </row>
    <row r="90" spans="1:9" s="57" customFormat="1" ht="15" customHeight="1" x14ac:dyDescent="0.35">
      <c r="A90" s="114" t="s">
        <v>73</v>
      </c>
      <c r="B90" s="72" t="s">
        <v>103</v>
      </c>
      <c r="C90" s="73">
        <f t="shared" si="3"/>
        <v>0</v>
      </c>
      <c r="D90" s="72" t="s">
        <v>138</v>
      </c>
      <c r="E90" s="72" t="s">
        <v>138</v>
      </c>
      <c r="F90" s="72" t="s">
        <v>360</v>
      </c>
      <c r="G90" s="88">
        <f>'1.1'!G90</f>
        <v>43459</v>
      </c>
      <c r="H90" s="116" t="s">
        <v>138</v>
      </c>
      <c r="I90" s="115"/>
    </row>
    <row r="91" spans="1:9" s="57" customFormat="1" ht="15" customHeight="1" x14ac:dyDescent="0.35">
      <c r="A91" s="114" t="s">
        <v>82</v>
      </c>
      <c r="B91" s="72" t="s">
        <v>104</v>
      </c>
      <c r="C91" s="73">
        <f t="shared" si="3"/>
        <v>2</v>
      </c>
      <c r="D91" s="72" t="s">
        <v>137</v>
      </c>
      <c r="E91" s="72" t="s">
        <v>137</v>
      </c>
      <c r="F91" s="72">
        <v>272</v>
      </c>
      <c r="G91" s="88">
        <f>'1.1'!G91</f>
        <v>43423</v>
      </c>
      <c r="H91" s="72" t="s">
        <v>552</v>
      </c>
      <c r="I91" s="115"/>
    </row>
    <row r="92" spans="1:9" s="57" customFormat="1" ht="15" customHeight="1" x14ac:dyDescent="0.35">
      <c r="A92" s="114" t="s">
        <v>83</v>
      </c>
      <c r="B92" s="72" t="s">
        <v>103</v>
      </c>
      <c r="C92" s="73">
        <f t="shared" si="3"/>
        <v>0</v>
      </c>
      <c r="D92" s="72" t="s">
        <v>137</v>
      </c>
      <c r="E92" s="72" t="s">
        <v>137</v>
      </c>
      <c r="F92" s="72" t="s">
        <v>366</v>
      </c>
      <c r="G92" s="88">
        <f>'1.1'!G92</f>
        <v>43458</v>
      </c>
      <c r="H92" s="72">
        <v>11</v>
      </c>
      <c r="I92" s="74" t="s">
        <v>507</v>
      </c>
    </row>
    <row r="93" spans="1:9" s="57" customFormat="1" ht="15" customHeight="1" x14ac:dyDescent="0.35">
      <c r="A93" s="114" t="s">
        <v>84</v>
      </c>
      <c r="B93" s="72" t="s">
        <v>104</v>
      </c>
      <c r="C93" s="73">
        <f t="shared" si="3"/>
        <v>2</v>
      </c>
      <c r="D93" s="72" t="s">
        <v>137</v>
      </c>
      <c r="E93" s="72" t="s">
        <v>137</v>
      </c>
      <c r="F93" s="72">
        <v>387</v>
      </c>
      <c r="G93" s="88">
        <f>'1.1'!G93</f>
        <v>43439</v>
      </c>
      <c r="H93" s="72" t="s">
        <v>368</v>
      </c>
      <c r="I93" s="115"/>
    </row>
    <row r="94" spans="1:9" s="57" customFormat="1" ht="15" customHeight="1" x14ac:dyDescent="0.35">
      <c r="A94" s="114" t="s">
        <v>85</v>
      </c>
      <c r="B94" s="72" t="s">
        <v>104</v>
      </c>
      <c r="C94" s="73">
        <f t="shared" si="3"/>
        <v>2</v>
      </c>
      <c r="D94" s="72" t="s">
        <v>137</v>
      </c>
      <c r="E94" s="72" t="s">
        <v>137</v>
      </c>
      <c r="F94" s="72" t="s">
        <v>282</v>
      </c>
      <c r="G94" s="88">
        <f>'1.1'!G94</f>
        <v>43444</v>
      </c>
      <c r="H94" s="72" t="s">
        <v>278</v>
      </c>
      <c r="I94" s="115"/>
    </row>
    <row r="95" spans="1:9" s="57" customFormat="1" ht="15" customHeight="1" x14ac:dyDescent="0.35">
      <c r="A95" s="114" t="s">
        <v>86</v>
      </c>
      <c r="B95" s="72" t="s">
        <v>104</v>
      </c>
      <c r="C95" s="73">
        <f t="shared" si="3"/>
        <v>2</v>
      </c>
      <c r="D95" s="72" t="s">
        <v>137</v>
      </c>
      <c r="E95" s="72" t="s">
        <v>137</v>
      </c>
      <c r="F95" s="72" t="s">
        <v>375</v>
      </c>
      <c r="G95" s="88">
        <v>43460</v>
      </c>
      <c r="H95" s="72" t="s">
        <v>551</v>
      </c>
      <c r="I95" s="115"/>
    </row>
    <row r="96" spans="1:9" s="57" customFormat="1" ht="15" customHeight="1" x14ac:dyDescent="0.35">
      <c r="A96" s="114" t="s">
        <v>87</v>
      </c>
      <c r="B96" s="72" t="s">
        <v>104</v>
      </c>
      <c r="C96" s="73">
        <f t="shared" si="3"/>
        <v>2</v>
      </c>
      <c r="D96" s="72" t="s">
        <v>137</v>
      </c>
      <c r="E96" s="72" t="s">
        <v>137</v>
      </c>
      <c r="F96" s="72" t="s">
        <v>370</v>
      </c>
      <c r="G96" s="88">
        <f>'1.1'!G96</f>
        <v>43458</v>
      </c>
      <c r="H96" s="72">
        <v>1</v>
      </c>
      <c r="I96" s="115"/>
    </row>
    <row r="97" spans="1:9" s="57" customFormat="1" ht="15" customHeight="1" x14ac:dyDescent="0.35">
      <c r="A97" s="114" t="s">
        <v>88</v>
      </c>
      <c r="B97" s="72" t="s">
        <v>104</v>
      </c>
      <c r="C97" s="73">
        <f t="shared" si="3"/>
        <v>2</v>
      </c>
      <c r="D97" s="72" t="s">
        <v>137</v>
      </c>
      <c r="E97" s="72" t="s">
        <v>137</v>
      </c>
      <c r="F97" s="72" t="s">
        <v>376</v>
      </c>
      <c r="G97" s="88">
        <f>'1.1'!G97</f>
        <v>43438</v>
      </c>
      <c r="H97" s="72" t="s">
        <v>368</v>
      </c>
      <c r="I97" s="115"/>
    </row>
    <row r="98" spans="1:9" s="57" customFormat="1" ht="15" customHeight="1" x14ac:dyDescent="0.35">
      <c r="A98" s="114" t="s">
        <v>89</v>
      </c>
      <c r="B98" s="72" t="s">
        <v>104</v>
      </c>
      <c r="C98" s="73">
        <f t="shared" si="3"/>
        <v>2</v>
      </c>
      <c r="D98" s="72" t="s">
        <v>137</v>
      </c>
      <c r="E98" s="72" t="s">
        <v>137</v>
      </c>
      <c r="F98" s="72" t="s">
        <v>377</v>
      </c>
      <c r="G98" s="88">
        <v>43444</v>
      </c>
      <c r="H98" s="72" t="s">
        <v>368</v>
      </c>
      <c r="I98" s="115"/>
    </row>
    <row r="99" spans="1:9" x14ac:dyDescent="0.35">
      <c r="F99" s="4"/>
      <c r="G99" s="4"/>
      <c r="I99" s="59"/>
    </row>
    <row r="100" spans="1:9" x14ac:dyDescent="0.35">
      <c r="F100" s="4"/>
      <c r="G100" s="4"/>
      <c r="I100" s="59"/>
    </row>
    <row r="101" spans="1:9" x14ac:dyDescent="0.35">
      <c r="F101" s="4"/>
      <c r="G101" s="4"/>
      <c r="I101" s="59"/>
    </row>
    <row r="102" spans="1:9" x14ac:dyDescent="0.35">
      <c r="F102" s="4"/>
      <c r="G102" s="4"/>
      <c r="I102" s="59"/>
    </row>
    <row r="103" spans="1:9" x14ac:dyDescent="0.35">
      <c r="F103" s="4"/>
      <c r="G103" s="4"/>
      <c r="I103" s="59"/>
    </row>
    <row r="104" spans="1:9" x14ac:dyDescent="0.35">
      <c r="A104" s="4"/>
      <c r="B104" s="14"/>
      <c r="C104" s="6"/>
      <c r="D104" s="4"/>
      <c r="E104" s="4"/>
      <c r="F104" s="4"/>
      <c r="G104" s="4"/>
      <c r="H104" s="4"/>
      <c r="I104" s="59"/>
    </row>
    <row r="105" spans="1:9" x14ac:dyDescent="0.35">
      <c r="F105" s="4"/>
      <c r="G105" s="4"/>
      <c r="I105" s="59"/>
    </row>
    <row r="106" spans="1:9" x14ac:dyDescent="0.35">
      <c r="F106" s="4"/>
      <c r="G106" s="4"/>
      <c r="I106" s="59"/>
    </row>
    <row r="107" spans="1:9" x14ac:dyDescent="0.35">
      <c r="F107" s="4"/>
      <c r="G107" s="4"/>
      <c r="I107" s="59"/>
    </row>
    <row r="108" spans="1:9" s="2" customFormat="1" ht="10.5" x14ac:dyDescent="0.25">
      <c r="A108" s="4"/>
      <c r="B108" s="14"/>
      <c r="C108" s="6"/>
      <c r="D108" s="4"/>
      <c r="E108" s="4"/>
      <c r="F108" s="4"/>
      <c r="G108" s="4"/>
      <c r="H108" s="4"/>
    </row>
    <row r="109" spans="1:9" x14ac:dyDescent="0.35">
      <c r="F109" s="4"/>
      <c r="G109" s="4"/>
      <c r="I109" s="59"/>
    </row>
    <row r="110" spans="1:9" x14ac:dyDescent="0.35">
      <c r="F110" s="4"/>
      <c r="G110" s="4"/>
      <c r="I110" s="59"/>
    </row>
    <row r="111" spans="1:9" s="2" customFormat="1" ht="10.5" x14ac:dyDescent="0.25">
      <c r="A111" s="4"/>
      <c r="B111" s="14"/>
      <c r="C111" s="6"/>
      <c r="D111" s="4"/>
      <c r="E111" s="4"/>
      <c r="F111" s="4"/>
      <c r="G111" s="4"/>
      <c r="H111" s="4"/>
    </row>
    <row r="112" spans="1:9" x14ac:dyDescent="0.35">
      <c r="F112" s="4"/>
      <c r="G112" s="4"/>
      <c r="I112" s="59"/>
    </row>
    <row r="113" spans="1:9" x14ac:dyDescent="0.35">
      <c r="F113" s="4"/>
      <c r="G113" s="4"/>
      <c r="I113" s="59"/>
    </row>
    <row r="114" spans="1:9" x14ac:dyDescent="0.35">
      <c r="F114" s="4"/>
      <c r="G114" s="4"/>
      <c r="I114" s="59"/>
    </row>
    <row r="115" spans="1:9" s="2" customFormat="1" ht="10.5" x14ac:dyDescent="0.25">
      <c r="A115" s="4"/>
      <c r="B115" s="14"/>
      <c r="C115" s="6"/>
      <c r="D115" s="4"/>
      <c r="E115" s="4"/>
      <c r="F115" s="4"/>
      <c r="G115" s="4"/>
      <c r="H115" s="4"/>
    </row>
    <row r="116" spans="1:9" x14ac:dyDescent="0.35">
      <c r="F116" s="4"/>
      <c r="G116" s="4"/>
      <c r="I116" s="59"/>
    </row>
    <row r="117" spans="1:9" x14ac:dyDescent="0.35">
      <c r="F117" s="4"/>
      <c r="G117" s="4"/>
      <c r="I117" s="59"/>
    </row>
    <row r="118" spans="1:9" s="2" customFormat="1" ht="10.5" x14ac:dyDescent="0.25">
      <c r="A118" s="4"/>
      <c r="B118" s="14"/>
      <c r="C118" s="6"/>
      <c r="D118" s="4"/>
      <c r="E118" s="4"/>
      <c r="F118" s="4"/>
      <c r="G118" s="4"/>
      <c r="H118" s="4"/>
    </row>
    <row r="119" spans="1:9" x14ac:dyDescent="0.35">
      <c r="F119" s="4"/>
      <c r="G119" s="4"/>
      <c r="I119" s="59"/>
    </row>
    <row r="120" spans="1:9" x14ac:dyDescent="0.35">
      <c r="F120" s="4"/>
      <c r="G120" s="4"/>
      <c r="I120" s="59"/>
    </row>
    <row r="121" spans="1:9" x14ac:dyDescent="0.35">
      <c r="F121" s="4"/>
      <c r="G121" s="4"/>
      <c r="I121" s="59"/>
    </row>
    <row r="122" spans="1:9" s="2" customFormat="1" ht="10.5" x14ac:dyDescent="0.25">
      <c r="A122" s="4"/>
      <c r="B122" s="14"/>
      <c r="C122" s="6"/>
      <c r="D122" s="4"/>
      <c r="E122" s="4"/>
      <c r="F122" s="4"/>
      <c r="G122" s="4"/>
      <c r="H122" s="4"/>
    </row>
    <row r="123" spans="1:9" x14ac:dyDescent="0.35">
      <c r="F123" s="4"/>
      <c r="G123" s="4"/>
      <c r="I123" s="59"/>
    </row>
    <row r="124" spans="1:9" x14ac:dyDescent="0.35">
      <c r="F124" s="4"/>
      <c r="G124" s="4"/>
      <c r="I124" s="59"/>
    </row>
    <row r="125" spans="1:9" x14ac:dyDescent="0.35">
      <c r="F125" s="4"/>
      <c r="G125" s="4"/>
      <c r="I125" s="59"/>
    </row>
    <row r="126" spans="1:9" x14ac:dyDescent="0.35">
      <c r="F126" s="4"/>
      <c r="G126" s="4"/>
      <c r="I126" s="59"/>
    </row>
    <row r="127" spans="1:9" x14ac:dyDescent="0.35">
      <c r="F127" s="4"/>
      <c r="G127" s="4"/>
      <c r="I127" s="59"/>
    </row>
    <row r="128" spans="1:9" x14ac:dyDescent="0.35">
      <c r="F128" s="4"/>
      <c r="G128" s="4"/>
      <c r="I128" s="59"/>
    </row>
    <row r="129" spans="6:9" x14ac:dyDescent="0.35">
      <c r="F129" s="4"/>
      <c r="G129" s="4"/>
      <c r="I129" s="59"/>
    </row>
    <row r="130" spans="6:9" x14ac:dyDescent="0.35">
      <c r="F130" s="4"/>
      <c r="G130" s="4"/>
      <c r="I130" s="59"/>
    </row>
    <row r="131" spans="6:9" x14ac:dyDescent="0.35">
      <c r="F131" s="4"/>
      <c r="G131" s="4"/>
      <c r="I131" s="59"/>
    </row>
    <row r="132" spans="6:9" x14ac:dyDescent="0.35">
      <c r="F132" s="4"/>
      <c r="G132" s="4"/>
      <c r="I132" s="59"/>
    </row>
    <row r="133" spans="6:9" x14ac:dyDescent="0.35">
      <c r="F133" s="4"/>
      <c r="G133" s="4"/>
      <c r="I133" s="59"/>
    </row>
    <row r="134" spans="6:9" x14ac:dyDescent="0.35">
      <c r="F134" s="4"/>
      <c r="G134" s="4"/>
      <c r="I134" s="59"/>
    </row>
    <row r="135" spans="6:9" x14ac:dyDescent="0.35">
      <c r="F135" s="4"/>
      <c r="G135" s="4"/>
      <c r="I135" s="59"/>
    </row>
    <row r="136" spans="6:9" x14ac:dyDescent="0.35">
      <c r="F136" s="4"/>
      <c r="G136" s="4"/>
      <c r="I136" s="59"/>
    </row>
    <row r="137" spans="6:9" x14ac:dyDescent="0.35">
      <c r="F137" s="4"/>
      <c r="G137" s="4"/>
      <c r="I137" s="59"/>
    </row>
    <row r="138" spans="6:9" x14ac:dyDescent="0.35">
      <c r="F138" s="4"/>
      <c r="G138" s="4"/>
      <c r="I138" s="59"/>
    </row>
    <row r="139" spans="6:9" x14ac:dyDescent="0.35">
      <c r="F139" s="4"/>
      <c r="G139" s="4"/>
      <c r="I139" s="59"/>
    </row>
    <row r="140" spans="6:9" x14ac:dyDescent="0.35">
      <c r="F140" s="4"/>
      <c r="G140" s="4"/>
      <c r="I140" s="59"/>
    </row>
    <row r="141" spans="6:9" x14ac:dyDescent="0.35">
      <c r="F141" s="4"/>
      <c r="G141" s="4"/>
      <c r="I141" s="59"/>
    </row>
    <row r="142" spans="6:9" x14ac:dyDescent="0.35">
      <c r="F142" s="4"/>
      <c r="G142" s="4"/>
      <c r="I142" s="59"/>
    </row>
    <row r="143" spans="6:9" x14ac:dyDescent="0.35">
      <c r="F143" s="4"/>
      <c r="G143" s="4"/>
      <c r="I143" s="59"/>
    </row>
    <row r="144" spans="6:9" x14ac:dyDescent="0.35">
      <c r="F144" s="4"/>
      <c r="G144" s="4"/>
      <c r="I144" s="59"/>
    </row>
    <row r="145" spans="6:9" x14ac:dyDescent="0.35">
      <c r="F145" s="4"/>
      <c r="G145" s="4"/>
      <c r="I145" s="59"/>
    </row>
    <row r="146" spans="6:9" x14ac:dyDescent="0.35">
      <c r="F146" s="4"/>
      <c r="G146" s="4"/>
      <c r="I146" s="59"/>
    </row>
    <row r="147" spans="6:9" x14ac:dyDescent="0.35">
      <c r="F147" s="4"/>
      <c r="G147" s="4"/>
      <c r="I147" s="59"/>
    </row>
    <row r="148" spans="6:9" x14ac:dyDescent="0.35">
      <c r="F148" s="4"/>
      <c r="G148" s="4"/>
      <c r="I148" s="59"/>
    </row>
    <row r="149" spans="6:9" x14ac:dyDescent="0.35">
      <c r="F149" s="4"/>
      <c r="G149" s="4"/>
      <c r="I149" s="59"/>
    </row>
    <row r="150" spans="6:9" x14ac:dyDescent="0.35">
      <c r="F150" s="4"/>
      <c r="G150" s="4"/>
      <c r="I150" s="59"/>
    </row>
    <row r="151" spans="6:9" x14ac:dyDescent="0.35">
      <c r="F151" s="4"/>
      <c r="G151" s="4"/>
      <c r="I151" s="59"/>
    </row>
    <row r="152" spans="6:9" x14ac:dyDescent="0.35">
      <c r="F152" s="4"/>
      <c r="G152" s="4"/>
      <c r="I152" s="59"/>
    </row>
    <row r="153" spans="6:9" x14ac:dyDescent="0.35">
      <c r="F153" s="4"/>
      <c r="G153" s="4"/>
      <c r="I153" s="59"/>
    </row>
    <row r="154" spans="6:9" x14ac:dyDescent="0.35">
      <c r="F154" s="4"/>
      <c r="G154" s="4"/>
      <c r="I154" s="59"/>
    </row>
    <row r="155" spans="6:9" x14ac:dyDescent="0.35">
      <c r="F155" s="4"/>
      <c r="G155" s="4"/>
      <c r="I155" s="59"/>
    </row>
    <row r="156" spans="6:9" x14ac:dyDescent="0.35">
      <c r="F156" s="4"/>
      <c r="G156" s="4"/>
      <c r="I156" s="59"/>
    </row>
    <row r="157" spans="6:9" x14ac:dyDescent="0.35">
      <c r="F157" s="4"/>
      <c r="G157" s="4"/>
      <c r="I157" s="59"/>
    </row>
    <row r="158" spans="6:9" x14ac:dyDescent="0.35">
      <c r="F158" s="4"/>
      <c r="G158" s="4"/>
      <c r="I158" s="59"/>
    </row>
    <row r="159" spans="6:9" x14ac:dyDescent="0.35">
      <c r="F159" s="4"/>
      <c r="G159" s="4"/>
      <c r="I159" s="59"/>
    </row>
    <row r="160" spans="6:9" x14ac:dyDescent="0.35">
      <c r="F160" s="4"/>
      <c r="G160" s="4"/>
      <c r="I160" s="59"/>
    </row>
    <row r="161" spans="6:9" x14ac:dyDescent="0.35">
      <c r="F161" s="4"/>
      <c r="G161" s="4"/>
      <c r="I161" s="59"/>
    </row>
    <row r="162" spans="6:9" x14ac:dyDescent="0.35">
      <c r="F162" s="4"/>
      <c r="G162" s="4"/>
      <c r="I162" s="59"/>
    </row>
    <row r="163" spans="6:9" x14ac:dyDescent="0.35">
      <c r="F163" s="4"/>
      <c r="G163" s="4"/>
      <c r="I163" s="59"/>
    </row>
    <row r="164" spans="6:9" x14ac:dyDescent="0.35">
      <c r="F164" s="4"/>
      <c r="G164" s="4"/>
      <c r="I164" s="59"/>
    </row>
    <row r="165" spans="6:9" x14ac:dyDescent="0.35">
      <c r="F165" s="4"/>
      <c r="G165" s="4"/>
      <c r="I165" s="59"/>
    </row>
    <row r="166" spans="6:9" x14ac:dyDescent="0.35">
      <c r="F166" s="4"/>
      <c r="G166" s="4"/>
      <c r="I166" s="59"/>
    </row>
    <row r="167" spans="6:9" x14ac:dyDescent="0.35">
      <c r="F167" s="4"/>
      <c r="G167" s="4"/>
      <c r="I167" s="59"/>
    </row>
    <row r="168" spans="6:9" x14ac:dyDescent="0.35">
      <c r="F168" s="4"/>
      <c r="G168" s="4"/>
      <c r="I168" s="59"/>
    </row>
    <row r="169" spans="6:9" x14ac:dyDescent="0.35">
      <c r="F169" s="4"/>
      <c r="G169" s="4"/>
      <c r="I169" s="59"/>
    </row>
    <row r="170" spans="6:9" x14ac:dyDescent="0.35">
      <c r="F170" s="4"/>
      <c r="G170" s="4"/>
      <c r="I170" s="59"/>
    </row>
    <row r="171" spans="6:9" x14ac:dyDescent="0.35">
      <c r="F171" s="4"/>
      <c r="G171" s="4"/>
      <c r="I171" s="59"/>
    </row>
    <row r="172" spans="6:9" x14ac:dyDescent="0.35">
      <c r="F172" s="4"/>
      <c r="G172" s="4"/>
      <c r="I172" s="59"/>
    </row>
    <row r="173" spans="6:9" x14ac:dyDescent="0.35">
      <c r="F173" s="4"/>
      <c r="G173" s="4"/>
      <c r="I173" s="59"/>
    </row>
    <row r="174" spans="6:9" x14ac:dyDescent="0.35">
      <c r="F174" s="4"/>
      <c r="G174" s="4"/>
      <c r="I174" s="59"/>
    </row>
    <row r="175" spans="6:9" x14ac:dyDescent="0.35">
      <c r="F175" s="4"/>
      <c r="G175" s="4"/>
      <c r="I175" s="59"/>
    </row>
    <row r="176" spans="6:9" x14ac:dyDescent="0.35">
      <c r="F176" s="4"/>
      <c r="G176" s="4"/>
      <c r="I176" s="59"/>
    </row>
    <row r="177" spans="6:9" x14ac:dyDescent="0.35">
      <c r="F177" s="4"/>
      <c r="G177" s="4"/>
      <c r="I177" s="59"/>
    </row>
    <row r="178" spans="6:9" x14ac:dyDescent="0.35">
      <c r="F178" s="4"/>
      <c r="G178" s="4"/>
      <c r="I178" s="59"/>
    </row>
    <row r="179" spans="6:9" x14ac:dyDescent="0.35">
      <c r="F179" s="4"/>
      <c r="G179" s="4"/>
      <c r="I179" s="59"/>
    </row>
    <row r="180" spans="6:9" x14ac:dyDescent="0.35">
      <c r="F180" s="4"/>
      <c r="G180" s="4"/>
      <c r="I180" s="59"/>
    </row>
    <row r="181" spans="6:9" x14ac:dyDescent="0.35">
      <c r="F181" s="4"/>
      <c r="G181" s="4"/>
      <c r="I181" s="59"/>
    </row>
    <row r="182" spans="6:9" x14ac:dyDescent="0.35">
      <c r="F182" s="4"/>
      <c r="G182" s="4"/>
      <c r="I182" s="59"/>
    </row>
    <row r="183" spans="6:9" x14ac:dyDescent="0.35">
      <c r="F183" s="4"/>
      <c r="G183" s="4"/>
      <c r="I183" s="59"/>
    </row>
    <row r="184" spans="6:9" x14ac:dyDescent="0.35">
      <c r="F184" s="4"/>
      <c r="G184" s="4"/>
      <c r="I184" s="59"/>
    </row>
    <row r="185" spans="6:9" x14ac:dyDescent="0.35">
      <c r="F185" s="4"/>
      <c r="G185" s="4"/>
      <c r="I185" s="59"/>
    </row>
    <row r="186" spans="6:9" x14ac:dyDescent="0.35">
      <c r="F186" s="4"/>
      <c r="G186" s="4"/>
      <c r="I186" s="59"/>
    </row>
    <row r="187" spans="6:9" x14ac:dyDescent="0.35">
      <c r="F187" s="4"/>
      <c r="G187" s="4"/>
      <c r="I187" s="59"/>
    </row>
    <row r="188" spans="6:9" x14ac:dyDescent="0.35">
      <c r="F188" s="4"/>
      <c r="G188" s="4"/>
      <c r="I188" s="59"/>
    </row>
    <row r="189" spans="6:9" x14ac:dyDescent="0.35">
      <c r="F189" s="4"/>
      <c r="G189" s="4"/>
      <c r="I189" s="59"/>
    </row>
    <row r="190" spans="6:9" x14ac:dyDescent="0.35">
      <c r="F190" s="4"/>
      <c r="G190" s="4"/>
      <c r="I190" s="59"/>
    </row>
    <row r="191" spans="6:9" x14ac:dyDescent="0.35">
      <c r="F191" s="4"/>
      <c r="G191" s="4"/>
      <c r="I191" s="59"/>
    </row>
    <row r="192" spans="6:9" x14ac:dyDescent="0.35">
      <c r="F192" s="4"/>
      <c r="G192" s="4"/>
      <c r="I192" s="59"/>
    </row>
    <row r="193" spans="6:9" x14ac:dyDescent="0.35">
      <c r="F193" s="4"/>
      <c r="G193" s="4"/>
      <c r="I193" s="59"/>
    </row>
    <row r="194" spans="6:9" x14ac:dyDescent="0.35">
      <c r="F194" s="4"/>
      <c r="G194" s="4"/>
      <c r="I194" s="59"/>
    </row>
    <row r="195" spans="6:9" x14ac:dyDescent="0.35">
      <c r="F195" s="4"/>
      <c r="G195" s="4"/>
      <c r="I195" s="59"/>
    </row>
    <row r="196" spans="6:9" x14ac:dyDescent="0.35">
      <c r="F196" s="4"/>
      <c r="G196" s="4"/>
      <c r="I196" s="59"/>
    </row>
    <row r="197" spans="6:9" x14ac:dyDescent="0.35">
      <c r="F197" s="4"/>
      <c r="G197" s="4"/>
      <c r="I197" s="59"/>
    </row>
    <row r="198" spans="6:9" x14ac:dyDescent="0.35">
      <c r="F198" s="4"/>
      <c r="G198" s="4"/>
      <c r="I198" s="59"/>
    </row>
    <row r="199" spans="6:9" x14ac:dyDescent="0.35">
      <c r="F199" s="4"/>
      <c r="G199" s="4"/>
      <c r="I199" s="59"/>
    </row>
    <row r="200" spans="6:9" x14ac:dyDescent="0.35">
      <c r="F200" s="4"/>
      <c r="G200" s="4"/>
      <c r="I200" s="59"/>
    </row>
    <row r="201" spans="6:9" x14ac:dyDescent="0.35">
      <c r="F201" s="4"/>
      <c r="G201" s="4"/>
      <c r="I201" s="59"/>
    </row>
    <row r="202" spans="6:9" x14ac:dyDescent="0.35">
      <c r="F202" s="4"/>
      <c r="G202" s="4"/>
      <c r="I202" s="59"/>
    </row>
    <row r="203" spans="6:9" x14ac:dyDescent="0.35">
      <c r="F203" s="4"/>
      <c r="G203" s="4"/>
      <c r="I203" s="59"/>
    </row>
    <row r="204" spans="6:9" x14ac:dyDescent="0.35">
      <c r="F204" s="4"/>
      <c r="G204" s="4"/>
      <c r="I204" s="59"/>
    </row>
    <row r="205" spans="6:9" x14ac:dyDescent="0.35">
      <c r="F205" s="4"/>
      <c r="G205" s="4"/>
      <c r="I205" s="59"/>
    </row>
    <row r="206" spans="6:9" x14ac:dyDescent="0.35">
      <c r="F206" s="4"/>
      <c r="G206" s="4"/>
      <c r="I206" s="59"/>
    </row>
    <row r="207" spans="6:9" x14ac:dyDescent="0.35">
      <c r="F207" s="4"/>
      <c r="G207" s="4"/>
      <c r="I207" s="59"/>
    </row>
    <row r="208" spans="6:9" x14ac:dyDescent="0.35">
      <c r="F208" s="4"/>
      <c r="G208" s="4"/>
      <c r="I208" s="59"/>
    </row>
    <row r="209" spans="6:9" x14ac:dyDescent="0.35">
      <c r="F209" s="4"/>
      <c r="G209" s="4"/>
      <c r="I209" s="59"/>
    </row>
    <row r="210" spans="6:9" x14ac:dyDescent="0.35">
      <c r="F210" s="4"/>
      <c r="G210" s="4"/>
      <c r="I210" s="59"/>
    </row>
    <row r="211" spans="6:9" x14ac:dyDescent="0.35">
      <c r="F211" s="4"/>
      <c r="G211" s="4"/>
      <c r="I211" s="59"/>
    </row>
    <row r="212" spans="6:9" x14ac:dyDescent="0.35">
      <c r="F212" s="4"/>
      <c r="G212" s="4"/>
      <c r="I212" s="59"/>
    </row>
    <row r="213" spans="6:9" x14ac:dyDescent="0.35">
      <c r="F213" s="4"/>
      <c r="G213" s="4"/>
      <c r="I213" s="59"/>
    </row>
    <row r="214" spans="6:9" x14ac:dyDescent="0.35">
      <c r="F214" s="4"/>
      <c r="G214" s="4"/>
      <c r="I214" s="59"/>
    </row>
    <row r="215" spans="6:9" x14ac:dyDescent="0.35">
      <c r="F215" s="4"/>
      <c r="G215" s="4"/>
      <c r="I215" s="59"/>
    </row>
    <row r="216" spans="6:9" x14ac:dyDescent="0.35">
      <c r="F216" s="4"/>
      <c r="G216" s="4"/>
      <c r="I216" s="59"/>
    </row>
    <row r="217" spans="6:9" x14ac:dyDescent="0.35">
      <c r="F217" s="4"/>
      <c r="G217" s="4"/>
      <c r="I217" s="59"/>
    </row>
    <row r="218" spans="6:9" x14ac:dyDescent="0.35">
      <c r="F218" s="4"/>
      <c r="G218" s="4"/>
      <c r="I218" s="59"/>
    </row>
    <row r="219" spans="6:9" x14ac:dyDescent="0.35">
      <c r="F219" s="4"/>
      <c r="G219" s="4"/>
      <c r="I219" s="59"/>
    </row>
    <row r="220" spans="6:9" x14ac:dyDescent="0.35">
      <c r="F220" s="4"/>
      <c r="G220" s="4"/>
      <c r="I220" s="59"/>
    </row>
    <row r="221" spans="6:9" x14ac:dyDescent="0.35">
      <c r="F221" s="4"/>
      <c r="G221" s="4"/>
      <c r="I221" s="59"/>
    </row>
    <row r="222" spans="6:9" x14ac:dyDescent="0.35">
      <c r="F222" s="4"/>
      <c r="G222" s="4"/>
      <c r="I222" s="59"/>
    </row>
    <row r="223" spans="6:9" x14ac:dyDescent="0.35">
      <c r="F223" s="4"/>
      <c r="G223" s="4"/>
      <c r="I223" s="59"/>
    </row>
    <row r="224" spans="6:9" x14ac:dyDescent="0.35">
      <c r="F224" s="4"/>
      <c r="G224" s="4"/>
      <c r="I224" s="59"/>
    </row>
    <row r="225" spans="6:9" x14ac:dyDescent="0.35">
      <c r="F225" s="4"/>
      <c r="G225" s="4"/>
      <c r="I225" s="59"/>
    </row>
    <row r="226" spans="6:9" x14ac:dyDescent="0.35">
      <c r="F226" s="4"/>
      <c r="G226" s="4"/>
      <c r="I226" s="59"/>
    </row>
    <row r="227" spans="6:9" x14ac:dyDescent="0.35">
      <c r="F227" s="4"/>
      <c r="G227" s="4"/>
      <c r="I227" s="59"/>
    </row>
    <row r="228" spans="6:9" x14ac:dyDescent="0.35">
      <c r="F228" s="4"/>
      <c r="G228" s="4"/>
      <c r="I228" s="59"/>
    </row>
    <row r="229" spans="6:9" x14ac:dyDescent="0.35">
      <c r="F229" s="4"/>
      <c r="G229" s="4"/>
      <c r="I229" s="59"/>
    </row>
    <row r="230" spans="6:9" x14ac:dyDescent="0.35">
      <c r="F230" s="4"/>
      <c r="G230" s="4"/>
      <c r="I230" s="59"/>
    </row>
    <row r="231" spans="6:9" x14ac:dyDescent="0.35">
      <c r="F231" s="4"/>
      <c r="G231" s="4"/>
      <c r="I231" s="59"/>
    </row>
    <row r="232" spans="6:9" x14ac:dyDescent="0.35">
      <c r="F232" s="4"/>
      <c r="G232" s="4"/>
      <c r="I232" s="59"/>
    </row>
    <row r="233" spans="6:9" x14ac:dyDescent="0.35">
      <c r="F233" s="4"/>
      <c r="G233" s="4"/>
      <c r="I233" s="59"/>
    </row>
    <row r="234" spans="6:9" x14ac:dyDescent="0.35">
      <c r="F234" s="4"/>
      <c r="G234" s="4"/>
      <c r="I234" s="59"/>
    </row>
    <row r="235" spans="6:9" x14ac:dyDescent="0.35">
      <c r="F235" s="4"/>
      <c r="G235" s="4"/>
      <c r="I235" s="59"/>
    </row>
    <row r="236" spans="6:9" x14ac:dyDescent="0.35">
      <c r="F236" s="4"/>
      <c r="G236" s="4"/>
      <c r="I236" s="59"/>
    </row>
    <row r="237" spans="6:9" x14ac:dyDescent="0.35">
      <c r="F237" s="4"/>
      <c r="G237" s="4"/>
      <c r="I237" s="59"/>
    </row>
    <row r="238" spans="6:9" x14ac:dyDescent="0.35">
      <c r="F238" s="4"/>
      <c r="G238" s="4"/>
      <c r="I238" s="59"/>
    </row>
    <row r="239" spans="6:9" x14ac:dyDescent="0.35">
      <c r="F239" s="4"/>
      <c r="G239" s="4"/>
      <c r="I239" s="59"/>
    </row>
    <row r="240" spans="6:9" x14ac:dyDescent="0.35">
      <c r="F240" s="4"/>
      <c r="G240" s="4"/>
      <c r="I240" s="59"/>
    </row>
    <row r="241" spans="6:9" x14ac:dyDescent="0.35">
      <c r="F241" s="4"/>
      <c r="G241" s="4"/>
      <c r="I241" s="59"/>
    </row>
    <row r="242" spans="6:9" x14ac:dyDescent="0.35">
      <c r="F242" s="4"/>
      <c r="G242" s="4"/>
      <c r="I242" s="59"/>
    </row>
    <row r="243" spans="6:9" x14ac:dyDescent="0.35">
      <c r="F243" s="4"/>
      <c r="G243" s="4"/>
      <c r="I243" s="59"/>
    </row>
    <row r="244" spans="6:9" x14ac:dyDescent="0.35">
      <c r="F244" s="4"/>
      <c r="G244" s="4"/>
      <c r="I244" s="59"/>
    </row>
    <row r="245" spans="6:9" x14ac:dyDescent="0.35">
      <c r="F245" s="4"/>
      <c r="G245" s="4"/>
      <c r="I245" s="59"/>
    </row>
    <row r="246" spans="6:9" x14ac:dyDescent="0.35">
      <c r="F246" s="4"/>
      <c r="G246" s="4"/>
    </row>
    <row r="247" spans="6:9" x14ac:dyDescent="0.35">
      <c r="F247" s="4"/>
      <c r="G247" s="4"/>
    </row>
    <row r="248" spans="6:9" x14ac:dyDescent="0.35">
      <c r="F248" s="4"/>
      <c r="G248" s="4"/>
    </row>
    <row r="249" spans="6:9" x14ac:dyDescent="0.35">
      <c r="F249" s="4"/>
      <c r="G249" s="4"/>
    </row>
    <row r="250" spans="6:9" x14ac:dyDescent="0.35">
      <c r="F250" s="4"/>
      <c r="G250" s="4"/>
    </row>
    <row r="251" spans="6:9" x14ac:dyDescent="0.35">
      <c r="F251" s="4"/>
      <c r="G251" s="4"/>
    </row>
    <row r="252" spans="6:9" x14ac:dyDescent="0.35">
      <c r="F252" s="4"/>
      <c r="G252" s="4"/>
    </row>
    <row r="253" spans="6:9" x14ac:dyDescent="0.35">
      <c r="F253" s="4"/>
      <c r="G253" s="4"/>
    </row>
    <row r="254" spans="6:9" x14ac:dyDescent="0.35">
      <c r="F254" s="4"/>
      <c r="G254" s="4"/>
    </row>
    <row r="255" spans="6:9" x14ac:dyDescent="0.35">
      <c r="F255" s="4"/>
      <c r="G255" s="4"/>
    </row>
    <row r="256" spans="6:9" x14ac:dyDescent="0.35">
      <c r="F256" s="4"/>
      <c r="G256" s="4"/>
    </row>
    <row r="257" spans="6:7" x14ac:dyDescent="0.35">
      <c r="F257" s="4"/>
      <c r="G257" s="4"/>
    </row>
    <row r="258" spans="6:7" x14ac:dyDescent="0.35">
      <c r="F258" s="4"/>
      <c r="G258" s="4"/>
    </row>
    <row r="259" spans="6:7" x14ac:dyDescent="0.35">
      <c r="F259" s="4"/>
      <c r="G259" s="4"/>
    </row>
    <row r="260" spans="6:7" x14ac:dyDescent="0.35">
      <c r="F260" s="4"/>
      <c r="G260" s="4"/>
    </row>
    <row r="261" spans="6:7" x14ac:dyDescent="0.35">
      <c r="F261" s="4"/>
      <c r="G261" s="4"/>
    </row>
    <row r="262" spans="6:7" x14ac:dyDescent="0.35">
      <c r="F262" s="4"/>
      <c r="G262" s="4"/>
    </row>
    <row r="263" spans="6:7" x14ac:dyDescent="0.35">
      <c r="F263" s="4"/>
      <c r="G263" s="4"/>
    </row>
    <row r="264" spans="6:7" x14ac:dyDescent="0.35">
      <c r="F264" s="4"/>
      <c r="G264" s="4"/>
    </row>
    <row r="265" spans="6:7" x14ac:dyDescent="0.35">
      <c r="F265" s="4"/>
      <c r="G265" s="4"/>
    </row>
    <row r="266" spans="6:7" x14ac:dyDescent="0.35">
      <c r="F266" s="4"/>
      <c r="G266" s="4"/>
    </row>
    <row r="267" spans="6:7" x14ac:dyDescent="0.35">
      <c r="F267" s="4"/>
      <c r="G267" s="4"/>
    </row>
    <row r="268" spans="6:7" x14ac:dyDescent="0.35">
      <c r="F268" s="4"/>
      <c r="G268" s="4"/>
    </row>
    <row r="269" spans="6:7" x14ac:dyDescent="0.35">
      <c r="F269" s="4"/>
      <c r="G269" s="4"/>
    </row>
    <row r="270" spans="6:7" x14ac:dyDescent="0.35">
      <c r="F270" s="4"/>
      <c r="G270" s="4"/>
    </row>
    <row r="271" spans="6:7" x14ac:dyDescent="0.35">
      <c r="F271" s="4"/>
      <c r="G271" s="4"/>
    </row>
    <row r="272" spans="6:7" x14ac:dyDescent="0.35">
      <c r="F272" s="4"/>
      <c r="G272" s="4"/>
    </row>
    <row r="273" spans="6:7" x14ac:dyDescent="0.35">
      <c r="F273" s="4"/>
      <c r="G273" s="4"/>
    </row>
    <row r="274" spans="6:7" x14ac:dyDescent="0.35">
      <c r="F274" s="4"/>
      <c r="G274" s="4"/>
    </row>
    <row r="275" spans="6:7" x14ac:dyDescent="0.35">
      <c r="F275" s="4"/>
      <c r="G275" s="4"/>
    </row>
    <row r="276" spans="6:7" x14ac:dyDescent="0.35">
      <c r="F276" s="4"/>
      <c r="G276" s="4"/>
    </row>
    <row r="277" spans="6:7" x14ac:dyDescent="0.35">
      <c r="F277" s="4"/>
      <c r="G277" s="4"/>
    </row>
    <row r="278" spans="6:7" x14ac:dyDescent="0.35">
      <c r="F278" s="4"/>
      <c r="G278" s="4"/>
    </row>
    <row r="279" spans="6:7" x14ac:dyDescent="0.35">
      <c r="F279" s="4"/>
      <c r="G279" s="4"/>
    </row>
    <row r="280" spans="6:7" x14ac:dyDescent="0.35">
      <c r="F280" s="4"/>
      <c r="G280" s="4"/>
    </row>
    <row r="281" spans="6:7" x14ac:dyDescent="0.35">
      <c r="F281" s="4"/>
      <c r="G281" s="4"/>
    </row>
    <row r="282" spans="6:7" x14ac:dyDescent="0.35">
      <c r="F282" s="4"/>
      <c r="G282" s="4"/>
    </row>
    <row r="283" spans="6:7" x14ac:dyDescent="0.35">
      <c r="F283" s="4"/>
      <c r="G283" s="4"/>
    </row>
    <row r="284" spans="6:7" x14ac:dyDescent="0.35">
      <c r="F284" s="4"/>
      <c r="G284" s="4"/>
    </row>
    <row r="285" spans="6:7" x14ac:dyDescent="0.35">
      <c r="F285" s="4"/>
      <c r="G285" s="4"/>
    </row>
    <row r="286" spans="6:7" x14ac:dyDescent="0.35">
      <c r="F286" s="4"/>
      <c r="G286" s="4"/>
    </row>
    <row r="287" spans="6:7" x14ac:dyDescent="0.35">
      <c r="F287" s="4"/>
      <c r="G287" s="4"/>
    </row>
    <row r="288" spans="6:7" x14ac:dyDescent="0.35">
      <c r="F288" s="4"/>
      <c r="G288" s="4"/>
    </row>
    <row r="289" spans="6:7" x14ac:dyDescent="0.35">
      <c r="F289" s="4"/>
      <c r="G289" s="4"/>
    </row>
    <row r="290" spans="6:7" x14ac:dyDescent="0.35">
      <c r="F290" s="4"/>
      <c r="G290" s="4"/>
    </row>
    <row r="291" spans="6:7" x14ac:dyDescent="0.35">
      <c r="F291" s="4"/>
      <c r="G291" s="4"/>
    </row>
    <row r="292" spans="6:7" x14ac:dyDescent="0.35">
      <c r="F292" s="4"/>
      <c r="G292" s="4"/>
    </row>
    <row r="293" spans="6:7" x14ac:dyDescent="0.35">
      <c r="F293" s="4"/>
      <c r="G293" s="4"/>
    </row>
    <row r="294" spans="6:7" x14ac:dyDescent="0.35">
      <c r="F294" s="4"/>
      <c r="G294" s="4"/>
    </row>
    <row r="295" spans="6:7" x14ac:dyDescent="0.35">
      <c r="F295" s="4"/>
      <c r="G295" s="4"/>
    </row>
    <row r="296" spans="6:7" x14ac:dyDescent="0.35">
      <c r="F296" s="4"/>
      <c r="G296" s="4"/>
    </row>
    <row r="297" spans="6:7" x14ac:dyDescent="0.35">
      <c r="F297" s="4"/>
      <c r="G297" s="4"/>
    </row>
    <row r="298" spans="6:7" x14ac:dyDescent="0.35">
      <c r="F298" s="4"/>
      <c r="G298" s="4"/>
    </row>
    <row r="299" spans="6:7" x14ac:dyDescent="0.35">
      <c r="F299" s="4"/>
      <c r="G299" s="4"/>
    </row>
    <row r="300" spans="6:7" x14ac:dyDescent="0.35">
      <c r="F300" s="4"/>
      <c r="G300" s="4"/>
    </row>
    <row r="301" spans="6:7" x14ac:dyDescent="0.35">
      <c r="F301" s="4"/>
      <c r="G301" s="4"/>
    </row>
    <row r="302" spans="6:7" x14ac:dyDescent="0.35">
      <c r="F302" s="4"/>
      <c r="G302" s="4"/>
    </row>
    <row r="303" spans="6:7" x14ac:dyDescent="0.35">
      <c r="F303" s="4"/>
      <c r="G303" s="4"/>
    </row>
    <row r="304" spans="6:7" x14ac:dyDescent="0.35">
      <c r="F304" s="4"/>
      <c r="G304" s="4"/>
    </row>
    <row r="305" spans="6:7" x14ac:dyDescent="0.35">
      <c r="F305" s="4"/>
      <c r="G305" s="4"/>
    </row>
    <row r="306" spans="6:7" x14ac:dyDescent="0.35">
      <c r="F306" s="4"/>
      <c r="G306" s="4"/>
    </row>
    <row r="307" spans="6:7" x14ac:dyDescent="0.35">
      <c r="F307" s="4"/>
      <c r="G307" s="4"/>
    </row>
    <row r="308" spans="6:7" x14ac:dyDescent="0.35">
      <c r="F308" s="4"/>
      <c r="G308" s="4"/>
    </row>
    <row r="309" spans="6:7" x14ac:dyDescent="0.35">
      <c r="F309" s="4"/>
      <c r="G309" s="4"/>
    </row>
    <row r="310" spans="6:7" x14ac:dyDescent="0.35">
      <c r="F310" s="4"/>
      <c r="G310" s="4"/>
    </row>
    <row r="311" spans="6:7" x14ac:dyDescent="0.35">
      <c r="F311" s="4"/>
      <c r="G311" s="4"/>
    </row>
    <row r="312" spans="6:7" x14ac:dyDescent="0.35">
      <c r="F312" s="4"/>
      <c r="G312" s="4"/>
    </row>
    <row r="313" spans="6:7" x14ac:dyDescent="0.35">
      <c r="F313" s="4"/>
      <c r="G313" s="4"/>
    </row>
    <row r="314" spans="6:7" x14ac:dyDescent="0.35">
      <c r="F314" s="4"/>
      <c r="G314" s="4"/>
    </row>
    <row r="315" spans="6:7" x14ac:dyDescent="0.35">
      <c r="F315" s="4"/>
      <c r="G315" s="4"/>
    </row>
    <row r="316" spans="6:7" x14ac:dyDescent="0.35">
      <c r="F316" s="4"/>
      <c r="G316" s="4"/>
    </row>
    <row r="317" spans="6:7" x14ac:dyDescent="0.35">
      <c r="F317" s="4"/>
      <c r="G317" s="4"/>
    </row>
    <row r="318" spans="6:7" x14ac:dyDescent="0.35">
      <c r="F318" s="4"/>
      <c r="G318" s="4"/>
    </row>
    <row r="319" spans="6:7" x14ac:dyDescent="0.35">
      <c r="F319" s="4"/>
      <c r="G319" s="4"/>
    </row>
    <row r="320" spans="6:7" x14ac:dyDescent="0.35">
      <c r="F320" s="4"/>
      <c r="G320" s="4"/>
    </row>
    <row r="321" spans="6:7" x14ac:dyDescent="0.35">
      <c r="F321" s="4"/>
      <c r="G321" s="4"/>
    </row>
    <row r="322" spans="6:7" x14ac:dyDescent="0.35">
      <c r="F322" s="4"/>
      <c r="G322" s="4"/>
    </row>
    <row r="323" spans="6:7" x14ac:dyDescent="0.35">
      <c r="F323" s="4"/>
      <c r="G323" s="4"/>
    </row>
    <row r="324" spans="6:7" x14ac:dyDescent="0.35">
      <c r="F324" s="4"/>
      <c r="G324" s="4"/>
    </row>
    <row r="325" spans="6:7" x14ac:dyDescent="0.35">
      <c r="F325" s="4"/>
      <c r="G325" s="4"/>
    </row>
    <row r="326" spans="6:7" x14ac:dyDescent="0.35">
      <c r="F326" s="4"/>
      <c r="G326" s="4"/>
    </row>
    <row r="327" spans="6:7" x14ac:dyDescent="0.35">
      <c r="F327" s="4"/>
      <c r="G327" s="4"/>
    </row>
    <row r="328" spans="6:7" x14ac:dyDescent="0.35">
      <c r="F328" s="4"/>
      <c r="G328" s="4"/>
    </row>
    <row r="329" spans="6:7" x14ac:dyDescent="0.35">
      <c r="F329" s="4"/>
      <c r="G329" s="4"/>
    </row>
    <row r="330" spans="6:7" x14ac:dyDescent="0.35">
      <c r="F330" s="4"/>
      <c r="G330" s="4"/>
    </row>
    <row r="331" spans="6:7" x14ac:dyDescent="0.35">
      <c r="F331" s="4"/>
      <c r="G331" s="4"/>
    </row>
    <row r="332" spans="6:7" x14ac:dyDescent="0.35">
      <c r="F332" s="4"/>
      <c r="G332" s="4"/>
    </row>
    <row r="333" spans="6:7" x14ac:dyDescent="0.35">
      <c r="F333" s="4"/>
      <c r="G333" s="4"/>
    </row>
    <row r="334" spans="6:7" x14ac:dyDescent="0.35">
      <c r="F334" s="4"/>
      <c r="G334" s="4"/>
    </row>
    <row r="335" spans="6:7" x14ac:dyDescent="0.35">
      <c r="F335" s="4"/>
      <c r="G335" s="4"/>
    </row>
    <row r="336" spans="6:7" x14ac:dyDescent="0.35">
      <c r="F336" s="4"/>
      <c r="G336" s="4"/>
    </row>
    <row r="337" spans="6:7" x14ac:dyDescent="0.35">
      <c r="F337" s="4"/>
      <c r="G337" s="4"/>
    </row>
    <row r="338" spans="6:7" x14ac:dyDescent="0.35">
      <c r="F338" s="4"/>
      <c r="G338" s="4"/>
    </row>
    <row r="339" spans="6:7" x14ac:dyDescent="0.35">
      <c r="F339" s="4"/>
      <c r="G339" s="4"/>
    </row>
    <row r="340" spans="6:7" x14ac:dyDescent="0.35">
      <c r="F340" s="4"/>
      <c r="G340" s="4"/>
    </row>
    <row r="341" spans="6:7" x14ac:dyDescent="0.35">
      <c r="F341" s="4"/>
      <c r="G341" s="4"/>
    </row>
    <row r="342" spans="6:7" x14ac:dyDescent="0.35">
      <c r="F342" s="4"/>
      <c r="G342" s="4"/>
    </row>
    <row r="343" spans="6:7" x14ac:dyDescent="0.35">
      <c r="F343" s="4"/>
      <c r="G343" s="4"/>
    </row>
    <row r="344" spans="6:7" x14ac:dyDescent="0.35">
      <c r="F344" s="4"/>
      <c r="G344" s="4"/>
    </row>
    <row r="345" spans="6:7" x14ac:dyDescent="0.35">
      <c r="F345" s="4"/>
      <c r="G345" s="4"/>
    </row>
    <row r="346" spans="6:7" x14ac:dyDescent="0.35">
      <c r="F346" s="4"/>
      <c r="G346" s="4"/>
    </row>
    <row r="347" spans="6:7" x14ac:dyDescent="0.35">
      <c r="F347" s="4"/>
      <c r="G347" s="4"/>
    </row>
    <row r="348" spans="6:7" x14ac:dyDescent="0.35">
      <c r="F348" s="4"/>
      <c r="G348" s="4"/>
    </row>
    <row r="349" spans="6:7" x14ac:dyDescent="0.35">
      <c r="F349" s="4"/>
      <c r="G349" s="4"/>
    </row>
    <row r="350" spans="6:7" x14ac:dyDescent="0.35">
      <c r="F350" s="4"/>
      <c r="G350" s="4"/>
    </row>
    <row r="351" spans="6:7" x14ac:dyDescent="0.35">
      <c r="F351" s="4"/>
      <c r="G351" s="4"/>
    </row>
    <row r="352" spans="6:7" x14ac:dyDescent="0.35">
      <c r="F352" s="4"/>
      <c r="G352" s="4"/>
    </row>
    <row r="353" spans="6:7" x14ac:dyDescent="0.35">
      <c r="F353" s="4"/>
      <c r="G353" s="4"/>
    </row>
    <row r="354" spans="6:7" x14ac:dyDescent="0.35">
      <c r="F354" s="4"/>
      <c r="G354" s="4"/>
    </row>
    <row r="355" spans="6:7" x14ac:dyDescent="0.35">
      <c r="F355" s="4"/>
      <c r="G355" s="4"/>
    </row>
    <row r="356" spans="6:7" x14ac:dyDescent="0.35">
      <c r="F356" s="4"/>
      <c r="G356" s="4"/>
    </row>
    <row r="357" spans="6:7" x14ac:dyDescent="0.35">
      <c r="F357" s="4"/>
      <c r="G357" s="4"/>
    </row>
    <row r="358" spans="6:7" x14ac:dyDescent="0.35">
      <c r="F358" s="4"/>
      <c r="G358" s="4"/>
    </row>
    <row r="359" spans="6:7" x14ac:dyDescent="0.35">
      <c r="F359" s="4"/>
      <c r="G359" s="4"/>
    </row>
    <row r="360" spans="6:7" x14ac:dyDescent="0.35">
      <c r="F360" s="4"/>
      <c r="G360" s="4"/>
    </row>
    <row r="361" spans="6:7" x14ac:dyDescent="0.35">
      <c r="F361" s="4"/>
      <c r="G361" s="4"/>
    </row>
    <row r="362" spans="6:7" x14ac:dyDescent="0.35">
      <c r="F362" s="4"/>
      <c r="G362" s="4"/>
    </row>
    <row r="363" spans="6:7" x14ac:dyDescent="0.35">
      <c r="F363" s="4"/>
      <c r="G363" s="4"/>
    </row>
    <row r="364" spans="6:7" x14ac:dyDescent="0.35">
      <c r="F364" s="4"/>
      <c r="G364" s="4"/>
    </row>
    <row r="365" spans="6:7" x14ac:dyDescent="0.35">
      <c r="F365" s="4"/>
      <c r="G365" s="4"/>
    </row>
    <row r="366" spans="6:7" x14ac:dyDescent="0.35">
      <c r="F366" s="4"/>
      <c r="G366" s="4"/>
    </row>
    <row r="367" spans="6:7" x14ac:dyDescent="0.35">
      <c r="F367" s="4"/>
      <c r="G367" s="4"/>
    </row>
    <row r="368" spans="6:7" x14ac:dyDescent="0.35">
      <c r="F368" s="4"/>
      <c r="G368" s="4"/>
    </row>
    <row r="369" spans="6:7" x14ac:dyDescent="0.35">
      <c r="F369" s="4"/>
      <c r="G369" s="4"/>
    </row>
    <row r="370" spans="6:7" x14ac:dyDescent="0.35">
      <c r="F370" s="4"/>
      <c r="G370" s="4"/>
    </row>
    <row r="371" spans="6:7" x14ac:dyDescent="0.35">
      <c r="F371" s="4"/>
      <c r="G371" s="4"/>
    </row>
    <row r="372" spans="6:7" x14ac:dyDescent="0.35">
      <c r="F372" s="4"/>
      <c r="G372" s="4"/>
    </row>
    <row r="373" spans="6:7" x14ac:dyDescent="0.35">
      <c r="F373" s="4"/>
      <c r="G373" s="4"/>
    </row>
    <row r="374" spans="6:7" x14ac:dyDescent="0.35">
      <c r="F374" s="4"/>
      <c r="G374" s="4"/>
    </row>
    <row r="375" spans="6:7" x14ac:dyDescent="0.35">
      <c r="F375" s="4"/>
      <c r="G375" s="4"/>
    </row>
    <row r="376" spans="6:7" x14ac:dyDescent="0.35">
      <c r="F376" s="4"/>
      <c r="G376" s="4"/>
    </row>
    <row r="377" spans="6:7" x14ac:dyDescent="0.35">
      <c r="F377" s="4"/>
      <c r="G377" s="4"/>
    </row>
    <row r="378" spans="6:7" x14ac:dyDescent="0.35">
      <c r="F378" s="4"/>
      <c r="G378" s="4"/>
    </row>
    <row r="379" spans="6:7" x14ac:dyDescent="0.35">
      <c r="F379" s="4"/>
      <c r="G379" s="4"/>
    </row>
    <row r="380" spans="6:7" x14ac:dyDescent="0.35">
      <c r="F380" s="4"/>
      <c r="G380" s="4"/>
    </row>
    <row r="381" spans="6:7" x14ac:dyDescent="0.35">
      <c r="F381" s="4"/>
      <c r="G381" s="4"/>
    </row>
    <row r="382" spans="6:7" x14ac:dyDescent="0.35">
      <c r="F382" s="4"/>
      <c r="G382" s="4"/>
    </row>
    <row r="383" spans="6:7" x14ac:dyDescent="0.35">
      <c r="F383" s="4"/>
      <c r="G383" s="4"/>
    </row>
    <row r="384" spans="6:7" x14ac:dyDescent="0.35">
      <c r="F384" s="4"/>
      <c r="G384" s="4"/>
    </row>
    <row r="385" spans="6:7" x14ac:dyDescent="0.35">
      <c r="F385" s="4"/>
      <c r="G385" s="4"/>
    </row>
    <row r="386" spans="6:7" x14ac:dyDescent="0.35">
      <c r="F386" s="4"/>
      <c r="G386" s="4"/>
    </row>
    <row r="387" spans="6:7" x14ac:dyDescent="0.35">
      <c r="F387" s="4"/>
      <c r="G387" s="4"/>
    </row>
    <row r="388" spans="6:7" x14ac:dyDescent="0.35">
      <c r="F388" s="4"/>
      <c r="G388" s="4"/>
    </row>
    <row r="389" spans="6:7" x14ac:dyDescent="0.35">
      <c r="F389" s="4"/>
      <c r="G389" s="4"/>
    </row>
    <row r="390" spans="6:7" x14ac:dyDescent="0.35">
      <c r="F390" s="4"/>
      <c r="G390" s="4"/>
    </row>
    <row r="391" spans="6:7" x14ac:dyDescent="0.35">
      <c r="F391" s="4"/>
      <c r="G391" s="4"/>
    </row>
    <row r="392" spans="6:7" x14ac:dyDescent="0.35">
      <c r="F392" s="4"/>
      <c r="G392" s="4"/>
    </row>
    <row r="393" spans="6:7" x14ac:dyDescent="0.35">
      <c r="F393" s="4"/>
      <c r="G393" s="4"/>
    </row>
    <row r="394" spans="6:7" x14ac:dyDescent="0.35">
      <c r="F394" s="4"/>
      <c r="G394" s="4"/>
    </row>
    <row r="395" spans="6:7" x14ac:dyDescent="0.35">
      <c r="F395" s="4"/>
      <c r="G395" s="4"/>
    </row>
    <row r="396" spans="6:7" x14ac:dyDescent="0.35">
      <c r="F396" s="4"/>
      <c r="G396" s="4"/>
    </row>
    <row r="397" spans="6:7" x14ac:dyDescent="0.35">
      <c r="F397" s="4"/>
      <c r="G397" s="4"/>
    </row>
    <row r="398" spans="6:7" x14ac:dyDescent="0.35">
      <c r="F398" s="4"/>
      <c r="G398" s="4"/>
    </row>
    <row r="399" spans="6:7" x14ac:dyDescent="0.35">
      <c r="F399" s="4"/>
      <c r="G399" s="4"/>
    </row>
    <row r="400" spans="6:7" x14ac:dyDescent="0.35">
      <c r="F400" s="4"/>
      <c r="G400" s="4"/>
    </row>
    <row r="401" spans="6:7" x14ac:dyDescent="0.35">
      <c r="F401" s="4"/>
      <c r="G401" s="4"/>
    </row>
    <row r="402" spans="6:7" x14ac:dyDescent="0.35">
      <c r="F402" s="4"/>
      <c r="G402" s="4"/>
    </row>
    <row r="403" spans="6:7" x14ac:dyDescent="0.35">
      <c r="F403" s="4"/>
      <c r="G403" s="4"/>
    </row>
    <row r="404" spans="6:7" x14ac:dyDescent="0.35">
      <c r="F404" s="4"/>
      <c r="G404" s="4"/>
    </row>
    <row r="405" spans="6:7" x14ac:dyDescent="0.35">
      <c r="F405" s="4"/>
      <c r="G405" s="4"/>
    </row>
    <row r="406" spans="6:7" x14ac:dyDescent="0.35">
      <c r="F406" s="4"/>
      <c r="G406" s="4"/>
    </row>
    <row r="407" spans="6:7" x14ac:dyDescent="0.35">
      <c r="F407" s="4"/>
      <c r="G407" s="4"/>
    </row>
    <row r="408" spans="6:7" x14ac:dyDescent="0.35">
      <c r="F408" s="4"/>
      <c r="G408" s="4"/>
    </row>
    <row r="409" spans="6:7" x14ac:dyDescent="0.35">
      <c r="F409" s="4"/>
      <c r="G409" s="4"/>
    </row>
    <row r="410" spans="6:7" x14ac:dyDescent="0.35">
      <c r="F410" s="4"/>
      <c r="G410" s="4"/>
    </row>
    <row r="411" spans="6:7" x14ac:dyDescent="0.35">
      <c r="F411" s="4"/>
      <c r="G411" s="4"/>
    </row>
    <row r="412" spans="6:7" x14ac:dyDescent="0.35">
      <c r="F412" s="4"/>
      <c r="G412" s="4"/>
    </row>
    <row r="413" spans="6:7" x14ac:dyDescent="0.35">
      <c r="F413" s="4"/>
      <c r="G413" s="4"/>
    </row>
  </sheetData>
  <autoFilter ref="A6:I98" xr:uid="{00000000-0009-0000-0000-000004000000}"/>
  <mergeCells count="11">
    <mergeCell ref="C4:C5"/>
    <mergeCell ref="A3:A5"/>
    <mergeCell ref="I3:I5"/>
    <mergeCell ref="A1:I1"/>
    <mergeCell ref="A2:I2"/>
    <mergeCell ref="F4:F5"/>
    <mergeCell ref="G4:G5"/>
    <mergeCell ref="H4:H5"/>
    <mergeCell ref="D3:D5"/>
    <mergeCell ref="E3:E5"/>
    <mergeCell ref="F3:H3"/>
  </mergeCells>
  <dataValidations count="3">
    <dataValidation type="list" allowBlank="1" showInputMessage="1" showErrorMessage="1" sqref="D33:E36 D7:D23 H56 D38:E45 D70:E75 D47:E53 D77:E86 E26:E32 D28:D32 H52 D55:E68 D88:E98 E7:E24" xr:uid="{00000000-0002-0000-0400-000000000000}">
      <formula1>"Да,Нет"</formula1>
    </dataValidation>
    <dataValidation type="list" allowBlank="1" showInputMessage="1" showErrorMessage="1" sqref="B6 D6:E6" xr:uid="{00000000-0002-0000-0400-000001000000}">
      <formula1>$B$4:$B$4</formula1>
    </dataValidation>
    <dataValidation type="list" allowBlank="1" showInputMessage="1" showErrorMessage="1" sqref="D76:E76 D69:F69 D54:E54 D87:E87 B7:B98" xr:uid="{00000000-0002-0000-0400-000002000000}">
      <formula1>$B$4:$B$5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3" orientation="landscape" r:id="rId1"/>
  <headerFooter>
    <oddFooter>&amp;R&amp;8&amp;P</oddFooter>
  </headerFooter>
  <ignoredErrors>
    <ignoredError sqref="H88 H32 H42 H9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T125"/>
  <sheetViews>
    <sheetView zoomScaleNormal="100" workbookViewId="0">
      <pane ySplit="5" topLeftCell="A6" activePane="bottomLeft" state="frozen"/>
      <selection activeCell="G33" sqref="G33:G2385"/>
      <selection pane="bottomLeft" activeCell="A45" sqref="A45"/>
    </sheetView>
  </sheetViews>
  <sheetFormatPr defaultColWidth="8.81640625" defaultRowHeight="14.5" x14ac:dyDescent="0.35"/>
  <cols>
    <col min="1" max="1" width="31.1796875" style="3" customWidth="1"/>
    <col min="2" max="2" width="37.26953125" style="3" customWidth="1"/>
    <col min="3" max="3" width="10.7265625" style="5" customWidth="1"/>
    <col min="4" max="5" width="12.7265625" style="5" customWidth="1"/>
    <col min="6" max="7" width="12.7265625" style="3" customWidth="1"/>
    <col min="8" max="8" width="12.7265625" style="27" customWidth="1"/>
    <col min="9" max="9" width="15.7265625" style="70" customWidth="1"/>
    <col min="10" max="16384" width="8.81640625" style="59"/>
  </cols>
  <sheetData>
    <row r="1" spans="1:9" s="1" customFormat="1" ht="28" customHeight="1" x14ac:dyDescent="0.35">
      <c r="A1" s="187" t="s">
        <v>211</v>
      </c>
      <c r="B1" s="187"/>
      <c r="C1" s="187"/>
      <c r="D1" s="187"/>
      <c r="E1" s="187"/>
      <c r="F1" s="187"/>
      <c r="G1" s="187"/>
      <c r="H1" s="187"/>
      <c r="I1" s="188"/>
    </row>
    <row r="2" spans="1:9" s="1" customFormat="1" ht="16" customHeight="1" x14ac:dyDescent="0.35">
      <c r="A2" s="189" t="s">
        <v>530</v>
      </c>
      <c r="B2" s="189"/>
      <c r="C2" s="189"/>
      <c r="D2" s="189"/>
      <c r="E2" s="189"/>
      <c r="F2" s="189"/>
      <c r="G2" s="189"/>
      <c r="H2" s="189"/>
      <c r="I2" s="190"/>
    </row>
    <row r="3" spans="1:9" ht="66.75" customHeight="1" x14ac:dyDescent="0.35">
      <c r="A3" s="181" t="s">
        <v>98</v>
      </c>
      <c r="B3" s="124" t="str">
        <f>'Оценка (раздел 1)'!G3</f>
        <v>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2019 год и на плановый период 2020 и 2021 годов?</v>
      </c>
      <c r="C3" s="125" t="s">
        <v>112</v>
      </c>
      <c r="D3" s="179" t="s">
        <v>380</v>
      </c>
      <c r="E3" s="179"/>
      <c r="F3" s="174" t="s">
        <v>209</v>
      </c>
      <c r="G3" s="186"/>
      <c r="H3" s="186"/>
      <c r="I3" s="179" t="s">
        <v>176</v>
      </c>
    </row>
    <row r="4" spans="1:9" ht="15" customHeight="1" x14ac:dyDescent="0.35">
      <c r="A4" s="181"/>
      <c r="B4" s="126" t="str">
        <f>'Методика (раздел 1)'!B17</f>
        <v>Да, содержится</v>
      </c>
      <c r="C4" s="191" t="s">
        <v>100</v>
      </c>
      <c r="D4" s="179" t="s">
        <v>381</v>
      </c>
      <c r="E4" s="179" t="s">
        <v>382</v>
      </c>
      <c r="F4" s="181" t="s">
        <v>126</v>
      </c>
      <c r="G4" s="181" t="s">
        <v>129</v>
      </c>
      <c r="H4" s="181" t="s">
        <v>181</v>
      </c>
      <c r="I4" s="179"/>
    </row>
    <row r="5" spans="1:9" ht="15" customHeight="1" x14ac:dyDescent="0.35">
      <c r="A5" s="181"/>
      <c r="B5" s="126" t="str">
        <f>'Методика (раздел 1)'!B18</f>
        <v xml:space="preserve">Нет, не содержится </v>
      </c>
      <c r="C5" s="191"/>
      <c r="D5" s="179"/>
      <c r="E5" s="179"/>
      <c r="F5" s="181"/>
      <c r="G5" s="181"/>
      <c r="H5" s="181"/>
      <c r="I5" s="179"/>
    </row>
    <row r="6" spans="1:9" s="61" customFormat="1" ht="15" customHeight="1" x14ac:dyDescent="0.35">
      <c r="A6" s="81" t="s">
        <v>0</v>
      </c>
      <c r="B6" s="127"/>
      <c r="C6" s="81"/>
      <c r="D6" s="81"/>
      <c r="E6" s="81"/>
      <c r="F6" s="127"/>
      <c r="G6" s="127"/>
      <c r="H6" s="82"/>
      <c r="I6" s="128"/>
    </row>
    <row r="7" spans="1:9" s="62" customFormat="1" ht="15" customHeight="1" x14ac:dyDescent="0.35">
      <c r="A7" s="68" t="s">
        <v>1</v>
      </c>
      <c r="B7" s="72" t="s">
        <v>104</v>
      </c>
      <c r="C7" s="73">
        <f>IF(B7="Да, содержится",2,0)</f>
        <v>2</v>
      </c>
      <c r="D7" s="116" t="s">
        <v>137</v>
      </c>
      <c r="E7" s="116" t="s">
        <v>137</v>
      </c>
      <c r="F7" s="72">
        <v>337</v>
      </c>
      <c r="G7" s="88">
        <v>43453</v>
      </c>
      <c r="H7" s="69">
        <v>13</v>
      </c>
      <c r="I7" s="129"/>
    </row>
    <row r="8" spans="1:9" s="62" customFormat="1" ht="15" customHeight="1" x14ac:dyDescent="0.35">
      <c r="A8" s="68" t="s">
        <v>2</v>
      </c>
      <c r="B8" s="72" t="s">
        <v>104</v>
      </c>
      <c r="C8" s="73">
        <f t="shared" ref="C8:C24" si="0">IF(B8="Да, содержится",2,0)</f>
        <v>2</v>
      </c>
      <c r="D8" s="116" t="s">
        <v>137</v>
      </c>
      <c r="E8" s="116" t="s">
        <v>137</v>
      </c>
      <c r="F8" s="72" t="s">
        <v>279</v>
      </c>
      <c r="G8" s="88">
        <v>43446</v>
      </c>
      <c r="H8" s="72">
        <v>10</v>
      </c>
      <c r="I8" s="129"/>
    </row>
    <row r="9" spans="1:9" s="61" customFormat="1" ht="15" customHeight="1" x14ac:dyDescent="0.35">
      <c r="A9" s="68" t="s">
        <v>3</v>
      </c>
      <c r="B9" s="72" t="s">
        <v>104</v>
      </c>
      <c r="C9" s="73">
        <f t="shared" si="0"/>
        <v>2</v>
      </c>
      <c r="D9" s="116" t="s">
        <v>137</v>
      </c>
      <c r="E9" s="116" t="s">
        <v>137</v>
      </c>
      <c r="F9" s="72" t="s">
        <v>283</v>
      </c>
      <c r="G9" s="88">
        <v>43458</v>
      </c>
      <c r="H9" s="69">
        <v>13</v>
      </c>
      <c r="I9" s="130"/>
    </row>
    <row r="10" spans="1:9" s="62" customFormat="1" ht="15" customHeight="1" x14ac:dyDescent="0.35">
      <c r="A10" s="68" t="s">
        <v>4</v>
      </c>
      <c r="B10" s="72" t="s">
        <v>104</v>
      </c>
      <c r="C10" s="73">
        <f t="shared" si="0"/>
        <v>2</v>
      </c>
      <c r="D10" s="116" t="s">
        <v>137</v>
      </c>
      <c r="E10" s="116" t="s">
        <v>137</v>
      </c>
      <c r="F10" s="72" t="s">
        <v>284</v>
      </c>
      <c r="G10" s="88">
        <v>43454</v>
      </c>
      <c r="H10" s="69">
        <v>10</v>
      </c>
      <c r="I10" s="129"/>
    </row>
    <row r="11" spans="1:9" s="62" customFormat="1" ht="15" customHeight="1" x14ac:dyDescent="0.35">
      <c r="A11" s="68" t="s">
        <v>5</v>
      </c>
      <c r="B11" s="72" t="s">
        <v>104</v>
      </c>
      <c r="C11" s="73">
        <f t="shared" si="0"/>
        <v>2</v>
      </c>
      <c r="D11" s="116" t="s">
        <v>137</v>
      </c>
      <c r="E11" s="116" t="s">
        <v>137</v>
      </c>
      <c r="F11" s="72" t="s">
        <v>285</v>
      </c>
      <c r="G11" s="88">
        <v>43447</v>
      </c>
      <c r="H11" s="69">
        <v>12</v>
      </c>
      <c r="I11" s="129"/>
    </row>
    <row r="12" spans="1:9" s="61" customFormat="1" ht="15" customHeight="1" x14ac:dyDescent="0.35">
      <c r="A12" s="68" t="s">
        <v>6</v>
      </c>
      <c r="B12" s="72" t="s">
        <v>104</v>
      </c>
      <c r="C12" s="73">
        <f t="shared" si="0"/>
        <v>2</v>
      </c>
      <c r="D12" s="116" t="s">
        <v>137</v>
      </c>
      <c r="E12" s="116" t="s">
        <v>137</v>
      </c>
      <c r="F12" s="72" t="s">
        <v>286</v>
      </c>
      <c r="G12" s="88">
        <v>43440</v>
      </c>
      <c r="H12" s="69" t="s">
        <v>379</v>
      </c>
      <c r="I12" s="130"/>
    </row>
    <row r="13" spans="1:9" s="62" customFormat="1" ht="15" customHeight="1" x14ac:dyDescent="0.35">
      <c r="A13" s="68" t="s">
        <v>7</v>
      </c>
      <c r="B13" s="72" t="s">
        <v>104</v>
      </c>
      <c r="C13" s="73">
        <f t="shared" si="0"/>
        <v>2</v>
      </c>
      <c r="D13" s="116" t="s">
        <v>137</v>
      </c>
      <c r="E13" s="116" t="s">
        <v>137</v>
      </c>
      <c r="F13" s="72" t="s">
        <v>288</v>
      </c>
      <c r="G13" s="88">
        <v>43458</v>
      </c>
      <c r="H13" s="69" t="s">
        <v>346</v>
      </c>
      <c r="I13" s="129"/>
    </row>
    <row r="14" spans="1:9" s="62" customFormat="1" ht="15" customHeight="1" x14ac:dyDescent="0.35">
      <c r="A14" s="68" t="s">
        <v>8</v>
      </c>
      <c r="B14" s="72" t="s">
        <v>104</v>
      </c>
      <c r="C14" s="73">
        <f t="shared" si="0"/>
        <v>2</v>
      </c>
      <c r="D14" s="116" t="s">
        <v>137</v>
      </c>
      <c r="E14" s="116" t="s">
        <v>137</v>
      </c>
      <c r="F14" s="72" t="s">
        <v>289</v>
      </c>
      <c r="G14" s="88">
        <v>43441</v>
      </c>
      <c r="H14" s="69" t="s">
        <v>329</v>
      </c>
      <c r="I14" s="129"/>
    </row>
    <row r="15" spans="1:9" s="62" customFormat="1" ht="15" customHeight="1" x14ac:dyDescent="0.35">
      <c r="A15" s="68" t="s">
        <v>9</v>
      </c>
      <c r="B15" s="72" t="s">
        <v>104</v>
      </c>
      <c r="C15" s="73">
        <f t="shared" si="0"/>
        <v>2</v>
      </c>
      <c r="D15" s="116" t="s">
        <v>137</v>
      </c>
      <c r="E15" s="116" t="s">
        <v>137</v>
      </c>
      <c r="F15" s="72" t="s">
        <v>290</v>
      </c>
      <c r="G15" s="88">
        <v>43458</v>
      </c>
      <c r="H15" s="69" t="s">
        <v>378</v>
      </c>
      <c r="I15" s="129"/>
    </row>
    <row r="16" spans="1:9" s="61" customFormat="1" ht="15" customHeight="1" x14ac:dyDescent="0.35">
      <c r="A16" s="68" t="s">
        <v>10</v>
      </c>
      <c r="B16" s="72" t="s">
        <v>104</v>
      </c>
      <c r="C16" s="73">
        <f t="shared" si="0"/>
        <v>2</v>
      </c>
      <c r="D16" s="116" t="s">
        <v>137</v>
      </c>
      <c r="E16" s="116" t="s">
        <v>137</v>
      </c>
      <c r="F16" s="72" t="s">
        <v>291</v>
      </c>
      <c r="G16" s="88">
        <v>43446</v>
      </c>
      <c r="H16" s="69" t="s">
        <v>337</v>
      </c>
      <c r="I16" s="130"/>
    </row>
    <row r="17" spans="1:9" s="61" customFormat="1" ht="15" customHeight="1" x14ac:dyDescent="0.35">
      <c r="A17" s="68" t="s">
        <v>11</v>
      </c>
      <c r="B17" s="72" t="s">
        <v>104</v>
      </c>
      <c r="C17" s="73">
        <f t="shared" si="0"/>
        <v>2</v>
      </c>
      <c r="D17" s="116" t="s">
        <v>137</v>
      </c>
      <c r="E17" s="116" t="s">
        <v>137</v>
      </c>
      <c r="F17" s="72" t="s">
        <v>371</v>
      </c>
      <c r="G17" s="88">
        <v>43437</v>
      </c>
      <c r="H17" s="131">
        <v>9</v>
      </c>
      <c r="I17" s="130" t="s">
        <v>508</v>
      </c>
    </row>
    <row r="18" spans="1:9" s="61" customFormat="1" ht="15" customHeight="1" x14ac:dyDescent="0.35">
      <c r="A18" s="68" t="s">
        <v>12</v>
      </c>
      <c r="B18" s="72" t="s">
        <v>104</v>
      </c>
      <c r="C18" s="73">
        <f t="shared" si="0"/>
        <v>2</v>
      </c>
      <c r="D18" s="116" t="s">
        <v>137</v>
      </c>
      <c r="E18" s="116" t="s">
        <v>137</v>
      </c>
      <c r="F18" s="72" t="s">
        <v>292</v>
      </c>
      <c r="G18" s="88">
        <v>43460</v>
      </c>
      <c r="H18" s="69">
        <v>8</v>
      </c>
      <c r="I18" s="130"/>
    </row>
    <row r="19" spans="1:9" s="62" customFormat="1" ht="15" customHeight="1" x14ac:dyDescent="0.35">
      <c r="A19" s="68" t="s">
        <v>13</v>
      </c>
      <c r="B19" s="72" t="s">
        <v>104</v>
      </c>
      <c r="C19" s="73">
        <f t="shared" si="0"/>
        <v>2</v>
      </c>
      <c r="D19" s="116" t="s">
        <v>137</v>
      </c>
      <c r="E19" s="116" t="s">
        <v>137</v>
      </c>
      <c r="F19" s="72" t="s">
        <v>293</v>
      </c>
      <c r="G19" s="88">
        <v>43454</v>
      </c>
      <c r="H19" s="69" t="s">
        <v>329</v>
      </c>
      <c r="I19" s="130" t="s">
        <v>509</v>
      </c>
    </row>
    <row r="20" spans="1:9" s="62" customFormat="1" ht="15" customHeight="1" x14ac:dyDescent="0.35">
      <c r="A20" s="68" t="s">
        <v>14</v>
      </c>
      <c r="B20" s="72" t="s">
        <v>104</v>
      </c>
      <c r="C20" s="73">
        <f t="shared" si="0"/>
        <v>2</v>
      </c>
      <c r="D20" s="116" t="s">
        <v>137</v>
      </c>
      <c r="E20" s="116" t="s">
        <v>137</v>
      </c>
      <c r="F20" s="72" t="s">
        <v>295</v>
      </c>
      <c r="G20" s="88">
        <v>43455</v>
      </c>
      <c r="H20" s="69">
        <v>7</v>
      </c>
      <c r="I20" s="129"/>
    </row>
    <row r="21" spans="1:9" s="62" customFormat="1" ht="15" customHeight="1" x14ac:dyDescent="0.35">
      <c r="A21" s="68" t="s">
        <v>15</v>
      </c>
      <c r="B21" s="72" t="s">
        <v>104</v>
      </c>
      <c r="C21" s="73">
        <f t="shared" si="0"/>
        <v>2</v>
      </c>
      <c r="D21" s="116" t="s">
        <v>137</v>
      </c>
      <c r="E21" s="116" t="s">
        <v>137</v>
      </c>
      <c r="F21" s="72" t="s">
        <v>296</v>
      </c>
      <c r="G21" s="88">
        <v>43462</v>
      </c>
      <c r="H21" s="69">
        <v>10</v>
      </c>
      <c r="I21" s="129"/>
    </row>
    <row r="22" spans="1:9" s="61" customFormat="1" ht="15" customHeight="1" x14ac:dyDescent="0.35">
      <c r="A22" s="68" t="s">
        <v>16</v>
      </c>
      <c r="B22" s="72" t="s">
        <v>104</v>
      </c>
      <c r="C22" s="73">
        <f t="shared" si="0"/>
        <v>2</v>
      </c>
      <c r="D22" s="116" t="s">
        <v>137</v>
      </c>
      <c r="E22" s="116" t="s">
        <v>137</v>
      </c>
      <c r="F22" s="72" t="s">
        <v>298</v>
      </c>
      <c r="G22" s="88">
        <v>43455</v>
      </c>
      <c r="H22" s="69" t="s">
        <v>379</v>
      </c>
      <c r="I22" s="130"/>
    </row>
    <row r="23" spans="1:9" s="62" customFormat="1" ht="15" customHeight="1" x14ac:dyDescent="0.35">
      <c r="A23" s="68" t="s">
        <v>17</v>
      </c>
      <c r="B23" s="72" t="s">
        <v>114</v>
      </c>
      <c r="C23" s="73">
        <f t="shared" si="0"/>
        <v>0</v>
      </c>
      <c r="D23" s="116" t="s">
        <v>138</v>
      </c>
      <c r="E23" s="116" t="s">
        <v>138</v>
      </c>
      <c r="F23" s="72" t="s">
        <v>299</v>
      </c>
      <c r="G23" s="88">
        <v>43458</v>
      </c>
      <c r="H23" s="72" t="s">
        <v>138</v>
      </c>
      <c r="I23" s="129"/>
    </row>
    <row r="24" spans="1:9" s="62" customFormat="1" ht="15" customHeight="1" x14ac:dyDescent="0.35">
      <c r="A24" s="68" t="s">
        <v>18</v>
      </c>
      <c r="B24" s="72" t="s">
        <v>114</v>
      </c>
      <c r="C24" s="73">
        <f t="shared" si="0"/>
        <v>0</v>
      </c>
      <c r="D24" s="116" t="s">
        <v>138</v>
      </c>
      <c r="E24" s="116" t="s">
        <v>138</v>
      </c>
      <c r="F24" s="72">
        <v>30</v>
      </c>
      <c r="G24" s="88">
        <v>43425</v>
      </c>
      <c r="H24" s="72" t="s">
        <v>138</v>
      </c>
      <c r="I24" s="129"/>
    </row>
    <row r="25" spans="1:9" s="61" customFormat="1" ht="15" customHeight="1" x14ac:dyDescent="0.35">
      <c r="A25" s="81" t="s">
        <v>19</v>
      </c>
      <c r="B25" s="117"/>
      <c r="C25" s="118"/>
      <c r="D25" s="132"/>
      <c r="E25" s="132"/>
      <c r="F25" s="117"/>
      <c r="G25" s="119"/>
      <c r="H25" s="133"/>
      <c r="I25" s="128"/>
    </row>
    <row r="26" spans="1:9" s="62" customFormat="1" ht="15" customHeight="1" x14ac:dyDescent="0.35">
      <c r="A26" s="68" t="s">
        <v>20</v>
      </c>
      <c r="B26" s="72" t="s">
        <v>104</v>
      </c>
      <c r="C26" s="73">
        <f t="shared" ref="C26:C36" si="1">IF(B26="Да, содержится",2,0)</f>
        <v>2</v>
      </c>
      <c r="D26" s="116" t="s">
        <v>137</v>
      </c>
      <c r="E26" s="116" t="s">
        <v>137</v>
      </c>
      <c r="F26" s="72" t="s">
        <v>300</v>
      </c>
      <c r="G26" s="88">
        <v>43455</v>
      </c>
      <c r="H26" s="69" t="s">
        <v>287</v>
      </c>
      <c r="I26" s="129"/>
    </row>
    <row r="27" spans="1:9" s="62" customFormat="1" ht="15" customHeight="1" x14ac:dyDescent="0.35">
      <c r="A27" s="68" t="s">
        <v>21</v>
      </c>
      <c r="B27" s="72" t="s">
        <v>114</v>
      </c>
      <c r="C27" s="73">
        <f t="shared" si="1"/>
        <v>0</v>
      </c>
      <c r="D27" s="116" t="s">
        <v>138</v>
      </c>
      <c r="E27" s="116" t="s">
        <v>138</v>
      </c>
      <c r="F27" s="72" t="s">
        <v>301</v>
      </c>
      <c r="G27" s="88">
        <v>43433</v>
      </c>
      <c r="H27" s="69" t="s">
        <v>138</v>
      </c>
      <c r="I27" s="129"/>
    </row>
    <row r="28" spans="1:9" s="61" customFormat="1" ht="15" customHeight="1" x14ac:dyDescent="0.35">
      <c r="A28" s="68" t="s">
        <v>22</v>
      </c>
      <c r="B28" s="72" t="s">
        <v>104</v>
      </c>
      <c r="C28" s="73">
        <f t="shared" si="1"/>
        <v>2</v>
      </c>
      <c r="D28" s="116" t="s">
        <v>137</v>
      </c>
      <c r="E28" s="116" t="s">
        <v>137</v>
      </c>
      <c r="F28" s="72" t="s">
        <v>302</v>
      </c>
      <c r="G28" s="88">
        <v>43451</v>
      </c>
      <c r="H28" s="69" t="s">
        <v>329</v>
      </c>
      <c r="I28" s="130"/>
    </row>
    <row r="29" spans="1:9" s="61" customFormat="1" ht="15.75" customHeight="1" x14ac:dyDescent="0.35">
      <c r="A29" s="68" t="s">
        <v>23</v>
      </c>
      <c r="B29" s="72" t="s">
        <v>104</v>
      </c>
      <c r="C29" s="73">
        <f t="shared" si="1"/>
        <v>2</v>
      </c>
      <c r="D29" s="116" t="s">
        <v>137</v>
      </c>
      <c r="E29" s="116" t="s">
        <v>137</v>
      </c>
      <c r="F29" s="72" t="s">
        <v>303</v>
      </c>
      <c r="G29" s="88">
        <v>43451</v>
      </c>
      <c r="H29" s="69" t="s">
        <v>337</v>
      </c>
      <c r="I29" s="130"/>
    </row>
    <row r="30" spans="1:9" s="62" customFormat="1" ht="15" customHeight="1" x14ac:dyDescent="0.35">
      <c r="A30" s="68" t="s">
        <v>24</v>
      </c>
      <c r="B30" s="72" t="s">
        <v>114</v>
      </c>
      <c r="C30" s="73">
        <f t="shared" si="1"/>
        <v>0</v>
      </c>
      <c r="D30" s="116" t="s">
        <v>138</v>
      </c>
      <c r="E30" s="116" t="s">
        <v>138</v>
      </c>
      <c r="F30" s="72">
        <v>229</v>
      </c>
      <c r="G30" s="88">
        <v>43438</v>
      </c>
      <c r="H30" s="72" t="s">
        <v>138</v>
      </c>
      <c r="I30" s="129"/>
    </row>
    <row r="31" spans="1:9" s="61" customFormat="1" ht="15" customHeight="1" x14ac:dyDescent="0.35">
      <c r="A31" s="68" t="s">
        <v>25</v>
      </c>
      <c r="B31" s="72" t="s">
        <v>104</v>
      </c>
      <c r="C31" s="73">
        <f t="shared" si="1"/>
        <v>2</v>
      </c>
      <c r="D31" s="116" t="s">
        <v>137</v>
      </c>
      <c r="E31" s="116" t="s">
        <v>137</v>
      </c>
      <c r="F31" s="72" t="s">
        <v>305</v>
      </c>
      <c r="G31" s="88">
        <v>43454</v>
      </c>
      <c r="H31" s="69">
        <v>8</v>
      </c>
      <c r="I31" s="130"/>
    </row>
    <row r="32" spans="1:9" s="61" customFormat="1" ht="15" customHeight="1" x14ac:dyDescent="0.35">
      <c r="A32" s="68" t="s">
        <v>26</v>
      </c>
      <c r="B32" s="72" t="s">
        <v>104</v>
      </c>
      <c r="C32" s="73">
        <f t="shared" si="1"/>
        <v>2</v>
      </c>
      <c r="D32" s="116" t="s">
        <v>137</v>
      </c>
      <c r="E32" s="116" t="s">
        <v>137</v>
      </c>
      <c r="F32" s="72" t="s">
        <v>306</v>
      </c>
      <c r="G32" s="88">
        <v>43459</v>
      </c>
      <c r="H32" s="69" t="s">
        <v>483</v>
      </c>
      <c r="I32" s="130" t="s">
        <v>512</v>
      </c>
    </row>
    <row r="33" spans="1:9" s="62" customFormat="1" ht="15" customHeight="1" x14ac:dyDescent="0.35">
      <c r="A33" s="68" t="s">
        <v>27</v>
      </c>
      <c r="B33" s="72" t="s">
        <v>104</v>
      </c>
      <c r="C33" s="73">
        <f t="shared" si="1"/>
        <v>2</v>
      </c>
      <c r="D33" s="116" t="s">
        <v>137</v>
      </c>
      <c r="E33" s="116" t="s">
        <v>137</v>
      </c>
      <c r="F33" s="72" t="s">
        <v>307</v>
      </c>
      <c r="G33" s="88">
        <v>43444</v>
      </c>
      <c r="H33" s="69">
        <v>11</v>
      </c>
      <c r="I33" s="129"/>
    </row>
    <row r="34" spans="1:9" s="62" customFormat="1" ht="15" customHeight="1" x14ac:dyDescent="0.35">
      <c r="A34" s="68" t="s">
        <v>28</v>
      </c>
      <c r="B34" s="72" t="s">
        <v>104</v>
      </c>
      <c r="C34" s="73">
        <f t="shared" si="1"/>
        <v>2</v>
      </c>
      <c r="D34" s="116" t="s">
        <v>137</v>
      </c>
      <c r="E34" s="116" t="s">
        <v>137</v>
      </c>
      <c r="F34" s="72" t="s">
        <v>309</v>
      </c>
      <c r="G34" s="88">
        <v>43462</v>
      </c>
      <c r="H34" s="69" t="s">
        <v>387</v>
      </c>
      <c r="I34" s="129"/>
    </row>
    <row r="35" spans="1:9" s="61" customFormat="1" ht="15" customHeight="1" x14ac:dyDescent="0.35">
      <c r="A35" s="68" t="s">
        <v>29</v>
      </c>
      <c r="B35" s="72" t="s">
        <v>114</v>
      </c>
      <c r="C35" s="73">
        <f t="shared" si="1"/>
        <v>0</v>
      </c>
      <c r="D35" s="116" t="s">
        <v>138</v>
      </c>
      <c r="E35" s="116" t="s">
        <v>138</v>
      </c>
      <c r="F35" s="72" t="s">
        <v>310</v>
      </c>
      <c r="G35" s="88">
        <v>43432</v>
      </c>
      <c r="H35" s="69" t="s">
        <v>127</v>
      </c>
      <c r="I35" s="130" t="s">
        <v>562</v>
      </c>
    </row>
    <row r="36" spans="1:9" s="62" customFormat="1" ht="15" customHeight="1" x14ac:dyDescent="0.35">
      <c r="A36" s="68" t="s">
        <v>30</v>
      </c>
      <c r="B36" s="72" t="s">
        <v>104</v>
      </c>
      <c r="C36" s="73">
        <f t="shared" si="1"/>
        <v>2</v>
      </c>
      <c r="D36" s="116" t="s">
        <v>137</v>
      </c>
      <c r="E36" s="116" t="s">
        <v>137</v>
      </c>
      <c r="F36" s="72" t="s">
        <v>311</v>
      </c>
      <c r="G36" s="88">
        <v>43458</v>
      </c>
      <c r="H36" s="69">
        <v>7</v>
      </c>
      <c r="I36" s="129"/>
    </row>
    <row r="37" spans="1:9" s="61" customFormat="1" ht="15" customHeight="1" x14ac:dyDescent="0.35">
      <c r="A37" s="81" t="s">
        <v>31</v>
      </c>
      <c r="B37" s="117"/>
      <c r="C37" s="118"/>
      <c r="D37" s="132"/>
      <c r="E37" s="132"/>
      <c r="F37" s="117"/>
      <c r="G37" s="119"/>
      <c r="H37" s="133"/>
      <c r="I37" s="128"/>
    </row>
    <row r="38" spans="1:9" s="62" customFormat="1" ht="15" customHeight="1" x14ac:dyDescent="0.35">
      <c r="A38" s="68" t="s">
        <v>32</v>
      </c>
      <c r="B38" s="72" t="s">
        <v>104</v>
      </c>
      <c r="C38" s="73">
        <f t="shared" ref="C38:C45" si="2">IF(B38="Да, содержится",2,0)</f>
        <v>2</v>
      </c>
      <c r="D38" s="116" t="s">
        <v>137</v>
      </c>
      <c r="E38" s="116" t="s">
        <v>137</v>
      </c>
      <c r="F38" s="72">
        <v>203</v>
      </c>
      <c r="G38" s="88">
        <v>43454</v>
      </c>
      <c r="H38" s="69" t="s">
        <v>329</v>
      </c>
      <c r="I38" s="129"/>
    </row>
    <row r="39" spans="1:9" s="62" customFormat="1" ht="15" customHeight="1" x14ac:dyDescent="0.35">
      <c r="A39" s="68" t="s">
        <v>33</v>
      </c>
      <c r="B39" s="72" t="s">
        <v>104</v>
      </c>
      <c r="C39" s="73">
        <f t="shared" si="2"/>
        <v>2</v>
      </c>
      <c r="D39" s="116" t="s">
        <v>137</v>
      </c>
      <c r="E39" s="116" t="s">
        <v>137</v>
      </c>
      <c r="F39" s="72" t="s">
        <v>312</v>
      </c>
      <c r="G39" s="88">
        <v>43452</v>
      </c>
      <c r="H39" s="69">
        <v>7</v>
      </c>
      <c r="I39" s="129"/>
    </row>
    <row r="40" spans="1:9" s="62" customFormat="1" ht="15" customHeight="1" x14ac:dyDescent="0.35">
      <c r="A40" s="68" t="s">
        <v>96</v>
      </c>
      <c r="B40" s="72" t="s">
        <v>104</v>
      </c>
      <c r="C40" s="73">
        <f t="shared" si="2"/>
        <v>2</v>
      </c>
      <c r="D40" s="116" t="s">
        <v>137</v>
      </c>
      <c r="E40" s="116" t="s">
        <v>137</v>
      </c>
      <c r="F40" s="72" t="s">
        <v>313</v>
      </c>
      <c r="G40" s="88">
        <v>43454</v>
      </c>
      <c r="H40" s="69" t="s">
        <v>553</v>
      </c>
      <c r="I40" s="129"/>
    </row>
    <row r="41" spans="1:9" s="62" customFormat="1" ht="15" customHeight="1" x14ac:dyDescent="0.35">
      <c r="A41" s="68" t="s">
        <v>34</v>
      </c>
      <c r="B41" s="72" t="s">
        <v>104</v>
      </c>
      <c r="C41" s="73">
        <f t="shared" si="2"/>
        <v>2</v>
      </c>
      <c r="D41" s="116" t="s">
        <v>137</v>
      </c>
      <c r="E41" s="116" t="s">
        <v>137</v>
      </c>
      <c r="F41" s="72" t="s">
        <v>315</v>
      </c>
      <c r="G41" s="88">
        <v>43455</v>
      </c>
      <c r="H41" s="69" t="s">
        <v>337</v>
      </c>
      <c r="I41" s="129"/>
    </row>
    <row r="42" spans="1:9" s="62" customFormat="1" ht="15" customHeight="1" x14ac:dyDescent="0.35">
      <c r="A42" s="68" t="s">
        <v>35</v>
      </c>
      <c r="B42" s="72" t="s">
        <v>104</v>
      </c>
      <c r="C42" s="73">
        <f t="shared" si="2"/>
        <v>2</v>
      </c>
      <c r="D42" s="116" t="s">
        <v>137</v>
      </c>
      <c r="E42" s="116" t="s">
        <v>137</v>
      </c>
      <c r="F42" s="72" t="s">
        <v>316</v>
      </c>
      <c r="G42" s="88">
        <v>43458</v>
      </c>
      <c r="H42" s="69" t="s">
        <v>554</v>
      </c>
      <c r="I42" s="129"/>
    </row>
    <row r="43" spans="1:9" s="62" customFormat="1" ht="15" customHeight="1" x14ac:dyDescent="0.35">
      <c r="A43" s="68" t="s">
        <v>36</v>
      </c>
      <c r="B43" s="72" t="s">
        <v>104</v>
      </c>
      <c r="C43" s="73">
        <f t="shared" si="2"/>
        <v>2</v>
      </c>
      <c r="D43" s="116" t="s">
        <v>137</v>
      </c>
      <c r="E43" s="116" t="s">
        <v>137</v>
      </c>
      <c r="F43" s="72" t="s">
        <v>317</v>
      </c>
      <c r="G43" s="88">
        <v>43441</v>
      </c>
      <c r="H43" s="69">
        <v>7</v>
      </c>
      <c r="I43" s="129"/>
    </row>
    <row r="44" spans="1:9" s="62" customFormat="1" ht="15" customHeight="1" x14ac:dyDescent="0.35">
      <c r="A44" s="68" t="s">
        <v>37</v>
      </c>
      <c r="B44" s="72" t="s">
        <v>104</v>
      </c>
      <c r="C44" s="73">
        <f t="shared" si="2"/>
        <v>2</v>
      </c>
      <c r="D44" s="116" t="s">
        <v>137</v>
      </c>
      <c r="E44" s="116" t="s">
        <v>137</v>
      </c>
      <c r="F44" s="72" t="s">
        <v>318</v>
      </c>
      <c r="G44" s="88">
        <v>43459</v>
      </c>
      <c r="H44" s="69">
        <v>9</v>
      </c>
      <c r="I44" s="129"/>
    </row>
    <row r="45" spans="1:9" s="62" customFormat="1" ht="15" customHeight="1" x14ac:dyDescent="0.35">
      <c r="A45" s="68" t="s">
        <v>97</v>
      </c>
      <c r="B45" s="72" t="s">
        <v>104</v>
      </c>
      <c r="C45" s="73">
        <f t="shared" si="2"/>
        <v>2</v>
      </c>
      <c r="D45" s="116" t="s">
        <v>137</v>
      </c>
      <c r="E45" s="116" t="s">
        <v>137</v>
      </c>
      <c r="F45" s="72" t="s">
        <v>321</v>
      </c>
      <c r="G45" s="88">
        <v>43459</v>
      </c>
      <c r="H45" s="69" t="s">
        <v>280</v>
      </c>
      <c r="I45" s="129"/>
    </row>
    <row r="46" spans="1:9" s="61" customFormat="1" ht="15" customHeight="1" x14ac:dyDescent="0.35">
      <c r="A46" s="81" t="s">
        <v>38</v>
      </c>
      <c r="B46" s="117"/>
      <c r="C46" s="118"/>
      <c r="D46" s="132"/>
      <c r="E46" s="132"/>
      <c r="F46" s="117"/>
      <c r="G46" s="119"/>
      <c r="H46" s="133"/>
      <c r="I46" s="128"/>
    </row>
    <row r="47" spans="1:9" s="62" customFormat="1" ht="15" customHeight="1" x14ac:dyDescent="0.35">
      <c r="A47" s="68" t="s">
        <v>39</v>
      </c>
      <c r="B47" s="72" t="s">
        <v>104</v>
      </c>
      <c r="C47" s="73">
        <f t="shared" ref="C47:C53" si="3">IF(B47="Да, содержится",2,0)</f>
        <v>2</v>
      </c>
      <c r="D47" s="116" t="s">
        <v>137</v>
      </c>
      <c r="E47" s="116" t="s">
        <v>137</v>
      </c>
      <c r="F47" s="72">
        <v>93</v>
      </c>
      <c r="G47" s="88">
        <v>43459</v>
      </c>
      <c r="H47" s="69" t="s">
        <v>329</v>
      </c>
      <c r="I47" s="129"/>
    </row>
    <row r="48" spans="1:9" s="62" customFormat="1" ht="15" customHeight="1" x14ac:dyDescent="0.35">
      <c r="A48" s="68" t="s">
        <v>40</v>
      </c>
      <c r="B48" s="72" t="s">
        <v>104</v>
      </c>
      <c r="C48" s="73">
        <f t="shared" si="3"/>
        <v>2</v>
      </c>
      <c r="D48" s="116" t="s">
        <v>137</v>
      </c>
      <c r="E48" s="116" t="s">
        <v>137</v>
      </c>
      <c r="F48" s="72" t="s">
        <v>323</v>
      </c>
      <c r="G48" s="88">
        <v>43463</v>
      </c>
      <c r="H48" s="134" t="s">
        <v>385</v>
      </c>
      <c r="I48" s="129"/>
    </row>
    <row r="49" spans="1:124" s="62" customFormat="1" ht="15" customHeight="1" x14ac:dyDescent="0.35">
      <c r="A49" s="68" t="s">
        <v>41</v>
      </c>
      <c r="B49" s="72" t="s">
        <v>104</v>
      </c>
      <c r="C49" s="73">
        <f t="shared" si="3"/>
        <v>2</v>
      </c>
      <c r="D49" s="116" t="s">
        <v>137</v>
      </c>
      <c r="E49" s="116" t="s">
        <v>137</v>
      </c>
      <c r="F49" s="72" t="s">
        <v>372</v>
      </c>
      <c r="G49" s="88">
        <v>43462</v>
      </c>
      <c r="H49" s="69">
        <v>7</v>
      </c>
      <c r="I49" s="129"/>
    </row>
    <row r="50" spans="1:124" s="62" customFormat="1" ht="15" customHeight="1" x14ac:dyDescent="0.35">
      <c r="A50" s="68" t="s">
        <v>42</v>
      </c>
      <c r="B50" s="72" t="s">
        <v>104</v>
      </c>
      <c r="C50" s="73">
        <f t="shared" si="3"/>
        <v>2</v>
      </c>
      <c r="D50" s="116" t="s">
        <v>137</v>
      </c>
      <c r="E50" s="116" t="s">
        <v>137</v>
      </c>
      <c r="F50" s="72" t="s">
        <v>324</v>
      </c>
      <c r="G50" s="88">
        <v>43463</v>
      </c>
      <c r="H50" s="69">
        <v>11</v>
      </c>
      <c r="I50" s="129"/>
    </row>
    <row r="51" spans="1:124" s="62" customFormat="1" ht="15" customHeight="1" x14ac:dyDescent="0.35">
      <c r="A51" s="68" t="s">
        <v>92</v>
      </c>
      <c r="B51" s="72" t="s">
        <v>104</v>
      </c>
      <c r="C51" s="73">
        <f t="shared" si="3"/>
        <v>2</v>
      </c>
      <c r="D51" s="116" t="s">
        <v>137</v>
      </c>
      <c r="E51" s="116" t="s">
        <v>137</v>
      </c>
      <c r="F51" s="72" t="s">
        <v>325</v>
      </c>
      <c r="G51" s="88">
        <v>43460</v>
      </c>
      <c r="H51" s="69" t="s">
        <v>386</v>
      </c>
      <c r="I51" s="129"/>
    </row>
    <row r="52" spans="1:124" s="62" customFormat="1" ht="15" customHeight="1" x14ac:dyDescent="0.35">
      <c r="A52" s="68" t="s">
        <v>43</v>
      </c>
      <c r="B52" s="72" t="s">
        <v>104</v>
      </c>
      <c r="C52" s="73">
        <f t="shared" si="3"/>
        <v>2</v>
      </c>
      <c r="D52" s="116" t="s">
        <v>137</v>
      </c>
      <c r="E52" s="116" t="s">
        <v>137</v>
      </c>
      <c r="F52" s="72" t="s">
        <v>326</v>
      </c>
      <c r="G52" s="88">
        <v>43462</v>
      </c>
      <c r="H52" s="69" t="s">
        <v>379</v>
      </c>
      <c r="I52" s="129"/>
    </row>
    <row r="53" spans="1:124" s="61" customFormat="1" ht="15" customHeight="1" x14ac:dyDescent="0.35">
      <c r="A53" s="68" t="s">
        <v>44</v>
      </c>
      <c r="B53" s="72" t="s">
        <v>104</v>
      </c>
      <c r="C53" s="73">
        <f t="shared" si="3"/>
        <v>2</v>
      </c>
      <c r="D53" s="116" t="s">
        <v>137</v>
      </c>
      <c r="E53" s="116" t="s">
        <v>137</v>
      </c>
      <c r="F53" s="72" t="s">
        <v>328</v>
      </c>
      <c r="G53" s="88">
        <v>43447</v>
      </c>
      <c r="H53" s="131" t="s">
        <v>383</v>
      </c>
      <c r="I53" s="130"/>
    </row>
    <row r="54" spans="1:124" s="61" customFormat="1" ht="15" customHeight="1" x14ac:dyDescent="0.35">
      <c r="A54" s="81" t="s">
        <v>45</v>
      </c>
      <c r="B54" s="117"/>
      <c r="C54" s="118"/>
      <c r="D54" s="132"/>
      <c r="E54" s="132"/>
      <c r="F54" s="117"/>
      <c r="G54" s="119"/>
      <c r="H54" s="133"/>
      <c r="I54" s="128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</row>
    <row r="55" spans="1:124" s="61" customFormat="1" ht="15" customHeight="1" x14ac:dyDescent="0.35">
      <c r="A55" s="68" t="s">
        <v>46</v>
      </c>
      <c r="B55" s="72" t="s">
        <v>104</v>
      </c>
      <c r="C55" s="73">
        <f t="shared" ref="C55:C61" si="4">IF(B55="Да, содержится",2,0)</f>
        <v>2</v>
      </c>
      <c r="D55" s="116" t="s">
        <v>137</v>
      </c>
      <c r="E55" s="116" t="s">
        <v>137</v>
      </c>
      <c r="F55" s="72" t="s">
        <v>330</v>
      </c>
      <c r="G55" s="88">
        <v>43458</v>
      </c>
      <c r="H55" s="69" t="s">
        <v>379</v>
      </c>
      <c r="I55" s="130"/>
    </row>
    <row r="56" spans="1:124" s="63" customFormat="1" ht="15" customHeight="1" x14ac:dyDescent="0.35">
      <c r="A56" s="68" t="s">
        <v>47</v>
      </c>
      <c r="B56" s="72" t="s">
        <v>104</v>
      </c>
      <c r="C56" s="73">
        <f t="shared" si="4"/>
        <v>2</v>
      </c>
      <c r="D56" s="116" t="s">
        <v>137</v>
      </c>
      <c r="E56" s="116" t="s">
        <v>137</v>
      </c>
      <c r="F56" s="72" t="s">
        <v>373</v>
      </c>
      <c r="G56" s="88">
        <v>43437</v>
      </c>
      <c r="H56" s="69" t="s">
        <v>346</v>
      </c>
      <c r="I56" s="129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</row>
    <row r="57" spans="1:124" s="63" customFormat="1" ht="15" customHeight="1" x14ac:dyDescent="0.35">
      <c r="A57" s="68" t="s">
        <v>48</v>
      </c>
      <c r="B57" s="72" t="s">
        <v>104</v>
      </c>
      <c r="C57" s="73">
        <f t="shared" si="4"/>
        <v>2</v>
      </c>
      <c r="D57" s="116" t="s">
        <v>137</v>
      </c>
      <c r="E57" s="116" t="s">
        <v>137</v>
      </c>
      <c r="F57" s="72" t="s">
        <v>332</v>
      </c>
      <c r="G57" s="88">
        <v>43460</v>
      </c>
      <c r="H57" s="69">
        <v>5</v>
      </c>
      <c r="I57" s="129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</row>
    <row r="58" spans="1:124" s="63" customFormat="1" ht="15" customHeight="1" x14ac:dyDescent="0.35">
      <c r="A58" s="68" t="s">
        <v>49</v>
      </c>
      <c r="B58" s="72" t="s">
        <v>104</v>
      </c>
      <c r="C58" s="73">
        <f t="shared" si="4"/>
        <v>2</v>
      </c>
      <c r="D58" s="116" t="s">
        <v>137</v>
      </c>
      <c r="E58" s="116" t="s">
        <v>137</v>
      </c>
      <c r="F58" s="72" t="s">
        <v>333</v>
      </c>
      <c r="G58" s="88">
        <v>43425</v>
      </c>
      <c r="H58" s="69">
        <v>9</v>
      </c>
      <c r="I58" s="129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</row>
    <row r="59" spans="1:124" s="61" customFormat="1" ht="15" customHeight="1" x14ac:dyDescent="0.35">
      <c r="A59" s="68" t="s">
        <v>50</v>
      </c>
      <c r="B59" s="72" t="s">
        <v>104</v>
      </c>
      <c r="C59" s="73">
        <f t="shared" si="4"/>
        <v>2</v>
      </c>
      <c r="D59" s="116" t="s">
        <v>137</v>
      </c>
      <c r="E59" s="116" t="s">
        <v>137</v>
      </c>
      <c r="F59" s="72" t="s">
        <v>277</v>
      </c>
      <c r="G59" s="88">
        <v>43459</v>
      </c>
      <c r="H59" s="69">
        <v>9</v>
      </c>
      <c r="I59" s="130"/>
    </row>
    <row r="60" spans="1:124" s="61" customFormat="1" ht="15" customHeight="1" x14ac:dyDescent="0.35">
      <c r="A60" s="68" t="s">
        <v>51</v>
      </c>
      <c r="B60" s="72" t="s">
        <v>104</v>
      </c>
      <c r="C60" s="73">
        <f t="shared" si="4"/>
        <v>2</v>
      </c>
      <c r="D60" s="116" t="s">
        <v>137</v>
      </c>
      <c r="E60" s="116" t="s">
        <v>137</v>
      </c>
      <c r="F60" s="72">
        <v>83</v>
      </c>
      <c r="G60" s="88">
        <v>43432</v>
      </c>
      <c r="H60" s="69" t="s">
        <v>346</v>
      </c>
      <c r="I60" s="130"/>
    </row>
    <row r="61" spans="1:124" s="63" customFormat="1" ht="15" customHeight="1" x14ac:dyDescent="0.35">
      <c r="A61" s="68" t="s">
        <v>52</v>
      </c>
      <c r="B61" s="72" t="s">
        <v>114</v>
      </c>
      <c r="C61" s="73">
        <f t="shared" si="4"/>
        <v>0</v>
      </c>
      <c r="D61" s="116" t="s">
        <v>138</v>
      </c>
      <c r="E61" s="116" t="s">
        <v>138</v>
      </c>
      <c r="F61" s="72" t="s">
        <v>335</v>
      </c>
      <c r="G61" s="88">
        <v>43433</v>
      </c>
      <c r="H61" s="69" t="s">
        <v>138</v>
      </c>
      <c r="I61" s="129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</row>
    <row r="62" spans="1:124" s="63" customFormat="1" ht="15" customHeight="1" x14ac:dyDescent="0.35">
      <c r="A62" s="68" t="s">
        <v>53</v>
      </c>
      <c r="B62" s="72" t="s">
        <v>104</v>
      </c>
      <c r="C62" s="73">
        <f t="shared" ref="C62:C68" si="5">IF(B62="Да, содержится",2,0)</f>
        <v>2</v>
      </c>
      <c r="D62" s="116" t="s">
        <v>137</v>
      </c>
      <c r="E62" s="116" t="s">
        <v>137</v>
      </c>
      <c r="F62" s="72" t="s">
        <v>336</v>
      </c>
      <c r="G62" s="88">
        <v>43452</v>
      </c>
      <c r="H62" s="69" t="s">
        <v>386</v>
      </c>
      <c r="I62" s="129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</row>
    <row r="63" spans="1:124" s="63" customFormat="1" ht="15" customHeight="1" x14ac:dyDescent="0.35">
      <c r="A63" s="68" t="s">
        <v>54</v>
      </c>
      <c r="B63" s="72" t="s">
        <v>104</v>
      </c>
      <c r="C63" s="73">
        <f t="shared" si="5"/>
        <v>2</v>
      </c>
      <c r="D63" s="116" t="s">
        <v>137</v>
      </c>
      <c r="E63" s="116" t="s">
        <v>137</v>
      </c>
      <c r="F63" s="72" t="s">
        <v>338</v>
      </c>
      <c r="G63" s="88">
        <v>43458</v>
      </c>
      <c r="H63" s="69">
        <v>11</v>
      </c>
      <c r="I63" s="129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</row>
    <row r="64" spans="1:124" s="63" customFormat="1" ht="15" customHeight="1" x14ac:dyDescent="0.35">
      <c r="A64" s="68" t="s">
        <v>55</v>
      </c>
      <c r="B64" s="72" t="s">
        <v>104</v>
      </c>
      <c r="C64" s="73">
        <f t="shared" si="5"/>
        <v>2</v>
      </c>
      <c r="D64" s="116" t="s">
        <v>137</v>
      </c>
      <c r="E64" s="116" t="s">
        <v>137</v>
      </c>
      <c r="F64" s="72" t="s">
        <v>339</v>
      </c>
      <c r="G64" s="88">
        <v>43454</v>
      </c>
      <c r="H64" s="69">
        <v>2</v>
      </c>
      <c r="I64" s="129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</row>
    <row r="65" spans="1:124" s="61" customFormat="1" ht="15" customHeight="1" x14ac:dyDescent="0.35">
      <c r="A65" s="68" t="s">
        <v>56</v>
      </c>
      <c r="B65" s="72" t="s">
        <v>104</v>
      </c>
      <c r="C65" s="73">
        <f t="shared" si="5"/>
        <v>2</v>
      </c>
      <c r="D65" s="116" t="s">
        <v>137</v>
      </c>
      <c r="E65" s="116" t="s">
        <v>137</v>
      </c>
      <c r="F65" s="72" t="s">
        <v>340</v>
      </c>
      <c r="G65" s="88">
        <v>43458</v>
      </c>
      <c r="H65" s="69">
        <v>10</v>
      </c>
      <c r="I65" s="130"/>
    </row>
    <row r="66" spans="1:124" s="63" customFormat="1" ht="15" customHeight="1" x14ac:dyDescent="0.35">
      <c r="A66" s="68" t="s">
        <v>57</v>
      </c>
      <c r="B66" s="72" t="s">
        <v>114</v>
      </c>
      <c r="C66" s="73">
        <f t="shared" si="5"/>
        <v>0</v>
      </c>
      <c r="D66" s="116" t="s">
        <v>138</v>
      </c>
      <c r="E66" s="116" t="s">
        <v>138</v>
      </c>
      <c r="F66" s="72" t="s">
        <v>341</v>
      </c>
      <c r="G66" s="88">
        <v>43445</v>
      </c>
      <c r="H66" s="69" t="s">
        <v>138</v>
      </c>
      <c r="I66" s="129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</row>
    <row r="67" spans="1:124" s="63" customFormat="1" ht="15" customHeight="1" x14ac:dyDescent="0.35">
      <c r="A67" s="68" t="s">
        <v>58</v>
      </c>
      <c r="B67" s="72" t="s">
        <v>104</v>
      </c>
      <c r="C67" s="73">
        <f t="shared" si="5"/>
        <v>2</v>
      </c>
      <c r="D67" s="116" t="s">
        <v>137</v>
      </c>
      <c r="E67" s="116" t="s">
        <v>137</v>
      </c>
      <c r="F67" s="72" t="s">
        <v>342</v>
      </c>
      <c r="G67" s="88">
        <v>43431</v>
      </c>
      <c r="H67" s="69">
        <v>7</v>
      </c>
      <c r="I67" s="129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</row>
    <row r="68" spans="1:124" s="61" customFormat="1" ht="15" customHeight="1" x14ac:dyDescent="0.35">
      <c r="A68" s="68" t="s">
        <v>59</v>
      </c>
      <c r="B68" s="72" t="s">
        <v>104</v>
      </c>
      <c r="C68" s="73">
        <f t="shared" si="5"/>
        <v>2</v>
      </c>
      <c r="D68" s="116" t="s">
        <v>137</v>
      </c>
      <c r="E68" s="116" t="s">
        <v>137</v>
      </c>
      <c r="F68" s="72" t="s">
        <v>344</v>
      </c>
      <c r="G68" s="88">
        <v>43455</v>
      </c>
      <c r="H68" s="69">
        <v>8</v>
      </c>
      <c r="I68" s="130"/>
    </row>
    <row r="69" spans="1:124" s="61" customFormat="1" ht="15" customHeight="1" x14ac:dyDescent="0.35">
      <c r="A69" s="81" t="s">
        <v>60</v>
      </c>
      <c r="B69" s="117"/>
      <c r="C69" s="118"/>
      <c r="D69" s="132"/>
      <c r="E69" s="132"/>
      <c r="F69" s="122"/>
      <c r="G69" s="119"/>
      <c r="H69" s="133"/>
      <c r="I69" s="128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</row>
    <row r="70" spans="1:124" s="63" customFormat="1" ht="15" customHeight="1" x14ac:dyDescent="0.35">
      <c r="A70" s="68" t="s">
        <v>61</v>
      </c>
      <c r="B70" s="72" t="s">
        <v>104</v>
      </c>
      <c r="C70" s="73">
        <f t="shared" ref="C70:C75" si="6">IF(B70="Да, содержится",2,0)</f>
        <v>2</v>
      </c>
      <c r="D70" s="116" t="s">
        <v>137</v>
      </c>
      <c r="E70" s="116" t="s">
        <v>137</v>
      </c>
      <c r="F70" s="72">
        <v>163</v>
      </c>
      <c r="G70" s="88">
        <v>43461</v>
      </c>
      <c r="H70" s="69" t="s">
        <v>346</v>
      </c>
      <c r="I70" s="129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</row>
    <row r="71" spans="1:124" s="61" customFormat="1" ht="15" customHeight="1" x14ac:dyDescent="0.35">
      <c r="A71" s="68" t="s">
        <v>62</v>
      </c>
      <c r="B71" s="72" t="s">
        <v>104</v>
      </c>
      <c r="C71" s="73">
        <f t="shared" si="6"/>
        <v>2</v>
      </c>
      <c r="D71" s="116" t="s">
        <v>137</v>
      </c>
      <c r="E71" s="116" t="s">
        <v>137</v>
      </c>
      <c r="F71" s="72" t="s">
        <v>345</v>
      </c>
      <c r="G71" s="88">
        <v>43440</v>
      </c>
      <c r="H71" s="69">
        <v>5</v>
      </c>
      <c r="I71" s="130"/>
    </row>
    <row r="72" spans="1:124" s="61" customFormat="1" ht="15" customHeight="1" x14ac:dyDescent="0.35">
      <c r="A72" s="68" t="s">
        <v>63</v>
      </c>
      <c r="B72" s="72" t="s">
        <v>104</v>
      </c>
      <c r="C72" s="73">
        <f t="shared" si="6"/>
        <v>2</v>
      </c>
      <c r="D72" s="116" t="s">
        <v>137</v>
      </c>
      <c r="E72" s="116" t="s">
        <v>137</v>
      </c>
      <c r="F72" s="72">
        <v>123</v>
      </c>
      <c r="G72" s="88">
        <v>43433</v>
      </c>
      <c r="H72" s="69" t="s">
        <v>327</v>
      </c>
      <c r="I72" s="130"/>
    </row>
    <row r="73" spans="1:124" s="63" customFormat="1" ht="15" customHeight="1" x14ac:dyDescent="0.35">
      <c r="A73" s="68" t="s">
        <v>64</v>
      </c>
      <c r="B73" s="72" t="s">
        <v>104</v>
      </c>
      <c r="C73" s="73">
        <f t="shared" si="6"/>
        <v>2</v>
      </c>
      <c r="D73" s="116" t="s">
        <v>137</v>
      </c>
      <c r="E73" s="116" t="s">
        <v>137</v>
      </c>
      <c r="F73" s="72" t="s">
        <v>347</v>
      </c>
      <c r="G73" s="88">
        <v>43460</v>
      </c>
      <c r="H73" s="69" t="s">
        <v>386</v>
      </c>
      <c r="I73" s="129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</row>
    <row r="74" spans="1:124" s="63" customFormat="1" ht="15" customHeight="1" x14ac:dyDescent="0.35">
      <c r="A74" s="68" t="s">
        <v>65</v>
      </c>
      <c r="B74" s="72" t="s">
        <v>104</v>
      </c>
      <c r="C74" s="73">
        <f t="shared" si="6"/>
        <v>2</v>
      </c>
      <c r="D74" s="116" t="s">
        <v>137</v>
      </c>
      <c r="E74" s="116" t="s">
        <v>137</v>
      </c>
      <c r="F74" s="72" t="s">
        <v>348</v>
      </c>
      <c r="G74" s="88">
        <v>43419</v>
      </c>
      <c r="H74" s="69" t="s">
        <v>384</v>
      </c>
      <c r="I74" s="129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</row>
    <row r="75" spans="1:124" s="63" customFormat="1" ht="15" customHeight="1" x14ac:dyDescent="0.35">
      <c r="A75" s="68" t="s">
        <v>66</v>
      </c>
      <c r="B75" s="72" t="s">
        <v>104</v>
      </c>
      <c r="C75" s="73">
        <f t="shared" si="6"/>
        <v>2</v>
      </c>
      <c r="D75" s="116" t="s">
        <v>137</v>
      </c>
      <c r="E75" s="116" t="s">
        <v>137</v>
      </c>
      <c r="F75" s="72" t="s">
        <v>350</v>
      </c>
      <c r="G75" s="88">
        <v>43426</v>
      </c>
      <c r="H75" s="69">
        <v>13</v>
      </c>
      <c r="I75" s="129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</row>
    <row r="76" spans="1:124" s="61" customFormat="1" ht="15" customHeight="1" x14ac:dyDescent="0.35">
      <c r="A76" s="81" t="s">
        <v>67</v>
      </c>
      <c r="B76" s="117"/>
      <c r="C76" s="118"/>
      <c r="D76" s="132"/>
      <c r="E76" s="132"/>
      <c r="F76" s="117"/>
      <c r="G76" s="119"/>
      <c r="H76" s="133"/>
      <c r="I76" s="128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</row>
    <row r="77" spans="1:124" s="63" customFormat="1" ht="15" customHeight="1" x14ac:dyDescent="0.35">
      <c r="A77" s="68" t="s">
        <v>68</v>
      </c>
      <c r="B77" s="72" t="s">
        <v>104</v>
      </c>
      <c r="C77" s="73">
        <f t="shared" ref="C77:C86" si="7">IF(B77="Да, содержится",2,0)</f>
        <v>2</v>
      </c>
      <c r="D77" s="116" t="s">
        <v>137</v>
      </c>
      <c r="E77" s="116" t="s">
        <v>137</v>
      </c>
      <c r="F77" s="72" t="s">
        <v>353</v>
      </c>
      <c r="G77" s="88">
        <v>43451</v>
      </c>
      <c r="H77" s="69">
        <v>20</v>
      </c>
      <c r="I77" s="129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</row>
    <row r="78" spans="1:124" s="63" customFormat="1" ht="15" customHeight="1" x14ac:dyDescent="0.35">
      <c r="A78" s="68" t="s">
        <v>70</v>
      </c>
      <c r="B78" s="72" t="s">
        <v>104</v>
      </c>
      <c r="C78" s="73">
        <f t="shared" si="7"/>
        <v>2</v>
      </c>
      <c r="D78" s="116" t="s">
        <v>137</v>
      </c>
      <c r="E78" s="116" t="s">
        <v>137</v>
      </c>
      <c r="F78" s="72" t="s">
        <v>356</v>
      </c>
      <c r="G78" s="88">
        <v>43437</v>
      </c>
      <c r="H78" s="69" t="s">
        <v>337</v>
      </c>
      <c r="I78" s="129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</row>
    <row r="79" spans="1:124" s="63" customFormat="1" ht="15" customHeight="1" x14ac:dyDescent="0.35">
      <c r="A79" s="68" t="s">
        <v>71</v>
      </c>
      <c r="B79" s="72" t="s">
        <v>104</v>
      </c>
      <c r="C79" s="73">
        <f t="shared" si="7"/>
        <v>2</v>
      </c>
      <c r="D79" s="116" t="s">
        <v>137</v>
      </c>
      <c r="E79" s="116" t="s">
        <v>137</v>
      </c>
      <c r="F79" s="72" t="s">
        <v>357</v>
      </c>
      <c r="G79" s="88">
        <v>43455</v>
      </c>
      <c r="H79" s="69" t="s">
        <v>329</v>
      </c>
      <c r="I79" s="129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</row>
    <row r="80" spans="1:124" s="61" customFormat="1" ht="15" customHeight="1" x14ac:dyDescent="0.35">
      <c r="A80" s="68" t="s">
        <v>72</v>
      </c>
      <c r="B80" s="72" t="s">
        <v>104</v>
      </c>
      <c r="C80" s="73">
        <f t="shared" si="7"/>
        <v>2</v>
      </c>
      <c r="D80" s="116" t="s">
        <v>137</v>
      </c>
      <c r="E80" s="116" t="s">
        <v>137</v>
      </c>
      <c r="F80" s="72" t="s">
        <v>358</v>
      </c>
      <c r="G80" s="88">
        <v>43439</v>
      </c>
      <c r="H80" s="69" t="s">
        <v>337</v>
      </c>
      <c r="I80" s="130"/>
    </row>
    <row r="81" spans="1:124" s="61" customFormat="1" ht="15" customHeight="1" x14ac:dyDescent="0.35">
      <c r="A81" s="68" t="s">
        <v>74</v>
      </c>
      <c r="B81" s="72" t="s">
        <v>104</v>
      </c>
      <c r="C81" s="73">
        <f t="shared" si="7"/>
        <v>2</v>
      </c>
      <c r="D81" s="116" t="s">
        <v>137</v>
      </c>
      <c r="E81" s="116" t="s">
        <v>137</v>
      </c>
      <c r="F81" s="72" t="s">
        <v>361</v>
      </c>
      <c r="G81" s="88">
        <v>43440</v>
      </c>
      <c r="H81" s="69">
        <v>5</v>
      </c>
      <c r="I81" s="130"/>
    </row>
    <row r="82" spans="1:124" s="63" customFormat="1" ht="15" customHeight="1" x14ac:dyDescent="0.35">
      <c r="A82" s="68" t="s">
        <v>75</v>
      </c>
      <c r="B82" s="72" t="s">
        <v>104</v>
      </c>
      <c r="C82" s="73">
        <f t="shared" si="7"/>
        <v>2</v>
      </c>
      <c r="D82" s="116" t="s">
        <v>137</v>
      </c>
      <c r="E82" s="116" t="s">
        <v>137</v>
      </c>
      <c r="F82" s="72" t="s">
        <v>283</v>
      </c>
      <c r="G82" s="88">
        <v>43451</v>
      </c>
      <c r="H82" s="69" t="s">
        <v>346</v>
      </c>
      <c r="I82" s="129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</row>
    <row r="83" spans="1:124" s="63" customFormat="1" ht="15" customHeight="1" x14ac:dyDescent="0.35">
      <c r="A83" s="68" t="s">
        <v>76</v>
      </c>
      <c r="B83" s="72" t="s">
        <v>104</v>
      </c>
      <c r="C83" s="73">
        <f t="shared" si="7"/>
        <v>2</v>
      </c>
      <c r="D83" s="116" t="s">
        <v>137</v>
      </c>
      <c r="E83" s="116" t="s">
        <v>137</v>
      </c>
      <c r="F83" s="72" t="s">
        <v>362</v>
      </c>
      <c r="G83" s="88">
        <v>43448</v>
      </c>
      <c r="H83" s="69">
        <v>8</v>
      </c>
      <c r="I83" s="129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</row>
    <row r="84" spans="1:124" s="61" customFormat="1" ht="15" customHeight="1" x14ac:dyDescent="0.35">
      <c r="A84" s="68" t="s">
        <v>77</v>
      </c>
      <c r="B84" s="72" t="s">
        <v>104</v>
      </c>
      <c r="C84" s="73">
        <f t="shared" si="7"/>
        <v>2</v>
      </c>
      <c r="D84" s="116" t="s">
        <v>137</v>
      </c>
      <c r="E84" s="116" t="s">
        <v>137</v>
      </c>
      <c r="F84" s="72" t="s">
        <v>363</v>
      </c>
      <c r="G84" s="88">
        <v>43459</v>
      </c>
      <c r="H84" s="69">
        <v>7</v>
      </c>
      <c r="I84" s="130"/>
    </row>
    <row r="85" spans="1:124" s="61" customFormat="1" ht="15" customHeight="1" x14ac:dyDescent="0.35">
      <c r="A85" s="68" t="s">
        <v>78</v>
      </c>
      <c r="B85" s="72" t="s">
        <v>104</v>
      </c>
      <c r="C85" s="73">
        <f t="shared" si="7"/>
        <v>2</v>
      </c>
      <c r="D85" s="116" t="s">
        <v>137</v>
      </c>
      <c r="E85" s="116" t="s">
        <v>137</v>
      </c>
      <c r="F85" s="72" t="s">
        <v>364</v>
      </c>
      <c r="G85" s="88">
        <v>43454</v>
      </c>
      <c r="H85" s="69">
        <v>7</v>
      </c>
      <c r="I85" s="130"/>
    </row>
    <row r="86" spans="1:124" s="63" customFormat="1" ht="15" customHeight="1" x14ac:dyDescent="0.35">
      <c r="A86" s="68" t="s">
        <v>79</v>
      </c>
      <c r="B86" s="72" t="s">
        <v>114</v>
      </c>
      <c r="C86" s="73">
        <f t="shared" si="7"/>
        <v>0</v>
      </c>
      <c r="D86" s="116" t="s">
        <v>138</v>
      </c>
      <c r="E86" s="116" t="s">
        <v>138</v>
      </c>
      <c r="F86" s="72" t="s">
        <v>365</v>
      </c>
      <c r="G86" s="88">
        <v>43463</v>
      </c>
      <c r="H86" s="69" t="s">
        <v>138</v>
      </c>
      <c r="I86" s="129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</row>
    <row r="87" spans="1:124" s="61" customFormat="1" ht="15" customHeight="1" x14ac:dyDescent="0.35">
      <c r="A87" s="81" t="s">
        <v>80</v>
      </c>
      <c r="B87" s="117"/>
      <c r="C87" s="118"/>
      <c r="D87" s="132"/>
      <c r="E87" s="132"/>
      <c r="F87" s="117"/>
      <c r="G87" s="119"/>
      <c r="H87" s="133"/>
      <c r="I87" s="128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</row>
    <row r="88" spans="1:124" s="63" customFormat="1" ht="15" customHeight="1" x14ac:dyDescent="0.35">
      <c r="A88" s="68" t="s">
        <v>69</v>
      </c>
      <c r="B88" s="72" t="s">
        <v>104</v>
      </c>
      <c r="C88" s="73">
        <f t="shared" ref="C88:C98" si="8">IF(B88="Да, содержится",2,0)</f>
        <v>2</v>
      </c>
      <c r="D88" s="116" t="s">
        <v>137</v>
      </c>
      <c r="E88" s="116" t="s">
        <v>137</v>
      </c>
      <c r="F88" s="72" t="s">
        <v>355</v>
      </c>
      <c r="G88" s="88">
        <v>43447</v>
      </c>
      <c r="H88" s="69" t="s">
        <v>387</v>
      </c>
      <c r="I88" s="129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</row>
    <row r="89" spans="1:124" s="63" customFormat="1" ht="15" customHeight="1" x14ac:dyDescent="0.35">
      <c r="A89" s="68" t="s">
        <v>81</v>
      </c>
      <c r="B89" s="72" t="s">
        <v>104</v>
      </c>
      <c r="C89" s="73">
        <f t="shared" si="8"/>
        <v>2</v>
      </c>
      <c r="D89" s="116" t="s">
        <v>137</v>
      </c>
      <c r="E89" s="116" t="s">
        <v>137</v>
      </c>
      <c r="F89" s="72" t="s">
        <v>374</v>
      </c>
      <c r="G89" s="88">
        <v>43453</v>
      </c>
      <c r="H89" s="69">
        <v>10</v>
      </c>
      <c r="I89" s="129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</row>
    <row r="90" spans="1:124" s="63" customFormat="1" ht="15" customHeight="1" x14ac:dyDescent="0.35">
      <c r="A90" s="68" t="s">
        <v>73</v>
      </c>
      <c r="B90" s="72" t="s">
        <v>104</v>
      </c>
      <c r="C90" s="73">
        <f t="shared" si="8"/>
        <v>2</v>
      </c>
      <c r="D90" s="116" t="s">
        <v>137</v>
      </c>
      <c r="E90" s="116" t="s">
        <v>137</v>
      </c>
      <c r="F90" s="72" t="s">
        <v>360</v>
      </c>
      <c r="G90" s="88">
        <v>43459</v>
      </c>
      <c r="H90" s="69" t="s">
        <v>386</v>
      </c>
      <c r="I90" s="129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</row>
    <row r="91" spans="1:124" s="62" customFormat="1" ht="15" customHeight="1" x14ac:dyDescent="0.35">
      <c r="A91" s="68" t="s">
        <v>82</v>
      </c>
      <c r="B91" s="72" t="s">
        <v>104</v>
      </c>
      <c r="C91" s="73">
        <f t="shared" si="8"/>
        <v>2</v>
      </c>
      <c r="D91" s="116" t="s">
        <v>137</v>
      </c>
      <c r="E91" s="116" t="s">
        <v>137</v>
      </c>
      <c r="F91" s="72">
        <v>272</v>
      </c>
      <c r="G91" s="88">
        <v>43423</v>
      </c>
      <c r="H91" s="69" t="s">
        <v>555</v>
      </c>
      <c r="I91" s="129"/>
    </row>
    <row r="92" spans="1:124" s="61" customFormat="1" ht="15" customHeight="1" x14ac:dyDescent="0.35">
      <c r="A92" s="68" t="s">
        <v>83</v>
      </c>
      <c r="B92" s="72" t="s">
        <v>104</v>
      </c>
      <c r="C92" s="73">
        <f t="shared" si="8"/>
        <v>2</v>
      </c>
      <c r="D92" s="116" t="s">
        <v>137</v>
      </c>
      <c r="E92" s="116" t="s">
        <v>137</v>
      </c>
      <c r="F92" s="72" t="s">
        <v>366</v>
      </c>
      <c r="G92" s="88">
        <v>43458</v>
      </c>
      <c r="H92" s="69" t="s">
        <v>379</v>
      </c>
      <c r="I92" s="130"/>
    </row>
    <row r="93" spans="1:124" s="61" customFormat="1" ht="15" customHeight="1" x14ac:dyDescent="0.35">
      <c r="A93" s="68" t="s">
        <v>84</v>
      </c>
      <c r="B93" s="72" t="s">
        <v>104</v>
      </c>
      <c r="C93" s="73">
        <f t="shared" si="8"/>
        <v>2</v>
      </c>
      <c r="D93" s="116" t="s">
        <v>137</v>
      </c>
      <c r="E93" s="116" t="s">
        <v>137</v>
      </c>
      <c r="F93" s="72">
        <v>387</v>
      </c>
      <c r="G93" s="88">
        <v>43439</v>
      </c>
      <c r="H93" s="69" t="s">
        <v>327</v>
      </c>
      <c r="I93" s="130"/>
    </row>
    <row r="94" spans="1:124" s="63" customFormat="1" ht="15" customHeight="1" x14ac:dyDescent="0.35">
      <c r="A94" s="68" t="s">
        <v>85</v>
      </c>
      <c r="B94" s="72" t="s">
        <v>114</v>
      </c>
      <c r="C94" s="73">
        <f t="shared" si="8"/>
        <v>0</v>
      </c>
      <c r="D94" s="116" t="s">
        <v>138</v>
      </c>
      <c r="E94" s="116" t="s">
        <v>138</v>
      </c>
      <c r="F94" s="72" t="s">
        <v>282</v>
      </c>
      <c r="G94" s="88">
        <v>43444</v>
      </c>
      <c r="H94" s="69" t="s">
        <v>138</v>
      </c>
      <c r="I94" s="129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</row>
    <row r="95" spans="1:124" s="63" customFormat="1" ht="15" customHeight="1" x14ac:dyDescent="0.35">
      <c r="A95" s="68" t="s">
        <v>86</v>
      </c>
      <c r="B95" s="72" t="s">
        <v>104</v>
      </c>
      <c r="C95" s="73">
        <f t="shared" si="8"/>
        <v>2</v>
      </c>
      <c r="D95" s="116" t="s">
        <v>137</v>
      </c>
      <c r="E95" s="116" t="s">
        <v>137</v>
      </c>
      <c r="F95" s="72" t="s">
        <v>375</v>
      </c>
      <c r="G95" s="88">
        <v>43460</v>
      </c>
      <c r="H95" s="69" t="s">
        <v>556</v>
      </c>
      <c r="I95" s="129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</row>
    <row r="96" spans="1:124" s="63" customFormat="1" ht="15" customHeight="1" x14ac:dyDescent="0.35">
      <c r="A96" s="68" t="s">
        <v>87</v>
      </c>
      <c r="B96" s="72" t="s">
        <v>104</v>
      </c>
      <c r="C96" s="73">
        <f t="shared" si="8"/>
        <v>2</v>
      </c>
      <c r="D96" s="116" t="s">
        <v>137</v>
      </c>
      <c r="E96" s="116" t="s">
        <v>137</v>
      </c>
      <c r="F96" s="72" t="s">
        <v>370</v>
      </c>
      <c r="G96" s="88">
        <v>43458</v>
      </c>
      <c r="H96" s="69" t="s">
        <v>287</v>
      </c>
      <c r="I96" s="129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</row>
    <row r="97" spans="1:124" s="63" customFormat="1" ht="15" customHeight="1" x14ac:dyDescent="0.35">
      <c r="A97" s="68" t="s">
        <v>88</v>
      </c>
      <c r="B97" s="72" t="s">
        <v>104</v>
      </c>
      <c r="C97" s="73">
        <f t="shared" si="8"/>
        <v>2</v>
      </c>
      <c r="D97" s="116" t="s">
        <v>137</v>
      </c>
      <c r="E97" s="116" t="s">
        <v>137</v>
      </c>
      <c r="F97" s="72" t="s">
        <v>376</v>
      </c>
      <c r="G97" s="88">
        <v>43438</v>
      </c>
      <c r="H97" s="69" t="s">
        <v>386</v>
      </c>
      <c r="I97" s="129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</row>
    <row r="98" spans="1:124" s="63" customFormat="1" ht="15" customHeight="1" x14ac:dyDescent="0.35">
      <c r="A98" s="68" t="s">
        <v>89</v>
      </c>
      <c r="B98" s="72" t="s">
        <v>104</v>
      </c>
      <c r="C98" s="73">
        <f t="shared" si="8"/>
        <v>2</v>
      </c>
      <c r="D98" s="116" t="s">
        <v>137</v>
      </c>
      <c r="E98" s="116" t="s">
        <v>137</v>
      </c>
      <c r="F98" s="72" t="s">
        <v>377</v>
      </c>
      <c r="G98" s="88">
        <v>43444</v>
      </c>
      <c r="H98" s="69" t="s">
        <v>386</v>
      </c>
      <c r="I98" s="129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</row>
    <row r="101" spans="1:124" x14ac:dyDescent="0.35">
      <c r="I101" s="65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</row>
    <row r="102" spans="1:124" x14ac:dyDescent="0.35">
      <c r="I102" s="65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</row>
    <row r="103" spans="1:124" x14ac:dyDescent="0.35">
      <c r="I103" s="65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</row>
    <row r="104" spans="1:124" x14ac:dyDescent="0.35">
      <c r="I104" s="65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</row>
    <row r="105" spans="1:124" x14ac:dyDescent="0.35">
      <c r="I105" s="65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</row>
    <row r="106" spans="1:124" x14ac:dyDescent="0.35">
      <c r="I106" s="65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</row>
    <row r="107" spans="1:124" x14ac:dyDescent="0.35">
      <c r="A107" s="4"/>
      <c r="B107" s="4"/>
      <c r="C107" s="6"/>
      <c r="D107" s="6"/>
      <c r="E107" s="6"/>
      <c r="F107" s="4"/>
      <c r="G107" s="4"/>
      <c r="I107" s="65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</row>
    <row r="108" spans="1:124" x14ac:dyDescent="0.35">
      <c r="I108" s="65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</row>
    <row r="109" spans="1:124" x14ac:dyDescent="0.35">
      <c r="I109" s="65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</row>
    <row r="110" spans="1:124" x14ac:dyDescent="0.35">
      <c r="I110" s="65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</row>
    <row r="111" spans="1:124" s="2" customFormat="1" x14ac:dyDescent="0.35">
      <c r="A111" s="4"/>
      <c r="B111" s="4"/>
      <c r="C111" s="6"/>
      <c r="D111" s="6"/>
      <c r="E111" s="6"/>
      <c r="F111" s="4"/>
      <c r="G111" s="4"/>
      <c r="H111" s="27"/>
      <c r="I111" s="65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</row>
    <row r="112" spans="1:124" x14ac:dyDescent="0.35">
      <c r="I112" s="65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</row>
    <row r="113" spans="1:124" x14ac:dyDescent="0.35">
      <c r="I113" s="65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</row>
    <row r="114" spans="1:124" s="2" customFormat="1" x14ac:dyDescent="0.35">
      <c r="A114" s="4"/>
      <c r="B114" s="4"/>
      <c r="C114" s="6"/>
      <c r="D114" s="6"/>
      <c r="E114" s="6"/>
      <c r="F114" s="4"/>
      <c r="G114" s="4"/>
      <c r="H114" s="27"/>
      <c r="I114" s="65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</row>
    <row r="115" spans="1:124" x14ac:dyDescent="0.35">
      <c r="I115" s="65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</row>
    <row r="116" spans="1:124" x14ac:dyDescent="0.35">
      <c r="I116" s="65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</row>
    <row r="117" spans="1:124" x14ac:dyDescent="0.35">
      <c r="I117" s="65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</row>
    <row r="118" spans="1:124" s="2" customFormat="1" x14ac:dyDescent="0.35">
      <c r="A118" s="4"/>
      <c r="B118" s="4"/>
      <c r="C118" s="6"/>
      <c r="D118" s="6"/>
      <c r="E118" s="6"/>
      <c r="F118" s="4"/>
      <c r="G118" s="4"/>
      <c r="H118" s="27"/>
      <c r="I118" s="65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</row>
    <row r="119" spans="1:124" x14ac:dyDescent="0.35">
      <c r="I119" s="65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</row>
    <row r="120" spans="1:124" x14ac:dyDescent="0.35">
      <c r="I120" s="65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</row>
    <row r="121" spans="1:124" s="2" customFormat="1" ht="11.5" x14ac:dyDescent="0.25">
      <c r="A121" s="4"/>
      <c r="B121" s="4"/>
      <c r="C121" s="6"/>
      <c r="D121" s="6"/>
      <c r="E121" s="6"/>
      <c r="F121" s="4"/>
      <c r="G121" s="4"/>
      <c r="H121" s="27"/>
      <c r="I121" s="70"/>
    </row>
    <row r="125" spans="1:124" s="2" customFormat="1" ht="11.5" x14ac:dyDescent="0.25">
      <c r="A125" s="4"/>
      <c r="B125" s="4"/>
      <c r="C125" s="6"/>
      <c r="D125" s="6"/>
      <c r="E125" s="6"/>
      <c r="F125" s="4"/>
      <c r="G125" s="4"/>
      <c r="H125" s="27"/>
      <c r="I125" s="70"/>
    </row>
  </sheetData>
  <autoFilter ref="A6:H99" xr:uid="{00000000-0009-0000-0000-000005000000}"/>
  <mergeCells count="12">
    <mergeCell ref="A1:I1"/>
    <mergeCell ref="A2:I2"/>
    <mergeCell ref="I3:I5"/>
    <mergeCell ref="E4:E5"/>
    <mergeCell ref="F3:H3"/>
    <mergeCell ref="F4:F5"/>
    <mergeCell ref="G4:G5"/>
    <mergeCell ref="H4:H5"/>
    <mergeCell ref="A3:A5"/>
    <mergeCell ref="C4:C5"/>
    <mergeCell ref="D3:E3"/>
    <mergeCell ref="D4:D5"/>
  </mergeCells>
  <dataValidations count="3">
    <dataValidation type="list" allowBlank="1" showInputMessage="1" showErrorMessage="1" sqref="F6:G6 B6:B98" xr:uid="{00000000-0002-0000-0500-000000000000}">
      <formula1>$B$4:$B$5</formula1>
    </dataValidation>
    <dataValidation type="list" allowBlank="1" showInputMessage="1" showErrorMessage="1" sqref="H23:H24 H30" xr:uid="{00000000-0002-0000-0500-000001000000}">
      <formula1>"Да,Нет"</formula1>
    </dataValidation>
    <dataValidation type="list" allowBlank="1" showInputMessage="1" showErrorMessage="1" sqref="F69" xr:uid="{00000000-0002-0000-0500-000002000000}">
      <formula1>$B$6:$B$7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3" orientation="landscape" r:id="rId1"/>
  <headerFooter>
    <oddFooter>&amp;R&amp;8&amp;P</oddFooter>
  </headerFooter>
  <ignoredErrors>
    <ignoredError sqref="G12:H12 H52 H22 H55 H92 H95 H4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21"/>
  <sheetViews>
    <sheetView zoomScaleNormal="100" workbookViewId="0">
      <pane ySplit="5" topLeftCell="A6" activePane="bottomLeft" state="frozen"/>
      <selection pane="bottomLeft" activeCell="I36" sqref="I36"/>
    </sheetView>
  </sheetViews>
  <sheetFormatPr defaultColWidth="9.1796875" defaultRowHeight="14.5" x14ac:dyDescent="0.35"/>
  <cols>
    <col min="1" max="1" width="34.453125" style="3" customWidth="1"/>
    <col min="2" max="2" width="42.7265625" style="3" customWidth="1"/>
    <col min="3" max="3" width="10.7265625" style="5" customWidth="1"/>
    <col min="4" max="4" width="12.81640625" style="12" customWidth="1"/>
    <col min="5" max="5" width="15.26953125" style="12" customWidth="1"/>
    <col min="6" max="6" width="17" style="26" customWidth="1"/>
    <col min="7" max="20" width="9.1796875" style="26"/>
    <col min="21" max="21" width="12.81640625" style="26" bestFit="1" customWidth="1"/>
    <col min="22" max="16384" width="9.1796875" style="26"/>
  </cols>
  <sheetData>
    <row r="1" spans="1:6" s="1" customFormat="1" ht="28" customHeight="1" x14ac:dyDescent="0.3">
      <c r="A1" s="192" t="s">
        <v>396</v>
      </c>
      <c r="B1" s="192"/>
      <c r="C1" s="192"/>
      <c r="D1" s="193"/>
      <c r="E1" s="193"/>
      <c r="F1" s="193"/>
    </row>
    <row r="2" spans="1:6" s="1" customFormat="1" ht="15" customHeight="1" x14ac:dyDescent="0.3">
      <c r="A2" s="195" t="s">
        <v>530</v>
      </c>
      <c r="B2" s="195"/>
      <c r="C2" s="195"/>
      <c r="D2" s="196"/>
      <c r="E2" s="196"/>
      <c r="F2" s="196"/>
    </row>
    <row r="3" spans="1:6" ht="68.25" customHeight="1" x14ac:dyDescent="0.35">
      <c r="A3" s="174" t="s">
        <v>98</v>
      </c>
      <c r="B3" s="79" t="str">
        <f>'Оценка (раздел 1)'!H3</f>
        <v>1.4 Содержатся ли в составе закона о бюджете сведения об общем объеме субсидий, общем объеме субвенций и общем объеме иных межбюджетных трансфертов, предусмотренных местным бюджетам на 2019 год и на плановый период 2020 и 2021 годов?</v>
      </c>
      <c r="C3" s="109" t="s">
        <v>113</v>
      </c>
      <c r="D3" s="194" t="s">
        <v>481</v>
      </c>
      <c r="E3" s="179"/>
      <c r="F3" s="197" t="s">
        <v>176</v>
      </c>
    </row>
    <row r="4" spans="1:6" ht="15" customHeight="1" x14ac:dyDescent="0.35">
      <c r="A4" s="174"/>
      <c r="B4" s="80" t="str">
        <f>'Методика (раздел 1)'!B22</f>
        <v>Да, содержатся</v>
      </c>
      <c r="C4" s="180" t="s">
        <v>100</v>
      </c>
      <c r="D4" s="194" t="s">
        <v>183</v>
      </c>
      <c r="E4" s="194" t="s">
        <v>181</v>
      </c>
      <c r="F4" s="198"/>
    </row>
    <row r="5" spans="1:6" ht="15" customHeight="1" x14ac:dyDescent="0.35">
      <c r="A5" s="174"/>
      <c r="B5" s="80" t="str">
        <f>'Методика (раздел 1)'!B23</f>
        <v xml:space="preserve">Нет, не содержатся </v>
      </c>
      <c r="C5" s="180"/>
      <c r="D5" s="194"/>
      <c r="E5" s="194"/>
      <c r="F5" s="199"/>
    </row>
    <row r="6" spans="1:6" s="20" customFormat="1" ht="15" customHeight="1" x14ac:dyDescent="0.35">
      <c r="A6" s="81" t="s">
        <v>0</v>
      </c>
      <c r="B6" s="117"/>
      <c r="C6" s="118"/>
      <c r="D6" s="133"/>
      <c r="E6" s="135"/>
      <c r="F6" s="117"/>
    </row>
    <row r="7" spans="1:6" s="51" customFormat="1" ht="15" customHeight="1" x14ac:dyDescent="0.35">
      <c r="A7" s="74" t="s">
        <v>1</v>
      </c>
      <c r="B7" s="72" t="s">
        <v>188</v>
      </c>
      <c r="C7" s="73">
        <f>IF(B7="Да, содержатся",2,0)</f>
        <v>2</v>
      </c>
      <c r="D7" s="136" t="s">
        <v>394</v>
      </c>
      <c r="E7" s="136" t="s">
        <v>127</v>
      </c>
      <c r="F7" s="137" t="s">
        <v>531</v>
      </c>
    </row>
    <row r="8" spans="1:6" s="20" customFormat="1" ht="15" customHeight="1" x14ac:dyDescent="0.35">
      <c r="A8" s="68" t="s">
        <v>2</v>
      </c>
      <c r="B8" s="72" t="s">
        <v>189</v>
      </c>
      <c r="C8" s="73">
        <f t="shared" ref="C8:C71" si="0">IF(B8="Да, содержатся",2,0)</f>
        <v>0</v>
      </c>
      <c r="D8" s="136">
        <v>6</v>
      </c>
      <c r="E8" s="136">
        <v>15</v>
      </c>
      <c r="F8" s="137" t="s">
        <v>532</v>
      </c>
    </row>
    <row r="9" spans="1:6" s="20" customFormat="1" ht="15" customHeight="1" x14ac:dyDescent="0.35">
      <c r="A9" s="68" t="s">
        <v>3</v>
      </c>
      <c r="B9" s="72" t="s">
        <v>188</v>
      </c>
      <c r="C9" s="73">
        <f t="shared" si="0"/>
        <v>2</v>
      </c>
      <c r="D9" s="136" t="s">
        <v>394</v>
      </c>
      <c r="E9" s="136">
        <v>16</v>
      </c>
      <c r="F9" s="137"/>
    </row>
    <row r="10" spans="1:6" s="51" customFormat="1" ht="15" customHeight="1" x14ac:dyDescent="0.35">
      <c r="A10" s="68" t="s">
        <v>4</v>
      </c>
      <c r="B10" s="72" t="s">
        <v>189</v>
      </c>
      <c r="C10" s="73">
        <f t="shared" si="0"/>
        <v>0</v>
      </c>
      <c r="D10" s="136">
        <v>12</v>
      </c>
      <c r="E10" s="136">
        <v>19</v>
      </c>
      <c r="F10" s="137" t="s">
        <v>535</v>
      </c>
    </row>
    <row r="11" spans="1:6" s="58" customFormat="1" ht="15" customHeight="1" x14ac:dyDescent="0.35">
      <c r="A11" s="68" t="s">
        <v>5</v>
      </c>
      <c r="B11" s="72" t="s">
        <v>188</v>
      </c>
      <c r="C11" s="73">
        <f t="shared" si="0"/>
        <v>2</v>
      </c>
      <c r="D11" s="136">
        <v>10</v>
      </c>
      <c r="E11" s="136" t="s">
        <v>127</v>
      </c>
      <c r="F11" s="137"/>
    </row>
    <row r="12" spans="1:6" s="20" customFormat="1" ht="15" customHeight="1" x14ac:dyDescent="0.35">
      <c r="A12" s="68" t="s">
        <v>6</v>
      </c>
      <c r="B12" s="72" t="s">
        <v>188</v>
      </c>
      <c r="C12" s="73">
        <f t="shared" si="0"/>
        <v>2</v>
      </c>
      <c r="D12" s="136">
        <v>14</v>
      </c>
      <c r="E12" s="136" t="s">
        <v>127</v>
      </c>
      <c r="F12" s="137"/>
    </row>
    <row r="13" spans="1:6" s="51" customFormat="1" ht="15" customHeight="1" x14ac:dyDescent="0.35">
      <c r="A13" s="68" t="s">
        <v>7</v>
      </c>
      <c r="B13" s="72" t="s">
        <v>188</v>
      </c>
      <c r="C13" s="73">
        <f t="shared" si="0"/>
        <v>2</v>
      </c>
      <c r="D13" s="136">
        <v>19</v>
      </c>
      <c r="E13" s="136" t="s">
        <v>395</v>
      </c>
      <c r="F13" s="137"/>
    </row>
    <row r="14" spans="1:6" s="58" customFormat="1" ht="15" customHeight="1" x14ac:dyDescent="0.35">
      <c r="A14" s="68" t="s">
        <v>8</v>
      </c>
      <c r="B14" s="72" t="s">
        <v>188</v>
      </c>
      <c r="C14" s="73">
        <f t="shared" si="0"/>
        <v>2</v>
      </c>
      <c r="D14" s="136">
        <v>10</v>
      </c>
      <c r="E14" s="136" t="s">
        <v>127</v>
      </c>
      <c r="F14" s="137"/>
    </row>
    <row r="15" spans="1:6" s="61" customFormat="1" ht="15" customHeight="1" x14ac:dyDescent="0.35">
      <c r="A15" s="68" t="s">
        <v>9</v>
      </c>
      <c r="B15" s="72" t="s">
        <v>189</v>
      </c>
      <c r="C15" s="73">
        <f t="shared" si="0"/>
        <v>0</v>
      </c>
      <c r="D15" s="136">
        <v>10</v>
      </c>
      <c r="E15" s="136">
        <v>24</v>
      </c>
      <c r="F15" s="137" t="s">
        <v>559</v>
      </c>
    </row>
    <row r="16" spans="1:6" s="61" customFormat="1" ht="15" customHeight="1" x14ac:dyDescent="0.35">
      <c r="A16" s="68" t="s">
        <v>10</v>
      </c>
      <c r="B16" s="72" t="s">
        <v>188</v>
      </c>
      <c r="C16" s="73">
        <f>IF(B16="Да, содержатся",2,0)</f>
        <v>2</v>
      </c>
      <c r="D16" s="136">
        <v>38</v>
      </c>
      <c r="E16" s="136" t="s">
        <v>127</v>
      </c>
      <c r="F16" s="137"/>
    </row>
    <row r="17" spans="1:22" s="51" customFormat="1" ht="15" customHeight="1" x14ac:dyDescent="0.35">
      <c r="A17" s="68" t="s">
        <v>11</v>
      </c>
      <c r="B17" s="72" t="s">
        <v>189</v>
      </c>
      <c r="C17" s="73">
        <f t="shared" si="0"/>
        <v>0</v>
      </c>
      <c r="D17" s="136">
        <v>9</v>
      </c>
      <c r="E17" s="136" t="s">
        <v>127</v>
      </c>
      <c r="F17" s="137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s="51" customFormat="1" ht="15" customHeight="1" x14ac:dyDescent="0.35">
      <c r="A18" s="68" t="s">
        <v>12</v>
      </c>
      <c r="B18" s="72" t="s">
        <v>189</v>
      </c>
      <c r="C18" s="73">
        <f t="shared" si="0"/>
        <v>0</v>
      </c>
      <c r="D18" s="136">
        <v>7</v>
      </c>
      <c r="E18" s="136" t="s">
        <v>127</v>
      </c>
      <c r="F18" s="137" t="s">
        <v>559</v>
      </c>
    </row>
    <row r="19" spans="1:22" s="51" customFormat="1" ht="15" customHeight="1" x14ac:dyDescent="0.35">
      <c r="A19" s="68" t="s">
        <v>13</v>
      </c>
      <c r="B19" s="72" t="s">
        <v>188</v>
      </c>
      <c r="C19" s="73">
        <f t="shared" si="0"/>
        <v>2</v>
      </c>
      <c r="D19" s="136" t="s">
        <v>399</v>
      </c>
      <c r="E19" s="136"/>
      <c r="F19" s="137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s="58" customFormat="1" ht="15" customHeight="1" x14ac:dyDescent="0.35">
      <c r="A20" s="68" t="s">
        <v>14</v>
      </c>
      <c r="B20" s="72" t="s">
        <v>189</v>
      </c>
      <c r="C20" s="73">
        <f t="shared" si="0"/>
        <v>0</v>
      </c>
      <c r="D20" s="136">
        <v>13</v>
      </c>
      <c r="E20" s="86" t="s">
        <v>402</v>
      </c>
      <c r="F20" s="137"/>
    </row>
    <row r="21" spans="1:22" s="58" customFormat="1" ht="15" customHeight="1" x14ac:dyDescent="0.35">
      <c r="A21" s="68" t="s">
        <v>15</v>
      </c>
      <c r="B21" s="72" t="s">
        <v>189</v>
      </c>
      <c r="C21" s="73">
        <f t="shared" si="0"/>
        <v>0</v>
      </c>
      <c r="D21" s="136" t="s">
        <v>403</v>
      </c>
      <c r="E21" s="136" t="s">
        <v>127</v>
      </c>
      <c r="F21" s="137" t="s">
        <v>533</v>
      </c>
    </row>
    <row r="22" spans="1:22" s="51" customFormat="1" x14ac:dyDescent="0.35">
      <c r="A22" s="68" t="s">
        <v>16</v>
      </c>
      <c r="B22" s="72" t="s">
        <v>188</v>
      </c>
      <c r="C22" s="73">
        <f t="shared" si="0"/>
        <v>2</v>
      </c>
      <c r="D22" s="136">
        <v>18</v>
      </c>
      <c r="E22" s="136" t="s">
        <v>127</v>
      </c>
      <c r="F22" s="137"/>
    </row>
    <row r="23" spans="1:22" s="20" customFormat="1" ht="15" customHeight="1" x14ac:dyDescent="0.35">
      <c r="A23" s="68" t="s">
        <v>17</v>
      </c>
      <c r="B23" s="72" t="s">
        <v>188</v>
      </c>
      <c r="C23" s="73">
        <f t="shared" si="0"/>
        <v>2</v>
      </c>
      <c r="D23" s="136" t="s">
        <v>389</v>
      </c>
      <c r="E23" s="86" t="s">
        <v>400</v>
      </c>
      <c r="F23" s="137"/>
    </row>
    <row r="24" spans="1:22" s="20" customFormat="1" ht="15" customHeight="1" x14ac:dyDescent="0.35">
      <c r="A24" s="68" t="s">
        <v>18</v>
      </c>
      <c r="B24" s="72" t="s">
        <v>189</v>
      </c>
      <c r="C24" s="73">
        <f t="shared" si="0"/>
        <v>0</v>
      </c>
      <c r="D24" s="136">
        <v>8</v>
      </c>
      <c r="E24" s="136" t="s">
        <v>393</v>
      </c>
      <c r="F24" s="137"/>
    </row>
    <row r="25" spans="1:22" s="20" customFormat="1" ht="15" customHeight="1" x14ac:dyDescent="0.35">
      <c r="A25" s="81" t="s">
        <v>19</v>
      </c>
      <c r="B25" s="117"/>
      <c r="C25" s="118"/>
      <c r="D25" s="138"/>
      <c r="E25" s="139"/>
      <c r="F25" s="81"/>
    </row>
    <row r="26" spans="1:22" s="51" customFormat="1" ht="15" customHeight="1" x14ac:dyDescent="0.35">
      <c r="A26" s="68" t="s">
        <v>20</v>
      </c>
      <c r="B26" s="72" t="s">
        <v>189</v>
      </c>
      <c r="C26" s="73">
        <f t="shared" si="0"/>
        <v>0</v>
      </c>
      <c r="D26" s="136">
        <v>9</v>
      </c>
      <c r="E26" s="86" t="s">
        <v>401</v>
      </c>
      <c r="F26" s="137"/>
    </row>
    <row r="27" spans="1:22" s="20" customFormat="1" ht="15" customHeight="1" x14ac:dyDescent="0.35">
      <c r="A27" s="68" t="s">
        <v>21</v>
      </c>
      <c r="B27" s="72" t="s">
        <v>188</v>
      </c>
      <c r="C27" s="73">
        <f t="shared" si="0"/>
        <v>2</v>
      </c>
      <c r="D27" s="136">
        <v>3</v>
      </c>
      <c r="E27" s="136" t="s">
        <v>127</v>
      </c>
      <c r="F27" s="137"/>
    </row>
    <row r="28" spans="1:22" s="61" customFormat="1" ht="15" customHeight="1" x14ac:dyDescent="0.35">
      <c r="A28" s="68" t="s">
        <v>22</v>
      </c>
      <c r="B28" s="72" t="s">
        <v>189</v>
      </c>
      <c r="C28" s="73">
        <f t="shared" si="0"/>
        <v>0</v>
      </c>
      <c r="D28" s="136">
        <v>11</v>
      </c>
      <c r="E28" s="136">
        <v>19</v>
      </c>
      <c r="F28" s="137"/>
    </row>
    <row r="29" spans="1:22" s="61" customFormat="1" ht="15" customHeight="1" x14ac:dyDescent="0.35">
      <c r="A29" s="68" t="s">
        <v>23</v>
      </c>
      <c r="B29" s="72" t="s">
        <v>188</v>
      </c>
      <c r="C29" s="73">
        <f t="shared" si="0"/>
        <v>2</v>
      </c>
      <c r="D29" s="140" t="s">
        <v>511</v>
      </c>
      <c r="E29" s="136">
        <v>9</v>
      </c>
      <c r="F29" s="137" t="s">
        <v>534</v>
      </c>
    </row>
    <row r="30" spans="1:22" s="58" customFormat="1" ht="15" customHeight="1" x14ac:dyDescent="0.35">
      <c r="A30" s="68" t="s">
        <v>24</v>
      </c>
      <c r="B30" s="72" t="s">
        <v>189</v>
      </c>
      <c r="C30" s="73">
        <f t="shared" si="0"/>
        <v>0</v>
      </c>
      <c r="D30" s="86" t="s">
        <v>404</v>
      </c>
      <c r="E30" s="136" t="s">
        <v>405</v>
      </c>
      <c r="F30" s="137"/>
    </row>
    <row r="31" spans="1:22" s="51" customFormat="1" ht="15" customHeight="1" x14ac:dyDescent="0.35">
      <c r="A31" s="68" t="s">
        <v>25</v>
      </c>
      <c r="B31" s="72" t="s">
        <v>188</v>
      </c>
      <c r="C31" s="73">
        <f t="shared" si="0"/>
        <v>2</v>
      </c>
      <c r="D31" s="136">
        <v>7</v>
      </c>
      <c r="E31" s="136">
        <v>13</v>
      </c>
      <c r="F31" s="137"/>
    </row>
    <row r="32" spans="1:22" s="20" customFormat="1" ht="15" customHeight="1" x14ac:dyDescent="0.35">
      <c r="A32" s="68" t="s">
        <v>26</v>
      </c>
      <c r="B32" s="72" t="s">
        <v>188</v>
      </c>
      <c r="C32" s="73">
        <f t="shared" si="0"/>
        <v>2</v>
      </c>
      <c r="D32" s="136">
        <v>12</v>
      </c>
      <c r="E32" s="136" t="s">
        <v>127</v>
      </c>
      <c r="F32" s="137"/>
    </row>
    <row r="33" spans="1:6" s="20" customFormat="1" ht="15" customHeight="1" x14ac:dyDescent="0.35">
      <c r="A33" s="68" t="s">
        <v>27</v>
      </c>
      <c r="B33" s="72" t="s">
        <v>188</v>
      </c>
      <c r="C33" s="73">
        <f t="shared" si="0"/>
        <v>2</v>
      </c>
      <c r="D33" s="136">
        <v>17</v>
      </c>
      <c r="E33" s="136">
        <v>14</v>
      </c>
      <c r="F33" s="137"/>
    </row>
    <row r="34" spans="1:6" s="20" customFormat="1" ht="15" customHeight="1" x14ac:dyDescent="0.35">
      <c r="A34" s="68" t="s">
        <v>28</v>
      </c>
      <c r="B34" s="72" t="s">
        <v>188</v>
      </c>
      <c r="C34" s="73">
        <f t="shared" si="0"/>
        <v>2</v>
      </c>
      <c r="D34" s="136">
        <v>8</v>
      </c>
      <c r="E34" s="136" t="s">
        <v>127</v>
      </c>
      <c r="F34" s="137"/>
    </row>
    <row r="35" spans="1:6" s="20" customFormat="1" ht="15" customHeight="1" x14ac:dyDescent="0.35">
      <c r="A35" s="68" t="s">
        <v>29</v>
      </c>
      <c r="B35" s="72" t="s">
        <v>189</v>
      </c>
      <c r="C35" s="73">
        <f t="shared" si="0"/>
        <v>0</v>
      </c>
      <c r="D35" s="136" t="s">
        <v>514</v>
      </c>
      <c r="E35" s="136" t="s">
        <v>127</v>
      </c>
      <c r="F35" s="137" t="s">
        <v>513</v>
      </c>
    </row>
    <row r="36" spans="1:6" s="20" customFormat="1" ht="15" customHeight="1" x14ac:dyDescent="0.35">
      <c r="A36" s="68" t="s">
        <v>30</v>
      </c>
      <c r="B36" s="72" t="s">
        <v>188</v>
      </c>
      <c r="C36" s="73">
        <f t="shared" si="0"/>
        <v>2</v>
      </c>
      <c r="D36" s="136">
        <v>16</v>
      </c>
      <c r="E36" s="136" t="s">
        <v>127</v>
      </c>
      <c r="F36" s="137" t="s">
        <v>575</v>
      </c>
    </row>
    <row r="37" spans="1:6" s="20" customFormat="1" ht="15" customHeight="1" x14ac:dyDescent="0.35">
      <c r="A37" s="81" t="s">
        <v>31</v>
      </c>
      <c r="B37" s="117"/>
      <c r="C37" s="118"/>
      <c r="D37" s="138"/>
      <c r="E37" s="139"/>
      <c r="F37" s="81"/>
    </row>
    <row r="38" spans="1:6" s="58" customFormat="1" ht="15" customHeight="1" x14ac:dyDescent="0.35">
      <c r="A38" s="68" t="s">
        <v>32</v>
      </c>
      <c r="B38" s="72" t="s">
        <v>188</v>
      </c>
      <c r="C38" s="73">
        <f t="shared" si="0"/>
        <v>2</v>
      </c>
      <c r="D38" s="136">
        <v>9</v>
      </c>
      <c r="E38" s="136" t="s">
        <v>127</v>
      </c>
      <c r="F38" s="137"/>
    </row>
    <row r="39" spans="1:6" s="58" customFormat="1" ht="15" customHeight="1" x14ac:dyDescent="0.35">
      <c r="A39" s="68" t="s">
        <v>33</v>
      </c>
      <c r="B39" s="72" t="s">
        <v>188</v>
      </c>
      <c r="C39" s="73">
        <f t="shared" si="0"/>
        <v>2</v>
      </c>
      <c r="D39" s="136">
        <v>17</v>
      </c>
      <c r="E39" s="136">
        <v>10</v>
      </c>
      <c r="F39" s="137"/>
    </row>
    <row r="40" spans="1:6" s="58" customFormat="1" ht="15" customHeight="1" x14ac:dyDescent="0.35">
      <c r="A40" s="68" t="s">
        <v>96</v>
      </c>
      <c r="B40" s="72" t="s">
        <v>188</v>
      </c>
      <c r="C40" s="73">
        <f t="shared" si="0"/>
        <v>2</v>
      </c>
      <c r="D40" s="136">
        <v>12</v>
      </c>
      <c r="E40" s="140" t="s">
        <v>408</v>
      </c>
      <c r="F40" s="137"/>
    </row>
    <row r="41" spans="1:6" s="20" customFormat="1" ht="15" customHeight="1" x14ac:dyDescent="0.35">
      <c r="A41" s="68" t="s">
        <v>34</v>
      </c>
      <c r="B41" s="72" t="s">
        <v>188</v>
      </c>
      <c r="C41" s="73">
        <f t="shared" si="0"/>
        <v>2</v>
      </c>
      <c r="D41" s="86" t="s">
        <v>406</v>
      </c>
      <c r="E41" s="86" t="s">
        <v>383</v>
      </c>
      <c r="F41" s="137"/>
    </row>
    <row r="42" spans="1:6" s="51" customFormat="1" ht="15" customHeight="1" x14ac:dyDescent="0.35">
      <c r="A42" s="68" t="s">
        <v>35</v>
      </c>
      <c r="B42" s="72" t="s">
        <v>188</v>
      </c>
      <c r="C42" s="73">
        <f t="shared" si="0"/>
        <v>2</v>
      </c>
      <c r="D42" s="86" t="s">
        <v>407</v>
      </c>
      <c r="E42" s="136" t="s">
        <v>127</v>
      </c>
      <c r="F42" s="137"/>
    </row>
    <row r="43" spans="1:6" s="58" customFormat="1" ht="15" customHeight="1" x14ac:dyDescent="0.35">
      <c r="A43" s="68" t="s">
        <v>36</v>
      </c>
      <c r="B43" s="72" t="s">
        <v>188</v>
      </c>
      <c r="C43" s="73">
        <f t="shared" si="0"/>
        <v>2</v>
      </c>
      <c r="D43" s="136">
        <v>37</v>
      </c>
      <c r="E43" s="136" t="s">
        <v>127</v>
      </c>
      <c r="F43" s="137"/>
    </row>
    <row r="44" spans="1:6" s="58" customFormat="1" ht="15" customHeight="1" x14ac:dyDescent="0.35">
      <c r="A44" s="68" t="s">
        <v>37</v>
      </c>
      <c r="B44" s="72" t="s">
        <v>188</v>
      </c>
      <c r="C44" s="73">
        <f t="shared" si="0"/>
        <v>2</v>
      </c>
      <c r="D44" s="136">
        <v>8</v>
      </c>
      <c r="E44" s="136" t="s">
        <v>127</v>
      </c>
      <c r="F44" s="137"/>
    </row>
    <row r="45" spans="1:6" s="58" customFormat="1" ht="15" customHeight="1" x14ac:dyDescent="0.35">
      <c r="A45" s="68" t="s">
        <v>97</v>
      </c>
      <c r="B45" s="72" t="s">
        <v>189</v>
      </c>
      <c r="C45" s="73">
        <f t="shared" si="0"/>
        <v>0</v>
      </c>
      <c r="D45" s="86" t="s">
        <v>406</v>
      </c>
      <c r="E45" s="136" t="s">
        <v>127</v>
      </c>
      <c r="F45" s="137" t="s">
        <v>543</v>
      </c>
    </row>
    <row r="46" spans="1:6" s="20" customFormat="1" ht="15" customHeight="1" x14ac:dyDescent="0.35">
      <c r="A46" s="81" t="s">
        <v>38</v>
      </c>
      <c r="B46" s="117"/>
      <c r="C46" s="118"/>
      <c r="D46" s="138"/>
      <c r="E46" s="139"/>
      <c r="F46" s="81"/>
    </row>
    <row r="47" spans="1:6" s="58" customFormat="1" ht="15" customHeight="1" x14ac:dyDescent="0.35">
      <c r="A47" s="68" t="s">
        <v>39</v>
      </c>
      <c r="B47" s="72" t="s">
        <v>189</v>
      </c>
      <c r="C47" s="73">
        <f t="shared" si="0"/>
        <v>0</v>
      </c>
      <c r="D47" s="136">
        <v>10</v>
      </c>
      <c r="E47" s="136" t="s">
        <v>476</v>
      </c>
      <c r="F47" s="137"/>
    </row>
    <row r="48" spans="1:6" s="58" customFormat="1" ht="15" customHeight="1" x14ac:dyDescent="0.35">
      <c r="A48" s="68" t="s">
        <v>40</v>
      </c>
      <c r="B48" s="72" t="s">
        <v>189</v>
      </c>
      <c r="C48" s="73">
        <f t="shared" si="0"/>
        <v>0</v>
      </c>
      <c r="D48" s="136">
        <v>13</v>
      </c>
      <c r="E48" s="86" t="s">
        <v>392</v>
      </c>
      <c r="F48" s="137"/>
    </row>
    <row r="49" spans="1:16" s="20" customFormat="1" ht="15" customHeight="1" x14ac:dyDescent="0.35">
      <c r="A49" s="68" t="s">
        <v>41</v>
      </c>
      <c r="B49" s="72" t="s">
        <v>188</v>
      </c>
      <c r="C49" s="73">
        <f t="shared" si="0"/>
        <v>2</v>
      </c>
      <c r="D49" s="136">
        <v>10</v>
      </c>
      <c r="E49" s="136">
        <v>12</v>
      </c>
      <c r="F49" s="137"/>
    </row>
    <row r="50" spans="1:16" s="20" customFormat="1" ht="15" customHeight="1" x14ac:dyDescent="0.35">
      <c r="A50" s="68" t="s">
        <v>42</v>
      </c>
      <c r="B50" s="72" t="s">
        <v>188</v>
      </c>
      <c r="C50" s="73">
        <f t="shared" si="0"/>
        <v>2</v>
      </c>
      <c r="D50" s="136">
        <v>13</v>
      </c>
      <c r="E50" s="136" t="s">
        <v>127</v>
      </c>
      <c r="F50" s="137"/>
    </row>
    <row r="51" spans="1:16" s="58" customFormat="1" ht="15" customHeight="1" x14ac:dyDescent="0.35">
      <c r="A51" s="68" t="s">
        <v>92</v>
      </c>
      <c r="B51" s="72" t="s">
        <v>189</v>
      </c>
      <c r="C51" s="73">
        <f t="shared" si="0"/>
        <v>0</v>
      </c>
      <c r="D51" s="136">
        <v>8</v>
      </c>
      <c r="E51" s="86" t="s">
        <v>383</v>
      </c>
      <c r="F51" s="137"/>
    </row>
    <row r="52" spans="1:16" s="20" customFormat="1" ht="15" customHeight="1" x14ac:dyDescent="0.35">
      <c r="A52" s="68" t="s">
        <v>43</v>
      </c>
      <c r="B52" s="72" t="s">
        <v>189</v>
      </c>
      <c r="C52" s="73">
        <f t="shared" si="0"/>
        <v>0</v>
      </c>
      <c r="D52" s="136">
        <v>7</v>
      </c>
      <c r="E52" s="86" t="s">
        <v>515</v>
      </c>
      <c r="F52" s="137"/>
    </row>
    <row r="53" spans="1:16" s="20" customFormat="1" ht="15" customHeight="1" x14ac:dyDescent="0.35">
      <c r="A53" s="68" t="s">
        <v>44</v>
      </c>
      <c r="B53" s="72" t="s">
        <v>188</v>
      </c>
      <c r="C53" s="73">
        <f t="shared" si="0"/>
        <v>2</v>
      </c>
      <c r="D53" s="136">
        <v>8</v>
      </c>
      <c r="E53" s="86" t="s">
        <v>127</v>
      </c>
      <c r="F53" s="137"/>
    </row>
    <row r="54" spans="1:16" s="20" customFormat="1" ht="15" customHeight="1" x14ac:dyDescent="0.35">
      <c r="A54" s="81" t="s">
        <v>45</v>
      </c>
      <c r="B54" s="117"/>
      <c r="C54" s="118"/>
      <c r="D54" s="138"/>
      <c r="E54" s="139"/>
      <c r="F54" s="81"/>
    </row>
    <row r="55" spans="1:16" s="58" customFormat="1" ht="15" customHeight="1" x14ac:dyDescent="0.35">
      <c r="A55" s="68" t="s">
        <v>46</v>
      </c>
      <c r="B55" s="72" t="s">
        <v>188</v>
      </c>
      <c r="C55" s="73">
        <f t="shared" si="0"/>
        <v>2</v>
      </c>
      <c r="D55" s="136">
        <v>17</v>
      </c>
      <c r="E55" s="136" t="s">
        <v>409</v>
      </c>
      <c r="F55" s="137"/>
      <c r="G55" s="20"/>
      <c r="H55" s="20"/>
      <c r="I55" s="20"/>
      <c r="J55" s="20"/>
      <c r="K55" s="20"/>
      <c r="L55" s="51"/>
      <c r="M55" s="20"/>
      <c r="N55" s="20"/>
      <c r="O55" s="20"/>
      <c r="P55" s="20"/>
    </row>
    <row r="56" spans="1:16" s="58" customFormat="1" ht="15" customHeight="1" x14ac:dyDescent="0.35">
      <c r="A56" s="68" t="s">
        <v>47</v>
      </c>
      <c r="B56" s="72" t="s">
        <v>189</v>
      </c>
      <c r="C56" s="73">
        <f t="shared" si="0"/>
        <v>0</v>
      </c>
      <c r="D56" s="136">
        <v>13</v>
      </c>
      <c r="E56" s="136" t="s">
        <v>411</v>
      </c>
      <c r="F56" s="137"/>
      <c r="G56" s="20"/>
      <c r="H56" s="20"/>
      <c r="I56" s="20"/>
      <c r="J56" s="20"/>
      <c r="K56" s="20"/>
      <c r="L56" s="51"/>
      <c r="M56" s="20"/>
      <c r="N56" s="20"/>
      <c r="O56" s="20"/>
      <c r="P56" s="20"/>
    </row>
    <row r="57" spans="1:16" s="58" customFormat="1" ht="15" customHeight="1" x14ac:dyDescent="0.35">
      <c r="A57" s="68" t="s">
        <v>48</v>
      </c>
      <c r="B57" s="72" t="s">
        <v>189</v>
      </c>
      <c r="C57" s="73">
        <f t="shared" si="0"/>
        <v>0</v>
      </c>
      <c r="D57" s="136">
        <v>9</v>
      </c>
      <c r="E57" s="136">
        <v>10</v>
      </c>
      <c r="F57" s="137"/>
      <c r="G57" s="20"/>
      <c r="H57" s="20"/>
      <c r="I57" s="20"/>
      <c r="J57" s="20"/>
      <c r="K57" s="20"/>
      <c r="L57" s="51"/>
      <c r="M57" s="20"/>
      <c r="N57" s="20"/>
      <c r="O57" s="20"/>
      <c r="P57" s="20"/>
    </row>
    <row r="58" spans="1:16" s="58" customFormat="1" ht="15" customHeight="1" x14ac:dyDescent="0.35">
      <c r="A58" s="68" t="s">
        <v>49</v>
      </c>
      <c r="B58" s="72" t="s">
        <v>189</v>
      </c>
      <c r="C58" s="73">
        <f t="shared" si="0"/>
        <v>0</v>
      </c>
      <c r="D58" s="136">
        <v>13</v>
      </c>
      <c r="E58" s="136" t="s">
        <v>410</v>
      </c>
      <c r="F58" s="137"/>
      <c r="G58" s="20"/>
      <c r="H58" s="20"/>
      <c r="I58" s="20"/>
      <c r="J58" s="20"/>
      <c r="K58" s="20"/>
      <c r="L58" s="51"/>
      <c r="M58" s="20"/>
      <c r="N58" s="20"/>
      <c r="O58" s="20"/>
      <c r="P58" s="20"/>
    </row>
    <row r="59" spans="1:16" s="20" customFormat="1" ht="15" customHeight="1" x14ac:dyDescent="0.35">
      <c r="A59" s="68" t="s">
        <v>50</v>
      </c>
      <c r="B59" s="72" t="s">
        <v>189</v>
      </c>
      <c r="C59" s="73">
        <f t="shared" si="0"/>
        <v>0</v>
      </c>
      <c r="D59" s="136" t="s">
        <v>390</v>
      </c>
      <c r="E59" s="136" t="s">
        <v>398</v>
      </c>
      <c r="F59" s="137"/>
      <c r="L59" s="51"/>
    </row>
    <row r="60" spans="1:16" s="58" customFormat="1" ht="15" customHeight="1" x14ac:dyDescent="0.35">
      <c r="A60" s="68" t="s">
        <v>51</v>
      </c>
      <c r="B60" s="72" t="s">
        <v>188</v>
      </c>
      <c r="C60" s="73">
        <f t="shared" si="0"/>
        <v>2</v>
      </c>
      <c r="D60" s="136">
        <v>11</v>
      </c>
      <c r="E60" s="136" t="s">
        <v>127</v>
      </c>
      <c r="F60" s="137"/>
      <c r="G60" s="20"/>
      <c r="H60" s="20"/>
      <c r="I60" s="20"/>
      <c r="J60" s="20"/>
      <c r="K60" s="20"/>
      <c r="L60" s="51"/>
      <c r="M60" s="20"/>
      <c r="N60" s="20"/>
      <c r="O60" s="20"/>
      <c r="P60" s="20"/>
    </row>
    <row r="61" spans="1:16" s="58" customFormat="1" ht="15" customHeight="1" x14ac:dyDescent="0.35">
      <c r="A61" s="68" t="s">
        <v>52</v>
      </c>
      <c r="B61" s="72" t="s">
        <v>188</v>
      </c>
      <c r="C61" s="73">
        <f t="shared" si="0"/>
        <v>2</v>
      </c>
      <c r="D61" s="136">
        <v>6</v>
      </c>
      <c r="E61" s="136" t="s">
        <v>127</v>
      </c>
      <c r="F61" s="137"/>
      <c r="G61" s="20"/>
      <c r="H61" s="20"/>
      <c r="I61" s="20"/>
      <c r="J61" s="20"/>
      <c r="K61" s="20"/>
      <c r="L61" s="51"/>
      <c r="M61" s="20"/>
      <c r="N61" s="20"/>
      <c r="O61" s="20"/>
      <c r="P61" s="20"/>
    </row>
    <row r="62" spans="1:16" s="58" customFormat="1" ht="15" customHeight="1" x14ac:dyDescent="0.35">
      <c r="A62" s="68" t="s">
        <v>53</v>
      </c>
      <c r="B62" s="72" t="s">
        <v>189</v>
      </c>
      <c r="C62" s="73">
        <f t="shared" si="0"/>
        <v>0</v>
      </c>
      <c r="D62" s="136" t="s">
        <v>412</v>
      </c>
      <c r="E62" s="136" t="s">
        <v>413</v>
      </c>
      <c r="F62" s="137"/>
      <c r="G62" s="20"/>
      <c r="H62" s="20"/>
      <c r="I62" s="20"/>
      <c r="J62" s="20"/>
      <c r="K62" s="20"/>
      <c r="L62" s="51"/>
      <c r="M62" s="20"/>
      <c r="N62" s="20"/>
      <c r="O62" s="20"/>
      <c r="P62" s="20"/>
    </row>
    <row r="63" spans="1:16" s="58" customFormat="1" ht="15" customHeight="1" x14ac:dyDescent="0.35">
      <c r="A63" s="68" t="s">
        <v>54</v>
      </c>
      <c r="B63" s="72" t="s">
        <v>188</v>
      </c>
      <c r="C63" s="73">
        <f t="shared" si="0"/>
        <v>2</v>
      </c>
      <c r="D63" s="136" t="s">
        <v>399</v>
      </c>
      <c r="E63" s="136" t="s">
        <v>127</v>
      </c>
      <c r="F63" s="137"/>
      <c r="G63" s="20"/>
      <c r="H63" s="20"/>
      <c r="I63" s="20"/>
      <c r="J63" s="20"/>
      <c r="K63" s="20"/>
      <c r="L63" s="51"/>
      <c r="M63" s="20"/>
      <c r="N63" s="20"/>
      <c r="O63" s="20"/>
      <c r="P63" s="20"/>
    </row>
    <row r="64" spans="1:16" s="58" customFormat="1" ht="15" customHeight="1" x14ac:dyDescent="0.35">
      <c r="A64" s="68" t="s">
        <v>55</v>
      </c>
      <c r="B64" s="72" t="s">
        <v>188</v>
      </c>
      <c r="C64" s="73">
        <f t="shared" si="0"/>
        <v>2</v>
      </c>
      <c r="D64" s="136">
        <v>12</v>
      </c>
      <c r="E64" s="136">
        <v>10</v>
      </c>
      <c r="F64" s="137"/>
      <c r="G64" s="20"/>
      <c r="H64" s="20"/>
      <c r="I64" s="20"/>
      <c r="J64" s="20"/>
      <c r="K64" s="20"/>
      <c r="L64" s="51"/>
      <c r="M64" s="20"/>
      <c r="N64" s="20"/>
      <c r="O64" s="20"/>
      <c r="P64" s="20"/>
    </row>
    <row r="65" spans="1:16" s="20" customFormat="1" ht="15" customHeight="1" x14ac:dyDescent="0.35">
      <c r="A65" s="68" t="s">
        <v>56</v>
      </c>
      <c r="B65" s="72" t="s">
        <v>189</v>
      </c>
      <c r="C65" s="73">
        <f t="shared" si="0"/>
        <v>0</v>
      </c>
      <c r="D65" s="136">
        <v>10</v>
      </c>
      <c r="E65" s="136">
        <v>14</v>
      </c>
      <c r="F65" s="137"/>
      <c r="L65" s="51"/>
    </row>
    <row r="66" spans="1:16" s="58" customFormat="1" ht="15" customHeight="1" x14ac:dyDescent="0.35">
      <c r="A66" s="68" t="s">
        <v>57</v>
      </c>
      <c r="B66" s="72" t="s">
        <v>189</v>
      </c>
      <c r="C66" s="73">
        <f t="shared" si="0"/>
        <v>0</v>
      </c>
      <c r="D66" s="136">
        <v>19</v>
      </c>
      <c r="E66" s="136" t="s">
        <v>127</v>
      </c>
      <c r="F66" s="137" t="s">
        <v>516</v>
      </c>
      <c r="G66" s="20"/>
      <c r="H66" s="20"/>
      <c r="I66" s="20"/>
      <c r="J66" s="20"/>
      <c r="K66" s="20"/>
      <c r="L66" s="51"/>
      <c r="M66" s="20"/>
      <c r="N66" s="20"/>
      <c r="O66" s="20"/>
      <c r="P66" s="20"/>
    </row>
    <row r="67" spans="1:16" s="58" customFormat="1" ht="15" customHeight="1" x14ac:dyDescent="0.35">
      <c r="A67" s="68" t="s">
        <v>58</v>
      </c>
      <c r="B67" s="72" t="s">
        <v>188</v>
      </c>
      <c r="C67" s="73">
        <f t="shared" si="0"/>
        <v>2</v>
      </c>
      <c r="D67" s="136">
        <v>7</v>
      </c>
      <c r="E67" s="136">
        <v>10</v>
      </c>
      <c r="F67" s="137"/>
      <c r="G67" s="20"/>
      <c r="H67" s="20"/>
      <c r="I67" s="20"/>
      <c r="J67" s="20"/>
      <c r="K67" s="20"/>
      <c r="L67" s="51"/>
      <c r="M67" s="20"/>
      <c r="N67" s="20"/>
      <c r="O67" s="20"/>
      <c r="P67" s="20"/>
    </row>
    <row r="68" spans="1:16" s="20" customFormat="1" ht="15" customHeight="1" x14ac:dyDescent="0.35">
      <c r="A68" s="68" t="s">
        <v>59</v>
      </c>
      <c r="B68" s="72" t="s">
        <v>188</v>
      </c>
      <c r="C68" s="73">
        <f t="shared" si="0"/>
        <v>2</v>
      </c>
      <c r="D68" s="136">
        <v>10</v>
      </c>
      <c r="E68" s="136">
        <v>11</v>
      </c>
      <c r="F68" s="137"/>
      <c r="L68" s="51"/>
    </row>
    <row r="69" spans="1:16" s="20" customFormat="1" ht="15" customHeight="1" x14ac:dyDescent="0.35">
      <c r="A69" s="81" t="s">
        <v>60</v>
      </c>
      <c r="B69" s="117"/>
      <c r="C69" s="118"/>
      <c r="D69" s="138"/>
      <c r="E69" s="139"/>
      <c r="F69" s="81"/>
    </row>
    <row r="70" spans="1:16" s="58" customFormat="1" ht="15" customHeight="1" x14ac:dyDescent="0.35">
      <c r="A70" s="68" t="s">
        <v>61</v>
      </c>
      <c r="B70" s="72" t="s">
        <v>189</v>
      </c>
      <c r="C70" s="73">
        <f t="shared" si="0"/>
        <v>0</v>
      </c>
      <c r="D70" s="136">
        <v>6</v>
      </c>
      <c r="E70" s="136" t="s">
        <v>388</v>
      </c>
      <c r="F70" s="137"/>
      <c r="G70" s="20"/>
      <c r="H70" s="20"/>
      <c r="I70" s="20"/>
      <c r="J70" s="20"/>
      <c r="K70" s="20"/>
      <c r="L70" s="51"/>
      <c r="M70" s="20"/>
      <c r="N70" s="20"/>
      <c r="O70" s="20"/>
      <c r="P70" s="20"/>
    </row>
    <row r="71" spans="1:16" s="20" customFormat="1" ht="15" customHeight="1" x14ac:dyDescent="0.35">
      <c r="A71" s="68" t="s">
        <v>62</v>
      </c>
      <c r="B71" s="72" t="s">
        <v>188</v>
      </c>
      <c r="C71" s="73">
        <f t="shared" si="0"/>
        <v>2</v>
      </c>
      <c r="D71" s="136" t="s">
        <v>414</v>
      </c>
      <c r="E71" s="136" t="s">
        <v>127</v>
      </c>
      <c r="F71" s="137"/>
      <c r="L71" s="51"/>
    </row>
    <row r="72" spans="1:16" s="20" customFormat="1" ht="15" customHeight="1" x14ac:dyDescent="0.35">
      <c r="A72" s="68" t="s">
        <v>63</v>
      </c>
      <c r="B72" s="72" t="s">
        <v>189</v>
      </c>
      <c r="C72" s="73">
        <f>IF(B72="Да, содержатся",2,0)</f>
        <v>0</v>
      </c>
      <c r="D72" s="136">
        <v>7</v>
      </c>
      <c r="E72" s="136" t="s">
        <v>415</v>
      </c>
      <c r="F72" s="130" t="s">
        <v>536</v>
      </c>
      <c r="L72" s="51"/>
    </row>
    <row r="73" spans="1:16" s="58" customFormat="1" ht="15" customHeight="1" x14ac:dyDescent="0.35">
      <c r="A73" s="68" t="s">
        <v>64</v>
      </c>
      <c r="B73" s="72" t="s">
        <v>189</v>
      </c>
      <c r="C73" s="73">
        <f>IF(B73="Да, содержатся",2,0)</f>
        <v>0</v>
      </c>
      <c r="D73" s="136">
        <v>15</v>
      </c>
      <c r="E73" s="136" t="s">
        <v>420</v>
      </c>
      <c r="F73" s="137"/>
      <c r="G73" s="20"/>
      <c r="H73" s="20"/>
      <c r="I73" s="20"/>
      <c r="J73" s="20"/>
      <c r="K73" s="20"/>
      <c r="L73" s="51"/>
      <c r="M73" s="20"/>
      <c r="N73" s="20"/>
      <c r="O73" s="20"/>
      <c r="P73" s="20"/>
    </row>
    <row r="74" spans="1:16" s="58" customFormat="1" ht="15" customHeight="1" x14ac:dyDescent="0.35">
      <c r="A74" s="68" t="s">
        <v>65</v>
      </c>
      <c r="B74" s="72" t="s">
        <v>188</v>
      </c>
      <c r="C74" s="73">
        <f>IF(B74="Да, содержатся",2,0)</f>
        <v>2</v>
      </c>
      <c r="D74" s="136">
        <v>6</v>
      </c>
      <c r="E74" s="136" t="s">
        <v>127</v>
      </c>
      <c r="F74" s="141"/>
      <c r="G74" s="20"/>
      <c r="H74" s="20"/>
      <c r="I74" s="20"/>
      <c r="J74" s="20"/>
      <c r="K74" s="20"/>
      <c r="L74" s="51"/>
      <c r="M74" s="20"/>
      <c r="N74" s="20"/>
      <c r="O74" s="20"/>
      <c r="P74" s="20"/>
    </row>
    <row r="75" spans="1:16" s="58" customFormat="1" ht="15" customHeight="1" x14ac:dyDescent="0.35">
      <c r="A75" s="68" t="s">
        <v>66</v>
      </c>
      <c r="B75" s="72" t="s">
        <v>188</v>
      </c>
      <c r="C75" s="73">
        <f>IF(B75="Да, содержатся",2,0)</f>
        <v>2</v>
      </c>
      <c r="D75" s="136">
        <v>12</v>
      </c>
      <c r="E75" s="136">
        <v>20</v>
      </c>
      <c r="F75" s="137" t="s">
        <v>531</v>
      </c>
      <c r="G75" s="20"/>
      <c r="H75" s="20"/>
      <c r="I75" s="20"/>
      <c r="J75" s="20"/>
      <c r="K75" s="20"/>
      <c r="L75" s="51"/>
      <c r="M75" s="20"/>
      <c r="N75" s="20"/>
      <c r="O75" s="20"/>
      <c r="P75" s="20"/>
    </row>
    <row r="76" spans="1:16" s="20" customFormat="1" ht="15" customHeight="1" x14ac:dyDescent="0.35">
      <c r="A76" s="81" t="s">
        <v>67</v>
      </c>
      <c r="B76" s="117"/>
      <c r="C76" s="118"/>
      <c r="D76" s="138"/>
      <c r="E76" s="139"/>
      <c r="F76" s="81"/>
    </row>
    <row r="77" spans="1:16" s="58" customFormat="1" ht="15" customHeight="1" x14ac:dyDescent="0.35">
      <c r="A77" s="68" t="s">
        <v>68</v>
      </c>
      <c r="B77" s="72" t="s">
        <v>188</v>
      </c>
      <c r="C77" s="73">
        <f t="shared" ref="C77:C86" si="1">IF(B77="Да, содержатся",2,0)</f>
        <v>2</v>
      </c>
      <c r="D77" s="136">
        <v>8</v>
      </c>
      <c r="E77" s="136" t="s">
        <v>127</v>
      </c>
      <c r="F77" s="137"/>
      <c r="G77" s="20"/>
      <c r="H77" s="20"/>
      <c r="I77" s="20"/>
      <c r="J77" s="20"/>
      <c r="K77" s="20"/>
      <c r="L77" s="51"/>
      <c r="M77" s="20"/>
      <c r="N77" s="20"/>
      <c r="O77" s="20"/>
      <c r="P77" s="20"/>
    </row>
    <row r="78" spans="1:16" s="58" customFormat="1" ht="15" customHeight="1" x14ac:dyDescent="0.35">
      <c r="A78" s="68" t="s">
        <v>70</v>
      </c>
      <c r="B78" s="72" t="s">
        <v>189</v>
      </c>
      <c r="C78" s="73">
        <f t="shared" si="1"/>
        <v>0</v>
      </c>
      <c r="D78" s="136">
        <v>8</v>
      </c>
      <c r="E78" s="136" t="s">
        <v>411</v>
      </c>
      <c r="F78" s="137"/>
      <c r="G78" s="20"/>
      <c r="H78" s="20"/>
      <c r="I78" s="20"/>
      <c r="J78" s="20"/>
      <c r="K78" s="20"/>
      <c r="L78" s="51"/>
      <c r="M78" s="20"/>
      <c r="N78" s="20"/>
      <c r="O78" s="20"/>
      <c r="P78" s="20"/>
    </row>
    <row r="79" spans="1:16" s="58" customFormat="1" ht="15" customHeight="1" x14ac:dyDescent="0.35">
      <c r="A79" s="68" t="s">
        <v>71</v>
      </c>
      <c r="B79" s="72" t="s">
        <v>188</v>
      </c>
      <c r="C79" s="73">
        <f t="shared" si="1"/>
        <v>2</v>
      </c>
      <c r="D79" s="136">
        <v>10</v>
      </c>
      <c r="E79" s="136" t="s">
        <v>127</v>
      </c>
      <c r="F79" s="137"/>
      <c r="G79" s="20"/>
      <c r="H79" s="20"/>
      <c r="I79" s="20"/>
      <c r="J79" s="20"/>
      <c r="K79" s="20"/>
      <c r="L79" s="51"/>
      <c r="M79" s="20"/>
      <c r="N79" s="20"/>
      <c r="O79" s="20"/>
      <c r="P79" s="20"/>
    </row>
    <row r="80" spans="1:16" s="20" customFormat="1" ht="15" customHeight="1" x14ac:dyDescent="0.35">
      <c r="A80" s="68" t="s">
        <v>72</v>
      </c>
      <c r="B80" s="72" t="s">
        <v>189</v>
      </c>
      <c r="C80" s="73">
        <f t="shared" si="1"/>
        <v>0</v>
      </c>
      <c r="D80" s="136">
        <v>7</v>
      </c>
      <c r="E80" s="136" t="s">
        <v>416</v>
      </c>
      <c r="F80" s="137"/>
      <c r="L80" s="51"/>
    </row>
    <row r="81" spans="1:16" s="20" customFormat="1" ht="15" customHeight="1" x14ac:dyDescent="0.35">
      <c r="A81" s="68" t="s">
        <v>74</v>
      </c>
      <c r="B81" s="72" t="s">
        <v>188</v>
      </c>
      <c r="C81" s="73">
        <f t="shared" si="1"/>
        <v>2</v>
      </c>
      <c r="D81" s="136">
        <v>14</v>
      </c>
      <c r="E81" s="136" t="s">
        <v>127</v>
      </c>
      <c r="F81" s="137"/>
      <c r="L81" s="51"/>
    </row>
    <row r="82" spans="1:16" s="51" customFormat="1" ht="15" customHeight="1" x14ac:dyDescent="0.35">
      <c r="A82" s="68" t="s">
        <v>75</v>
      </c>
      <c r="B82" s="72" t="s">
        <v>189</v>
      </c>
      <c r="C82" s="73">
        <f t="shared" si="1"/>
        <v>0</v>
      </c>
      <c r="D82" s="136" t="s">
        <v>521</v>
      </c>
      <c r="E82" s="136" t="s">
        <v>417</v>
      </c>
      <c r="F82" s="137"/>
      <c r="G82" s="20"/>
      <c r="H82" s="20"/>
      <c r="I82" s="20"/>
      <c r="J82" s="20"/>
      <c r="K82" s="20"/>
      <c r="M82" s="20"/>
      <c r="N82" s="20"/>
      <c r="O82" s="20"/>
      <c r="P82" s="20"/>
    </row>
    <row r="83" spans="1:16" s="58" customFormat="1" ht="15" customHeight="1" x14ac:dyDescent="0.35">
      <c r="A83" s="68" t="s">
        <v>76</v>
      </c>
      <c r="B83" s="72" t="s">
        <v>188</v>
      </c>
      <c r="C83" s="73">
        <f t="shared" si="1"/>
        <v>2</v>
      </c>
      <c r="D83" s="136">
        <v>10</v>
      </c>
      <c r="E83" s="136" t="s">
        <v>127</v>
      </c>
      <c r="F83" s="137"/>
      <c r="G83" s="20"/>
      <c r="H83" s="20"/>
      <c r="I83" s="20"/>
      <c r="J83" s="20"/>
      <c r="K83" s="20"/>
      <c r="L83" s="51"/>
      <c r="M83" s="20"/>
      <c r="N83" s="20"/>
      <c r="O83" s="20"/>
      <c r="P83" s="20"/>
    </row>
    <row r="84" spans="1:16" s="20" customFormat="1" ht="15" customHeight="1" x14ac:dyDescent="0.35">
      <c r="A84" s="68" t="s">
        <v>77</v>
      </c>
      <c r="B84" s="72" t="s">
        <v>188</v>
      </c>
      <c r="C84" s="73">
        <f t="shared" si="1"/>
        <v>2</v>
      </c>
      <c r="D84" s="136" t="s">
        <v>418</v>
      </c>
      <c r="E84" s="136" t="s">
        <v>127</v>
      </c>
      <c r="F84" s="137"/>
      <c r="L84" s="51"/>
    </row>
    <row r="85" spans="1:16" s="58" customFormat="1" ht="15" customHeight="1" x14ac:dyDescent="0.35">
      <c r="A85" s="68" t="s">
        <v>78</v>
      </c>
      <c r="B85" s="72" t="s">
        <v>188</v>
      </c>
      <c r="C85" s="73">
        <f t="shared" si="1"/>
        <v>2</v>
      </c>
      <c r="D85" s="136">
        <v>9</v>
      </c>
      <c r="E85" s="136" t="s">
        <v>127</v>
      </c>
      <c r="F85" s="137"/>
      <c r="G85" s="20"/>
      <c r="H85" s="20"/>
      <c r="I85" s="20"/>
      <c r="J85" s="20"/>
      <c r="K85" s="20"/>
      <c r="L85" s="51"/>
      <c r="M85" s="20"/>
      <c r="N85" s="20"/>
      <c r="O85" s="20"/>
      <c r="P85" s="20"/>
    </row>
    <row r="86" spans="1:16" s="58" customFormat="1" ht="15" customHeight="1" x14ac:dyDescent="0.35">
      <c r="A86" s="68" t="s">
        <v>79</v>
      </c>
      <c r="B86" s="72" t="s">
        <v>189</v>
      </c>
      <c r="C86" s="73">
        <f t="shared" si="1"/>
        <v>0</v>
      </c>
      <c r="D86" s="136">
        <v>7</v>
      </c>
      <c r="E86" s="136">
        <v>16</v>
      </c>
      <c r="F86" s="137"/>
      <c r="G86" s="20"/>
      <c r="H86" s="20"/>
      <c r="I86" s="20"/>
      <c r="J86" s="20"/>
      <c r="K86" s="20"/>
      <c r="L86" s="51"/>
      <c r="M86" s="20"/>
      <c r="N86" s="20"/>
      <c r="O86" s="20"/>
      <c r="P86" s="20"/>
    </row>
    <row r="87" spans="1:16" s="20" customFormat="1" ht="15" customHeight="1" x14ac:dyDescent="0.35">
      <c r="A87" s="81" t="s">
        <v>80</v>
      </c>
      <c r="B87" s="117"/>
      <c r="C87" s="118"/>
      <c r="D87" s="138"/>
      <c r="E87" s="139"/>
      <c r="F87" s="81"/>
    </row>
    <row r="88" spans="1:16" s="58" customFormat="1" ht="15" customHeight="1" x14ac:dyDescent="0.35">
      <c r="A88" s="68" t="s">
        <v>69</v>
      </c>
      <c r="B88" s="72" t="s">
        <v>188</v>
      </c>
      <c r="C88" s="73">
        <f t="shared" ref="C88:C98" si="2">IF(B88="Да, содержатся",2,0)</f>
        <v>2</v>
      </c>
      <c r="D88" s="136">
        <v>7</v>
      </c>
      <c r="E88" s="136" t="s">
        <v>522</v>
      </c>
      <c r="F88" s="137"/>
      <c r="G88" s="20"/>
      <c r="H88" s="20"/>
      <c r="I88" s="20"/>
      <c r="J88" s="20"/>
      <c r="K88" s="20"/>
      <c r="L88" s="51"/>
      <c r="M88" s="20"/>
      <c r="N88" s="20"/>
      <c r="O88" s="20"/>
      <c r="P88" s="20"/>
    </row>
    <row r="89" spans="1:16" s="58" customFormat="1" ht="15" customHeight="1" x14ac:dyDescent="0.35">
      <c r="A89" s="68" t="s">
        <v>81</v>
      </c>
      <c r="B89" s="72" t="s">
        <v>189</v>
      </c>
      <c r="C89" s="73">
        <f t="shared" si="2"/>
        <v>0</v>
      </c>
      <c r="D89" s="136">
        <v>15</v>
      </c>
      <c r="E89" s="136" t="s">
        <v>419</v>
      </c>
      <c r="F89" s="137" t="s">
        <v>523</v>
      </c>
      <c r="G89" s="20"/>
      <c r="H89" s="20"/>
      <c r="I89" s="20"/>
      <c r="J89" s="20"/>
      <c r="K89" s="20"/>
      <c r="L89" s="51"/>
      <c r="M89" s="20"/>
      <c r="N89" s="20"/>
      <c r="O89" s="20"/>
      <c r="P89" s="20"/>
    </row>
    <row r="90" spans="1:16" s="58" customFormat="1" ht="15" customHeight="1" x14ac:dyDescent="0.35">
      <c r="A90" s="68" t="s">
        <v>73</v>
      </c>
      <c r="B90" s="72" t="s">
        <v>188</v>
      </c>
      <c r="C90" s="73">
        <f t="shared" si="2"/>
        <v>2</v>
      </c>
      <c r="D90" s="136">
        <v>10</v>
      </c>
      <c r="E90" s="136" t="s">
        <v>420</v>
      </c>
      <c r="F90" s="137"/>
      <c r="G90" s="20"/>
      <c r="H90" s="20"/>
      <c r="I90" s="20"/>
      <c r="J90" s="20"/>
      <c r="K90" s="20"/>
      <c r="L90" s="51"/>
      <c r="M90" s="20"/>
      <c r="N90" s="20"/>
      <c r="O90" s="20"/>
      <c r="P90" s="20"/>
    </row>
    <row r="91" spans="1:16" s="58" customFormat="1" ht="15" customHeight="1" x14ac:dyDescent="0.35">
      <c r="A91" s="68" t="s">
        <v>82</v>
      </c>
      <c r="B91" s="72" t="s">
        <v>189</v>
      </c>
      <c r="C91" s="73">
        <f t="shared" si="2"/>
        <v>0</v>
      </c>
      <c r="D91" s="136">
        <v>5</v>
      </c>
      <c r="E91" s="86" t="s">
        <v>421</v>
      </c>
      <c r="F91" s="137"/>
      <c r="G91" s="20"/>
      <c r="H91" s="20"/>
      <c r="I91" s="20"/>
      <c r="J91" s="20"/>
      <c r="K91" s="20"/>
      <c r="L91" s="51"/>
      <c r="M91" s="20"/>
      <c r="N91" s="20"/>
      <c r="O91" s="20"/>
      <c r="P91" s="20"/>
    </row>
    <row r="92" spans="1:16" s="20" customFormat="1" ht="15" customHeight="1" x14ac:dyDescent="0.35">
      <c r="A92" s="68" t="s">
        <v>83</v>
      </c>
      <c r="B92" s="72" t="s">
        <v>189</v>
      </c>
      <c r="C92" s="73">
        <f t="shared" si="2"/>
        <v>0</v>
      </c>
      <c r="D92" s="136">
        <v>10</v>
      </c>
      <c r="E92" s="136" t="s">
        <v>411</v>
      </c>
      <c r="F92" s="130"/>
      <c r="L92" s="51"/>
    </row>
    <row r="93" spans="1:16" s="20" customFormat="1" ht="15" customHeight="1" x14ac:dyDescent="0.35">
      <c r="A93" s="68" t="s">
        <v>84</v>
      </c>
      <c r="B93" s="72" t="s">
        <v>188</v>
      </c>
      <c r="C93" s="73">
        <f t="shared" si="2"/>
        <v>2</v>
      </c>
      <c r="D93" s="136">
        <v>7</v>
      </c>
      <c r="E93" s="136" t="s">
        <v>127</v>
      </c>
      <c r="F93" s="137"/>
      <c r="L93" s="51"/>
    </row>
    <row r="94" spans="1:16" s="20" customFormat="1" ht="15" customHeight="1" x14ac:dyDescent="0.35">
      <c r="A94" s="68" t="s">
        <v>85</v>
      </c>
      <c r="B94" s="72" t="s">
        <v>189</v>
      </c>
      <c r="C94" s="73">
        <f t="shared" si="2"/>
        <v>0</v>
      </c>
      <c r="D94" s="136">
        <v>12</v>
      </c>
      <c r="E94" s="136" t="s">
        <v>422</v>
      </c>
      <c r="F94" s="137"/>
      <c r="L94" s="51"/>
    </row>
    <row r="95" spans="1:16" s="58" customFormat="1" ht="15" customHeight="1" x14ac:dyDescent="0.35">
      <c r="A95" s="68" t="s">
        <v>86</v>
      </c>
      <c r="B95" s="72" t="s">
        <v>188</v>
      </c>
      <c r="C95" s="73">
        <f t="shared" si="2"/>
        <v>2</v>
      </c>
      <c r="D95" s="136" t="s">
        <v>391</v>
      </c>
      <c r="E95" s="136" t="s">
        <v>127</v>
      </c>
      <c r="F95" s="137"/>
      <c r="G95" s="20"/>
      <c r="H95" s="20"/>
      <c r="I95" s="20"/>
      <c r="J95" s="20"/>
      <c r="K95" s="20"/>
      <c r="L95" s="51"/>
      <c r="M95" s="20"/>
      <c r="N95" s="20"/>
      <c r="O95" s="20"/>
      <c r="P95" s="20"/>
    </row>
    <row r="96" spans="1:16" s="58" customFormat="1" ht="15" customHeight="1" x14ac:dyDescent="0.35">
      <c r="A96" s="68" t="s">
        <v>87</v>
      </c>
      <c r="B96" s="72" t="s">
        <v>189</v>
      </c>
      <c r="C96" s="73">
        <f t="shared" si="2"/>
        <v>0</v>
      </c>
      <c r="D96" s="136">
        <v>2</v>
      </c>
      <c r="E96" s="136" t="s">
        <v>127</v>
      </c>
      <c r="F96" s="137" t="s">
        <v>516</v>
      </c>
      <c r="G96" s="20"/>
      <c r="H96" s="20"/>
      <c r="I96" s="20"/>
      <c r="J96" s="20"/>
      <c r="K96" s="20"/>
      <c r="L96" s="51"/>
      <c r="M96" s="20"/>
      <c r="N96" s="20"/>
      <c r="O96" s="20"/>
      <c r="P96" s="20"/>
    </row>
    <row r="97" spans="1:21" s="58" customFormat="1" ht="15" customHeight="1" x14ac:dyDescent="0.35">
      <c r="A97" s="68" t="s">
        <v>88</v>
      </c>
      <c r="B97" s="72" t="s">
        <v>189</v>
      </c>
      <c r="C97" s="73">
        <f t="shared" si="2"/>
        <v>0</v>
      </c>
      <c r="D97" s="136">
        <v>15</v>
      </c>
      <c r="E97" s="136">
        <v>17</v>
      </c>
      <c r="F97" s="137"/>
      <c r="G97" s="20"/>
      <c r="H97" s="20"/>
      <c r="I97" s="20"/>
      <c r="J97" s="20"/>
      <c r="K97" s="20"/>
      <c r="L97" s="51"/>
      <c r="M97" s="20"/>
      <c r="N97" s="20"/>
      <c r="O97" s="20"/>
      <c r="P97" s="20"/>
    </row>
    <row r="98" spans="1:21" s="58" customFormat="1" ht="15" customHeight="1" x14ac:dyDescent="0.35">
      <c r="A98" s="68" t="s">
        <v>89</v>
      </c>
      <c r="B98" s="72" t="s">
        <v>188</v>
      </c>
      <c r="C98" s="73">
        <f t="shared" si="2"/>
        <v>2</v>
      </c>
      <c r="D98" s="136">
        <v>9</v>
      </c>
      <c r="E98" s="136" t="s">
        <v>411</v>
      </c>
      <c r="F98" s="137"/>
      <c r="G98" s="20"/>
      <c r="H98" s="20"/>
      <c r="I98" s="20"/>
      <c r="J98" s="20"/>
      <c r="K98" s="20"/>
      <c r="L98" s="51"/>
      <c r="M98" s="20"/>
      <c r="N98" s="20"/>
      <c r="O98" s="20"/>
      <c r="P98" s="20"/>
    </row>
    <row r="99" spans="1:21" x14ac:dyDescent="0.35">
      <c r="A99" s="71"/>
    </row>
    <row r="101" spans="1:21" ht="15" customHeight="1" x14ac:dyDescent="0.35"/>
    <row r="102" spans="1:21" ht="15" customHeight="1" x14ac:dyDescent="0.35"/>
    <row r="103" spans="1:21" ht="15" customHeight="1" x14ac:dyDescent="0.35"/>
    <row r="104" spans="1:21" ht="15" customHeight="1" x14ac:dyDescent="0.35">
      <c r="A104" s="4"/>
      <c r="B104" s="4"/>
      <c r="C104" s="6"/>
    </row>
    <row r="105" spans="1:21" ht="15" customHeight="1" x14ac:dyDescent="0.35"/>
    <row r="106" spans="1:21" ht="15" customHeight="1" x14ac:dyDescent="0.35"/>
    <row r="108" spans="1:21" s="2" customFormat="1" ht="10.5" x14ac:dyDescent="0.25">
      <c r="A108" s="4"/>
      <c r="B108" s="4"/>
      <c r="C108" s="6"/>
      <c r="D108" s="52"/>
      <c r="E108" s="52"/>
    </row>
    <row r="109" spans="1:21" x14ac:dyDescent="0.35">
      <c r="U109" s="53"/>
    </row>
    <row r="110" spans="1:21" s="2" customFormat="1" x14ac:dyDescent="0.35">
      <c r="A110" s="4"/>
      <c r="B110" s="4"/>
      <c r="C110" s="6"/>
      <c r="D110" s="52"/>
      <c r="E110" s="52"/>
      <c r="U110" s="53">
        <f>SUM(G110:T110)</f>
        <v>0</v>
      </c>
    </row>
    <row r="111" spans="1:21" x14ac:dyDescent="0.35">
      <c r="U111" s="53"/>
    </row>
    <row r="112" spans="1:21" x14ac:dyDescent="0.35">
      <c r="U112" s="53">
        <f>SUM(G112:T112)</f>
        <v>0</v>
      </c>
    </row>
    <row r="113" spans="1:21" x14ac:dyDescent="0.35">
      <c r="U113" s="53"/>
    </row>
    <row r="114" spans="1:21" s="2" customFormat="1" x14ac:dyDescent="0.35">
      <c r="A114" s="4"/>
      <c r="B114" s="4"/>
      <c r="C114" s="6"/>
      <c r="D114" s="52"/>
      <c r="E114" s="52"/>
      <c r="U114" s="53"/>
    </row>
    <row r="117" spans="1:21" s="2" customFormat="1" ht="10.5" x14ac:dyDescent="0.25">
      <c r="A117" s="4"/>
      <c r="B117" s="4"/>
      <c r="C117" s="6"/>
      <c r="D117" s="52"/>
      <c r="E117" s="52"/>
    </row>
    <row r="121" spans="1:21" s="2" customFormat="1" ht="10.5" x14ac:dyDescent="0.25">
      <c r="A121" s="4"/>
      <c r="B121" s="4"/>
      <c r="C121" s="6"/>
      <c r="D121" s="52"/>
      <c r="E121" s="52"/>
    </row>
  </sheetData>
  <mergeCells count="8">
    <mergeCell ref="A1:F1"/>
    <mergeCell ref="D3:E3"/>
    <mergeCell ref="E4:E5"/>
    <mergeCell ref="A2:F2"/>
    <mergeCell ref="A3:A5"/>
    <mergeCell ref="C4:C5"/>
    <mergeCell ref="D4:D5"/>
    <mergeCell ref="F3:F5"/>
  </mergeCells>
  <dataValidations count="1">
    <dataValidation type="list" allowBlank="1" showInputMessage="1" showErrorMessage="1" sqref="B7:B98" xr:uid="{00000000-0002-0000-0600-000000000000}">
      <formula1>$B$4:$B$5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3" orientation="landscape" r:id="rId1"/>
  <ignoredErrors>
    <ignoredError sqref="D7 D9 D41:D42 D45" numberStoredAsText="1"/>
    <ignoredError sqref="E26 E91 E48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19"/>
  <sheetViews>
    <sheetView zoomScaleNormal="100" zoomScaleSheetLayoutView="50" zoomScalePageLayoutView="70" workbookViewId="0">
      <pane ySplit="6" topLeftCell="A7" activePane="bottomLeft" state="frozen"/>
      <selection activeCell="G33" sqref="G33:G2385"/>
      <selection pane="bottomLeft" activeCell="J50" sqref="J50"/>
    </sheetView>
  </sheetViews>
  <sheetFormatPr defaultColWidth="8.81640625" defaultRowHeight="14.5" x14ac:dyDescent="0.35"/>
  <cols>
    <col min="1" max="1" width="34.81640625" style="3" customWidth="1"/>
    <col min="2" max="2" width="39.81640625" style="3" customWidth="1"/>
    <col min="3" max="3" width="6.7265625" style="3" customWidth="1"/>
    <col min="4" max="4" width="4.7265625" style="159" customWidth="1"/>
    <col min="5" max="5" width="6.7265625" style="16" customWidth="1"/>
    <col min="6" max="6" width="16.81640625" style="16" customWidth="1"/>
    <col min="7" max="7" width="13" style="3" customWidth="1"/>
    <col min="8" max="9" width="14.26953125" style="35" customWidth="1"/>
    <col min="10" max="10" width="15.7265625" style="8" customWidth="1"/>
    <col min="11" max="16384" width="8.81640625" style="8"/>
  </cols>
  <sheetData>
    <row r="1" spans="1:10" s="1" customFormat="1" ht="28" customHeight="1" x14ac:dyDescent="0.3">
      <c r="A1" s="175" t="s">
        <v>212</v>
      </c>
      <c r="B1" s="175"/>
      <c r="C1" s="175"/>
      <c r="D1" s="175"/>
      <c r="E1" s="175"/>
      <c r="F1" s="175"/>
      <c r="G1" s="175"/>
      <c r="H1" s="175"/>
      <c r="I1" s="175"/>
      <c r="J1" s="200"/>
    </row>
    <row r="2" spans="1:10" s="1" customFormat="1" ht="15" customHeight="1" x14ac:dyDescent="0.3">
      <c r="A2" s="184" t="s">
        <v>530</v>
      </c>
      <c r="B2" s="184"/>
      <c r="C2" s="184"/>
      <c r="D2" s="184"/>
      <c r="E2" s="184"/>
      <c r="F2" s="184"/>
      <c r="G2" s="184"/>
      <c r="H2" s="184"/>
      <c r="I2" s="184"/>
      <c r="J2" s="201"/>
    </row>
    <row r="3" spans="1:10" s="1" customFormat="1" ht="65.25" customHeight="1" x14ac:dyDescent="0.3">
      <c r="A3" s="174" t="s">
        <v>98</v>
      </c>
      <c r="B3" s="109" t="str">
        <f>'Оценка (раздел 1)'!I3</f>
        <v>1.5 Какая доля субсидий местным бюджетам на 2019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2019 год)?</v>
      </c>
      <c r="C3" s="180" t="s">
        <v>135</v>
      </c>
      <c r="D3" s="179"/>
      <c r="E3" s="179"/>
      <c r="F3" s="207" t="s">
        <v>548</v>
      </c>
      <c r="G3" s="208" t="s">
        <v>481</v>
      </c>
      <c r="H3" s="209"/>
      <c r="I3" s="206" t="s">
        <v>505</v>
      </c>
      <c r="J3" s="202" t="s">
        <v>182</v>
      </c>
    </row>
    <row r="4" spans="1:10" ht="15" customHeight="1" x14ac:dyDescent="0.35">
      <c r="A4" s="174"/>
      <c r="B4" s="142" t="str">
        <f>'Методика (раздел 1)'!B28</f>
        <v>75% и более</v>
      </c>
      <c r="C4" s="205" t="s">
        <v>100</v>
      </c>
      <c r="D4" s="205" t="s">
        <v>572</v>
      </c>
      <c r="E4" s="210" t="s">
        <v>99</v>
      </c>
      <c r="F4" s="207"/>
      <c r="G4" s="194" t="s">
        <v>177</v>
      </c>
      <c r="H4" s="194" t="s">
        <v>178</v>
      </c>
      <c r="I4" s="203"/>
      <c r="J4" s="203"/>
    </row>
    <row r="5" spans="1:10" ht="15" customHeight="1" x14ac:dyDescent="0.35">
      <c r="A5" s="174"/>
      <c r="B5" s="142" t="str">
        <f>'Методика (раздел 1)'!B29</f>
        <v>50% и более</v>
      </c>
      <c r="C5" s="179"/>
      <c r="D5" s="179"/>
      <c r="E5" s="182"/>
      <c r="F5" s="207"/>
      <c r="G5" s="194"/>
      <c r="H5" s="194"/>
      <c r="I5" s="203"/>
      <c r="J5" s="203"/>
    </row>
    <row r="6" spans="1:10" ht="15" customHeight="1" x14ac:dyDescent="0.35">
      <c r="A6" s="174"/>
      <c r="B6" s="80" t="str">
        <f>'Методика (раздел 1)'!B30</f>
        <v>Менее 50% или расчет показателя невозможен</v>
      </c>
      <c r="C6" s="179"/>
      <c r="D6" s="179"/>
      <c r="E6" s="182"/>
      <c r="F6" s="207"/>
      <c r="G6" s="194"/>
      <c r="H6" s="194"/>
      <c r="I6" s="204"/>
      <c r="J6" s="204"/>
    </row>
    <row r="7" spans="1:10" s="26" customFormat="1" ht="15" customHeight="1" x14ac:dyDescent="0.35">
      <c r="A7" s="81" t="s">
        <v>0</v>
      </c>
      <c r="B7" s="82"/>
      <c r="C7" s="82"/>
      <c r="D7" s="158"/>
      <c r="E7" s="143"/>
      <c r="F7" s="144"/>
      <c r="G7" s="133"/>
      <c r="H7" s="135"/>
      <c r="I7" s="135"/>
      <c r="J7" s="145"/>
    </row>
    <row r="8" spans="1:10" s="10" customFormat="1" ht="15" customHeight="1" x14ac:dyDescent="0.35">
      <c r="A8" s="68" t="s">
        <v>1</v>
      </c>
      <c r="B8" s="72" t="s">
        <v>105</v>
      </c>
      <c r="C8" s="72">
        <f>IF(B8="75% и более",2,(IF(B8="50% и более",1,0)))</f>
        <v>2</v>
      </c>
      <c r="D8" s="161"/>
      <c r="E8" s="146">
        <f>C8*(1-D8)</f>
        <v>2</v>
      </c>
      <c r="F8" s="147" t="s">
        <v>423</v>
      </c>
      <c r="G8" s="136" t="s">
        <v>424</v>
      </c>
      <c r="H8" s="136" t="s">
        <v>447</v>
      </c>
      <c r="I8" s="147">
        <v>100</v>
      </c>
      <c r="J8" s="137" t="s">
        <v>518</v>
      </c>
    </row>
    <row r="9" spans="1:10" s="11" customFormat="1" ht="15" customHeight="1" x14ac:dyDescent="0.35">
      <c r="A9" s="68" t="s">
        <v>2</v>
      </c>
      <c r="B9" s="72" t="s">
        <v>125</v>
      </c>
      <c r="C9" s="72">
        <f t="shared" ref="C9:C54" si="0">IF(B9="75% и более",2,(IF(B9="50% и более",1,0)))</f>
        <v>0</v>
      </c>
      <c r="D9" s="161"/>
      <c r="E9" s="146">
        <f t="shared" ref="E9:E25" si="1">C9*(1-D9)</f>
        <v>0</v>
      </c>
      <c r="F9" s="147" t="s">
        <v>433</v>
      </c>
      <c r="G9" s="136" t="s">
        <v>429</v>
      </c>
      <c r="H9" s="136" t="s">
        <v>445</v>
      </c>
      <c r="I9" s="147">
        <v>1.2285613905971562</v>
      </c>
      <c r="J9" s="86"/>
    </row>
    <row r="10" spans="1:10" s="10" customFormat="1" ht="15" customHeight="1" x14ac:dyDescent="0.35">
      <c r="A10" s="68" t="s">
        <v>3</v>
      </c>
      <c r="B10" s="72" t="s">
        <v>124</v>
      </c>
      <c r="C10" s="72">
        <f t="shared" si="0"/>
        <v>1</v>
      </c>
      <c r="D10" s="161">
        <v>0.5</v>
      </c>
      <c r="E10" s="146">
        <f t="shared" si="1"/>
        <v>0.5</v>
      </c>
      <c r="F10" s="147" t="s">
        <v>423</v>
      </c>
      <c r="G10" s="136" t="s">
        <v>442</v>
      </c>
      <c r="H10" s="136" t="s">
        <v>428</v>
      </c>
      <c r="I10" s="147">
        <v>59.792090963732448</v>
      </c>
      <c r="J10" s="148" t="s">
        <v>544</v>
      </c>
    </row>
    <row r="11" spans="1:10" s="10" customFormat="1" ht="15" customHeight="1" x14ac:dyDescent="0.35">
      <c r="A11" s="68" t="s">
        <v>4</v>
      </c>
      <c r="B11" s="72" t="s">
        <v>125</v>
      </c>
      <c r="C11" s="72">
        <f t="shared" si="0"/>
        <v>0</v>
      </c>
      <c r="D11" s="161"/>
      <c r="E11" s="146">
        <f t="shared" si="1"/>
        <v>0</v>
      </c>
      <c r="F11" s="147" t="s">
        <v>127</v>
      </c>
      <c r="G11" s="136" t="s">
        <v>429</v>
      </c>
      <c r="H11" s="136" t="s">
        <v>430</v>
      </c>
      <c r="I11" s="147" t="s">
        <v>136</v>
      </c>
      <c r="J11" s="148" t="s">
        <v>537</v>
      </c>
    </row>
    <row r="12" spans="1:10" s="11" customFormat="1" ht="15" customHeight="1" x14ac:dyDescent="0.35">
      <c r="A12" s="68" t="s">
        <v>5</v>
      </c>
      <c r="B12" s="72" t="s">
        <v>125</v>
      </c>
      <c r="C12" s="72">
        <f t="shared" si="0"/>
        <v>0</v>
      </c>
      <c r="D12" s="161"/>
      <c r="E12" s="146">
        <f t="shared" si="1"/>
        <v>0</v>
      </c>
      <c r="F12" s="147" t="s">
        <v>423</v>
      </c>
      <c r="G12" s="136" t="s">
        <v>458</v>
      </c>
      <c r="H12" s="136" t="s">
        <v>432</v>
      </c>
      <c r="I12" s="147">
        <v>12.399127899112079</v>
      </c>
      <c r="J12" s="86"/>
    </row>
    <row r="13" spans="1:10" s="32" customFormat="1" ht="15" customHeight="1" x14ac:dyDescent="0.35">
      <c r="A13" s="68" t="s">
        <v>6</v>
      </c>
      <c r="B13" s="72" t="s">
        <v>124</v>
      </c>
      <c r="C13" s="72">
        <f t="shared" si="0"/>
        <v>1</v>
      </c>
      <c r="D13" s="161"/>
      <c r="E13" s="146">
        <f t="shared" si="1"/>
        <v>1</v>
      </c>
      <c r="F13" s="147" t="s">
        <v>423</v>
      </c>
      <c r="G13" s="136" t="s">
        <v>459</v>
      </c>
      <c r="H13" s="136" t="s">
        <v>435</v>
      </c>
      <c r="I13" s="147">
        <v>63.070620282272003</v>
      </c>
      <c r="J13" s="86"/>
    </row>
    <row r="14" spans="1:10" s="10" customFormat="1" ht="15" customHeight="1" x14ac:dyDescent="0.35">
      <c r="A14" s="68" t="s">
        <v>7</v>
      </c>
      <c r="B14" s="72" t="s">
        <v>125</v>
      </c>
      <c r="C14" s="72">
        <f t="shared" si="0"/>
        <v>0</v>
      </c>
      <c r="D14" s="161"/>
      <c r="E14" s="146">
        <f t="shared" si="1"/>
        <v>0</v>
      </c>
      <c r="F14" s="147" t="s">
        <v>423</v>
      </c>
      <c r="G14" s="136" t="s">
        <v>435</v>
      </c>
      <c r="H14" s="136" t="s">
        <v>430</v>
      </c>
      <c r="I14" s="147">
        <v>39.848379099982147</v>
      </c>
      <c r="J14" s="86"/>
    </row>
    <row r="15" spans="1:10" s="10" customFormat="1" ht="15" customHeight="1" x14ac:dyDescent="0.35">
      <c r="A15" s="68" t="s">
        <v>8</v>
      </c>
      <c r="B15" s="72" t="s">
        <v>125</v>
      </c>
      <c r="C15" s="72">
        <f t="shared" si="0"/>
        <v>0</v>
      </c>
      <c r="D15" s="161"/>
      <c r="E15" s="146">
        <f t="shared" si="1"/>
        <v>0</v>
      </c>
      <c r="F15" s="147" t="s">
        <v>423</v>
      </c>
      <c r="G15" s="136" t="s">
        <v>458</v>
      </c>
      <c r="H15" s="136" t="s">
        <v>452</v>
      </c>
      <c r="I15" s="147">
        <v>4.539398073489961</v>
      </c>
      <c r="J15" s="148"/>
    </row>
    <row r="16" spans="1:10" s="32" customFormat="1" ht="15" customHeight="1" x14ac:dyDescent="0.35">
      <c r="A16" s="68" t="s">
        <v>9</v>
      </c>
      <c r="B16" s="72" t="s">
        <v>125</v>
      </c>
      <c r="C16" s="72">
        <f t="shared" si="0"/>
        <v>0</v>
      </c>
      <c r="D16" s="161"/>
      <c r="E16" s="146">
        <f t="shared" si="1"/>
        <v>0</v>
      </c>
      <c r="F16" s="147" t="s">
        <v>423</v>
      </c>
      <c r="G16" s="136" t="s">
        <v>457</v>
      </c>
      <c r="H16" s="136" t="s">
        <v>437</v>
      </c>
      <c r="I16" s="147">
        <v>0</v>
      </c>
      <c r="J16" s="86"/>
    </row>
    <row r="17" spans="1:10" s="32" customFormat="1" ht="15" customHeight="1" x14ac:dyDescent="0.35">
      <c r="A17" s="68" t="s">
        <v>10</v>
      </c>
      <c r="B17" s="72" t="s">
        <v>125</v>
      </c>
      <c r="C17" s="72">
        <f t="shared" si="0"/>
        <v>0</v>
      </c>
      <c r="D17" s="161"/>
      <c r="E17" s="146">
        <f t="shared" si="1"/>
        <v>0</v>
      </c>
      <c r="F17" s="147" t="s">
        <v>423</v>
      </c>
      <c r="G17" s="136" t="s">
        <v>461</v>
      </c>
      <c r="H17" s="136" t="s">
        <v>438</v>
      </c>
      <c r="I17" s="147">
        <v>1.8877583929687101</v>
      </c>
      <c r="J17" s="86"/>
    </row>
    <row r="18" spans="1:10" s="10" customFormat="1" ht="15" customHeight="1" x14ac:dyDescent="0.35">
      <c r="A18" s="68" t="s">
        <v>11</v>
      </c>
      <c r="B18" s="72" t="s">
        <v>125</v>
      </c>
      <c r="C18" s="72">
        <f t="shared" si="0"/>
        <v>0</v>
      </c>
      <c r="D18" s="161"/>
      <c r="E18" s="146">
        <f t="shared" si="1"/>
        <v>0</v>
      </c>
      <c r="F18" s="147" t="s">
        <v>433</v>
      </c>
      <c r="G18" s="136" t="s">
        <v>434</v>
      </c>
      <c r="H18" s="136" t="s">
        <v>437</v>
      </c>
      <c r="I18" s="147">
        <v>0</v>
      </c>
      <c r="J18" s="86"/>
    </row>
    <row r="19" spans="1:10" s="11" customFormat="1" ht="15" customHeight="1" x14ac:dyDescent="0.35">
      <c r="A19" s="68" t="s">
        <v>12</v>
      </c>
      <c r="B19" s="72" t="s">
        <v>125</v>
      </c>
      <c r="C19" s="72">
        <f t="shared" si="0"/>
        <v>0</v>
      </c>
      <c r="D19" s="161"/>
      <c r="E19" s="146">
        <f t="shared" si="1"/>
        <v>0</v>
      </c>
      <c r="F19" s="147" t="s">
        <v>423</v>
      </c>
      <c r="G19" s="136" t="s">
        <v>439</v>
      </c>
      <c r="H19" s="136" t="s">
        <v>462</v>
      </c>
      <c r="I19" s="147">
        <v>17.755831054066078</v>
      </c>
      <c r="J19" s="86"/>
    </row>
    <row r="20" spans="1:10" s="11" customFormat="1" ht="15" customHeight="1" x14ac:dyDescent="0.35">
      <c r="A20" s="68" t="s">
        <v>13</v>
      </c>
      <c r="B20" s="72" t="s">
        <v>125</v>
      </c>
      <c r="C20" s="72">
        <f t="shared" si="0"/>
        <v>0</v>
      </c>
      <c r="D20" s="161"/>
      <c r="E20" s="146">
        <f t="shared" si="1"/>
        <v>0</v>
      </c>
      <c r="F20" s="147" t="s">
        <v>423</v>
      </c>
      <c r="G20" s="136" t="s">
        <v>456</v>
      </c>
      <c r="H20" s="136" t="s">
        <v>437</v>
      </c>
      <c r="I20" s="147">
        <v>0</v>
      </c>
      <c r="J20" s="148" t="s">
        <v>510</v>
      </c>
    </row>
    <row r="21" spans="1:10" s="11" customFormat="1" ht="15" customHeight="1" x14ac:dyDescent="0.35">
      <c r="A21" s="68" t="s">
        <v>14</v>
      </c>
      <c r="B21" s="72" t="s">
        <v>124</v>
      </c>
      <c r="C21" s="72">
        <f t="shared" si="0"/>
        <v>1</v>
      </c>
      <c r="D21" s="161">
        <v>0.5</v>
      </c>
      <c r="E21" s="146">
        <f t="shared" si="1"/>
        <v>0.5</v>
      </c>
      <c r="F21" s="147" t="s">
        <v>433</v>
      </c>
      <c r="G21" s="136" t="s">
        <v>440</v>
      </c>
      <c r="H21" s="86" t="s">
        <v>434</v>
      </c>
      <c r="I21" s="147">
        <v>63.667602522606678</v>
      </c>
      <c r="J21" s="148" t="s">
        <v>544</v>
      </c>
    </row>
    <row r="22" spans="1:10" s="32" customFormat="1" ht="15" customHeight="1" x14ac:dyDescent="0.35">
      <c r="A22" s="68" t="s">
        <v>15</v>
      </c>
      <c r="B22" s="72" t="s">
        <v>125</v>
      </c>
      <c r="C22" s="72">
        <f t="shared" si="0"/>
        <v>0</v>
      </c>
      <c r="D22" s="161"/>
      <c r="E22" s="146">
        <f t="shared" si="1"/>
        <v>0</v>
      </c>
      <c r="F22" s="147" t="s">
        <v>423</v>
      </c>
      <c r="G22" s="136" t="s">
        <v>463</v>
      </c>
      <c r="H22" s="136" t="s">
        <v>437</v>
      </c>
      <c r="I22" s="147">
        <v>0</v>
      </c>
      <c r="J22" s="86"/>
    </row>
    <row r="23" spans="1:10" s="32" customFormat="1" ht="15" customHeight="1" x14ac:dyDescent="0.35">
      <c r="A23" s="68" t="s">
        <v>16</v>
      </c>
      <c r="B23" s="72" t="s">
        <v>125</v>
      </c>
      <c r="C23" s="72">
        <f t="shared" si="0"/>
        <v>0</v>
      </c>
      <c r="D23" s="161"/>
      <c r="E23" s="146">
        <f t="shared" si="1"/>
        <v>0</v>
      </c>
      <c r="F23" s="147" t="s">
        <v>423</v>
      </c>
      <c r="G23" s="136" t="s">
        <v>441</v>
      </c>
      <c r="H23" s="136" t="s">
        <v>452</v>
      </c>
      <c r="I23" s="147">
        <v>7.1720421108430576</v>
      </c>
      <c r="J23" s="86"/>
    </row>
    <row r="24" spans="1:10" s="11" customFormat="1" ht="15" customHeight="1" x14ac:dyDescent="0.35">
      <c r="A24" s="68" t="s">
        <v>17</v>
      </c>
      <c r="B24" s="72" t="s">
        <v>124</v>
      </c>
      <c r="C24" s="72">
        <f t="shared" si="0"/>
        <v>1</v>
      </c>
      <c r="D24" s="161"/>
      <c r="E24" s="146">
        <f t="shared" si="1"/>
        <v>1</v>
      </c>
      <c r="F24" s="147" t="s">
        <v>423</v>
      </c>
      <c r="G24" s="136" t="s">
        <v>442</v>
      </c>
      <c r="H24" s="136" t="s">
        <v>442</v>
      </c>
      <c r="I24" s="147">
        <v>71.297656132661686</v>
      </c>
      <c r="J24" s="86"/>
    </row>
    <row r="25" spans="1:10" s="10" customFormat="1" ht="15" customHeight="1" x14ac:dyDescent="0.35">
      <c r="A25" s="68" t="s">
        <v>18</v>
      </c>
      <c r="B25" s="72" t="s">
        <v>105</v>
      </c>
      <c r="C25" s="72">
        <f t="shared" si="0"/>
        <v>2</v>
      </c>
      <c r="D25" s="161"/>
      <c r="E25" s="146">
        <f t="shared" si="1"/>
        <v>2</v>
      </c>
      <c r="F25" s="147" t="s">
        <v>433</v>
      </c>
      <c r="G25" s="136" t="s">
        <v>443</v>
      </c>
      <c r="H25" s="136" t="s">
        <v>430</v>
      </c>
      <c r="I25" s="147">
        <v>92.234478834381179</v>
      </c>
      <c r="J25" s="155"/>
    </row>
    <row r="26" spans="1:10" s="9" customFormat="1" ht="15" customHeight="1" x14ac:dyDescent="0.35">
      <c r="A26" s="81" t="s">
        <v>19</v>
      </c>
      <c r="B26" s="82"/>
      <c r="C26" s="82"/>
      <c r="D26" s="84"/>
      <c r="E26" s="143"/>
      <c r="F26" s="144"/>
      <c r="G26" s="138"/>
      <c r="H26" s="139"/>
      <c r="I26" s="84"/>
      <c r="J26" s="149"/>
    </row>
    <row r="27" spans="1:10" s="10" customFormat="1" ht="15" customHeight="1" x14ac:dyDescent="0.35">
      <c r="A27" s="68" t="s">
        <v>20</v>
      </c>
      <c r="B27" s="72" t="s">
        <v>125</v>
      </c>
      <c r="C27" s="72">
        <f t="shared" si="0"/>
        <v>0</v>
      </c>
      <c r="D27" s="161"/>
      <c r="E27" s="146">
        <f t="shared" ref="E27:E37" si="2">C27*(1-D27)</f>
        <v>0</v>
      </c>
      <c r="F27" s="147" t="s">
        <v>433</v>
      </c>
      <c r="G27" s="136" t="s">
        <v>444</v>
      </c>
      <c r="H27" s="86" t="s">
        <v>427</v>
      </c>
      <c r="I27" s="147">
        <v>36.540516164693315</v>
      </c>
      <c r="J27" s="86"/>
    </row>
    <row r="28" spans="1:10" s="11" customFormat="1" ht="15" customHeight="1" x14ac:dyDescent="0.35">
      <c r="A28" s="68" t="s">
        <v>21</v>
      </c>
      <c r="B28" s="72" t="s">
        <v>125</v>
      </c>
      <c r="C28" s="72">
        <f t="shared" si="0"/>
        <v>0</v>
      </c>
      <c r="D28" s="161"/>
      <c r="E28" s="146">
        <f t="shared" si="2"/>
        <v>0</v>
      </c>
      <c r="F28" s="147" t="s">
        <v>423</v>
      </c>
      <c r="G28" s="136" t="s">
        <v>464</v>
      </c>
      <c r="H28" s="136" t="s">
        <v>434</v>
      </c>
      <c r="I28" s="147">
        <v>11.743293455957424</v>
      </c>
      <c r="J28" s="86"/>
    </row>
    <row r="29" spans="1:10" s="10" customFormat="1" ht="15" customHeight="1" x14ac:dyDescent="0.35">
      <c r="A29" s="68" t="s">
        <v>22</v>
      </c>
      <c r="B29" s="72" t="s">
        <v>105</v>
      </c>
      <c r="C29" s="72">
        <f t="shared" si="0"/>
        <v>2</v>
      </c>
      <c r="D29" s="161">
        <v>0.5</v>
      </c>
      <c r="E29" s="146">
        <f t="shared" si="2"/>
        <v>1</v>
      </c>
      <c r="F29" s="147" t="s">
        <v>433</v>
      </c>
      <c r="G29" s="136" t="s">
        <v>427</v>
      </c>
      <c r="H29" s="136" t="s">
        <v>430</v>
      </c>
      <c r="I29" s="147">
        <v>83.794438199247978</v>
      </c>
      <c r="J29" s="148" t="s">
        <v>544</v>
      </c>
    </row>
    <row r="30" spans="1:10" s="10" customFormat="1" ht="15" customHeight="1" x14ac:dyDescent="0.35">
      <c r="A30" s="68" t="s">
        <v>23</v>
      </c>
      <c r="B30" s="72" t="s">
        <v>105</v>
      </c>
      <c r="C30" s="72">
        <f t="shared" si="0"/>
        <v>2</v>
      </c>
      <c r="D30" s="161"/>
      <c r="E30" s="146">
        <f t="shared" si="2"/>
        <v>2</v>
      </c>
      <c r="F30" s="147" t="s">
        <v>423</v>
      </c>
      <c r="G30" s="136" t="s">
        <v>429</v>
      </c>
      <c r="H30" s="136" t="s">
        <v>435</v>
      </c>
      <c r="I30" s="147">
        <v>90.732008963601544</v>
      </c>
      <c r="J30" s="86"/>
    </row>
    <row r="31" spans="1:10" s="10" customFormat="1" ht="15" customHeight="1" x14ac:dyDescent="0.35">
      <c r="A31" s="68" t="s">
        <v>24</v>
      </c>
      <c r="B31" s="72" t="s">
        <v>125</v>
      </c>
      <c r="C31" s="72">
        <f t="shared" si="0"/>
        <v>0</v>
      </c>
      <c r="D31" s="161"/>
      <c r="E31" s="146">
        <f t="shared" si="2"/>
        <v>0</v>
      </c>
      <c r="F31" s="150" t="s">
        <v>127</v>
      </c>
      <c r="G31" s="86" t="s">
        <v>434</v>
      </c>
      <c r="H31" s="136" t="s">
        <v>452</v>
      </c>
      <c r="I31" s="147" t="s">
        <v>136</v>
      </c>
      <c r="J31" s="148" t="s">
        <v>537</v>
      </c>
    </row>
    <row r="32" spans="1:10" s="10" customFormat="1" ht="15" customHeight="1" x14ac:dyDescent="0.35">
      <c r="A32" s="68" t="s">
        <v>25</v>
      </c>
      <c r="B32" s="72" t="s">
        <v>125</v>
      </c>
      <c r="C32" s="72">
        <f t="shared" si="0"/>
        <v>0</v>
      </c>
      <c r="D32" s="161"/>
      <c r="E32" s="146">
        <f t="shared" si="2"/>
        <v>0</v>
      </c>
      <c r="F32" s="147" t="s">
        <v>423</v>
      </c>
      <c r="G32" s="136" t="s">
        <v>426</v>
      </c>
      <c r="H32" s="136" t="s">
        <v>445</v>
      </c>
      <c r="I32" s="147">
        <v>19.653387221345323</v>
      </c>
      <c r="J32" s="86"/>
    </row>
    <row r="33" spans="1:10" s="11" customFormat="1" ht="15" customHeight="1" x14ac:dyDescent="0.35">
      <c r="A33" s="68" t="s">
        <v>26</v>
      </c>
      <c r="B33" s="72" t="s">
        <v>105</v>
      </c>
      <c r="C33" s="72">
        <f t="shared" si="0"/>
        <v>2</v>
      </c>
      <c r="D33" s="161"/>
      <c r="E33" s="146">
        <f t="shared" si="2"/>
        <v>2</v>
      </c>
      <c r="F33" s="147" t="s">
        <v>423</v>
      </c>
      <c r="G33" s="136" t="s">
        <v>465</v>
      </c>
      <c r="H33" s="136" t="s">
        <v>427</v>
      </c>
      <c r="I33" s="147">
        <v>80.43191087750111</v>
      </c>
      <c r="J33" s="86"/>
    </row>
    <row r="34" spans="1:10" s="10" customFormat="1" ht="15" customHeight="1" x14ac:dyDescent="0.35">
      <c r="A34" s="68" t="s">
        <v>27</v>
      </c>
      <c r="B34" s="72" t="s">
        <v>124</v>
      </c>
      <c r="C34" s="72">
        <f t="shared" si="0"/>
        <v>1</v>
      </c>
      <c r="D34" s="161">
        <v>0.5</v>
      </c>
      <c r="E34" s="146">
        <f t="shared" si="2"/>
        <v>0.5</v>
      </c>
      <c r="F34" s="147" t="s">
        <v>423</v>
      </c>
      <c r="G34" s="136" t="s">
        <v>432</v>
      </c>
      <c r="H34" s="136" t="s">
        <v>445</v>
      </c>
      <c r="I34" s="147">
        <v>51.020617394166457</v>
      </c>
      <c r="J34" s="148" t="s">
        <v>544</v>
      </c>
    </row>
    <row r="35" spans="1:10" s="10" customFormat="1" ht="15" customHeight="1" x14ac:dyDescent="0.35">
      <c r="A35" s="68" t="s">
        <v>28</v>
      </c>
      <c r="B35" s="72" t="s">
        <v>124</v>
      </c>
      <c r="C35" s="72">
        <f t="shared" si="0"/>
        <v>1</v>
      </c>
      <c r="D35" s="161"/>
      <c r="E35" s="146">
        <f t="shared" si="2"/>
        <v>1</v>
      </c>
      <c r="F35" s="147" t="s">
        <v>423</v>
      </c>
      <c r="G35" s="136" t="s">
        <v>446</v>
      </c>
      <c r="H35" s="136" t="s">
        <v>447</v>
      </c>
      <c r="I35" s="147">
        <v>74.345442616510866</v>
      </c>
      <c r="J35" s="86"/>
    </row>
    <row r="36" spans="1:10" s="10" customFormat="1" ht="15" customHeight="1" x14ac:dyDescent="0.35">
      <c r="A36" s="68" t="s">
        <v>29</v>
      </c>
      <c r="B36" s="72" t="s">
        <v>105</v>
      </c>
      <c r="C36" s="72">
        <f t="shared" si="0"/>
        <v>2</v>
      </c>
      <c r="D36" s="161"/>
      <c r="E36" s="146">
        <f t="shared" si="2"/>
        <v>2</v>
      </c>
      <c r="F36" s="147" t="s">
        <v>423</v>
      </c>
      <c r="G36" s="136" t="s">
        <v>448</v>
      </c>
      <c r="H36" s="136" t="s">
        <v>427</v>
      </c>
      <c r="I36" s="147">
        <v>100</v>
      </c>
      <c r="J36" s="148"/>
    </row>
    <row r="37" spans="1:10" s="10" customFormat="1" ht="15" customHeight="1" x14ac:dyDescent="0.35">
      <c r="A37" s="68" t="s">
        <v>30</v>
      </c>
      <c r="B37" s="72" t="s">
        <v>105</v>
      </c>
      <c r="C37" s="72">
        <f t="shared" si="0"/>
        <v>2</v>
      </c>
      <c r="D37" s="161"/>
      <c r="E37" s="146">
        <f t="shared" si="2"/>
        <v>2</v>
      </c>
      <c r="F37" s="147" t="s">
        <v>423</v>
      </c>
      <c r="G37" s="136" t="s">
        <v>448</v>
      </c>
      <c r="H37" s="136" t="s">
        <v>426</v>
      </c>
      <c r="I37" s="147">
        <v>97.003403234946077</v>
      </c>
      <c r="J37" s="86"/>
    </row>
    <row r="38" spans="1:10" s="9" customFormat="1" ht="15" customHeight="1" x14ac:dyDescent="0.35">
      <c r="A38" s="81" t="s">
        <v>31</v>
      </c>
      <c r="B38" s="82"/>
      <c r="C38" s="82"/>
      <c r="D38" s="84"/>
      <c r="E38" s="143"/>
      <c r="F38" s="144"/>
      <c r="G38" s="138"/>
      <c r="H38" s="139"/>
      <c r="I38" s="84"/>
      <c r="J38" s="135"/>
    </row>
    <row r="39" spans="1:10" s="10" customFormat="1" ht="15" customHeight="1" x14ac:dyDescent="0.35">
      <c r="A39" s="68" t="s">
        <v>32</v>
      </c>
      <c r="B39" s="72" t="s">
        <v>105</v>
      </c>
      <c r="C39" s="72">
        <f t="shared" si="0"/>
        <v>2</v>
      </c>
      <c r="D39" s="161"/>
      <c r="E39" s="146">
        <f t="shared" ref="E39:E45" si="3">C39*(1-D39)</f>
        <v>2</v>
      </c>
      <c r="F39" s="147" t="s">
        <v>423</v>
      </c>
      <c r="G39" s="136" t="s">
        <v>449</v>
      </c>
      <c r="H39" s="136" t="s">
        <v>466</v>
      </c>
      <c r="I39" s="147">
        <v>100.00000381835663</v>
      </c>
      <c r="J39" s="86"/>
    </row>
    <row r="40" spans="1:10" s="32" customFormat="1" ht="15" customHeight="1" x14ac:dyDescent="0.35">
      <c r="A40" s="68" t="s">
        <v>33</v>
      </c>
      <c r="B40" s="72" t="s">
        <v>124</v>
      </c>
      <c r="C40" s="72">
        <f t="shared" si="0"/>
        <v>1</v>
      </c>
      <c r="D40" s="161"/>
      <c r="E40" s="146">
        <f t="shared" si="3"/>
        <v>1</v>
      </c>
      <c r="F40" s="147" t="s">
        <v>423</v>
      </c>
      <c r="G40" s="136" t="s">
        <v>431</v>
      </c>
      <c r="H40" s="136" t="s">
        <v>434</v>
      </c>
      <c r="I40" s="147">
        <v>66.631833378434393</v>
      </c>
      <c r="J40" s="86"/>
    </row>
    <row r="41" spans="1:10" s="32" customFormat="1" ht="15" customHeight="1" x14ac:dyDescent="0.35">
      <c r="A41" s="68" t="s">
        <v>96</v>
      </c>
      <c r="B41" s="72" t="s">
        <v>105</v>
      </c>
      <c r="C41" s="72">
        <f t="shared" si="0"/>
        <v>2</v>
      </c>
      <c r="D41" s="161"/>
      <c r="E41" s="146">
        <f t="shared" si="3"/>
        <v>2</v>
      </c>
      <c r="F41" s="147" t="s">
        <v>423</v>
      </c>
      <c r="G41" s="136" t="s">
        <v>450</v>
      </c>
      <c r="H41" s="136" t="s">
        <v>450</v>
      </c>
      <c r="I41" s="147">
        <v>92.464747905270031</v>
      </c>
      <c r="J41" s="86"/>
    </row>
    <row r="42" spans="1:10" s="32" customFormat="1" ht="15" customHeight="1" x14ac:dyDescent="0.35">
      <c r="A42" s="68" t="s">
        <v>34</v>
      </c>
      <c r="B42" s="72" t="s">
        <v>125</v>
      </c>
      <c r="C42" s="72">
        <f t="shared" si="0"/>
        <v>0</v>
      </c>
      <c r="D42" s="161"/>
      <c r="E42" s="146">
        <f t="shared" si="3"/>
        <v>0</v>
      </c>
      <c r="F42" s="147" t="s">
        <v>423</v>
      </c>
      <c r="G42" s="86" t="s">
        <v>430</v>
      </c>
      <c r="H42" s="86" t="s">
        <v>451</v>
      </c>
      <c r="I42" s="147">
        <v>0.81430952871500428</v>
      </c>
      <c r="J42" s="86"/>
    </row>
    <row r="43" spans="1:10" s="10" customFormat="1" ht="15" customHeight="1" x14ac:dyDescent="0.35">
      <c r="A43" s="68" t="s">
        <v>35</v>
      </c>
      <c r="B43" s="72" t="s">
        <v>105</v>
      </c>
      <c r="C43" s="72">
        <f t="shared" si="0"/>
        <v>2</v>
      </c>
      <c r="D43" s="161"/>
      <c r="E43" s="146">
        <f t="shared" si="3"/>
        <v>2</v>
      </c>
      <c r="F43" s="147" t="s">
        <v>423</v>
      </c>
      <c r="G43" s="86" t="s">
        <v>446</v>
      </c>
      <c r="H43" s="136" t="s">
        <v>434</v>
      </c>
      <c r="I43" s="147">
        <v>80.652065952949627</v>
      </c>
      <c r="J43" s="86"/>
    </row>
    <row r="44" spans="1:10" s="11" customFormat="1" ht="15" customHeight="1" x14ac:dyDescent="0.35">
      <c r="A44" s="68" t="s">
        <v>36</v>
      </c>
      <c r="B44" s="72" t="s">
        <v>124</v>
      </c>
      <c r="C44" s="72">
        <f t="shared" si="0"/>
        <v>1</v>
      </c>
      <c r="D44" s="161"/>
      <c r="E44" s="146">
        <f t="shared" si="3"/>
        <v>1</v>
      </c>
      <c r="F44" s="147" t="s">
        <v>423</v>
      </c>
      <c r="G44" s="136" t="s">
        <v>467</v>
      </c>
      <c r="H44" s="136" t="s">
        <v>452</v>
      </c>
      <c r="I44" s="147">
        <v>68.437943386398402</v>
      </c>
      <c r="J44" s="86"/>
    </row>
    <row r="45" spans="1:10" s="32" customFormat="1" ht="15" customHeight="1" x14ac:dyDescent="0.35">
      <c r="A45" s="68" t="s">
        <v>37</v>
      </c>
      <c r="B45" s="72" t="s">
        <v>105</v>
      </c>
      <c r="C45" s="72">
        <f t="shared" si="0"/>
        <v>2</v>
      </c>
      <c r="D45" s="161"/>
      <c r="E45" s="146">
        <f t="shared" si="3"/>
        <v>2</v>
      </c>
      <c r="F45" s="147" t="s">
        <v>423</v>
      </c>
      <c r="G45" s="86" t="s">
        <v>446</v>
      </c>
      <c r="H45" s="136" t="s">
        <v>428</v>
      </c>
      <c r="I45" s="147">
        <v>100</v>
      </c>
      <c r="J45" s="86"/>
    </row>
    <row r="46" spans="1:10" s="32" customFormat="1" ht="15" customHeight="1" x14ac:dyDescent="0.35">
      <c r="A46" s="68" t="s">
        <v>97</v>
      </c>
      <c r="B46" s="74" t="s">
        <v>453</v>
      </c>
      <c r="C46" s="72" t="s">
        <v>127</v>
      </c>
      <c r="D46" s="161"/>
      <c r="E46" s="151" t="s">
        <v>185</v>
      </c>
      <c r="F46" s="150" t="s">
        <v>127</v>
      </c>
      <c r="G46" s="148" t="s">
        <v>475</v>
      </c>
      <c r="H46" s="136" t="s">
        <v>127</v>
      </c>
      <c r="I46" s="147" t="s">
        <v>127</v>
      </c>
      <c r="J46" s="86"/>
    </row>
    <row r="47" spans="1:10" s="9" customFormat="1" ht="15" customHeight="1" x14ac:dyDescent="0.35">
      <c r="A47" s="81" t="s">
        <v>38</v>
      </c>
      <c r="B47" s="82"/>
      <c r="C47" s="82"/>
      <c r="D47" s="84"/>
      <c r="E47" s="143"/>
      <c r="F47" s="144"/>
      <c r="G47" s="138"/>
      <c r="H47" s="139"/>
      <c r="I47" s="84"/>
      <c r="J47" s="149"/>
    </row>
    <row r="48" spans="1:10" s="10" customFormat="1" ht="15" customHeight="1" x14ac:dyDescent="0.35">
      <c r="A48" s="68" t="s">
        <v>39</v>
      </c>
      <c r="B48" s="72" t="s">
        <v>125</v>
      </c>
      <c r="C48" s="72">
        <f t="shared" si="0"/>
        <v>0</v>
      </c>
      <c r="D48" s="161"/>
      <c r="E48" s="146">
        <f t="shared" ref="E48:E54" si="4">C48*(1-D48)</f>
        <v>0</v>
      </c>
      <c r="F48" s="150" t="s">
        <v>127</v>
      </c>
      <c r="G48" s="136" t="s">
        <v>425</v>
      </c>
      <c r="H48" s="136" t="s">
        <v>452</v>
      </c>
      <c r="I48" s="147" t="s">
        <v>136</v>
      </c>
      <c r="J48" s="148" t="s">
        <v>537</v>
      </c>
    </row>
    <row r="49" spans="1:10" s="10" customFormat="1" ht="15" customHeight="1" x14ac:dyDescent="0.35">
      <c r="A49" s="68" t="s">
        <v>40</v>
      </c>
      <c r="B49" s="72" t="s">
        <v>125</v>
      </c>
      <c r="C49" s="72">
        <f t="shared" si="0"/>
        <v>0</v>
      </c>
      <c r="D49" s="161"/>
      <c r="E49" s="146">
        <f t="shared" si="4"/>
        <v>0</v>
      </c>
      <c r="F49" s="150" t="s">
        <v>127</v>
      </c>
      <c r="G49" s="136" t="s">
        <v>440</v>
      </c>
      <c r="H49" s="86" t="s">
        <v>437</v>
      </c>
      <c r="I49" s="147">
        <v>0</v>
      </c>
      <c r="J49" s="148" t="s">
        <v>574</v>
      </c>
    </row>
    <row r="50" spans="1:10" s="32" customFormat="1" ht="15" customHeight="1" x14ac:dyDescent="0.35">
      <c r="A50" s="68" t="s">
        <v>41</v>
      </c>
      <c r="B50" s="72" t="s">
        <v>125</v>
      </c>
      <c r="C50" s="72">
        <f t="shared" si="0"/>
        <v>0</v>
      </c>
      <c r="D50" s="161"/>
      <c r="E50" s="146">
        <f t="shared" si="4"/>
        <v>0</v>
      </c>
      <c r="F50" s="147" t="s">
        <v>423</v>
      </c>
      <c r="G50" s="136" t="s">
        <v>427</v>
      </c>
      <c r="H50" s="136" t="s">
        <v>432</v>
      </c>
      <c r="I50" s="147">
        <v>5.2434932750975856</v>
      </c>
      <c r="J50" s="86"/>
    </row>
    <row r="51" spans="1:10" s="10" customFormat="1" ht="15" customHeight="1" x14ac:dyDescent="0.35">
      <c r="A51" s="68" t="s">
        <v>42</v>
      </c>
      <c r="B51" s="72" t="s">
        <v>125</v>
      </c>
      <c r="C51" s="72">
        <f t="shared" si="0"/>
        <v>0</v>
      </c>
      <c r="D51" s="161"/>
      <c r="E51" s="146">
        <f t="shared" si="4"/>
        <v>0</v>
      </c>
      <c r="F51" s="147" t="s">
        <v>423</v>
      </c>
      <c r="G51" s="136" t="s">
        <v>424</v>
      </c>
      <c r="H51" s="136" t="s">
        <v>435</v>
      </c>
      <c r="I51" s="147">
        <v>26.494291912155489</v>
      </c>
      <c r="J51" s="148"/>
    </row>
    <row r="52" spans="1:10" s="10" customFormat="1" ht="15" customHeight="1" x14ac:dyDescent="0.35">
      <c r="A52" s="68" t="s">
        <v>92</v>
      </c>
      <c r="B52" s="72" t="s">
        <v>125</v>
      </c>
      <c r="C52" s="72">
        <f t="shared" si="0"/>
        <v>0</v>
      </c>
      <c r="D52" s="161"/>
      <c r="E52" s="146">
        <f t="shared" si="4"/>
        <v>0</v>
      </c>
      <c r="F52" s="147" t="s">
        <v>433</v>
      </c>
      <c r="G52" s="136" t="s">
        <v>429</v>
      </c>
      <c r="H52" s="86" t="s">
        <v>437</v>
      </c>
      <c r="I52" s="147">
        <v>0</v>
      </c>
      <c r="J52" s="86"/>
    </row>
    <row r="53" spans="1:10" s="10" customFormat="1" ht="15" customHeight="1" x14ac:dyDescent="0.35">
      <c r="A53" s="68" t="s">
        <v>43</v>
      </c>
      <c r="B53" s="152" t="s">
        <v>125</v>
      </c>
      <c r="C53" s="72">
        <f t="shared" si="0"/>
        <v>0</v>
      </c>
      <c r="D53" s="161"/>
      <c r="E53" s="146">
        <f t="shared" si="4"/>
        <v>0</v>
      </c>
      <c r="F53" s="150" t="s">
        <v>127</v>
      </c>
      <c r="G53" s="136" t="s">
        <v>431</v>
      </c>
      <c r="H53" s="86" t="s">
        <v>428</v>
      </c>
      <c r="I53" s="147">
        <v>0</v>
      </c>
      <c r="J53" s="148" t="s">
        <v>519</v>
      </c>
    </row>
    <row r="54" spans="1:10" s="10" customFormat="1" ht="15" customHeight="1" x14ac:dyDescent="0.35">
      <c r="A54" s="68" t="s">
        <v>44</v>
      </c>
      <c r="B54" s="72" t="s">
        <v>125</v>
      </c>
      <c r="C54" s="72">
        <f t="shared" si="0"/>
        <v>0</v>
      </c>
      <c r="D54" s="161"/>
      <c r="E54" s="146">
        <f t="shared" si="4"/>
        <v>0</v>
      </c>
      <c r="F54" s="147" t="s">
        <v>423</v>
      </c>
      <c r="G54" s="136" t="s">
        <v>446</v>
      </c>
      <c r="H54" s="86" t="s">
        <v>468</v>
      </c>
      <c r="I54" s="147">
        <v>36.240612817391792</v>
      </c>
      <c r="J54" s="86"/>
    </row>
    <row r="55" spans="1:10" ht="15" customHeight="1" x14ac:dyDescent="0.35">
      <c r="A55" s="81" t="s">
        <v>45</v>
      </c>
      <c r="B55" s="82"/>
      <c r="C55" s="82"/>
      <c r="D55" s="84"/>
      <c r="E55" s="143"/>
      <c r="F55" s="144"/>
      <c r="G55" s="138"/>
      <c r="H55" s="139"/>
      <c r="I55" s="84"/>
      <c r="J55" s="149"/>
    </row>
    <row r="56" spans="1:10" s="10" customFormat="1" ht="15" customHeight="1" x14ac:dyDescent="0.35">
      <c r="A56" s="68" t="s">
        <v>46</v>
      </c>
      <c r="B56" s="72" t="s">
        <v>105</v>
      </c>
      <c r="C56" s="72">
        <f t="shared" ref="C56:C78" si="5">IF(B56="75% и более",2,(IF(B56="50% и более",1,0)))</f>
        <v>2</v>
      </c>
      <c r="D56" s="161"/>
      <c r="E56" s="146">
        <f t="shared" ref="E56:E69" si="6">C56*(1-D56)</f>
        <v>2</v>
      </c>
      <c r="F56" s="147" t="s">
        <v>423</v>
      </c>
      <c r="G56" s="136" t="s">
        <v>447</v>
      </c>
      <c r="H56" s="136" t="s">
        <v>447</v>
      </c>
      <c r="I56" s="147">
        <v>89.299099895671858</v>
      </c>
      <c r="J56" s="86"/>
    </row>
    <row r="57" spans="1:10" s="32" customFormat="1" ht="15" customHeight="1" x14ac:dyDescent="0.35">
      <c r="A57" s="68" t="s">
        <v>47</v>
      </c>
      <c r="B57" s="72" t="s">
        <v>125</v>
      </c>
      <c r="C57" s="72">
        <f t="shared" si="5"/>
        <v>0</v>
      </c>
      <c r="D57" s="161"/>
      <c r="E57" s="146">
        <f t="shared" si="6"/>
        <v>0</v>
      </c>
      <c r="F57" s="150" t="s">
        <v>127</v>
      </c>
      <c r="G57" s="136" t="s">
        <v>431</v>
      </c>
      <c r="H57" s="136" t="s">
        <v>435</v>
      </c>
      <c r="I57" s="147" t="s">
        <v>136</v>
      </c>
      <c r="J57" s="148" t="s">
        <v>537</v>
      </c>
    </row>
    <row r="58" spans="1:10" s="32" customFormat="1" ht="15" customHeight="1" x14ac:dyDescent="0.35">
      <c r="A58" s="68" t="s">
        <v>48</v>
      </c>
      <c r="B58" s="72" t="s">
        <v>125</v>
      </c>
      <c r="C58" s="72">
        <f t="shared" si="5"/>
        <v>0</v>
      </c>
      <c r="D58" s="161"/>
      <c r="E58" s="146">
        <f t="shared" si="6"/>
        <v>0</v>
      </c>
      <c r="F58" s="147" t="s">
        <v>433</v>
      </c>
      <c r="G58" s="136" t="s">
        <v>440</v>
      </c>
      <c r="H58" s="136" t="s">
        <v>431</v>
      </c>
      <c r="I58" s="147">
        <v>24.485361152712887</v>
      </c>
      <c r="J58" s="86"/>
    </row>
    <row r="59" spans="1:10" s="32" customFormat="1" ht="15" customHeight="1" x14ac:dyDescent="0.35">
      <c r="A59" s="68" t="s">
        <v>49</v>
      </c>
      <c r="B59" s="72" t="s">
        <v>125</v>
      </c>
      <c r="C59" s="72">
        <f t="shared" si="5"/>
        <v>0</v>
      </c>
      <c r="D59" s="161"/>
      <c r="E59" s="146">
        <f t="shared" si="6"/>
        <v>0</v>
      </c>
      <c r="F59" s="150" t="s">
        <v>127</v>
      </c>
      <c r="G59" s="136" t="s">
        <v>425</v>
      </c>
      <c r="H59" s="136" t="s">
        <v>477</v>
      </c>
      <c r="I59" s="147" t="s">
        <v>136</v>
      </c>
      <c r="J59" s="148" t="s">
        <v>537</v>
      </c>
    </row>
    <row r="60" spans="1:10" s="32" customFormat="1" ht="15" customHeight="1" x14ac:dyDescent="0.35">
      <c r="A60" s="68" t="s">
        <v>50</v>
      </c>
      <c r="B60" s="72" t="s">
        <v>125</v>
      </c>
      <c r="C60" s="72">
        <f t="shared" si="5"/>
        <v>0</v>
      </c>
      <c r="D60" s="161"/>
      <c r="E60" s="146">
        <f t="shared" si="6"/>
        <v>0</v>
      </c>
      <c r="F60" s="147" t="s">
        <v>433</v>
      </c>
      <c r="G60" s="136" t="s">
        <v>454</v>
      </c>
      <c r="H60" s="136" t="s">
        <v>428</v>
      </c>
      <c r="I60" s="147">
        <v>15.064020118056634</v>
      </c>
      <c r="J60" s="86"/>
    </row>
    <row r="61" spans="1:10" s="10" customFormat="1" ht="15" customHeight="1" x14ac:dyDescent="0.35">
      <c r="A61" s="68" t="s">
        <v>51</v>
      </c>
      <c r="B61" s="72" t="s">
        <v>105</v>
      </c>
      <c r="C61" s="72">
        <f t="shared" si="5"/>
        <v>2</v>
      </c>
      <c r="D61" s="161">
        <v>0.5</v>
      </c>
      <c r="E61" s="146">
        <f t="shared" si="6"/>
        <v>1</v>
      </c>
      <c r="F61" s="147" t="s">
        <v>423</v>
      </c>
      <c r="G61" s="136" t="s">
        <v>469</v>
      </c>
      <c r="H61" s="136" t="s">
        <v>430</v>
      </c>
      <c r="I61" s="147">
        <v>96.819094074246564</v>
      </c>
      <c r="J61" s="148" t="s">
        <v>544</v>
      </c>
    </row>
    <row r="62" spans="1:10" s="32" customFormat="1" ht="14.5" customHeight="1" x14ac:dyDescent="0.35">
      <c r="A62" s="68" t="s">
        <v>52</v>
      </c>
      <c r="B62" s="72" t="s">
        <v>125</v>
      </c>
      <c r="C62" s="72">
        <f t="shared" si="5"/>
        <v>0</v>
      </c>
      <c r="D62" s="161"/>
      <c r="E62" s="146">
        <f t="shared" si="6"/>
        <v>0</v>
      </c>
      <c r="F62" s="150" t="s">
        <v>423</v>
      </c>
      <c r="G62" s="136" t="s">
        <v>455</v>
      </c>
      <c r="H62" s="136" t="s">
        <v>435</v>
      </c>
      <c r="I62" s="147">
        <v>14.020940078146598</v>
      </c>
      <c r="J62" s="148" t="s">
        <v>565</v>
      </c>
    </row>
    <row r="63" spans="1:10" s="32" customFormat="1" ht="14.5" customHeight="1" x14ac:dyDescent="0.35">
      <c r="A63" s="68" t="s">
        <v>53</v>
      </c>
      <c r="B63" s="72" t="s">
        <v>125</v>
      </c>
      <c r="C63" s="72">
        <f t="shared" si="5"/>
        <v>0</v>
      </c>
      <c r="D63" s="161"/>
      <c r="E63" s="146">
        <f t="shared" si="6"/>
        <v>0</v>
      </c>
      <c r="F63" s="150" t="s">
        <v>127</v>
      </c>
      <c r="G63" s="136" t="s">
        <v>445</v>
      </c>
      <c r="H63" s="140" t="s">
        <v>478</v>
      </c>
      <c r="I63" s="147" t="s">
        <v>136</v>
      </c>
      <c r="J63" s="148" t="s">
        <v>537</v>
      </c>
    </row>
    <row r="64" spans="1:10" s="32" customFormat="1" ht="14.5" customHeight="1" x14ac:dyDescent="0.35">
      <c r="A64" s="68" t="s">
        <v>54</v>
      </c>
      <c r="B64" s="72" t="s">
        <v>124</v>
      </c>
      <c r="C64" s="72">
        <f t="shared" si="5"/>
        <v>1</v>
      </c>
      <c r="D64" s="161"/>
      <c r="E64" s="146">
        <f t="shared" si="6"/>
        <v>1</v>
      </c>
      <c r="F64" s="147" t="s">
        <v>423</v>
      </c>
      <c r="G64" s="136" t="s">
        <v>456</v>
      </c>
      <c r="H64" s="136" t="s">
        <v>442</v>
      </c>
      <c r="I64" s="147">
        <v>69.003305596696933</v>
      </c>
      <c r="J64" s="86"/>
    </row>
    <row r="65" spans="1:10" s="32" customFormat="1" ht="15" customHeight="1" x14ac:dyDescent="0.35">
      <c r="A65" s="68" t="s">
        <v>55</v>
      </c>
      <c r="B65" s="72" t="s">
        <v>105</v>
      </c>
      <c r="C65" s="72">
        <f t="shared" si="5"/>
        <v>2</v>
      </c>
      <c r="D65" s="161"/>
      <c r="E65" s="146">
        <f t="shared" si="6"/>
        <v>2</v>
      </c>
      <c r="F65" s="147" t="s">
        <v>423</v>
      </c>
      <c r="G65" s="136" t="s">
        <v>431</v>
      </c>
      <c r="H65" s="136" t="s">
        <v>442</v>
      </c>
      <c r="I65" s="147">
        <v>95.056461646335308</v>
      </c>
      <c r="J65" s="86"/>
    </row>
    <row r="66" spans="1:10" s="32" customFormat="1" ht="15" customHeight="1" x14ac:dyDescent="0.35">
      <c r="A66" s="68" t="s">
        <v>56</v>
      </c>
      <c r="B66" s="72" t="s">
        <v>125</v>
      </c>
      <c r="C66" s="72">
        <f t="shared" si="5"/>
        <v>0</v>
      </c>
      <c r="D66" s="161"/>
      <c r="E66" s="146">
        <f t="shared" si="6"/>
        <v>0</v>
      </c>
      <c r="F66" s="147" t="s">
        <v>433</v>
      </c>
      <c r="G66" s="136" t="s">
        <v>434</v>
      </c>
      <c r="H66" s="136" t="s">
        <v>437</v>
      </c>
      <c r="I66" s="147">
        <v>0</v>
      </c>
      <c r="J66" s="86"/>
    </row>
    <row r="67" spans="1:10" s="10" customFormat="1" ht="15" customHeight="1" x14ac:dyDescent="0.35">
      <c r="A67" s="68" t="s">
        <v>57</v>
      </c>
      <c r="B67" s="152" t="s">
        <v>105</v>
      </c>
      <c r="C67" s="72">
        <f t="shared" si="5"/>
        <v>2</v>
      </c>
      <c r="D67" s="161"/>
      <c r="E67" s="146">
        <f t="shared" si="6"/>
        <v>2</v>
      </c>
      <c r="F67" s="150" t="s">
        <v>423</v>
      </c>
      <c r="G67" s="136" t="s">
        <v>473</v>
      </c>
      <c r="H67" s="136" t="s">
        <v>427</v>
      </c>
      <c r="I67" s="147">
        <v>80.127022263108046</v>
      </c>
      <c r="J67" s="86"/>
    </row>
    <row r="68" spans="1:10" s="32" customFormat="1" ht="15" customHeight="1" x14ac:dyDescent="0.35">
      <c r="A68" s="68" t="s">
        <v>58</v>
      </c>
      <c r="B68" s="72" t="s">
        <v>105</v>
      </c>
      <c r="C68" s="72">
        <f t="shared" si="5"/>
        <v>2</v>
      </c>
      <c r="D68" s="161"/>
      <c r="E68" s="146">
        <f t="shared" si="6"/>
        <v>2</v>
      </c>
      <c r="F68" s="147" t="s">
        <v>423</v>
      </c>
      <c r="G68" s="136" t="s">
        <v>431</v>
      </c>
      <c r="H68" s="136" t="s">
        <v>434</v>
      </c>
      <c r="I68" s="147">
        <v>97.54827109440734</v>
      </c>
      <c r="J68" s="86"/>
    </row>
    <row r="69" spans="1:10" s="32" customFormat="1" ht="15" customHeight="1" x14ac:dyDescent="0.35">
      <c r="A69" s="114" t="s">
        <v>59</v>
      </c>
      <c r="B69" s="72" t="s">
        <v>125</v>
      </c>
      <c r="C69" s="72">
        <f t="shared" si="5"/>
        <v>0</v>
      </c>
      <c r="D69" s="161"/>
      <c r="E69" s="146">
        <f t="shared" si="6"/>
        <v>0</v>
      </c>
      <c r="F69" s="147" t="s">
        <v>423</v>
      </c>
      <c r="G69" s="136" t="s">
        <v>434</v>
      </c>
      <c r="H69" s="136" t="s">
        <v>426</v>
      </c>
      <c r="I69" s="147">
        <v>45.16406155343244</v>
      </c>
      <c r="J69" s="86"/>
    </row>
    <row r="70" spans="1:10" ht="15" customHeight="1" x14ac:dyDescent="0.35">
      <c r="A70" s="81" t="s">
        <v>60</v>
      </c>
      <c r="B70" s="82"/>
      <c r="C70" s="82"/>
      <c r="D70" s="84"/>
      <c r="E70" s="143"/>
      <c r="F70" s="144"/>
      <c r="G70" s="138"/>
      <c r="H70" s="139"/>
      <c r="I70" s="84"/>
      <c r="J70" s="149"/>
    </row>
    <row r="71" spans="1:10" s="10" customFormat="1" ht="15" customHeight="1" x14ac:dyDescent="0.35">
      <c r="A71" s="68" t="s">
        <v>61</v>
      </c>
      <c r="B71" s="72" t="s">
        <v>124</v>
      </c>
      <c r="C71" s="72">
        <f t="shared" si="5"/>
        <v>1</v>
      </c>
      <c r="D71" s="161"/>
      <c r="E71" s="146">
        <f t="shared" ref="E71:E76" si="7">C71*(1-D71)</f>
        <v>1</v>
      </c>
      <c r="F71" s="147" t="s">
        <v>433</v>
      </c>
      <c r="G71" s="136" t="s">
        <v>431</v>
      </c>
      <c r="H71" s="136" t="s">
        <v>445</v>
      </c>
      <c r="I71" s="147">
        <v>55.217809598817702</v>
      </c>
      <c r="J71" s="148"/>
    </row>
    <row r="72" spans="1:10" s="32" customFormat="1" ht="15" customHeight="1" x14ac:dyDescent="0.35">
      <c r="A72" s="68" t="s">
        <v>62</v>
      </c>
      <c r="B72" s="72" t="s">
        <v>124</v>
      </c>
      <c r="C72" s="72">
        <f t="shared" si="5"/>
        <v>1</v>
      </c>
      <c r="D72" s="161"/>
      <c r="E72" s="146">
        <f t="shared" si="7"/>
        <v>1</v>
      </c>
      <c r="F72" s="147" t="s">
        <v>423</v>
      </c>
      <c r="G72" s="136" t="s">
        <v>424</v>
      </c>
      <c r="H72" s="136" t="s">
        <v>434</v>
      </c>
      <c r="I72" s="147">
        <v>51.934675507879682</v>
      </c>
      <c r="J72" s="86"/>
    </row>
    <row r="73" spans="1:10" s="10" customFormat="1" ht="15" customHeight="1" x14ac:dyDescent="0.35">
      <c r="A73" s="114" t="s">
        <v>63</v>
      </c>
      <c r="B73" s="72" t="s">
        <v>105</v>
      </c>
      <c r="C73" s="72">
        <f t="shared" si="5"/>
        <v>2</v>
      </c>
      <c r="D73" s="161"/>
      <c r="E73" s="146">
        <f t="shared" si="7"/>
        <v>2</v>
      </c>
      <c r="F73" s="147" t="s">
        <v>423</v>
      </c>
      <c r="G73" s="136" t="s">
        <v>439</v>
      </c>
      <c r="H73" s="136" t="s">
        <v>428</v>
      </c>
      <c r="I73" s="147">
        <v>80.513735285690132</v>
      </c>
      <c r="J73" s="148" t="s">
        <v>549</v>
      </c>
    </row>
    <row r="74" spans="1:10" s="10" customFormat="1" ht="15" customHeight="1" x14ac:dyDescent="0.35">
      <c r="A74" s="114" t="s">
        <v>64</v>
      </c>
      <c r="B74" s="72" t="s">
        <v>125</v>
      </c>
      <c r="C74" s="72">
        <f t="shared" si="5"/>
        <v>0</v>
      </c>
      <c r="D74" s="161"/>
      <c r="E74" s="146">
        <f t="shared" si="7"/>
        <v>0</v>
      </c>
      <c r="F74" s="150" t="s">
        <v>127</v>
      </c>
      <c r="G74" s="136" t="s">
        <v>429</v>
      </c>
      <c r="H74" s="136" t="s">
        <v>479</v>
      </c>
      <c r="I74" s="147" t="s">
        <v>136</v>
      </c>
      <c r="J74" s="148" t="s">
        <v>537</v>
      </c>
    </row>
    <row r="75" spans="1:10" s="32" customFormat="1" ht="15" customHeight="1" x14ac:dyDescent="0.35">
      <c r="A75" s="68" t="s">
        <v>65</v>
      </c>
      <c r="B75" s="72" t="s">
        <v>105</v>
      </c>
      <c r="C75" s="72">
        <f t="shared" si="5"/>
        <v>2</v>
      </c>
      <c r="D75" s="161"/>
      <c r="E75" s="146">
        <f t="shared" si="7"/>
        <v>2</v>
      </c>
      <c r="F75" s="147" t="s">
        <v>423</v>
      </c>
      <c r="G75" s="136" t="s">
        <v>455</v>
      </c>
      <c r="H75" s="136" t="s">
        <v>470</v>
      </c>
      <c r="I75" s="147">
        <v>95.652238493762411</v>
      </c>
      <c r="J75" s="153"/>
    </row>
    <row r="76" spans="1:10" s="57" customFormat="1" ht="15" customHeight="1" x14ac:dyDescent="0.35">
      <c r="A76" s="114" t="s">
        <v>66</v>
      </c>
      <c r="B76" s="72" t="s">
        <v>105</v>
      </c>
      <c r="C76" s="72">
        <f t="shared" si="5"/>
        <v>2</v>
      </c>
      <c r="D76" s="161"/>
      <c r="E76" s="146">
        <f t="shared" si="7"/>
        <v>2</v>
      </c>
      <c r="F76" s="147" t="s">
        <v>423</v>
      </c>
      <c r="G76" s="140" t="s">
        <v>517</v>
      </c>
      <c r="H76" s="136" t="s">
        <v>447</v>
      </c>
      <c r="I76" s="147">
        <v>100</v>
      </c>
      <c r="J76" s="137" t="s">
        <v>518</v>
      </c>
    </row>
    <row r="77" spans="1:10" s="9" customFormat="1" ht="15" customHeight="1" x14ac:dyDescent="0.35">
      <c r="A77" s="110" t="s">
        <v>67</v>
      </c>
      <c r="B77" s="82"/>
      <c r="C77" s="82"/>
      <c r="D77" s="84"/>
      <c r="E77" s="82"/>
      <c r="F77" s="154"/>
      <c r="G77" s="138"/>
      <c r="H77" s="139"/>
      <c r="I77" s="84"/>
      <c r="J77" s="149"/>
    </row>
    <row r="78" spans="1:10" s="10" customFormat="1" ht="15" customHeight="1" x14ac:dyDescent="0.35">
      <c r="A78" s="68" t="s">
        <v>68</v>
      </c>
      <c r="B78" s="72" t="s">
        <v>105</v>
      </c>
      <c r="C78" s="72">
        <f t="shared" si="5"/>
        <v>2</v>
      </c>
      <c r="D78" s="161"/>
      <c r="E78" s="146">
        <f t="shared" ref="E78:E87" si="8">C78*(1-D78)</f>
        <v>2</v>
      </c>
      <c r="F78" s="147" t="s">
        <v>423</v>
      </c>
      <c r="G78" s="136" t="s">
        <v>446</v>
      </c>
      <c r="H78" s="136" t="s">
        <v>436</v>
      </c>
      <c r="I78" s="147">
        <v>99.937357600964319</v>
      </c>
      <c r="J78" s="86"/>
    </row>
    <row r="79" spans="1:10" s="60" customFormat="1" ht="15" customHeight="1" x14ac:dyDescent="0.35">
      <c r="A79" s="68" t="s">
        <v>70</v>
      </c>
      <c r="B79" s="72" t="s">
        <v>125</v>
      </c>
      <c r="C79" s="72">
        <f t="shared" ref="C79:C87" si="9">IF(B79="75% и более",2,(IF(B79="50% и более",1,0)))</f>
        <v>0</v>
      </c>
      <c r="D79" s="161"/>
      <c r="E79" s="146">
        <f t="shared" si="8"/>
        <v>0</v>
      </c>
      <c r="F79" s="150" t="s">
        <v>127</v>
      </c>
      <c r="G79" s="136" t="s">
        <v>427</v>
      </c>
      <c r="H79" s="136" t="s">
        <v>435</v>
      </c>
      <c r="I79" s="147" t="s">
        <v>136</v>
      </c>
      <c r="J79" s="148" t="s">
        <v>537</v>
      </c>
    </row>
    <row r="80" spans="1:10" s="32" customFormat="1" ht="15" customHeight="1" x14ac:dyDescent="0.35">
      <c r="A80" s="68" t="s">
        <v>71</v>
      </c>
      <c r="B80" s="72" t="s">
        <v>125</v>
      </c>
      <c r="C80" s="72">
        <f t="shared" si="9"/>
        <v>0</v>
      </c>
      <c r="D80" s="161"/>
      <c r="E80" s="146">
        <f t="shared" si="8"/>
        <v>0</v>
      </c>
      <c r="F80" s="147" t="s">
        <v>423</v>
      </c>
      <c r="G80" s="136" t="s">
        <v>458</v>
      </c>
      <c r="H80" s="136" t="s">
        <v>520</v>
      </c>
      <c r="I80" s="147">
        <v>0</v>
      </c>
      <c r="J80" s="86"/>
    </row>
    <row r="81" spans="1:10" s="32" customFormat="1" ht="15" customHeight="1" x14ac:dyDescent="0.35">
      <c r="A81" s="114" t="s">
        <v>72</v>
      </c>
      <c r="B81" s="72" t="s">
        <v>125</v>
      </c>
      <c r="C81" s="72">
        <f t="shared" si="9"/>
        <v>0</v>
      </c>
      <c r="D81" s="161"/>
      <c r="E81" s="146">
        <f t="shared" si="8"/>
        <v>0</v>
      </c>
      <c r="F81" s="147" t="s">
        <v>433</v>
      </c>
      <c r="G81" s="136" t="s">
        <v>434</v>
      </c>
      <c r="H81" s="136" t="s">
        <v>442</v>
      </c>
      <c r="I81" s="147">
        <v>24.607464252226841</v>
      </c>
      <c r="J81" s="86"/>
    </row>
    <row r="82" spans="1:10" s="32" customFormat="1" ht="15" customHeight="1" x14ac:dyDescent="0.35">
      <c r="A82" s="114" t="s">
        <v>74</v>
      </c>
      <c r="B82" s="72" t="s">
        <v>125</v>
      </c>
      <c r="C82" s="72">
        <f t="shared" si="9"/>
        <v>0</v>
      </c>
      <c r="D82" s="161"/>
      <c r="E82" s="146">
        <f t="shared" si="8"/>
        <v>0</v>
      </c>
      <c r="F82" s="147" t="s">
        <v>423</v>
      </c>
      <c r="G82" s="136" t="s">
        <v>459</v>
      </c>
      <c r="H82" s="136" t="s">
        <v>471</v>
      </c>
      <c r="I82" s="147">
        <v>25.767076692970591</v>
      </c>
      <c r="J82" s="86"/>
    </row>
    <row r="83" spans="1:10" s="10" customFormat="1" ht="15" customHeight="1" x14ac:dyDescent="0.35">
      <c r="A83" s="68" t="s">
        <v>75</v>
      </c>
      <c r="B83" s="72" t="s">
        <v>125</v>
      </c>
      <c r="C83" s="72">
        <f t="shared" si="9"/>
        <v>0</v>
      </c>
      <c r="D83" s="161"/>
      <c r="E83" s="146">
        <f t="shared" si="8"/>
        <v>0</v>
      </c>
      <c r="F83" s="150" t="s">
        <v>127</v>
      </c>
      <c r="G83" s="136" t="s">
        <v>427</v>
      </c>
      <c r="H83" s="136" t="s">
        <v>435</v>
      </c>
      <c r="I83" s="147" t="s">
        <v>136</v>
      </c>
      <c r="J83" s="148" t="s">
        <v>537</v>
      </c>
    </row>
    <row r="84" spans="1:10" s="11" customFormat="1" ht="15" customHeight="1" x14ac:dyDescent="0.35">
      <c r="A84" s="114" t="s">
        <v>76</v>
      </c>
      <c r="B84" s="72" t="s">
        <v>105</v>
      </c>
      <c r="C84" s="72">
        <f t="shared" si="9"/>
        <v>2</v>
      </c>
      <c r="D84" s="161"/>
      <c r="E84" s="146">
        <f t="shared" si="8"/>
        <v>2</v>
      </c>
      <c r="F84" s="147" t="s">
        <v>423</v>
      </c>
      <c r="G84" s="136" t="s">
        <v>458</v>
      </c>
      <c r="H84" s="136" t="s">
        <v>472</v>
      </c>
      <c r="I84" s="147">
        <v>80.096978335658392</v>
      </c>
      <c r="J84" s="86"/>
    </row>
    <row r="85" spans="1:10" s="32" customFormat="1" ht="15" customHeight="1" x14ac:dyDescent="0.35">
      <c r="A85" s="68" t="s">
        <v>77</v>
      </c>
      <c r="B85" s="72" t="s">
        <v>105</v>
      </c>
      <c r="C85" s="72">
        <f t="shared" si="9"/>
        <v>2</v>
      </c>
      <c r="D85" s="161"/>
      <c r="E85" s="146">
        <f t="shared" si="8"/>
        <v>2</v>
      </c>
      <c r="F85" s="147" t="s">
        <v>423</v>
      </c>
      <c r="G85" s="136" t="s">
        <v>473</v>
      </c>
      <c r="H85" s="136" t="s">
        <v>445</v>
      </c>
      <c r="I85" s="147">
        <v>98.671685657051071</v>
      </c>
      <c r="J85" s="86"/>
    </row>
    <row r="86" spans="1:10" s="10" customFormat="1" ht="15" customHeight="1" x14ac:dyDescent="0.35">
      <c r="A86" s="68" t="s">
        <v>78</v>
      </c>
      <c r="B86" s="152" t="s">
        <v>125</v>
      </c>
      <c r="C86" s="72">
        <f t="shared" si="9"/>
        <v>0</v>
      </c>
      <c r="D86" s="161"/>
      <c r="E86" s="146">
        <f t="shared" si="8"/>
        <v>0</v>
      </c>
      <c r="F86" s="147" t="s">
        <v>423</v>
      </c>
      <c r="G86" s="136" t="s">
        <v>449</v>
      </c>
      <c r="H86" s="136" t="s">
        <v>437</v>
      </c>
      <c r="I86" s="147">
        <v>0</v>
      </c>
      <c r="J86" s="148"/>
    </row>
    <row r="87" spans="1:10" s="32" customFormat="1" ht="15" customHeight="1" x14ac:dyDescent="0.35">
      <c r="A87" s="68" t="s">
        <v>79</v>
      </c>
      <c r="B87" s="72" t="s">
        <v>124</v>
      </c>
      <c r="C87" s="72">
        <f t="shared" si="9"/>
        <v>1</v>
      </c>
      <c r="D87" s="161">
        <v>0.5</v>
      </c>
      <c r="E87" s="146">
        <f t="shared" si="8"/>
        <v>0.5</v>
      </c>
      <c r="F87" s="147" t="s">
        <v>433</v>
      </c>
      <c r="G87" s="136" t="s">
        <v>445</v>
      </c>
      <c r="H87" s="136" t="s">
        <v>442</v>
      </c>
      <c r="I87" s="147">
        <v>68.214324722892613</v>
      </c>
      <c r="J87" s="148" t="s">
        <v>544</v>
      </c>
    </row>
    <row r="88" spans="1:10" s="9" customFormat="1" ht="15" customHeight="1" x14ac:dyDescent="0.35">
      <c r="A88" s="110" t="s">
        <v>80</v>
      </c>
      <c r="B88" s="82"/>
      <c r="C88" s="82"/>
      <c r="D88" s="84"/>
      <c r="E88" s="82"/>
      <c r="F88" s="154"/>
      <c r="G88" s="138"/>
      <c r="H88" s="139"/>
      <c r="I88" s="84"/>
      <c r="J88" s="149"/>
    </row>
    <row r="89" spans="1:10" s="32" customFormat="1" ht="15" customHeight="1" x14ac:dyDescent="0.35">
      <c r="A89" s="68" t="s">
        <v>69</v>
      </c>
      <c r="B89" s="72" t="s">
        <v>124</v>
      </c>
      <c r="C89" s="72">
        <f t="shared" ref="C89:C99" si="10">IF(B89="75% и более",2,(IF(B89="50% и более",1,0)))</f>
        <v>1</v>
      </c>
      <c r="D89" s="161"/>
      <c r="E89" s="146">
        <f t="shared" ref="E89:E99" si="11">C89*(1-D89)</f>
        <v>1</v>
      </c>
      <c r="F89" s="147" t="s">
        <v>423</v>
      </c>
      <c r="G89" s="136" t="s">
        <v>439</v>
      </c>
      <c r="H89" s="136" t="s">
        <v>474</v>
      </c>
      <c r="I89" s="147">
        <v>56.604508810580377</v>
      </c>
      <c r="J89" s="86"/>
    </row>
    <row r="90" spans="1:10" s="10" customFormat="1" ht="15" customHeight="1" x14ac:dyDescent="0.35">
      <c r="A90" s="68" t="s">
        <v>81</v>
      </c>
      <c r="B90" s="152" t="s">
        <v>125</v>
      </c>
      <c r="C90" s="72">
        <f t="shared" si="10"/>
        <v>0</v>
      </c>
      <c r="D90" s="161"/>
      <c r="E90" s="146">
        <f t="shared" si="11"/>
        <v>0</v>
      </c>
      <c r="F90" s="150" t="s">
        <v>127</v>
      </c>
      <c r="G90" s="136" t="s">
        <v>434</v>
      </c>
      <c r="H90" s="136" t="s">
        <v>428</v>
      </c>
      <c r="I90" s="147" t="s">
        <v>136</v>
      </c>
      <c r="J90" s="148" t="s">
        <v>537</v>
      </c>
    </row>
    <row r="91" spans="1:10" s="10" customFormat="1" ht="15" customHeight="1" x14ac:dyDescent="0.35">
      <c r="A91" s="114" t="s">
        <v>73</v>
      </c>
      <c r="B91" s="72" t="s">
        <v>125</v>
      </c>
      <c r="C91" s="72">
        <f t="shared" si="10"/>
        <v>0</v>
      </c>
      <c r="D91" s="161"/>
      <c r="E91" s="146">
        <f t="shared" si="11"/>
        <v>0</v>
      </c>
      <c r="F91" s="147" t="s">
        <v>423</v>
      </c>
      <c r="G91" s="136" t="s">
        <v>457</v>
      </c>
      <c r="H91" s="136" t="s">
        <v>466</v>
      </c>
      <c r="I91" s="147">
        <v>1.1962935877029353</v>
      </c>
      <c r="J91" s="86"/>
    </row>
    <row r="92" spans="1:10" s="32" customFormat="1" ht="15" customHeight="1" x14ac:dyDescent="0.35">
      <c r="A92" s="68" t="s">
        <v>82</v>
      </c>
      <c r="B92" s="72" t="s">
        <v>125</v>
      </c>
      <c r="C92" s="72">
        <f t="shared" si="10"/>
        <v>0</v>
      </c>
      <c r="D92" s="161"/>
      <c r="E92" s="146">
        <f t="shared" si="11"/>
        <v>0</v>
      </c>
      <c r="F92" s="150" t="s">
        <v>127</v>
      </c>
      <c r="G92" s="136" t="s">
        <v>454</v>
      </c>
      <c r="H92" s="148" t="s">
        <v>524</v>
      </c>
      <c r="I92" s="147" t="s">
        <v>136</v>
      </c>
      <c r="J92" s="148" t="s">
        <v>537</v>
      </c>
    </row>
    <row r="93" spans="1:10" s="32" customFormat="1" ht="15" customHeight="1" x14ac:dyDescent="0.35">
      <c r="A93" s="114" t="s">
        <v>83</v>
      </c>
      <c r="B93" s="72" t="s">
        <v>124</v>
      </c>
      <c r="C93" s="72">
        <f t="shared" si="10"/>
        <v>1</v>
      </c>
      <c r="D93" s="161">
        <v>0.5</v>
      </c>
      <c r="E93" s="146">
        <f t="shared" si="11"/>
        <v>0.5</v>
      </c>
      <c r="F93" s="147" t="s">
        <v>433</v>
      </c>
      <c r="G93" s="136" t="s">
        <v>432</v>
      </c>
      <c r="H93" s="136" t="s">
        <v>435</v>
      </c>
      <c r="I93" s="147">
        <v>62.445728362540052</v>
      </c>
      <c r="J93" s="148" t="s">
        <v>545</v>
      </c>
    </row>
    <row r="94" spans="1:10" s="10" customFormat="1" ht="15" customHeight="1" x14ac:dyDescent="0.35">
      <c r="A94" s="68" t="s">
        <v>84</v>
      </c>
      <c r="B94" s="72" t="s">
        <v>125</v>
      </c>
      <c r="C94" s="72">
        <f t="shared" si="10"/>
        <v>0</v>
      </c>
      <c r="D94" s="161"/>
      <c r="E94" s="146">
        <f t="shared" si="11"/>
        <v>0</v>
      </c>
      <c r="F94" s="147" t="s">
        <v>423</v>
      </c>
      <c r="G94" s="136" t="s">
        <v>439</v>
      </c>
      <c r="H94" s="136" t="s">
        <v>435</v>
      </c>
      <c r="I94" s="147">
        <v>38.055524663195044</v>
      </c>
      <c r="J94" s="86"/>
    </row>
    <row r="95" spans="1:10" s="10" customFormat="1" ht="15" customHeight="1" x14ac:dyDescent="0.35">
      <c r="A95" s="114" t="s">
        <v>85</v>
      </c>
      <c r="B95" s="72" t="s">
        <v>125</v>
      </c>
      <c r="C95" s="72">
        <f t="shared" si="10"/>
        <v>0</v>
      </c>
      <c r="D95" s="161"/>
      <c r="E95" s="146">
        <f t="shared" si="11"/>
        <v>0</v>
      </c>
      <c r="F95" s="150" t="s">
        <v>127</v>
      </c>
      <c r="G95" s="136" t="s">
        <v>427</v>
      </c>
      <c r="H95" s="136" t="s">
        <v>480</v>
      </c>
      <c r="I95" s="147" t="s">
        <v>136</v>
      </c>
      <c r="J95" s="148" t="s">
        <v>537</v>
      </c>
    </row>
    <row r="96" spans="1:10" s="10" customFormat="1" ht="15" customHeight="1" x14ac:dyDescent="0.35">
      <c r="A96" s="68" t="s">
        <v>86</v>
      </c>
      <c r="B96" s="72" t="s">
        <v>105</v>
      </c>
      <c r="C96" s="72">
        <f t="shared" si="10"/>
        <v>2</v>
      </c>
      <c r="D96" s="161"/>
      <c r="E96" s="146">
        <f t="shared" si="11"/>
        <v>2</v>
      </c>
      <c r="F96" s="147" t="s">
        <v>423</v>
      </c>
      <c r="G96" s="136" t="s">
        <v>459</v>
      </c>
      <c r="H96" s="136" t="s">
        <v>426</v>
      </c>
      <c r="I96" s="147">
        <v>98.258257812919368</v>
      </c>
      <c r="J96" s="86"/>
    </row>
    <row r="97" spans="1:10" s="32" customFormat="1" ht="15" customHeight="1" x14ac:dyDescent="0.35">
      <c r="A97" s="68" t="s">
        <v>87</v>
      </c>
      <c r="B97" s="72" t="s">
        <v>105</v>
      </c>
      <c r="C97" s="72">
        <f t="shared" si="10"/>
        <v>2</v>
      </c>
      <c r="D97" s="161"/>
      <c r="E97" s="146">
        <f t="shared" si="11"/>
        <v>2</v>
      </c>
      <c r="F97" s="147" t="s">
        <v>423</v>
      </c>
      <c r="G97" s="136" t="s">
        <v>558</v>
      </c>
      <c r="H97" s="136" t="s">
        <v>447</v>
      </c>
      <c r="I97" s="147">
        <v>94.019582792730617</v>
      </c>
      <c r="J97" s="86"/>
    </row>
    <row r="98" spans="1:10" s="32" customFormat="1" ht="15" customHeight="1" x14ac:dyDescent="0.35">
      <c r="A98" s="68" t="s">
        <v>88</v>
      </c>
      <c r="B98" s="72" t="s">
        <v>125</v>
      </c>
      <c r="C98" s="72">
        <f t="shared" si="10"/>
        <v>0</v>
      </c>
      <c r="D98" s="161"/>
      <c r="E98" s="146">
        <f t="shared" si="11"/>
        <v>0</v>
      </c>
      <c r="F98" s="147" t="s">
        <v>433</v>
      </c>
      <c r="G98" s="136" t="s">
        <v>429</v>
      </c>
      <c r="H98" s="136" t="s">
        <v>428</v>
      </c>
      <c r="I98" s="147">
        <v>0</v>
      </c>
      <c r="J98" s="86"/>
    </row>
    <row r="99" spans="1:10" s="32" customFormat="1" ht="15" customHeight="1" x14ac:dyDescent="0.35">
      <c r="A99" s="68" t="s">
        <v>89</v>
      </c>
      <c r="B99" s="72" t="s">
        <v>125</v>
      </c>
      <c r="C99" s="72">
        <f t="shared" si="10"/>
        <v>0</v>
      </c>
      <c r="D99" s="161"/>
      <c r="E99" s="146">
        <f t="shared" si="11"/>
        <v>0</v>
      </c>
      <c r="F99" s="147" t="s">
        <v>423</v>
      </c>
      <c r="G99" s="136" t="s">
        <v>435</v>
      </c>
      <c r="H99" s="136" t="s">
        <v>447</v>
      </c>
      <c r="I99" s="147">
        <v>16.402336981296834</v>
      </c>
      <c r="J99" s="86"/>
    </row>
    <row r="100" spans="1:10" x14ac:dyDescent="0.35">
      <c r="A100" s="64" t="s">
        <v>546</v>
      </c>
    </row>
    <row r="101" spans="1:10" x14ac:dyDescent="0.35">
      <c r="A101" s="71" t="s">
        <v>547</v>
      </c>
      <c r="E101" s="17"/>
      <c r="F101" s="17"/>
      <c r="J101" s="26"/>
    </row>
    <row r="102" spans="1:10" x14ac:dyDescent="0.35">
      <c r="A102" s="71" t="s">
        <v>573</v>
      </c>
      <c r="J102" s="26"/>
    </row>
    <row r="103" spans="1:10" x14ac:dyDescent="0.35">
      <c r="J103" s="26"/>
    </row>
    <row r="107" spans="1:10" x14ac:dyDescent="0.35">
      <c r="A107" s="4"/>
      <c r="B107" s="4"/>
      <c r="C107" s="4"/>
      <c r="D107" s="160"/>
      <c r="E107" s="17"/>
      <c r="F107" s="17"/>
      <c r="G107" s="4"/>
      <c r="H107" s="34"/>
      <c r="I107" s="34"/>
    </row>
    <row r="111" spans="1:10" x14ac:dyDescent="0.35">
      <c r="A111" s="4"/>
      <c r="B111" s="4"/>
      <c r="C111" s="4"/>
      <c r="D111" s="160"/>
      <c r="E111" s="17"/>
      <c r="F111" s="17"/>
      <c r="G111" s="4"/>
      <c r="H111" s="34"/>
      <c r="I111" s="34"/>
    </row>
    <row r="112" spans="1:10" s="2" customFormat="1" ht="10.5" x14ac:dyDescent="0.25">
      <c r="A112" s="3"/>
      <c r="B112" s="3"/>
      <c r="C112" s="3"/>
      <c r="D112" s="159"/>
      <c r="E112" s="16"/>
      <c r="F112" s="16"/>
      <c r="G112" s="3"/>
      <c r="H112" s="35"/>
      <c r="I112" s="35"/>
    </row>
    <row r="114" spans="1:9" x14ac:dyDescent="0.35">
      <c r="A114" s="4"/>
      <c r="B114" s="4"/>
      <c r="C114" s="4"/>
      <c r="D114" s="160"/>
      <c r="E114" s="17"/>
      <c r="F114" s="17"/>
      <c r="G114" s="4"/>
      <c r="H114" s="34"/>
      <c r="I114" s="34"/>
    </row>
    <row r="115" spans="1:9" s="2" customFormat="1" ht="10.5" x14ac:dyDescent="0.25">
      <c r="A115" s="3"/>
      <c r="B115" s="3"/>
      <c r="C115" s="3"/>
      <c r="D115" s="159"/>
      <c r="E115" s="16"/>
      <c r="F115" s="16"/>
      <c r="G115" s="3"/>
      <c r="H115" s="35"/>
      <c r="I115" s="35"/>
    </row>
    <row r="118" spans="1:9" x14ac:dyDescent="0.35">
      <c r="A118" s="4"/>
      <c r="B118" s="4"/>
      <c r="C118" s="4"/>
      <c r="D118" s="160"/>
      <c r="E118" s="17"/>
      <c r="F118" s="17"/>
      <c r="G118" s="4"/>
      <c r="H118" s="34"/>
      <c r="I118" s="34"/>
    </row>
    <row r="119" spans="1:9" s="2" customFormat="1" ht="10.5" x14ac:dyDescent="0.25">
      <c r="A119" s="3"/>
      <c r="B119" s="3"/>
      <c r="C119" s="3"/>
      <c r="D119" s="159"/>
      <c r="E119" s="16"/>
      <c r="F119" s="16"/>
      <c r="G119" s="3"/>
      <c r="H119" s="35"/>
      <c r="I119" s="35"/>
    </row>
  </sheetData>
  <mergeCells count="13">
    <mergeCell ref="A1:J1"/>
    <mergeCell ref="A2:J2"/>
    <mergeCell ref="J3:J6"/>
    <mergeCell ref="H4:H6"/>
    <mergeCell ref="D4:D6"/>
    <mergeCell ref="A3:A6"/>
    <mergeCell ref="I3:I6"/>
    <mergeCell ref="C3:E3"/>
    <mergeCell ref="C4:C6"/>
    <mergeCell ref="G4:G6"/>
    <mergeCell ref="F3:F6"/>
    <mergeCell ref="G3:H3"/>
    <mergeCell ref="E4:E6"/>
  </mergeCells>
  <dataValidations count="4">
    <dataValidation type="list" allowBlank="1" showInputMessage="1" showErrorMessage="1" sqref="D39:D46 D8:D25 D48:D54 D78:D87 D27:D37 D56:D69 D89:D99 D71:D76" xr:uid="{00000000-0002-0000-0700-000000000000}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D55 D26 D7 D38 D47" xr:uid="{00000000-0002-0000-0700-000001000000}">
      <formula1>"0,5"</formula1>
    </dataValidation>
    <dataValidation type="list" allowBlank="1" showInputMessage="1" showErrorMessage="1" sqref="B7 F7" xr:uid="{00000000-0002-0000-0700-000002000000}">
      <formula1>#REF!</formula1>
    </dataValidation>
    <dataValidation type="list" allowBlank="1" showInputMessage="1" showErrorMessage="1" sqref="B8:B25 B27:B37 B48:B54 B56:B69 B71:B76 B78:B87 B89:B99 B39:B45 C77:E77 C70:E70 C88:E88" xr:uid="{00000000-0002-0000-0700-000003000000}">
      <formula1>$B$4:$B$6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3" orientation="landscape" r:id="rId1"/>
  <headerFooter>
    <oddFooter>&amp;R&amp;8&amp;P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30467C8CEFAC44593D3D344C2F48655" ma:contentTypeVersion="0" ma:contentTypeDescription="Создание документа." ma:contentTypeScope="" ma:versionID="cf81f99e34c18b20df9ff48604bc9af2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c31cf644ccdebe7c2c6fcf435b368b5c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C23373-14F2-4B7C-AFBE-B3A8ACE353A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D6AD21D-BF8B-40B6-97B6-691ADCA72C8B}">
  <ds:schemaRefs>
    <ds:schemaRef ds:uri="http://purl.org/dc/elements/1.1/"/>
    <ds:schemaRef ds:uri="http://schemas.openxmlformats.org/package/2006/metadata/core-properties"/>
    <ds:schemaRef ds:uri="http://purl.org/dc/terms/"/>
    <ds:schemaRef ds:uri="b1e5bdc4-b57e-4af5-8c56-e26e352185e0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16B28D-4BE0-4BFA-875D-2569D3F54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7E83352-2EC7-47E8-8159-170B246C82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Рейтинг (раздел 1)</vt:lpstr>
      <vt:lpstr>Оценка (раздел 1)</vt:lpstr>
      <vt:lpstr>Методика (раздел 1)</vt:lpstr>
      <vt:lpstr>1.1</vt:lpstr>
      <vt:lpstr>1.2</vt:lpstr>
      <vt:lpstr>1.3</vt:lpstr>
      <vt:lpstr>1.4</vt:lpstr>
      <vt:lpstr>1.5</vt:lpstr>
      <vt:lpstr>'Методика (раздел 1)'!_Toc262683</vt:lpstr>
      <vt:lpstr>'Методика (раздел 1)'!_Toc510692579</vt:lpstr>
      <vt:lpstr>'1.1'!Заголовки_для_печати</vt:lpstr>
      <vt:lpstr>'1.2'!Заголовки_для_печати</vt:lpstr>
      <vt:lpstr>'1.3'!Заголовки_для_печати</vt:lpstr>
      <vt:lpstr>'1.5'!Заголовки_для_печати</vt:lpstr>
      <vt:lpstr>'Оценка (раздел 1)'!Заголовки_для_печати</vt:lpstr>
      <vt:lpstr>'Рейтинг (раздел 1)'!Заголовки_для_печати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'Методика (раздел 1)'!Область_печати</vt:lpstr>
      <vt:lpstr>'Оценка (раздел 1)'!Область_печати</vt:lpstr>
      <vt:lpstr>'Рейтинг (раздел 1)'!Область_печати</vt:lpstr>
    </vt:vector>
  </TitlesOfParts>
  <Company>НИФИ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2019-06-14T10:16:48Z</cp:lastPrinted>
  <dcterms:created xsi:type="dcterms:W3CDTF">2015-12-18T16:44:35Z</dcterms:created>
  <dcterms:modified xsi:type="dcterms:W3CDTF">2020-06-26T07:41:08Z</dcterms:modified>
</cp:coreProperties>
</file>