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Asus\Documents\НИФИ\2020_Рейтинг\10_Рейтинг 2020\КОРРЕКТИРОВКИ\"/>
    </mc:Choice>
  </mc:AlternateContent>
  <xr:revisionPtr revIDLastSave="0" documentId="13_ncr:1_{924DE92B-5AD2-4243-8C61-87A664763EB5}" xr6:coauthVersionLast="46" xr6:coauthVersionMax="46" xr10:uidLastSave="{00000000-0000-0000-0000-000000000000}"/>
  <bookViews>
    <workbookView xWindow="-110" yWindow="-110" windowWidth="19420" windowHeight="10420" xr2:uid="{00000000-000D-0000-FFFF-FFFF00000000}"/>
  </bookViews>
  <sheets>
    <sheet name="Рейтинг (раздел 7)" sheetId="23" r:id="rId1"/>
    <sheet name="Оценка (раздел 7)" sheetId="2" r:id="rId2"/>
    <sheet name="Методика" sheetId="3" r:id="rId3"/>
    <sheet name="7.1" sheetId="4" r:id="rId4"/>
    <sheet name="7.2" sheetId="5" r:id="rId5"/>
    <sheet name="7.3" sheetId="19" r:id="rId6"/>
    <sheet name="7.4" sheetId="20" r:id="rId7"/>
  </sheets>
  <definedNames>
    <definedName name="_Toc262689" localSheetId="2">Методика!$B$4</definedName>
    <definedName name="_Toc510692585" localSheetId="2">Методика!#REF!</definedName>
    <definedName name="_xlnm._FilterDatabase" localSheetId="3" hidden="1">'7.1'!$A$6:$H$98</definedName>
    <definedName name="_xlnm._FilterDatabase" localSheetId="4" hidden="1">'7.2'!$A$6:$H$6</definedName>
    <definedName name="_xlnm._FilterDatabase" localSheetId="5" hidden="1">'7.3'!$A$7:$R$100</definedName>
    <definedName name="_xlnm._FilterDatabase" localSheetId="6" hidden="1">'7.4'!$A$7:$R$100</definedName>
    <definedName name="_xlnm.Print_Titles" localSheetId="3">'7.1'!$3:$5</definedName>
    <definedName name="_xlnm.Print_Titles" localSheetId="4">'7.2'!$3:$5</definedName>
    <definedName name="_xlnm.Print_Titles" localSheetId="5">'7.3'!$3:$6</definedName>
    <definedName name="_xlnm.Print_Titles" localSheetId="6">'7.4'!$3:$6</definedName>
    <definedName name="_xlnm.Print_Titles" localSheetId="2">Методика!$2:$3</definedName>
    <definedName name="_xlnm.Print_Titles" localSheetId="1">'Оценка (раздел 7)'!$3:$3</definedName>
    <definedName name="_xlnm.Print_Titles" localSheetId="0">'Рейтинг (раздел 7)'!$3:$3</definedName>
    <definedName name="_xlnm.Print_Area" localSheetId="3">'7.1'!$A$1:$H$98</definedName>
    <definedName name="_xlnm.Print_Area" localSheetId="4">'7.2'!$A$1:$H$98</definedName>
    <definedName name="_xlnm.Print_Area" localSheetId="5">'7.3'!$A$1:$R$100</definedName>
    <definedName name="_xlnm.Print_Area" localSheetId="6">'7.4'!$A$1:$R$100</definedName>
    <definedName name="_xlnm.Print_Area" localSheetId="2">Методика!$A$1:$E$48</definedName>
    <definedName name="_xlnm.Print_Area" localSheetId="1">'Оценка (раздел 7)'!$A$1:$G$98</definedName>
    <definedName name="_xlnm.Print_Area" localSheetId="0">'Рейтинг (раздел 7)'!$A$1:$G$95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23" l="1"/>
  <c r="F44" i="23"/>
  <c r="E44" i="23"/>
  <c r="D44" i="23"/>
  <c r="C44" i="23" s="1"/>
  <c r="G21" i="23"/>
  <c r="F21" i="23"/>
  <c r="E21" i="23"/>
  <c r="D21" i="23"/>
  <c r="C21" i="23" s="1"/>
  <c r="G15" i="23"/>
  <c r="F15" i="23"/>
  <c r="E15" i="23"/>
  <c r="D15" i="23"/>
  <c r="C15" i="23" s="1"/>
  <c r="G43" i="23"/>
  <c r="F43" i="23"/>
  <c r="E43" i="23"/>
  <c r="D43" i="23"/>
  <c r="G48" i="23"/>
  <c r="F48" i="23"/>
  <c r="E48" i="23"/>
  <c r="D48" i="23"/>
  <c r="C48" i="23" s="1"/>
  <c r="G71" i="23"/>
  <c r="F71" i="23"/>
  <c r="E71" i="23"/>
  <c r="D71" i="23"/>
  <c r="G70" i="23"/>
  <c r="F70" i="23"/>
  <c r="E70" i="23"/>
  <c r="D70" i="23"/>
  <c r="C70" i="23" s="1"/>
  <c r="G69" i="23"/>
  <c r="F69" i="23"/>
  <c r="E69" i="23"/>
  <c r="D69" i="23"/>
  <c r="G68" i="23"/>
  <c r="F68" i="23"/>
  <c r="E68" i="23"/>
  <c r="D68" i="23"/>
  <c r="C68" i="23" s="1"/>
  <c r="B68" i="23" s="1"/>
  <c r="G23" i="23"/>
  <c r="F23" i="23"/>
  <c r="E23" i="23"/>
  <c r="D23" i="23"/>
  <c r="G73" i="23"/>
  <c r="F73" i="23"/>
  <c r="E73" i="23"/>
  <c r="D73" i="23"/>
  <c r="C73" i="23" s="1"/>
  <c r="B73" i="23" s="1"/>
  <c r="G42" i="23"/>
  <c r="F42" i="23"/>
  <c r="E42" i="23"/>
  <c r="D42" i="23"/>
  <c r="G67" i="23"/>
  <c r="F67" i="23"/>
  <c r="E67" i="23"/>
  <c r="D67" i="23"/>
  <c r="C67" i="23" s="1"/>
  <c r="B67" i="23" s="1"/>
  <c r="G47" i="23"/>
  <c r="F47" i="23"/>
  <c r="E47" i="23"/>
  <c r="D47" i="23"/>
  <c r="G94" i="23"/>
  <c r="F94" i="23"/>
  <c r="E94" i="23"/>
  <c r="D94" i="23"/>
  <c r="C94" i="23" s="1"/>
  <c r="B94" i="23" s="1"/>
  <c r="G41" i="23"/>
  <c r="F41" i="23"/>
  <c r="E41" i="23"/>
  <c r="D41" i="23"/>
  <c r="G88" i="23"/>
  <c r="F88" i="23"/>
  <c r="E88" i="23"/>
  <c r="D88" i="23"/>
  <c r="C88" i="23" s="1"/>
  <c r="B88" i="23" s="1"/>
  <c r="G66" i="23"/>
  <c r="F66" i="23"/>
  <c r="E66" i="23"/>
  <c r="D66" i="23"/>
  <c r="G40" i="23"/>
  <c r="F40" i="23"/>
  <c r="E40" i="23"/>
  <c r="D40" i="23"/>
  <c r="C40" i="23" s="1"/>
  <c r="B40" i="23" s="1"/>
  <c r="G87" i="23"/>
  <c r="F87" i="23"/>
  <c r="E87" i="23"/>
  <c r="D87" i="23"/>
  <c r="G14" i="23"/>
  <c r="F14" i="23"/>
  <c r="E14" i="23"/>
  <c r="D14" i="23"/>
  <c r="C14" i="23" s="1"/>
  <c r="B14" i="23" s="1"/>
  <c r="G86" i="23"/>
  <c r="F86" i="23"/>
  <c r="E86" i="23"/>
  <c r="D86" i="23"/>
  <c r="G20" i="23"/>
  <c r="F20" i="23"/>
  <c r="E20" i="23"/>
  <c r="D20" i="23"/>
  <c r="C20" i="23" s="1"/>
  <c r="B20" i="23" s="1"/>
  <c r="G39" i="23"/>
  <c r="F39" i="23"/>
  <c r="E39" i="23"/>
  <c r="D39" i="23"/>
  <c r="G90" i="23"/>
  <c r="F90" i="23"/>
  <c r="E90" i="23"/>
  <c r="D90" i="23"/>
  <c r="C90" i="23" s="1"/>
  <c r="B90" i="23" s="1"/>
  <c r="G38" i="23"/>
  <c r="F38" i="23"/>
  <c r="E38" i="23"/>
  <c r="D38" i="23"/>
  <c r="G85" i="23"/>
  <c r="F85" i="23"/>
  <c r="E85" i="23"/>
  <c r="D85" i="23"/>
  <c r="C85" i="23" s="1"/>
  <c r="B85" i="23" s="1"/>
  <c r="G65" i="23"/>
  <c r="F65" i="23"/>
  <c r="E65" i="23"/>
  <c r="D65" i="23"/>
  <c r="G64" i="23"/>
  <c r="F64" i="23"/>
  <c r="E64" i="23"/>
  <c r="D64" i="23"/>
  <c r="C64" i="23" s="1"/>
  <c r="B64" i="23" s="1"/>
  <c r="G19" i="23"/>
  <c r="F19" i="23"/>
  <c r="E19" i="23"/>
  <c r="D19" i="23"/>
  <c r="G84" i="23"/>
  <c r="F84" i="23"/>
  <c r="E84" i="23"/>
  <c r="D84" i="23"/>
  <c r="C84" i="23" s="1"/>
  <c r="B84" i="23" s="1"/>
  <c r="G37" i="23"/>
  <c r="F37" i="23"/>
  <c r="E37" i="23"/>
  <c r="D37" i="23"/>
  <c r="G36" i="23"/>
  <c r="F36" i="23"/>
  <c r="E36" i="23"/>
  <c r="D36" i="23"/>
  <c r="C36" i="23" s="1"/>
  <c r="B36" i="23" s="1"/>
  <c r="G63" i="23"/>
  <c r="F63" i="23"/>
  <c r="E63" i="23"/>
  <c r="D63" i="23"/>
  <c r="G62" i="23"/>
  <c r="F62" i="23"/>
  <c r="E62" i="23"/>
  <c r="D62" i="23"/>
  <c r="C62" i="23" s="1"/>
  <c r="B62" i="23" s="1"/>
  <c r="G18" i="23"/>
  <c r="F18" i="23"/>
  <c r="E18" i="23"/>
  <c r="D18" i="23"/>
  <c r="G61" i="23"/>
  <c r="F61" i="23"/>
  <c r="E61" i="23"/>
  <c r="D61" i="23"/>
  <c r="C61" i="23" s="1"/>
  <c r="B61" i="23" s="1"/>
  <c r="G60" i="23"/>
  <c r="F60" i="23"/>
  <c r="E60" i="23"/>
  <c r="D60" i="23"/>
  <c r="G83" i="23"/>
  <c r="F83" i="23"/>
  <c r="E83" i="23"/>
  <c r="D83" i="23"/>
  <c r="C83" i="23" s="1"/>
  <c r="B83" i="23" s="1"/>
  <c r="G13" i="23"/>
  <c r="F13" i="23"/>
  <c r="E13" i="23"/>
  <c r="D13" i="23"/>
  <c r="G82" i="23"/>
  <c r="F82" i="23"/>
  <c r="E82" i="23"/>
  <c r="D82" i="23"/>
  <c r="C82" i="23" s="1"/>
  <c r="B82" i="23" s="1"/>
  <c r="G35" i="23"/>
  <c r="F35" i="23"/>
  <c r="E35" i="23"/>
  <c r="D35" i="23"/>
  <c r="G89" i="23"/>
  <c r="F89" i="23"/>
  <c r="E89" i="23"/>
  <c r="D89" i="23"/>
  <c r="C89" i="23" s="1"/>
  <c r="B89" i="23" s="1"/>
  <c r="G81" i="23"/>
  <c r="F81" i="23"/>
  <c r="E81" i="23"/>
  <c r="D81" i="23"/>
  <c r="G80" i="23"/>
  <c r="F80" i="23"/>
  <c r="E80" i="23"/>
  <c r="D80" i="23"/>
  <c r="C80" i="23" s="1"/>
  <c r="B80" i="23" s="1"/>
  <c r="G34" i="23"/>
  <c r="F34" i="23"/>
  <c r="E34" i="23"/>
  <c r="D34" i="23"/>
  <c r="G12" i="23"/>
  <c r="F12" i="23"/>
  <c r="E12" i="23"/>
  <c r="D12" i="23"/>
  <c r="C12" i="23" s="1"/>
  <c r="B12" i="23" s="1"/>
  <c r="G59" i="23"/>
  <c r="F59" i="23"/>
  <c r="E59" i="23"/>
  <c r="D59" i="23"/>
  <c r="G79" i="23"/>
  <c r="F79" i="23"/>
  <c r="E79" i="23"/>
  <c r="D79" i="23"/>
  <c r="C79" i="23" s="1"/>
  <c r="B79" i="23" s="1"/>
  <c r="G93" i="23"/>
  <c r="F93" i="23"/>
  <c r="E93" i="23"/>
  <c r="D93" i="23"/>
  <c r="G33" i="23"/>
  <c r="F33" i="23"/>
  <c r="E33" i="23"/>
  <c r="D33" i="23"/>
  <c r="C33" i="23" s="1"/>
  <c r="B33" i="23" s="1"/>
  <c r="G32" i="23"/>
  <c r="F32" i="23"/>
  <c r="E32" i="23"/>
  <c r="D32" i="23"/>
  <c r="G31" i="23"/>
  <c r="F31" i="23"/>
  <c r="E31" i="23"/>
  <c r="D31" i="23"/>
  <c r="C31" i="23" s="1"/>
  <c r="B31" i="23" s="1"/>
  <c r="G30" i="23"/>
  <c r="F30" i="23"/>
  <c r="E30" i="23"/>
  <c r="D30" i="23"/>
  <c r="G58" i="23"/>
  <c r="F58" i="23"/>
  <c r="E58" i="23"/>
  <c r="D58" i="23"/>
  <c r="C58" i="23" s="1"/>
  <c r="B58" i="23" s="1"/>
  <c r="G11" i="23"/>
  <c r="F11" i="23"/>
  <c r="E11" i="23"/>
  <c r="D11" i="23"/>
  <c r="G57" i="23"/>
  <c r="F57" i="23"/>
  <c r="E57" i="23"/>
  <c r="D57" i="23"/>
  <c r="C57" i="23" s="1"/>
  <c r="B57" i="23" s="1"/>
  <c r="G56" i="23"/>
  <c r="F56" i="23"/>
  <c r="E56" i="23"/>
  <c r="D56" i="23"/>
  <c r="G95" i="23"/>
  <c r="F95" i="23"/>
  <c r="E95" i="23"/>
  <c r="D95" i="23"/>
  <c r="C95" i="23" s="1"/>
  <c r="B95" i="23" s="1"/>
  <c r="G29" i="23"/>
  <c r="F29" i="23"/>
  <c r="E29" i="23"/>
  <c r="D29" i="23"/>
  <c r="G55" i="23"/>
  <c r="F55" i="23"/>
  <c r="E55" i="23"/>
  <c r="D55" i="23"/>
  <c r="C55" i="23" s="1"/>
  <c r="B55" i="23" s="1"/>
  <c r="G54" i="23"/>
  <c r="F54" i="23"/>
  <c r="E54" i="23"/>
  <c r="D54" i="23"/>
  <c r="G92" i="23"/>
  <c r="F92" i="23"/>
  <c r="E92" i="23"/>
  <c r="D92" i="23"/>
  <c r="C92" i="23" s="1"/>
  <c r="B92" i="23" s="1"/>
  <c r="G17" i="23"/>
  <c r="F17" i="23"/>
  <c r="E17" i="23"/>
  <c r="D17" i="23"/>
  <c r="G53" i="23"/>
  <c r="F53" i="23"/>
  <c r="E53" i="23"/>
  <c r="D53" i="23"/>
  <c r="C53" i="23" s="1"/>
  <c r="B53" i="23" s="1"/>
  <c r="G28" i="23"/>
  <c r="F28" i="23"/>
  <c r="E28" i="23"/>
  <c r="D28" i="23"/>
  <c r="G52" i="23"/>
  <c r="F52" i="23"/>
  <c r="E52" i="23"/>
  <c r="D52" i="23"/>
  <c r="C52" i="23" s="1"/>
  <c r="B52" i="23" s="1"/>
  <c r="G72" i="23"/>
  <c r="F72" i="23"/>
  <c r="E72" i="23"/>
  <c r="D72" i="23"/>
  <c r="G16" i="23"/>
  <c r="F16" i="23"/>
  <c r="E16" i="23"/>
  <c r="D16" i="23"/>
  <c r="C16" i="23" s="1"/>
  <c r="B16" i="23" s="1"/>
  <c r="G27" i="23"/>
  <c r="F27" i="23"/>
  <c r="E27" i="23"/>
  <c r="D27" i="23"/>
  <c r="G78" i="23"/>
  <c r="F78" i="23"/>
  <c r="E78" i="23"/>
  <c r="D78" i="23"/>
  <c r="C78" i="23" s="1"/>
  <c r="B78" i="23" s="1"/>
  <c r="G10" i="23"/>
  <c r="F10" i="23"/>
  <c r="E10" i="23"/>
  <c r="D10" i="23"/>
  <c r="G51" i="23"/>
  <c r="F51" i="23"/>
  <c r="E51" i="23"/>
  <c r="D51" i="23"/>
  <c r="C51" i="23" s="1"/>
  <c r="B51" i="23" s="1"/>
  <c r="G9" i="23"/>
  <c r="F9" i="23"/>
  <c r="E9" i="23"/>
  <c r="D9" i="23"/>
  <c r="G77" i="23"/>
  <c r="F77" i="23"/>
  <c r="E77" i="23"/>
  <c r="D77" i="23"/>
  <c r="C77" i="23" s="1"/>
  <c r="B77" i="23" s="1"/>
  <c r="G8" i="23"/>
  <c r="F8" i="23"/>
  <c r="E8" i="23"/>
  <c r="D8" i="23"/>
  <c r="G76" i="23"/>
  <c r="F76" i="23"/>
  <c r="E76" i="23"/>
  <c r="D76" i="23"/>
  <c r="C76" i="23" s="1"/>
  <c r="B76" i="23" s="1"/>
  <c r="G46" i="23"/>
  <c r="F46" i="23"/>
  <c r="E46" i="23"/>
  <c r="D46" i="23"/>
  <c r="G26" i="23"/>
  <c r="F26" i="23"/>
  <c r="E26" i="23"/>
  <c r="D26" i="23"/>
  <c r="C26" i="23" s="1"/>
  <c r="B26" i="23" s="1"/>
  <c r="G50" i="23"/>
  <c r="F50" i="23"/>
  <c r="E50" i="23"/>
  <c r="D50" i="23"/>
  <c r="G75" i="23"/>
  <c r="F75" i="23"/>
  <c r="E75" i="23"/>
  <c r="D75" i="23"/>
  <c r="C75" i="23" s="1"/>
  <c r="B75" i="23" s="1"/>
  <c r="G49" i="23"/>
  <c r="F49" i="23"/>
  <c r="E49" i="23"/>
  <c r="D49" i="23"/>
  <c r="G25" i="23"/>
  <c r="F25" i="23"/>
  <c r="E25" i="23"/>
  <c r="D25" i="23"/>
  <c r="C25" i="23" s="1"/>
  <c r="B25" i="23" s="1"/>
  <c r="G7" i="23"/>
  <c r="F7" i="23"/>
  <c r="E7" i="23"/>
  <c r="D7" i="23"/>
  <c r="G24" i="23"/>
  <c r="F24" i="23"/>
  <c r="E24" i="23"/>
  <c r="D24" i="23"/>
  <c r="C24" i="23" s="1"/>
  <c r="B24" i="23" s="1"/>
  <c r="C5" i="23"/>
  <c r="B70" i="23" l="1"/>
  <c r="B48" i="23"/>
  <c r="B15" i="23"/>
  <c r="B21" i="23"/>
  <c r="B44" i="23"/>
  <c r="C7" i="23"/>
  <c r="B7" i="23" s="1"/>
  <c r="C46" i="23"/>
  <c r="B46" i="23" s="1"/>
  <c r="C10" i="23"/>
  <c r="B10" i="23" s="1"/>
  <c r="C27" i="23"/>
  <c r="B27" i="23" s="1"/>
  <c r="C54" i="23"/>
  <c r="B54" i="23" s="1"/>
  <c r="C30" i="23"/>
  <c r="B30" i="23" s="1"/>
  <c r="C32" i="23"/>
  <c r="B32" i="23" s="1"/>
  <c r="C34" i="23"/>
  <c r="B34" i="23" s="1"/>
  <c r="C35" i="23"/>
  <c r="B35" i="23" s="1"/>
  <c r="C19" i="23"/>
  <c r="B19" i="23" s="1"/>
  <c r="C38" i="23"/>
  <c r="B38" i="23" s="1"/>
  <c r="C86" i="23"/>
  <c r="B86" i="23" s="1"/>
  <c r="C41" i="23"/>
  <c r="B41" i="23" s="1"/>
  <c r="C23" i="23"/>
  <c r="B23" i="23" s="1"/>
  <c r="C43" i="23"/>
  <c r="B43" i="23" s="1"/>
  <c r="C49" i="23"/>
  <c r="B49" i="23" s="1"/>
  <c r="C50" i="23"/>
  <c r="B50" i="23" s="1"/>
  <c r="C8" i="23"/>
  <c r="B8" i="23" s="1"/>
  <c r="C9" i="23"/>
  <c r="B9" i="23" s="1"/>
  <c r="C72" i="23"/>
  <c r="B72" i="23" s="1"/>
  <c r="C28" i="23"/>
  <c r="B28" i="23" s="1"/>
  <c r="C17" i="23"/>
  <c r="B17" i="23" s="1"/>
  <c r="C29" i="23"/>
  <c r="B29" i="23" s="1"/>
  <c r="C56" i="23"/>
  <c r="B56" i="23" s="1"/>
  <c r="C11" i="23"/>
  <c r="B11" i="23" s="1"/>
  <c r="C93" i="23"/>
  <c r="B93" i="23" s="1"/>
  <c r="C59" i="23"/>
  <c r="B59" i="23" s="1"/>
  <c r="C81" i="23"/>
  <c r="B81" i="23" s="1"/>
  <c r="C13" i="23"/>
  <c r="B13" i="23" s="1"/>
  <c r="C60" i="23"/>
  <c r="B60" i="23" s="1"/>
  <c r="C18" i="23"/>
  <c r="B18" i="23" s="1"/>
  <c r="C63" i="23"/>
  <c r="B63" i="23" s="1"/>
  <c r="C37" i="23"/>
  <c r="B37" i="23" s="1"/>
  <c r="C65" i="23"/>
  <c r="B65" i="23" s="1"/>
  <c r="C39" i="23"/>
  <c r="B39" i="23" s="1"/>
  <c r="C87" i="23"/>
  <c r="B87" i="23" s="1"/>
  <c r="C66" i="23"/>
  <c r="B66" i="23" s="1"/>
  <c r="C47" i="23"/>
  <c r="B47" i="23" s="1"/>
  <c r="C42" i="23"/>
  <c r="B42" i="23" s="1"/>
  <c r="C69" i="23"/>
  <c r="B69" i="23" s="1"/>
  <c r="C71" i="23"/>
  <c r="B71" i="23" s="1"/>
  <c r="C84" i="19"/>
  <c r="B84" i="19" s="1"/>
  <c r="P99" i="20"/>
  <c r="K99" i="20"/>
  <c r="G99" i="20"/>
  <c r="C99" i="20" s="1"/>
  <c r="P98" i="20"/>
  <c r="K98" i="20"/>
  <c r="G98" i="20"/>
  <c r="C98" i="20" s="1"/>
  <c r="P97" i="20"/>
  <c r="K97" i="20"/>
  <c r="G97" i="20"/>
  <c r="C97" i="20" s="1"/>
  <c r="P96" i="20"/>
  <c r="K96" i="20"/>
  <c r="G96" i="20"/>
  <c r="C96" i="20" s="1"/>
  <c r="F96" i="20" s="1"/>
  <c r="P95" i="20"/>
  <c r="K95" i="20"/>
  <c r="G95" i="20"/>
  <c r="C95" i="20"/>
  <c r="B95" i="20" s="1"/>
  <c r="F95" i="20"/>
  <c r="P94" i="20"/>
  <c r="K94" i="20"/>
  <c r="G94" i="20"/>
  <c r="C94" i="20" s="1"/>
  <c r="F94" i="20" s="1"/>
  <c r="P93" i="20"/>
  <c r="K93" i="20"/>
  <c r="G93" i="20"/>
  <c r="C93" i="20"/>
  <c r="B93" i="20" s="1"/>
  <c r="K92" i="20"/>
  <c r="G92" i="20"/>
  <c r="C92" i="20"/>
  <c r="F92" i="20" s="1"/>
  <c r="P91" i="20"/>
  <c r="K91" i="20"/>
  <c r="G91" i="20"/>
  <c r="C91" i="20" s="1"/>
  <c r="P90" i="20"/>
  <c r="K90" i="20"/>
  <c r="G90" i="20"/>
  <c r="C90" i="20" s="1"/>
  <c r="B90" i="20" s="1"/>
  <c r="P89" i="20"/>
  <c r="K89" i="20"/>
  <c r="G89" i="20"/>
  <c r="C89" i="20" s="1"/>
  <c r="B89" i="20"/>
  <c r="P87" i="20"/>
  <c r="K87" i="20"/>
  <c r="G87" i="20"/>
  <c r="C87" i="20"/>
  <c r="F87" i="20" s="1"/>
  <c r="P86" i="20"/>
  <c r="K86" i="20"/>
  <c r="G86" i="20"/>
  <c r="C86" i="20" s="1"/>
  <c r="P85" i="20"/>
  <c r="K85" i="20"/>
  <c r="G85" i="20"/>
  <c r="C85" i="20" s="1"/>
  <c r="C84" i="20"/>
  <c r="P83" i="20"/>
  <c r="K83" i="20"/>
  <c r="G83" i="20"/>
  <c r="C83" i="20" s="1"/>
  <c r="F83" i="20" s="1"/>
  <c r="P82" i="20"/>
  <c r="K82" i="20"/>
  <c r="G82" i="20"/>
  <c r="C82" i="20" s="1"/>
  <c r="B82" i="20" s="1"/>
  <c r="P81" i="20"/>
  <c r="K81" i="20"/>
  <c r="G81" i="20"/>
  <c r="C81" i="20"/>
  <c r="P80" i="20"/>
  <c r="K80" i="20"/>
  <c r="G80" i="20"/>
  <c r="C80" i="20"/>
  <c r="P79" i="20"/>
  <c r="K79" i="20"/>
  <c r="G79" i="20"/>
  <c r="C79" i="20"/>
  <c r="F79" i="20" s="1"/>
  <c r="P78" i="20"/>
  <c r="K78" i="20"/>
  <c r="G78" i="20"/>
  <c r="C78" i="20" s="1"/>
  <c r="P76" i="20"/>
  <c r="K76" i="20"/>
  <c r="G76" i="20"/>
  <c r="C76" i="20" s="1"/>
  <c r="P75" i="20"/>
  <c r="K75" i="20"/>
  <c r="G75" i="20"/>
  <c r="C75" i="20" s="1"/>
  <c r="P74" i="20"/>
  <c r="K74" i="20"/>
  <c r="G74" i="20"/>
  <c r="C74" i="20" s="1"/>
  <c r="B74" i="20" s="1"/>
  <c r="P73" i="20"/>
  <c r="K73" i="20"/>
  <c r="G73" i="20"/>
  <c r="C73" i="20" s="1"/>
  <c r="F73" i="20" s="1"/>
  <c r="P72" i="20"/>
  <c r="K72" i="20"/>
  <c r="G72" i="20"/>
  <c r="C72" i="20" s="1"/>
  <c r="P71" i="20"/>
  <c r="K71" i="20"/>
  <c r="G71" i="20"/>
  <c r="C71" i="20" s="1"/>
  <c r="B71" i="20"/>
  <c r="P69" i="20"/>
  <c r="K69" i="20"/>
  <c r="G69" i="20"/>
  <c r="C69" i="20"/>
  <c r="P68" i="20"/>
  <c r="K68" i="20"/>
  <c r="G68" i="20"/>
  <c r="C68" i="20"/>
  <c r="P67" i="20"/>
  <c r="K67" i="20"/>
  <c r="G67" i="20"/>
  <c r="C67" i="20"/>
  <c r="P66" i="20"/>
  <c r="K66" i="20"/>
  <c r="G66" i="20"/>
  <c r="C66" i="20"/>
  <c r="B66" i="20" s="1"/>
  <c r="P65" i="20"/>
  <c r="K65" i="20"/>
  <c r="G65" i="20"/>
  <c r="C65" i="20" s="1"/>
  <c r="P64" i="20"/>
  <c r="K64" i="20"/>
  <c r="G64" i="20"/>
  <c r="C64" i="20" s="1"/>
  <c r="P63" i="20"/>
  <c r="K63" i="20"/>
  <c r="G63" i="20"/>
  <c r="C63" i="20" s="1"/>
  <c r="B63" i="20" s="1"/>
  <c r="P62" i="20"/>
  <c r="K62" i="20"/>
  <c r="G62" i="20"/>
  <c r="C62" i="20"/>
  <c r="F62" i="20" s="1"/>
  <c r="P61" i="20"/>
  <c r="K61" i="20"/>
  <c r="G61" i="20"/>
  <c r="C61" i="20"/>
  <c r="P60" i="20"/>
  <c r="K60" i="20"/>
  <c r="G60" i="20"/>
  <c r="C60" i="20"/>
  <c r="B60" i="20"/>
  <c r="P59" i="20"/>
  <c r="K59" i="20"/>
  <c r="G59" i="20"/>
  <c r="C59" i="20"/>
  <c r="P58" i="20"/>
  <c r="K58" i="20"/>
  <c r="G58" i="20"/>
  <c r="C58" i="20"/>
  <c r="F58" i="20" s="1"/>
  <c r="P57" i="20"/>
  <c r="K57" i="20"/>
  <c r="G57" i="20"/>
  <c r="C57" i="20" s="1"/>
  <c r="P56" i="20"/>
  <c r="K56" i="20"/>
  <c r="G56" i="20"/>
  <c r="C56" i="20" s="1"/>
  <c r="P54" i="20"/>
  <c r="K54" i="20"/>
  <c r="G54" i="20"/>
  <c r="C54" i="20" s="1"/>
  <c r="P53" i="20"/>
  <c r="K53" i="20"/>
  <c r="G53" i="20"/>
  <c r="C53" i="20" s="1"/>
  <c r="P52" i="20"/>
  <c r="K52" i="20"/>
  <c r="G52" i="20"/>
  <c r="C52" i="20" s="1"/>
  <c r="P51" i="20"/>
  <c r="K51" i="20"/>
  <c r="G51" i="20"/>
  <c r="C51" i="20" s="1"/>
  <c r="B51" i="20" s="1"/>
  <c r="P50" i="20"/>
  <c r="K50" i="20"/>
  <c r="G50" i="20"/>
  <c r="C50" i="20" s="1"/>
  <c r="P49" i="20"/>
  <c r="K49" i="20"/>
  <c r="G49" i="20"/>
  <c r="C49" i="20" s="1"/>
  <c r="B49" i="20" s="1"/>
  <c r="P48" i="20"/>
  <c r="K48" i="20"/>
  <c r="G48" i="20"/>
  <c r="C48" i="20"/>
  <c r="F48" i="20"/>
  <c r="P46" i="20"/>
  <c r="K46" i="20"/>
  <c r="G46" i="20"/>
  <c r="C46" i="20"/>
  <c r="F46" i="20" s="1"/>
  <c r="C45" i="20"/>
  <c r="P44" i="20"/>
  <c r="K44" i="20"/>
  <c r="G44" i="20"/>
  <c r="C44" i="20"/>
  <c r="P43" i="20"/>
  <c r="K43" i="20"/>
  <c r="G43" i="20"/>
  <c r="C43" i="20"/>
  <c r="P42" i="20"/>
  <c r="K42" i="20"/>
  <c r="G42" i="20"/>
  <c r="C42" i="20"/>
  <c r="P41" i="20"/>
  <c r="K41" i="20"/>
  <c r="G41" i="20"/>
  <c r="C41" i="20"/>
  <c r="B41" i="20"/>
  <c r="P40" i="20"/>
  <c r="K40" i="20"/>
  <c r="G40" i="20"/>
  <c r="C40" i="20"/>
  <c r="F40" i="20" s="1"/>
  <c r="P39" i="20"/>
  <c r="K39" i="20"/>
  <c r="G39" i="20"/>
  <c r="C39" i="20" s="1"/>
  <c r="P37" i="20"/>
  <c r="K37" i="20"/>
  <c r="G37" i="20"/>
  <c r="C37" i="20" s="1"/>
  <c r="F37" i="20"/>
  <c r="K36" i="20"/>
  <c r="G36" i="20"/>
  <c r="C36" i="20"/>
  <c r="F36" i="20" s="1"/>
  <c r="C35" i="20"/>
  <c r="B35" i="20" s="1"/>
  <c r="P34" i="20"/>
  <c r="K34" i="20"/>
  <c r="G34" i="20"/>
  <c r="C34" i="20"/>
  <c r="B34" i="20"/>
  <c r="P33" i="20"/>
  <c r="K33" i="20"/>
  <c r="G33" i="20"/>
  <c r="C33" i="20"/>
  <c r="K32" i="20"/>
  <c r="G32" i="20"/>
  <c r="C32" i="20"/>
  <c r="B32" i="20"/>
  <c r="C31" i="20"/>
  <c r="F31" i="20" s="1"/>
  <c r="P30" i="20"/>
  <c r="K30" i="20"/>
  <c r="G30" i="20"/>
  <c r="C30" i="20" s="1"/>
  <c r="P29" i="20"/>
  <c r="K29" i="20"/>
  <c r="G29" i="20"/>
  <c r="C29" i="20" s="1"/>
  <c r="P28" i="20"/>
  <c r="K28" i="20"/>
  <c r="G28" i="20"/>
  <c r="C28" i="20" s="1"/>
  <c r="P27" i="20"/>
  <c r="K27" i="20"/>
  <c r="G27" i="20"/>
  <c r="C27" i="20" s="1"/>
  <c r="B27" i="20" s="1"/>
  <c r="P25" i="20"/>
  <c r="K25" i="20"/>
  <c r="G25" i="20"/>
  <c r="C25" i="20"/>
  <c r="B25" i="20" s="1"/>
  <c r="P24" i="20"/>
  <c r="K24" i="20"/>
  <c r="G24" i="20"/>
  <c r="C24" i="20" s="1"/>
  <c r="B24" i="20" s="1"/>
  <c r="P23" i="20"/>
  <c r="K23" i="20"/>
  <c r="G23" i="20"/>
  <c r="C23" i="20"/>
  <c r="P22" i="20"/>
  <c r="K22" i="20"/>
  <c r="G22" i="20"/>
  <c r="C22" i="20"/>
  <c r="P21" i="20"/>
  <c r="K21" i="20"/>
  <c r="G21" i="20"/>
  <c r="C21" i="20"/>
  <c r="P20" i="20"/>
  <c r="K20" i="20"/>
  <c r="G20" i="20"/>
  <c r="C20" i="20"/>
  <c r="P19" i="20"/>
  <c r="K19" i="20"/>
  <c r="G19" i="20"/>
  <c r="C19" i="20"/>
  <c r="P18" i="20"/>
  <c r="K18" i="20"/>
  <c r="G18" i="20"/>
  <c r="C18" i="20"/>
  <c r="P17" i="20"/>
  <c r="K17" i="20"/>
  <c r="G17" i="20"/>
  <c r="C17" i="20"/>
  <c r="P16" i="20"/>
  <c r="K16" i="20"/>
  <c r="G16" i="20"/>
  <c r="C16" i="20"/>
  <c r="P15" i="20"/>
  <c r="K15" i="20"/>
  <c r="G15" i="20"/>
  <c r="C15" i="20"/>
  <c r="F15" i="20" s="1"/>
  <c r="P14" i="20"/>
  <c r="K14" i="20"/>
  <c r="G14" i="20"/>
  <c r="C14" i="20" s="1"/>
  <c r="P13" i="20"/>
  <c r="K13" i="20"/>
  <c r="G13" i="20"/>
  <c r="C13" i="20" s="1"/>
  <c r="B13" i="20" s="1"/>
  <c r="K12" i="20"/>
  <c r="G12" i="20"/>
  <c r="C12" i="20" s="1"/>
  <c r="P11" i="20"/>
  <c r="K11" i="20"/>
  <c r="G11" i="20"/>
  <c r="C11" i="20" s="1"/>
  <c r="F11" i="20" s="1"/>
  <c r="P10" i="20"/>
  <c r="K10" i="20"/>
  <c r="G10" i="20"/>
  <c r="C10" i="20" s="1"/>
  <c r="P9" i="20"/>
  <c r="K9" i="20"/>
  <c r="G9" i="20"/>
  <c r="C9" i="20" s="1"/>
  <c r="F9" i="20" s="1"/>
  <c r="P8" i="20"/>
  <c r="K8" i="20"/>
  <c r="G8" i="20"/>
  <c r="C8" i="20" s="1"/>
  <c r="B8" i="20" s="1"/>
  <c r="P99" i="19"/>
  <c r="K99" i="19"/>
  <c r="G99" i="19"/>
  <c r="C99" i="19"/>
  <c r="B99" i="19" s="1"/>
  <c r="P98" i="19"/>
  <c r="K98" i="19"/>
  <c r="G98" i="19"/>
  <c r="C98" i="19" s="1"/>
  <c r="F98" i="19" s="1"/>
  <c r="P97" i="19"/>
  <c r="K97" i="19"/>
  <c r="G97" i="19"/>
  <c r="C97" i="19"/>
  <c r="P96" i="19"/>
  <c r="K96" i="19"/>
  <c r="G96" i="19"/>
  <c r="C96" i="19"/>
  <c r="B96" i="19" s="1"/>
  <c r="P95" i="19"/>
  <c r="K95" i="19"/>
  <c r="G95" i="19"/>
  <c r="C95" i="19" s="1"/>
  <c r="B95" i="19" s="1"/>
  <c r="P94" i="19"/>
  <c r="K94" i="19"/>
  <c r="G94" i="19"/>
  <c r="C94" i="19"/>
  <c r="B94" i="19" s="1"/>
  <c r="P93" i="19"/>
  <c r="K93" i="19"/>
  <c r="G93" i="19"/>
  <c r="P92" i="19"/>
  <c r="K92" i="19"/>
  <c r="G92" i="19"/>
  <c r="C92" i="19"/>
  <c r="F92" i="19" s="1"/>
  <c r="P91" i="19"/>
  <c r="K91" i="19"/>
  <c r="G91" i="19"/>
  <c r="C91" i="19" s="1"/>
  <c r="B91" i="19" s="1"/>
  <c r="P90" i="19"/>
  <c r="K90" i="19"/>
  <c r="G90" i="19"/>
  <c r="C90" i="19"/>
  <c r="B90" i="19" s="1"/>
  <c r="P89" i="19"/>
  <c r="K89" i="19"/>
  <c r="G89" i="19"/>
  <c r="P87" i="19"/>
  <c r="K87" i="19"/>
  <c r="G87" i="19"/>
  <c r="C87" i="19"/>
  <c r="P86" i="19"/>
  <c r="K86" i="19"/>
  <c r="G86" i="19"/>
  <c r="C86" i="19"/>
  <c r="B86" i="19" s="1"/>
  <c r="P85" i="19"/>
  <c r="K85" i="19"/>
  <c r="G85" i="19"/>
  <c r="C85" i="19" s="1"/>
  <c r="B85" i="19" s="1"/>
  <c r="P83" i="19"/>
  <c r="K83" i="19"/>
  <c r="G83" i="19"/>
  <c r="C83" i="19"/>
  <c r="P82" i="19"/>
  <c r="K82" i="19"/>
  <c r="G82" i="19"/>
  <c r="C82" i="19"/>
  <c r="P81" i="19"/>
  <c r="K81" i="19"/>
  <c r="G81" i="19"/>
  <c r="C81" i="19"/>
  <c r="P80" i="19"/>
  <c r="K80" i="19"/>
  <c r="G80" i="19"/>
  <c r="C80" i="19"/>
  <c r="B80" i="19" s="1"/>
  <c r="P79" i="19"/>
  <c r="K79" i="19"/>
  <c r="G79" i="19"/>
  <c r="C79" i="19" s="1"/>
  <c r="B79" i="19" s="1"/>
  <c r="P78" i="19"/>
  <c r="K78" i="19"/>
  <c r="G78" i="19"/>
  <c r="C78" i="19" s="1"/>
  <c r="B78" i="19" s="1"/>
  <c r="P76" i="19"/>
  <c r="K76" i="19"/>
  <c r="G76" i="19"/>
  <c r="C76" i="19"/>
  <c r="P75" i="19"/>
  <c r="K75" i="19"/>
  <c r="G75" i="19"/>
  <c r="C75" i="19"/>
  <c r="P74" i="19"/>
  <c r="K74" i="19"/>
  <c r="G74" i="19"/>
  <c r="C74" i="19"/>
  <c r="P73" i="19"/>
  <c r="K73" i="19"/>
  <c r="G73" i="19"/>
  <c r="C73" i="19"/>
  <c r="B73" i="19" s="1"/>
  <c r="P72" i="19"/>
  <c r="K72" i="19"/>
  <c r="G72" i="19"/>
  <c r="C72" i="19" s="1"/>
  <c r="F72" i="19" s="1"/>
  <c r="P71" i="19"/>
  <c r="K71" i="19"/>
  <c r="G71" i="19"/>
  <c r="C71" i="19" s="1"/>
  <c r="P69" i="19"/>
  <c r="K69" i="19"/>
  <c r="G69" i="19"/>
  <c r="C69" i="19" s="1"/>
  <c r="B69" i="19" s="1"/>
  <c r="P68" i="19"/>
  <c r="K68" i="19"/>
  <c r="G68" i="19"/>
  <c r="C68" i="19" s="1"/>
  <c r="P67" i="19"/>
  <c r="K67" i="19"/>
  <c r="G67" i="19"/>
  <c r="C67" i="19" s="1"/>
  <c r="F67" i="19" s="1"/>
  <c r="P66" i="19"/>
  <c r="K66" i="19"/>
  <c r="G66" i="19"/>
  <c r="C66" i="19"/>
  <c r="F66" i="19" s="1"/>
  <c r="P65" i="19"/>
  <c r="K65" i="19"/>
  <c r="G65" i="19"/>
  <c r="C65" i="19" s="1"/>
  <c r="B65" i="19" s="1"/>
  <c r="P64" i="19"/>
  <c r="K64" i="19"/>
  <c r="G64" i="19"/>
  <c r="C64" i="19"/>
  <c r="P63" i="19"/>
  <c r="K63" i="19"/>
  <c r="G63" i="19"/>
  <c r="C63" i="19"/>
  <c r="F63" i="19" s="1"/>
  <c r="P62" i="19"/>
  <c r="K62" i="19"/>
  <c r="G62" i="19"/>
  <c r="C62" i="19" s="1"/>
  <c r="B62" i="19" s="1"/>
  <c r="P61" i="19"/>
  <c r="K61" i="19"/>
  <c r="G61" i="19"/>
  <c r="C61" i="19"/>
  <c r="B61" i="19" s="1"/>
  <c r="P60" i="19"/>
  <c r="K60" i="19"/>
  <c r="G60" i="19"/>
  <c r="C60" i="19" s="1"/>
  <c r="F60" i="19" s="1"/>
  <c r="P59" i="19"/>
  <c r="K59" i="19"/>
  <c r="G59" i="19"/>
  <c r="C59" i="19"/>
  <c r="F59" i="19" s="1"/>
  <c r="P58" i="19"/>
  <c r="K58" i="19"/>
  <c r="G58" i="19"/>
  <c r="C58" i="19"/>
  <c r="B58" i="19" s="1"/>
  <c r="P57" i="19"/>
  <c r="K57" i="19"/>
  <c r="G57" i="19"/>
  <c r="C57" i="19" s="1"/>
  <c r="P56" i="19"/>
  <c r="K56" i="19"/>
  <c r="G56" i="19"/>
  <c r="C56" i="19" s="1"/>
  <c r="P54" i="19"/>
  <c r="K54" i="19"/>
  <c r="G54" i="19"/>
  <c r="C54" i="19" s="1"/>
  <c r="B54" i="19" s="1"/>
  <c r="P53" i="19"/>
  <c r="K53" i="19"/>
  <c r="G53" i="19"/>
  <c r="C53" i="19" s="1"/>
  <c r="F53" i="19" s="1"/>
  <c r="P52" i="19"/>
  <c r="K52" i="19"/>
  <c r="G52" i="19"/>
  <c r="C52" i="19" s="1"/>
  <c r="B52" i="19" s="1"/>
  <c r="P51" i="19"/>
  <c r="K51" i="19"/>
  <c r="G51" i="19"/>
  <c r="C51" i="19"/>
  <c r="B51" i="19" s="1"/>
  <c r="P50" i="19"/>
  <c r="K50" i="19"/>
  <c r="G50" i="19"/>
  <c r="C50" i="19" s="1"/>
  <c r="B50" i="19" s="1"/>
  <c r="P49" i="19"/>
  <c r="K49" i="19"/>
  <c r="G49" i="19"/>
  <c r="C49" i="19"/>
  <c r="P48" i="19"/>
  <c r="K48" i="19"/>
  <c r="G48" i="19"/>
  <c r="C48" i="19"/>
  <c r="P46" i="19"/>
  <c r="K46" i="19"/>
  <c r="G46" i="19"/>
  <c r="C46" i="19"/>
  <c r="F46" i="19" s="1"/>
  <c r="F45" i="19"/>
  <c r="P44" i="19"/>
  <c r="K44" i="19"/>
  <c r="G44" i="19"/>
  <c r="C44" i="19"/>
  <c r="F44" i="19" s="1"/>
  <c r="P43" i="19"/>
  <c r="K43" i="19"/>
  <c r="G43" i="19"/>
  <c r="C43" i="19" s="1"/>
  <c r="F43" i="19" s="1"/>
  <c r="P42" i="19"/>
  <c r="K42" i="19"/>
  <c r="G42" i="19"/>
  <c r="C42" i="19"/>
  <c r="F42" i="19" s="1"/>
  <c r="P41" i="19"/>
  <c r="K41" i="19"/>
  <c r="G41" i="19"/>
  <c r="C41" i="19" s="1"/>
  <c r="B41" i="19" s="1"/>
  <c r="P40" i="19"/>
  <c r="K40" i="19"/>
  <c r="G40" i="19"/>
  <c r="C40" i="19"/>
  <c r="P39" i="19"/>
  <c r="K39" i="19"/>
  <c r="G39" i="19"/>
  <c r="C39" i="19"/>
  <c r="B39" i="19" s="1"/>
  <c r="P37" i="19"/>
  <c r="K37" i="19"/>
  <c r="G37" i="19"/>
  <c r="C37" i="19" s="1"/>
  <c r="B37" i="19" s="1"/>
  <c r="P36" i="19"/>
  <c r="K36" i="19"/>
  <c r="G36" i="19"/>
  <c r="C36" i="19"/>
  <c r="F36" i="19" s="1"/>
  <c r="F35" i="19"/>
  <c r="P34" i="19"/>
  <c r="K34" i="19"/>
  <c r="G34" i="19"/>
  <c r="C34" i="19" s="1"/>
  <c r="P33" i="19"/>
  <c r="K33" i="19"/>
  <c r="G33" i="19"/>
  <c r="C33" i="19" s="1"/>
  <c r="F33" i="19" s="1"/>
  <c r="P32" i="19"/>
  <c r="K32" i="19"/>
  <c r="G32" i="19"/>
  <c r="C32" i="19" s="1"/>
  <c r="B32" i="19" s="1"/>
  <c r="F31" i="19"/>
  <c r="P30" i="19"/>
  <c r="K30" i="19"/>
  <c r="G30" i="19"/>
  <c r="C30" i="19" s="1"/>
  <c r="F30" i="19" s="1"/>
  <c r="P29" i="19"/>
  <c r="K29" i="19"/>
  <c r="G29" i="19"/>
  <c r="C29" i="19"/>
  <c r="F29" i="19" s="1"/>
  <c r="P28" i="19"/>
  <c r="K28" i="19"/>
  <c r="G28" i="19"/>
  <c r="C28" i="19" s="1"/>
  <c r="F28" i="19" s="1"/>
  <c r="P27" i="19"/>
  <c r="K27" i="19"/>
  <c r="G27" i="19"/>
  <c r="C27" i="19" s="1"/>
  <c r="F27" i="19" s="1"/>
  <c r="P25" i="19"/>
  <c r="K25" i="19"/>
  <c r="G25" i="19"/>
  <c r="C25" i="19"/>
  <c r="P24" i="19"/>
  <c r="K24" i="19"/>
  <c r="G24" i="19"/>
  <c r="C24" i="19"/>
  <c r="B24" i="19" s="1"/>
  <c r="P23" i="19"/>
  <c r="K23" i="19"/>
  <c r="G23" i="19"/>
  <c r="C23" i="19" s="1"/>
  <c r="P22" i="19"/>
  <c r="K22" i="19"/>
  <c r="G22" i="19"/>
  <c r="C22" i="19" s="1"/>
  <c r="F22" i="19" s="1"/>
  <c r="P21" i="19"/>
  <c r="K21" i="19"/>
  <c r="G21" i="19"/>
  <c r="C21" i="19"/>
  <c r="B21" i="19" s="1"/>
  <c r="P20" i="19"/>
  <c r="K20" i="19"/>
  <c r="G20" i="19"/>
  <c r="C20" i="19" s="1"/>
  <c r="F20" i="19" s="1"/>
  <c r="P19" i="19"/>
  <c r="K19" i="19"/>
  <c r="G19" i="19"/>
  <c r="C19" i="19" s="1"/>
  <c r="P18" i="19"/>
  <c r="K18" i="19"/>
  <c r="G18" i="19"/>
  <c r="C18" i="19" s="1"/>
  <c r="P17" i="19"/>
  <c r="K17" i="19"/>
  <c r="G17" i="19"/>
  <c r="C17" i="19" s="1"/>
  <c r="P16" i="19"/>
  <c r="K16" i="19"/>
  <c r="G16" i="19"/>
  <c r="C16" i="19" s="1"/>
  <c r="F16" i="19" s="1"/>
  <c r="P15" i="19"/>
  <c r="K15" i="19"/>
  <c r="G15" i="19"/>
  <c r="C15" i="19" s="1"/>
  <c r="B15" i="19" s="1"/>
  <c r="P14" i="19"/>
  <c r="K14" i="19"/>
  <c r="G14" i="19"/>
  <c r="C14" i="19"/>
  <c r="B14" i="19" s="1"/>
  <c r="P13" i="19"/>
  <c r="K13" i="19"/>
  <c r="G13" i="19"/>
  <c r="C13" i="19" s="1"/>
  <c r="B13" i="19" s="1"/>
  <c r="P12" i="19"/>
  <c r="K12" i="19"/>
  <c r="G12" i="19"/>
  <c r="C12" i="19"/>
  <c r="B12" i="19" s="1"/>
  <c r="P11" i="19"/>
  <c r="K11" i="19"/>
  <c r="G11" i="19"/>
  <c r="C11" i="19" s="1"/>
  <c r="P10" i="19"/>
  <c r="K10" i="19"/>
  <c r="G10" i="19"/>
  <c r="C10" i="19" s="1"/>
  <c r="F10" i="19" s="1"/>
  <c r="P9" i="19"/>
  <c r="K9" i="19"/>
  <c r="G9" i="19"/>
  <c r="C9" i="19"/>
  <c r="P8" i="19"/>
  <c r="K8" i="19"/>
  <c r="G8" i="19"/>
  <c r="C8" i="19"/>
  <c r="B5" i="5"/>
  <c r="B4" i="5"/>
  <c r="C98" i="4"/>
  <c r="E98" i="4" s="1"/>
  <c r="C97" i="4"/>
  <c r="E97" i="4" s="1"/>
  <c r="C96" i="4"/>
  <c r="E96" i="4" s="1"/>
  <c r="C95" i="4"/>
  <c r="E95" i="4" s="1"/>
  <c r="C94" i="4"/>
  <c r="E94" i="4" s="1"/>
  <c r="C93" i="4"/>
  <c r="E93" i="4" s="1"/>
  <c r="C92" i="4"/>
  <c r="E92" i="4" s="1"/>
  <c r="C91" i="4"/>
  <c r="E91" i="4" s="1"/>
  <c r="C90" i="4"/>
  <c r="E90" i="4" s="1"/>
  <c r="C89" i="4"/>
  <c r="E89" i="4" s="1"/>
  <c r="C88" i="4"/>
  <c r="E88" i="4" s="1"/>
  <c r="C86" i="4"/>
  <c r="E86" i="4" s="1"/>
  <c r="C85" i="4"/>
  <c r="E85" i="4" s="1"/>
  <c r="C84" i="4"/>
  <c r="E84" i="4" s="1"/>
  <c r="C83" i="4"/>
  <c r="E83" i="4" s="1"/>
  <c r="C82" i="4"/>
  <c r="E82" i="4"/>
  <c r="C81" i="4"/>
  <c r="E81" i="4" s="1"/>
  <c r="C80" i="4"/>
  <c r="E80" i="4"/>
  <c r="C79" i="4"/>
  <c r="E79" i="4" s="1"/>
  <c r="C78" i="4"/>
  <c r="E78" i="4"/>
  <c r="C77" i="4"/>
  <c r="E77" i="4" s="1"/>
  <c r="C75" i="4"/>
  <c r="E75" i="4"/>
  <c r="C74" i="4"/>
  <c r="E74" i="4" s="1"/>
  <c r="C73" i="4"/>
  <c r="E73" i="4"/>
  <c r="C72" i="4"/>
  <c r="E72" i="4" s="1"/>
  <c r="C71" i="4"/>
  <c r="E71" i="4"/>
  <c r="C70" i="4"/>
  <c r="E70" i="4" s="1"/>
  <c r="C68" i="4"/>
  <c r="E68" i="4"/>
  <c r="C67" i="4"/>
  <c r="E67" i="4" s="1"/>
  <c r="C66" i="4"/>
  <c r="E66" i="4"/>
  <c r="C65" i="4"/>
  <c r="E65" i="4" s="1"/>
  <c r="C64" i="4"/>
  <c r="E64" i="4"/>
  <c r="C63" i="4"/>
  <c r="E63" i="4" s="1"/>
  <c r="C62" i="4"/>
  <c r="E62" i="4"/>
  <c r="C61" i="4"/>
  <c r="E61" i="4"/>
  <c r="C60" i="4"/>
  <c r="E60" i="4" s="1"/>
  <c r="C59" i="4"/>
  <c r="E59" i="4"/>
  <c r="C58" i="4"/>
  <c r="E58" i="4" s="1"/>
  <c r="C57" i="4"/>
  <c r="E57" i="4"/>
  <c r="C56" i="4"/>
  <c r="E56" i="4" s="1"/>
  <c r="C55" i="4"/>
  <c r="E55" i="4"/>
  <c r="C53" i="4"/>
  <c r="E53" i="4" s="1"/>
  <c r="C52" i="4"/>
  <c r="E52" i="4"/>
  <c r="C51" i="4"/>
  <c r="E51" i="4" s="1"/>
  <c r="C50" i="4"/>
  <c r="E50" i="4"/>
  <c r="C49" i="4"/>
  <c r="E49" i="4" s="1"/>
  <c r="C48" i="4"/>
  <c r="E48" i="4"/>
  <c r="C47" i="4"/>
  <c r="E47" i="4" s="1"/>
  <c r="C45" i="4"/>
  <c r="E45" i="4"/>
  <c r="D45" i="2"/>
  <c r="C44" i="4"/>
  <c r="E44" i="4"/>
  <c r="C43" i="4"/>
  <c r="E43" i="4"/>
  <c r="C42" i="4"/>
  <c r="E42" i="4"/>
  <c r="C41" i="4"/>
  <c r="E41" i="4"/>
  <c r="C40" i="4"/>
  <c r="E40" i="4"/>
  <c r="D40" i="2"/>
  <c r="C39" i="4"/>
  <c r="E39" i="4" s="1"/>
  <c r="C38" i="4"/>
  <c r="E38" i="4"/>
  <c r="C36" i="4"/>
  <c r="E36" i="4" s="1"/>
  <c r="C35" i="4"/>
  <c r="E35" i="4"/>
  <c r="C34" i="4"/>
  <c r="E34" i="4" s="1"/>
  <c r="C33" i="4"/>
  <c r="E33" i="4"/>
  <c r="C32" i="4"/>
  <c r="E32" i="4"/>
  <c r="D32" i="2"/>
  <c r="C31" i="4"/>
  <c r="E31" i="4" s="1"/>
  <c r="C30" i="4"/>
  <c r="E30" i="4"/>
  <c r="C29" i="4"/>
  <c r="E29" i="4" s="1"/>
  <c r="C28" i="4"/>
  <c r="E28" i="4" s="1"/>
  <c r="D28" i="2"/>
  <c r="C27" i="4"/>
  <c r="E27" i="4"/>
  <c r="C26" i="4"/>
  <c r="E26" i="4"/>
  <c r="C24" i="4"/>
  <c r="E24" i="4"/>
  <c r="C23" i="4"/>
  <c r="E23" i="4" s="1"/>
  <c r="D23" i="2"/>
  <c r="C22" i="4"/>
  <c r="E22" i="4"/>
  <c r="C21" i="4"/>
  <c r="E21" i="4"/>
  <c r="C20" i="4"/>
  <c r="E20" i="4"/>
  <c r="C19" i="4"/>
  <c r="E19" i="4" s="1"/>
  <c r="C18" i="4"/>
  <c r="E18" i="4" s="1"/>
  <c r="C17" i="4"/>
  <c r="E17" i="4" s="1"/>
  <c r="C16" i="4"/>
  <c r="E16" i="4"/>
  <c r="C15" i="4"/>
  <c r="E15" i="4" s="1"/>
  <c r="C14" i="4"/>
  <c r="E14" i="4" s="1"/>
  <c r="C13" i="4"/>
  <c r="E13" i="4" s="1"/>
  <c r="C12" i="4"/>
  <c r="E12" i="4"/>
  <c r="C11" i="4"/>
  <c r="E11" i="4" s="1"/>
  <c r="C10" i="4"/>
  <c r="E10" i="4" s="1"/>
  <c r="C9" i="4"/>
  <c r="E9" i="4" s="1"/>
  <c r="C8" i="4"/>
  <c r="E8" i="4" s="1"/>
  <c r="C7" i="4"/>
  <c r="E7" i="4" s="1"/>
  <c r="C90" i="5"/>
  <c r="F90" i="5" s="1"/>
  <c r="C88" i="5"/>
  <c r="F88" i="5" s="1"/>
  <c r="C89" i="5"/>
  <c r="F89" i="5" s="1"/>
  <c r="C8" i="5"/>
  <c r="F8" i="5" s="1"/>
  <c r="C9" i="5"/>
  <c r="F9" i="5" s="1"/>
  <c r="E9" i="2"/>
  <c r="C10" i="5"/>
  <c r="F10" i="5"/>
  <c r="C11" i="5"/>
  <c r="F11" i="5"/>
  <c r="C12" i="5"/>
  <c r="F12" i="5"/>
  <c r="C13" i="5"/>
  <c r="F13" i="5" s="1"/>
  <c r="C14" i="5"/>
  <c r="F14" i="5" s="1"/>
  <c r="C15" i="5"/>
  <c r="F15" i="5" s="1"/>
  <c r="C16" i="5"/>
  <c r="F16" i="5" s="1"/>
  <c r="C17" i="5"/>
  <c r="F17" i="5" s="1"/>
  <c r="C18" i="5"/>
  <c r="F18" i="5" s="1"/>
  <c r="C19" i="5"/>
  <c r="F19" i="5" s="1"/>
  <c r="C20" i="5"/>
  <c r="F20" i="5" s="1"/>
  <c r="C21" i="5"/>
  <c r="F21" i="5" s="1"/>
  <c r="E21" i="2"/>
  <c r="C22" i="5"/>
  <c r="F22" i="5"/>
  <c r="C23" i="5"/>
  <c r="F23" i="5"/>
  <c r="C24" i="5"/>
  <c r="F24" i="5"/>
  <c r="C26" i="5"/>
  <c r="F26" i="5"/>
  <c r="C27" i="5"/>
  <c r="F27" i="5"/>
  <c r="C28" i="5"/>
  <c r="F28" i="5"/>
  <c r="C29" i="5"/>
  <c r="F29" i="5" s="1"/>
  <c r="C30" i="5"/>
  <c r="F30" i="5" s="1"/>
  <c r="C31" i="5"/>
  <c r="F31" i="5" s="1"/>
  <c r="C32" i="5"/>
  <c r="F32" i="5" s="1"/>
  <c r="C33" i="5"/>
  <c r="F33" i="5" s="1"/>
  <c r="C34" i="5"/>
  <c r="F34" i="5" s="1"/>
  <c r="C35" i="5"/>
  <c r="F35" i="5" s="1"/>
  <c r="E35" i="2"/>
  <c r="C36" i="5"/>
  <c r="F36" i="5"/>
  <c r="C38" i="5"/>
  <c r="F38" i="5"/>
  <c r="C39" i="5"/>
  <c r="F39" i="5"/>
  <c r="C40" i="5"/>
  <c r="F40" i="5"/>
  <c r="C41" i="5"/>
  <c r="F41" i="5"/>
  <c r="C42" i="5"/>
  <c r="F42" i="5"/>
  <c r="C43" i="5"/>
  <c r="F43" i="5"/>
  <c r="C44" i="5"/>
  <c r="F44" i="5"/>
  <c r="C45" i="5"/>
  <c r="F45" i="5"/>
  <c r="C47" i="5"/>
  <c r="F47" i="5"/>
  <c r="C48" i="5"/>
  <c r="F48" i="5" s="1"/>
  <c r="C49" i="5"/>
  <c r="F49" i="5" s="1"/>
  <c r="C50" i="5"/>
  <c r="F50" i="5" s="1"/>
  <c r="C51" i="5"/>
  <c r="F51" i="5" s="1"/>
  <c r="C52" i="5"/>
  <c r="F52" i="5" s="1"/>
  <c r="C53" i="5"/>
  <c r="F53" i="5" s="1"/>
  <c r="C55" i="5"/>
  <c r="F55" i="5" s="1"/>
  <c r="C56" i="5"/>
  <c r="F56" i="5" s="1"/>
  <c r="C57" i="5"/>
  <c r="F57" i="5" s="1"/>
  <c r="C58" i="5"/>
  <c r="F58" i="5" s="1"/>
  <c r="C59" i="5"/>
  <c r="F59" i="5" s="1"/>
  <c r="C60" i="5"/>
  <c r="F60" i="5" s="1"/>
  <c r="C61" i="5"/>
  <c r="F61" i="5" s="1"/>
  <c r="C62" i="5"/>
  <c r="F62" i="5" s="1"/>
  <c r="C63" i="5"/>
  <c r="F63" i="5" s="1"/>
  <c r="C64" i="5"/>
  <c r="F64" i="5" s="1"/>
  <c r="C65" i="5"/>
  <c r="F65" i="5" s="1"/>
  <c r="C66" i="5"/>
  <c r="F66" i="5" s="1"/>
  <c r="C67" i="5"/>
  <c r="F67" i="5" s="1"/>
  <c r="C68" i="5"/>
  <c r="F68" i="5" s="1"/>
  <c r="C70" i="5"/>
  <c r="F70" i="5" s="1"/>
  <c r="E70" i="2"/>
  <c r="C71" i="5"/>
  <c r="F71" i="5"/>
  <c r="C72" i="5"/>
  <c r="F72" i="5"/>
  <c r="C73" i="5"/>
  <c r="F73" i="5"/>
  <c r="C74" i="5"/>
  <c r="F74" i="5"/>
  <c r="C75" i="5"/>
  <c r="F75" i="5"/>
  <c r="C77" i="5"/>
  <c r="F77" i="5"/>
  <c r="C78" i="5"/>
  <c r="F78" i="5"/>
  <c r="C79" i="5"/>
  <c r="F79" i="5"/>
  <c r="C80" i="5"/>
  <c r="F80" i="5"/>
  <c r="C81" i="5"/>
  <c r="F81" i="5"/>
  <c r="C82" i="5"/>
  <c r="F82" i="5"/>
  <c r="C83" i="5"/>
  <c r="F83" i="5" s="1"/>
  <c r="C84" i="5"/>
  <c r="F84" i="5" s="1"/>
  <c r="C85" i="5"/>
  <c r="F85" i="5"/>
  <c r="C86" i="5"/>
  <c r="F86" i="5"/>
  <c r="C91" i="5"/>
  <c r="F91" i="5"/>
  <c r="C92" i="5"/>
  <c r="F92" i="5"/>
  <c r="C93" i="5"/>
  <c r="F93" i="5" s="1"/>
  <c r="C94" i="5"/>
  <c r="F94" i="5" s="1"/>
  <c r="C95" i="5"/>
  <c r="F95" i="5" s="1"/>
  <c r="C96" i="5"/>
  <c r="F96" i="5" s="1"/>
  <c r="E96" i="2"/>
  <c r="C97" i="5"/>
  <c r="F97" i="5"/>
  <c r="C98" i="5"/>
  <c r="F98" i="5"/>
  <c r="C7" i="5"/>
  <c r="F7" i="5"/>
  <c r="C5" i="2"/>
  <c r="D71" i="2"/>
  <c r="D36" i="2"/>
  <c r="D24" i="2"/>
  <c r="E26" i="2"/>
  <c r="D55" i="2"/>
  <c r="D86" i="2"/>
  <c r="D35" i="2"/>
  <c r="D59" i="2"/>
  <c r="D92" i="2"/>
  <c r="D75" i="2"/>
  <c r="D74" i="2"/>
  <c r="F85" i="19"/>
  <c r="F52" i="19"/>
  <c r="F51" i="2"/>
  <c r="C89" i="19"/>
  <c r="C93" i="19"/>
  <c r="B93" i="19" s="1"/>
  <c r="F84" i="20"/>
  <c r="G83" i="2"/>
  <c r="B35" i="19"/>
  <c r="B45" i="19"/>
  <c r="E11" i="2"/>
  <c r="E53" i="2"/>
  <c r="C53" i="2" s="1"/>
  <c r="B53" i="2" s="1"/>
  <c r="E75" i="2"/>
  <c r="E17" i="2"/>
  <c r="D16" i="2"/>
  <c r="D31" i="2"/>
  <c r="D79" i="2"/>
  <c r="D73" i="2"/>
  <c r="D29" i="2"/>
  <c r="D48" i="2"/>
  <c r="D14" i="2"/>
  <c r="D39" i="2"/>
  <c r="D50" i="2"/>
  <c r="D90" i="2"/>
  <c r="D12" i="2"/>
  <c r="F82" i="20"/>
  <c r="B81" i="20"/>
  <c r="B92" i="20"/>
  <c r="F41" i="20"/>
  <c r="F13" i="19"/>
  <c r="B66" i="19"/>
  <c r="B75" i="19"/>
  <c r="F75" i="19"/>
  <c r="F80" i="19"/>
  <c r="B97" i="19"/>
  <c r="F97" i="19"/>
  <c r="F37" i="19"/>
  <c r="F90" i="19"/>
  <c r="F94" i="19"/>
  <c r="F32" i="19"/>
  <c r="B98" i="19"/>
  <c r="F25" i="20"/>
  <c r="F51" i="20"/>
  <c r="B96" i="20"/>
  <c r="F32" i="20"/>
  <c r="F98" i="20"/>
  <c r="F90" i="20"/>
  <c r="B98" i="20"/>
  <c r="B68" i="20"/>
  <c r="B11" i="20"/>
  <c r="B87" i="20"/>
  <c r="F71" i="20"/>
  <c r="F81" i="20"/>
  <c r="F60" i="20"/>
  <c r="B15" i="20"/>
  <c r="B37" i="20"/>
  <c r="F42" i="20"/>
  <c r="B42" i="20"/>
  <c r="B73" i="20"/>
  <c r="B83" i="20"/>
  <c r="F78" i="20"/>
  <c r="B78" i="20"/>
  <c r="B31" i="20"/>
  <c r="F68" i="20"/>
  <c r="F89" i="20"/>
  <c r="F14" i="19"/>
  <c r="B60" i="19"/>
  <c r="B72" i="19"/>
  <c r="F96" i="19"/>
  <c r="F45" i="2"/>
  <c r="B46" i="19"/>
  <c r="B30" i="19"/>
  <c r="F39" i="19"/>
  <c r="F38" i="2"/>
  <c r="F86" i="19"/>
  <c r="F85" i="2"/>
  <c r="B67" i="19"/>
  <c r="F12" i="19"/>
  <c r="F15" i="19"/>
  <c r="F78" i="19"/>
  <c r="F51" i="19"/>
  <c r="F84" i="19"/>
  <c r="B92" i="19"/>
  <c r="B63" i="19"/>
  <c r="B10" i="19"/>
  <c r="B44" i="19"/>
  <c r="B8" i="19"/>
  <c r="F8" i="19"/>
  <c r="B42" i="19"/>
  <c r="F65" i="2"/>
  <c r="F30" i="2"/>
  <c r="B22" i="19"/>
  <c r="F59" i="2"/>
  <c r="F95" i="19"/>
  <c r="F77" i="2"/>
  <c r="F26" i="2"/>
  <c r="F31" i="2"/>
  <c r="F99" i="19"/>
  <c r="F97" i="2"/>
  <c r="F91" i="2"/>
  <c r="F66" i="20"/>
  <c r="F34" i="20"/>
  <c r="B99" i="20"/>
  <c r="F99" i="20"/>
  <c r="B94" i="20"/>
  <c r="F93" i="20"/>
  <c r="F91" i="20"/>
  <c r="B91" i="20"/>
  <c r="B67" i="20"/>
  <c r="F67" i="20"/>
  <c r="F76" i="20"/>
  <c r="B76" i="20"/>
  <c r="F72" i="20"/>
  <c r="B72" i="20"/>
  <c r="G94" i="2"/>
  <c r="G77" i="2"/>
  <c r="G82" i="2"/>
  <c r="G14" i="2"/>
  <c r="G80" i="2"/>
  <c r="G88" i="2"/>
  <c r="G72" i="2"/>
  <c r="F98" i="2"/>
  <c r="F7" i="2"/>
  <c r="F42" i="2"/>
  <c r="F61" i="19"/>
  <c r="B86" i="20"/>
  <c r="F86" i="20"/>
  <c r="D53" i="2"/>
  <c r="B36" i="19"/>
  <c r="F83" i="19"/>
  <c r="B83" i="19"/>
  <c r="F10" i="20"/>
  <c r="B10" i="20"/>
  <c r="B40" i="20"/>
  <c r="G85" i="2"/>
  <c r="D41" i="2"/>
  <c r="D43" i="2"/>
  <c r="D51" i="2"/>
  <c r="D80" i="2"/>
  <c r="D83" i="2"/>
  <c r="D85" i="2"/>
  <c r="D88" i="2"/>
  <c r="B9" i="19"/>
  <c r="F9" i="19"/>
  <c r="F91" i="19"/>
  <c r="E57" i="2"/>
  <c r="C57" i="2" s="1"/>
  <c r="B57" i="2" s="1"/>
  <c r="D17" i="2"/>
  <c r="D78" i="2"/>
  <c r="D57" i="2"/>
  <c r="F21" i="19"/>
  <c r="F20" i="2"/>
  <c r="F34" i="19"/>
  <c r="B34" i="19"/>
  <c r="F62" i="2"/>
  <c r="B59" i="19"/>
  <c r="F73" i="19"/>
  <c r="F50" i="19"/>
  <c r="E68" i="2"/>
  <c r="C68" i="2" s="1"/>
  <c r="B68" i="2" s="1"/>
  <c r="E62" i="2"/>
  <c r="E98" i="2"/>
  <c r="E67" i="2"/>
  <c r="E40" i="2"/>
  <c r="E16" i="2"/>
  <c r="D33" i="2"/>
  <c r="D38" i="2"/>
  <c r="D60" i="2"/>
  <c r="D66" i="2"/>
  <c r="D91" i="2"/>
  <c r="D98" i="2"/>
  <c r="F82" i="19"/>
  <c r="B82" i="19"/>
  <c r="B16" i="20"/>
  <c r="F16" i="20"/>
  <c r="F39" i="20"/>
  <c r="B39" i="20"/>
  <c r="F63" i="20"/>
  <c r="E49" i="2"/>
  <c r="E18" i="2"/>
  <c r="D20" i="2"/>
  <c r="D47" i="2"/>
  <c r="D64" i="2"/>
  <c r="D67" i="2"/>
  <c r="D70" i="2"/>
  <c r="F95" i="2"/>
  <c r="G89" i="2"/>
  <c r="D27" i="2"/>
  <c r="D15" i="2"/>
  <c r="E63" i="2"/>
  <c r="D56" i="2"/>
  <c r="E93" i="2"/>
  <c r="E71" i="2"/>
  <c r="E48" i="2"/>
  <c r="E88" i="2"/>
  <c r="D42" i="2"/>
  <c r="D65" i="2"/>
  <c r="D94" i="2"/>
  <c r="B48" i="19"/>
  <c r="F48" i="19"/>
  <c r="F65" i="19"/>
  <c r="B87" i="19"/>
  <c r="F87" i="19"/>
  <c r="F8" i="20"/>
  <c r="B43" i="20"/>
  <c r="F43" i="20"/>
  <c r="G81" i="2"/>
  <c r="E78" i="2"/>
  <c r="E38" i="2"/>
  <c r="D9" i="2"/>
  <c r="D11" i="2"/>
  <c r="D44" i="2"/>
  <c r="D68" i="2"/>
  <c r="D77" i="2"/>
  <c r="D82" i="2"/>
  <c r="D95" i="2"/>
  <c r="F11" i="19"/>
  <c r="B11" i="19"/>
  <c r="B23" i="19"/>
  <c r="F23" i="19"/>
  <c r="F74" i="19"/>
  <c r="B74" i="19"/>
  <c r="B36" i="20"/>
  <c r="D96" i="2"/>
  <c r="B84" i="20"/>
  <c r="G15" i="2"/>
  <c r="F27" i="2"/>
  <c r="F73" i="2"/>
  <c r="F10" i="2"/>
  <c r="G42" i="2"/>
  <c r="F72" i="2"/>
  <c r="G9" i="2"/>
  <c r="F47" i="2"/>
  <c r="F81" i="2"/>
  <c r="F33" i="2"/>
  <c r="G30" i="2"/>
  <c r="B19" i="20"/>
  <c r="F19" i="20"/>
  <c r="B30" i="20"/>
  <c r="F30" i="20"/>
  <c r="F18" i="20"/>
  <c r="B18" i="20"/>
  <c r="F22" i="20"/>
  <c r="B22" i="20"/>
  <c r="F29" i="20"/>
  <c r="B29" i="20"/>
  <c r="B54" i="20"/>
  <c r="F54" i="20"/>
  <c r="F20" i="20"/>
  <c r="B20" i="20"/>
  <c r="F57" i="20"/>
  <c r="B57" i="20"/>
  <c r="F23" i="20"/>
  <c r="B23" i="20"/>
  <c r="F56" i="20"/>
  <c r="B56" i="20"/>
  <c r="B21" i="20"/>
  <c r="F21" i="20"/>
  <c r="F28" i="20"/>
  <c r="B28" i="20"/>
  <c r="F53" i="20"/>
  <c r="B53" i="20"/>
  <c r="G57" i="2"/>
  <c r="G59" i="2"/>
  <c r="G41" i="2"/>
  <c r="G92" i="2"/>
  <c r="F85" i="20"/>
  <c r="B85" i="20"/>
  <c r="B97" i="20"/>
  <c r="F97" i="20"/>
  <c r="G47" i="2"/>
  <c r="G31" i="2"/>
  <c r="B58" i="20"/>
  <c r="F13" i="20"/>
  <c r="F14" i="20"/>
  <c r="B14" i="20"/>
  <c r="F24" i="20"/>
  <c r="F33" i="20"/>
  <c r="B33" i="20"/>
  <c r="G35" i="2"/>
  <c r="F45" i="20"/>
  <c r="B45" i="20"/>
  <c r="B62" i="20"/>
  <c r="B75" i="20"/>
  <c r="F75" i="20"/>
  <c r="B80" i="20"/>
  <c r="F80" i="20"/>
  <c r="B52" i="20"/>
  <c r="F52" i="20"/>
  <c r="F59" i="20"/>
  <c r="B59" i="20"/>
  <c r="F17" i="20"/>
  <c r="B17" i="20"/>
  <c r="F44" i="20"/>
  <c r="B44" i="20"/>
  <c r="F50" i="20"/>
  <c r="B50" i="20"/>
  <c r="G7" i="2"/>
  <c r="B48" i="20"/>
  <c r="F49" i="20"/>
  <c r="G66" i="2"/>
  <c r="G65" i="2"/>
  <c r="G50" i="2"/>
  <c r="B79" i="20"/>
  <c r="F12" i="20"/>
  <c r="B12" i="20"/>
  <c r="G86" i="2"/>
  <c r="B65" i="20"/>
  <c r="F65" i="20"/>
  <c r="B69" i="20"/>
  <c r="F69" i="20"/>
  <c r="G45" i="2"/>
  <c r="B46" i="20"/>
  <c r="B18" i="19"/>
  <c r="F18" i="19"/>
  <c r="F21" i="2"/>
  <c r="B40" i="19"/>
  <c r="F40" i="19"/>
  <c r="F8" i="2"/>
  <c r="F60" i="2"/>
  <c r="B16" i="19"/>
  <c r="F29" i="2"/>
  <c r="F57" i="19"/>
  <c r="B57" i="19"/>
  <c r="F71" i="19"/>
  <c r="B71" i="19"/>
  <c r="F17" i="19"/>
  <c r="B17" i="19"/>
  <c r="F13" i="2"/>
  <c r="F93" i="2"/>
  <c r="F58" i="19"/>
  <c r="B49" i="19"/>
  <c r="F49" i="19"/>
  <c r="F56" i="19"/>
  <c r="B56" i="19"/>
  <c r="B64" i="19"/>
  <c r="F64" i="19"/>
  <c r="F69" i="19"/>
  <c r="F14" i="2"/>
  <c r="F66" i="2"/>
  <c r="F49" i="2"/>
  <c r="B53" i="19"/>
  <c r="F12" i="2"/>
  <c r="B25" i="19"/>
  <c r="F25" i="19"/>
  <c r="F41" i="2"/>
  <c r="F54" i="19"/>
  <c r="F68" i="19"/>
  <c r="B68" i="19"/>
  <c r="F34" i="2"/>
  <c r="B33" i="19"/>
  <c r="B43" i="19"/>
  <c r="B89" i="19"/>
  <c r="F89" i="19"/>
  <c r="F43" i="2"/>
  <c r="B27" i="19"/>
  <c r="F74" i="2"/>
  <c r="F24" i="19"/>
  <c r="F44" i="2"/>
  <c r="F81" i="19"/>
  <c r="B81" i="19"/>
  <c r="F76" i="19"/>
  <c r="B76" i="19"/>
  <c r="F28" i="2"/>
  <c r="G58" i="2"/>
  <c r="G79" i="2"/>
  <c r="G84" i="2"/>
  <c r="G52" i="2"/>
  <c r="G22" i="2"/>
  <c r="G19" i="2"/>
  <c r="G28" i="2"/>
  <c r="G17" i="2"/>
  <c r="G11" i="2"/>
  <c r="G43" i="2"/>
  <c r="G51" i="2"/>
  <c r="G13" i="2"/>
  <c r="G96" i="2"/>
  <c r="G53" i="2"/>
  <c r="G49" i="2"/>
  <c r="G23" i="2"/>
  <c r="G20" i="2"/>
  <c r="G18" i="2"/>
  <c r="G68" i="2"/>
  <c r="G64" i="2"/>
  <c r="G48" i="2"/>
  <c r="G74" i="2"/>
  <c r="G44" i="2"/>
  <c r="G12" i="2"/>
  <c r="G27" i="2"/>
  <c r="G55" i="2"/>
  <c r="G56" i="2"/>
  <c r="G21" i="2"/>
  <c r="F68" i="2"/>
  <c r="F39" i="2"/>
  <c r="F19" i="2"/>
  <c r="F80" i="2"/>
  <c r="F53" i="2"/>
  <c r="F63" i="2"/>
  <c r="F17" i="2"/>
  <c r="C17" i="2"/>
  <c r="B17" i="2" s="1"/>
  <c r="F67" i="2"/>
  <c r="F57" i="2"/>
  <c r="F70" i="2"/>
  <c r="F75" i="2"/>
  <c r="B61" i="20"/>
  <c r="F61" i="20"/>
  <c r="G60" i="2"/>
  <c r="C38" i="2" l="1"/>
  <c r="B38" i="2" s="1"/>
  <c r="C14" i="2"/>
  <c r="B14" i="2" s="1"/>
  <c r="C70" i="2"/>
  <c r="B70" i="2" s="1"/>
  <c r="C77" i="2"/>
  <c r="B77" i="2" s="1"/>
  <c r="C9" i="2"/>
  <c r="B9" i="2" s="1"/>
  <c r="C98" i="2"/>
  <c r="B98" i="2" s="1"/>
  <c r="C96" i="2"/>
  <c r="B96" i="2" s="1"/>
  <c r="F15" i="2"/>
  <c r="G75" i="2"/>
  <c r="C75" i="2" s="1"/>
  <c r="B75" i="2" s="1"/>
  <c r="F96" i="2"/>
  <c r="F84" i="2"/>
  <c r="E97" i="2"/>
  <c r="E74" i="2"/>
  <c r="C74" i="2" s="1"/>
  <c r="B74" i="2" s="1"/>
  <c r="E36" i="2"/>
  <c r="D7" i="2"/>
  <c r="D34" i="2"/>
  <c r="D63" i="2"/>
  <c r="F9" i="2"/>
  <c r="E94" i="2"/>
  <c r="E91" i="2"/>
  <c r="E83" i="2"/>
  <c r="E65" i="2"/>
  <c r="C65" i="2" s="1"/>
  <c r="B65" i="2" s="1"/>
  <c r="E61" i="2"/>
  <c r="E19" i="2"/>
  <c r="E15" i="2"/>
  <c r="D8" i="2"/>
  <c r="D21" i="2"/>
  <c r="C21" i="2" s="1"/>
  <c r="B21" i="2" s="1"/>
  <c r="D26" i="2"/>
  <c r="G90" i="2"/>
  <c r="G98" i="2"/>
  <c r="G40" i="2"/>
  <c r="E72" i="2"/>
  <c r="E58" i="2"/>
  <c r="E22" i="2"/>
  <c r="E12" i="2"/>
  <c r="C12" i="2" s="1"/>
  <c r="B12" i="2" s="1"/>
  <c r="D30" i="2"/>
  <c r="D49" i="2"/>
  <c r="C49" i="2" s="1"/>
  <c r="B49" i="2" s="1"/>
  <c r="D84" i="2"/>
  <c r="F64" i="20"/>
  <c r="B64" i="20"/>
  <c r="F55" i="2"/>
  <c r="F93" i="19"/>
  <c r="E95" i="2"/>
  <c r="E81" i="2"/>
  <c r="C91" i="2"/>
  <c r="B91" i="2" s="1"/>
  <c r="E77" i="2"/>
  <c r="G24" i="2"/>
  <c r="D61" i="2"/>
  <c r="E10" i="2"/>
  <c r="D52" i="2"/>
  <c r="E43" i="2"/>
  <c r="C43" i="2" s="1"/>
  <c r="B43" i="2" s="1"/>
  <c r="F56" i="2"/>
  <c r="F48" i="2"/>
  <c r="C48" i="2" s="1"/>
  <c r="B48" i="2" s="1"/>
  <c r="G16" i="2"/>
  <c r="F41" i="19"/>
  <c r="B20" i="19"/>
  <c r="G38" i="2"/>
  <c r="F27" i="20"/>
  <c r="D81" i="2"/>
  <c r="C81" i="2" s="1"/>
  <c r="B81" i="2" s="1"/>
  <c r="E30" i="2"/>
  <c r="E29" i="2"/>
  <c r="E52" i="2"/>
  <c r="G62" i="2"/>
  <c r="B28" i="19"/>
  <c r="D18" i="2"/>
  <c r="F90" i="2"/>
  <c r="E79" i="2"/>
  <c r="G71" i="2"/>
  <c r="G33" i="2"/>
  <c r="F74" i="20"/>
  <c r="F36" i="2"/>
  <c r="F79" i="2"/>
  <c r="F62" i="19"/>
  <c r="E33" i="2"/>
  <c r="E82" i="2"/>
  <c r="C82" i="2" s="1"/>
  <c r="B82" i="2" s="1"/>
  <c r="E80" i="2"/>
  <c r="C80" i="2" s="1"/>
  <c r="B80" i="2" s="1"/>
  <c r="E73" i="2"/>
  <c r="E64" i="2"/>
  <c r="E60" i="2"/>
  <c r="C60" i="2" s="1"/>
  <c r="B60" i="2" s="1"/>
  <c r="E56" i="2"/>
  <c r="C56" i="2" s="1"/>
  <c r="B56" i="2" s="1"/>
  <c r="E51" i="2"/>
  <c r="C51" i="2" s="1"/>
  <c r="B51" i="2" s="1"/>
  <c r="E47" i="2"/>
  <c r="C47" i="2" s="1"/>
  <c r="B47" i="2" s="1"/>
  <c r="E44" i="2"/>
  <c r="C44" i="2" s="1"/>
  <c r="B44" i="2" s="1"/>
  <c r="E42" i="2"/>
  <c r="C42" i="2" s="1"/>
  <c r="B42" i="2" s="1"/>
  <c r="E32" i="2"/>
  <c r="C32" i="2" s="1"/>
  <c r="B32" i="2" s="1"/>
  <c r="E28" i="2"/>
  <c r="C28" i="2" s="1"/>
  <c r="B28" i="2" s="1"/>
  <c r="E23" i="2"/>
  <c r="C23" i="2" s="1"/>
  <c r="B23" i="2" s="1"/>
  <c r="E14" i="2"/>
  <c r="D19" i="2"/>
  <c r="C19" i="2" s="1"/>
  <c r="B19" i="2" s="1"/>
  <c r="F50" i="2"/>
  <c r="E41" i="2"/>
  <c r="C41" i="2" s="1"/>
  <c r="B41" i="2" s="1"/>
  <c r="E34" i="2"/>
  <c r="E27" i="2"/>
  <c r="C27" i="2" s="1"/>
  <c r="B27" i="2" s="1"/>
  <c r="E20" i="2"/>
  <c r="C20" i="2" s="1"/>
  <c r="B20" i="2" s="1"/>
  <c r="E8" i="2"/>
  <c r="D97" i="2"/>
  <c r="G78" i="2"/>
  <c r="F22" i="2"/>
  <c r="E24" i="2"/>
  <c r="C24" i="2" s="1"/>
  <c r="B24" i="2" s="1"/>
  <c r="C83" i="2"/>
  <c r="B83" i="2" s="1"/>
  <c r="F89" i="2"/>
  <c r="D93" i="2"/>
  <c r="C93" i="2" s="1"/>
  <c r="B93" i="2" s="1"/>
  <c r="E85" i="2"/>
  <c r="C85" i="2" s="1"/>
  <c r="B85" i="2" s="1"/>
  <c r="F23" i="2"/>
  <c r="F16" i="2"/>
  <c r="C16" i="2" s="1"/>
  <c r="B16" i="2" s="1"/>
  <c r="F88" i="2"/>
  <c r="C88" i="2" s="1"/>
  <c r="B88" i="2" s="1"/>
  <c r="F24" i="2"/>
  <c r="G32" i="2"/>
  <c r="G29" i="2"/>
  <c r="G97" i="2"/>
  <c r="G8" i="2"/>
  <c r="F86" i="2"/>
  <c r="F64" i="2"/>
  <c r="F82" i="2"/>
  <c r="E45" i="2"/>
  <c r="C45" i="2" s="1"/>
  <c r="B45" i="2" s="1"/>
  <c r="D89" i="2"/>
  <c r="D58" i="2"/>
  <c r="C58" i="2" s="1"/>
  <c r="B58" i="2" s="1"/>
  <c r="E39" i="2"/>
  <c r="B9" i="20"/>
  <c r="E89" i="2"/>
  <c r="E7" i="2"/>
  <c r="G67" i="2"/>
  <c r="C67" i="2" s="1"/>
  <c r="B67" i="2" s="1"/>
  <c r="F94" i="2"/>
  <c r="F83" i="2"/>
  <c r="F11" i="2"/>
  <c r="C11" i="2" s="1"/>
  <c r="B11" i="2" s="1"/>
  <c r="G70" i="2"/>
  <c r="F79" i="19"/>
  <c r="E66" i="2"/>
  <c r="C66" i="2" s="1"/>
  <c r="B66" i="2" s="1"/>
  <c r="D72" i="2"/>
  <c r="C72" i="2" s="1"/>
  <c r="B72" i="2" s="1"/>
  <c r="E92" i="2"/>
  <c r="E86" i="2"/>
  <c r="C86" i="2" s="1"/>
  <c r="B86" i="2" s="1"/>
  <c r="E84" i="2"/>
  <c r="E59" i="2"/>
  <c r="C59" i="2" s="1"/>
  <c r="B59" i="2" s="1"/>
  <c r="E55" i="2"/>
  <c r="E50" i="2"/>
  <c r="E31" i="2"/>
  <c r="C31" i="2" s="1"/>
  <c r="B31" i="2" s="1"/>
  <c r="E13" i="2"/>
  <c r="E90" i="2"/>
  <c r="C90" i="2" s="1"/>
  <c r="B90" i="2" s="1"/>
  <c r="D10" i="2"/>
  <c r="D13" i="2"/>
  <c r="C13" i="2" s="1"/>
  <c r="B13" i="2" s="1"/>
  <c r="F19" i="19"/>
  <c r="B19" i="19"/>
  <c r="F35" i="2"/>
  <c r="C35" i="2" s="1"/>
  <c r="B35" i="2" s="1"/>
  <c r="F52" i="2"/>
  <c r="F58" i="2"/>
  <c r="G39" i="2"/>
  <c r="G61" i="2"/>
  <c r="D22" i="2"/>
  <c r="D62" i="2"/>
  <c r="C62" i="2" s="1"/>
  <c r="B62" i="2" s="1"/>
  <c r="F32" i="2"/>
  <c r="F71" i="2"/>
  <c r="C71" i="2" s="1"/>
  <c r="B71" i="2" s="1"/>
  <c r="G10" i="2"/>
  <c r="G91" i="2"/>
  <c r="G36" i="2"/>
  <c r="G93" i="2"/>
  <c r="G95" i="2"/>
  <c r="C95" i="2" s="1"/>
  <c r="B95" i="2" s="1"/>
  <c r="F35" i="20"/>
  <c r="G34" i="2" l="1"/>
  <c r="C55" i="2"/>
  <c r="B55" i="2" s="1"/>
  <c r="G73" i="2"/>
  <c r="C73" i="2" s="1"/>
  <c r="B73" i="2" s="1"/>
  <c r="G26" i="2"/>
  <c r="C26" i="2" s="1"/>
  <c r="B26" i="2" s="1"/>
  <c r="F40" i="2"/>
  <c r="C40" i="2" s="1"/>
  <c r="B40" i="2" s="1"/>
  <c r="C15" i="2"/>
  <c r="B15" i="2" s="1"/>
  <c r="C94" i="2"/>
  <c r="B94" i="2" s="1"/>
  <c r="C7" i="2"/>
  <c r="B7" i="2" s="1"/>
  <c r="F18" i="2"/>
  <c r="C18" i="2" s="1"/>
  <c r="B18" i="2" s="1"/>
  <c r="C92" i="2"/>
  <c r="B92" i="2" s="1"/>
  <c r="C79" i="2"/>
  <c r="B79" i="2" s="1"/>
  <c r="C29" i="2"/>
  <c r="B29" i="2" s="1"/>
  <c r="C52" i="2"/>
  <c r="B52" i="2" s="1"/>
  <c r="G63" i="2"/>
  <c r="C63" i="2" s="1"/>
  <c r="B63" i="2" s="1"/>
  <c r="F61" i="2"/>
  <c r="C61" i="2" s="1"/>
  <c r="B61" i="2" s="1"/>
  <c r="C89" i="2"/>
  <c r="B89" i="2" s="1"/>
  <c r="F78" i="2"/>
  <c r="C78" i="2" s="1"/>
  <c r="B78" i="2" s="1"/>
  <c r="C97" i="2"/>
  <c r="B97" i="2" s="1"/>
  <c r="C64" i="2"/>
  <c r="B64" i="2" s="1"/>
  <c r="C22" i="2"/>
  <c r="B22" i="2" s="1"/>
  <c r="C10" i="2"/>
  <c r="B10" i="2" s="1"/>
  <c r="C50" i="2"/>
  <c r="B50" i="2" s="1"/>
  <c r="C39" i="2"/>
  <c r="B39" i="2" s="1"/>
  <c r="C33" i="2"/>
  <c r="B33" i="2" s="1"/>
  <c r="F92" i="2"/>
  <c r="C84" i="2"/>
  <c r="B84" i="2" s="1"/>
  <c r="C30" i="2"/>
  <c r="B30" i="2" s="1"/>
  <c r="C8" i="2"/>
  <c r="B8" i="2" s="1"/>
  <c r="C34" i="2"/>
  <c r="B34" i="2" s="1"/>
  <c r="C36" i="2"/>
  <c r="B36" i="2" s="1"/>
</calcChain>
</file>

<file path=xl/sharedStrings.xml><?xml version="1.0" encoding="utf-8"?>
<sst xmlns="http://schemas.openxmlformats.org/spreadsheetml/2006/main" count="2272" uniqueCount="688">
  <si>
    <t>Наименование субъекта                                               Российской Федерации</t>
  </si>
  <si>
    <t>% от максимального количества баллов по разделу 7</t>
  </si>
  <si>
    <t>Итого баллов по разделу 7</t>
  </si>
  <si>
    <t>Единица измерения</t>
  </si>
  <si>
    <t>%</t>
  </si>
  <si>
    <t>баллов</t>
  </si>
  <si>
    <t>Максимальный балл</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</si>
  <si>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</si>
  <si>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</si>
  <si>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</si>
  <si>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</si>
  <si>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</si>
  <si>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</si>
  <si>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</si>
  <si>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</si>
  <si>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</si>
  <si>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</si>
  <si>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</si>
  <si>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</si>
  <si>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</si>
  <si>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</si>
  <si>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</si>
  <si>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</si>
  <si>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</si>
  <si>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</si>
  <si>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</si>
  <si>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</si>
  <si>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</si>
  <si>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</si>
  <si>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</si>
  <si>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</si>
  <si>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</si>
  <si>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</si>
  <si>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</si>
  <si>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</si>
  <si>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</si>
  <si>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</si>
  <si>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</si>
  <si>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</si>
  <si>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</si>
  <si>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</si>
  <si>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</si>
  <si>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</si>
  <si>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</si>
  <si>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 Севастополь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</si>
  <si>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</si>
  <si>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</si>
  <si>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</si>
  <si>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</si>
  <si>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</si>
  <si>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 - Алания</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</si>
  <si>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</si>
  <si>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</si>
  <si>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</si>
  <si>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</si>
  <si>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</si>
  <si>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</si>
  <si>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</si>
  <si>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</si>
  <si>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</si>
  <si>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</si>
  <si>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</si>
  <si>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</si>
  <si>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</si>
  <si>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</si>
  <si>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</si>
  <si>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</si>
  <si>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</si>
  <si>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</si>
  <si>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</si>
  <si>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</si>
  <si>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</si>
  <si>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</si>
  <si>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</si>
  <si>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</si>
  <si>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</si>
  <si>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</si>
  <si>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</si>
  <si>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</si>
  <si>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</si>
  <si>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</si>
  <si>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</si>
  <si>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</si>
  <si>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</si>
  <si>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</si>
  <si>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</si>
  <si>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</si>
  <si>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</si>
  <si>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</si>
  <si>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</si>
  <si>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</si>
  <si>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</si>
  <si>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</si>
  <si>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</si>
  <si>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</si>
  <si>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</si>
  <si>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</si>
  <si>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 п/п</t>
  </si>
  <si>
    <t>Вопросы и варианты ответов</t>
  </si>
  <si>
    <t>Баллы</t>
  </si>
  <si>
    <t>Понижающие коэффициенты</t>
  </si>
  <si>
    <t>К1</t>
  </si>
  <si>
    <t>К2</t>
  </si>
  <si>
    <t>7.1</t>
  </si>
  <si>
    <t>Да, имеется</t>
  </si>
  <si>
    <t>Нет, не имеется</t>
  </si>
  <si>
    <t>7.2</t>
  </si>
  <si>
    <t>Да, размещен</t>
  </si>
  <si>
    <t>Нет, не размещен или не отвечает требованиям</t>
  </si>
  <si>
    <t>7.3</t>
  </si>
  <si>
    <t>7.3. Размещается ли в открытом доступе на официальном сайте контрольно-счетного органа субъекта РФ информация о проведенных контрольно-счетным органом субъекта РФ контрольных мероприятиях, о выявленных при их проведении нарушениях, о внесенных представлениях и предписаниях?</t>
  </si>
  <si>
    <t>7.4</t>
  </si>
  <si>
    <t>7.4. Размещается ли в открытом доступе на официальном сайте контрольно-счетного органа субъекта РФ информация о принятых решениях и мерах по внесенным контрольно-счетным органом субъекта РФ представлениям и предписаниям?</t>
  </si>
  <si>
    <t>Для того, чтобы считаться общедоступной, информация о принятых решениях и мерах по внесенным представлениям и предписаниям должна быть размещена в течение шести месяцев с даты завершения контрольного мероприятия, указанного в плане контрольных мероприятий. В случае если указанное требование не выполняется, контрольное мероприятие не учитывается в целях оценки показателя.</t>
  </si>
  <si>
    <t>Наименование субъекта                                                  Российской Федерации</t>
  </si>
  <si>
    <t>Итого</t>
  </si>
  <si>
    <t>Оценка показателя 7.1</t>
  </si>
  <si>
    <t>http://beldepfin.ru/</t>
  </si>
  <si>
    <t>http://ns.bryanskoblfin.ru/</t>
  </si>
  <si>
    <t>http://dtf.avo.ru/main</t>
  </si>
  <si>
    <t>http://www.gfu.vrn.ru/</t>
  </si>
  <si>
    <t>http://df.ivanovoobl.ru/</t>
  </si>
  <si>
    <t>http://adm.rkursk.ru/index.php?id=37</t>
  </si>
  <si>
    <t>http://mf.mosreg.ru/</t>
  </si>
  <si>
    <t>http://orel-region.ru/; http://orel-region.ru/index.php?head=6&amp;part=73&amp;unit=3&amp;op=1</t>
  </si>
  <si>
    <t>http://www.finsmol.ru/start</t>
  </si>
  <si>
    <t>http://fin.tmbreg.ru/</t>
  </si>
  <si>
    <t>http://minfin.tularegion.ru/</t>
  </si>
  <si>
    <t>http://minfin39.ru/index.php</t>
  </si>
  <si>
    <t>http://minfin.gov-murman.ru/</t>
  </si>
  <si>
    <t>http://dfei.adm-nao.ru/</t>
  </si>
  <si>
    <t>http://minfin01-maykop.ru/Menu/Page/1</t>
  </si>
  <si>
    <t>http://minfin.kalmregion.ru/</t>
  </si>
  <si>
    <t>https://minfin.astrobl.ru/node</t>
  </si>
  <si>
    <t>http://minfin.e-dag.ru/</t>
  </si>
  <si>
    <t>http://www.mfri.ru/</t>
  </si>
  <si>
    <t>http://minfin09.ru/</t>
  </si>
  <si>
    <t>https://minfin.bashkortostan.ru/</t>
  </si>
  <si>
    <t>http://mari-el.gov.ru/minfin/Pages/main.aspx</t>
  </si>
  <si>
    <t>http://minfin.tatarstan.ru/</t>
  </si>
  <si>
    <t>http://mfur.ru/</t>
  </si>
  <si>
    <t>http://minfin.cap.ru/</t>
  </si>
  <si>
    <t>http://www.minfin.kirov.ru/</t>
  </si>
  <si>
    <t>http://mf.nnov.ru/</t>
  </si>
  <si>
    <t>http://minfin.orb.ru/</t>
  </si>
  <si>
    <t>http://finance.pnzreg.ru/</t>
  </si>
  <si>
    <t>http://minfin-samara.ru/</t>
  </si>
  <si>
    <t>http://www.finupr.kurganobl.ru/</t>
  </si>
  <si>
    <t>http://minfin.midural.ru/</t>
  </si>
  <si>
    <t>http://www.minfin74.ru/</t>
  </si>
  <si>
    <t>http://www.depfin.admhmao.ru/</t>
  </si>
  <si>
    <t>http://www.minfin-altai.ru/</t>
  </si>
  <si>
    <t>http://www.r-19.ru/authorities/ministry-of-finance-of-the-republic-of-khakassia/common/</t>
  </si>
  <si>
    <t>http://fin22.ru/</t>
  </si>
  <si>
    <t>http://минфин.забайкальскийкрай.рф/</t>
  </si>
  <si>
    <t>http://minfin.krskstate.ru/</t>
  </si>
  <si>
    <t>http://gfu.ru/</t>
  </si>
  <si>
    <t>http://www.ofukem.ru/</t>
  </si>
  <si>
    <t>http://www.mfnso.nso.ru/</t>
  </si>
  <si>
    <t>http://mf.omskportal.ru/</t>
  </si>
  <si>
    <t>http://www.findep.org/</t>
  </si>
  <si>
    <t>http://minfin.sakha.gov.ru/</t>
  </si>
  <si>
    <t>https://minfin.khabkrai.ru/portal/Menu/Page/1</t>
  </si>
  <si>
    <t>Оценка показателя 7.2</t>
  </si>
  <si>
    <t>Ссылка на источник данных</t>
  </si>
  <si>
    <t>http://belksp.ru/</t>
  </si>
  <si>
    <t>http://www.kspbo.ru/deyatelnost/plan-deyatelnosti</t>
  </si>
  <si>
    <t>http://www.spvo.ru/activity/plans.html</t>
  </si>
  <si>
    <t>http://admoblkaluga.ru/sub/control_palata/activities/</t>
  </si>
  <si>
    <t>http://ksp46.ru/work/arrangements/</t>
  </si>
  <si>
    <t>http://ksp.mosreg.ru/content/plan-raboty</t>
  </si>
  <si>
    <t>http://www.ksp-orel.ru/plan-raboty/</t>
  </si>
  <si>
    <t>http://ksp.tmbreg.ru/18/20.html</t>
  </si>
  <si>
    <t>http://www.sptulobl.ru/activities/plan/</t>
  </si>
  <si>
    <t>http://www.kspalata76.yarregion.ru/Info/Plan.html</t>
  </si>
  <si>
    <t>http://ksp.karelia.ru/index.php?option=com_content&amp;view=article&amp;id=59&amp;Itemid=38</t>
  </si>
  <si>
    <t>http://ksp.rkomi.ru/left/deyat/plans/</t>
  </si>
  <si>
    <t>http://kspao.ru/Activities/PlansOfActivities/</t>
  </si>
  <si>
    <t>http://www.kspvo.ru/activitiesp/arrangement/</t>
  </si>
  <si>
    <t>http://kspra.ru/page.php?id=26</t>
  </si>
  <si>
    <t>http://ksp-ao.ru/flats_sold/plans_work/</t>
  </si>
  <si>
    <t>http://www.spdag.ru/activities</t>
  </si>
  <si>
    <t>http://www.kspkbr.ru/index.php/2012-06-22-11-50-48/plan-raboty-kontrolno-schetnoj-palaty</t>
  </si>
  <si>
    <t>http://www.kspkchr.ru/page/page64.html</t>
  </si>
  <si>
    <t>http://www.sp.e-mordovia.ru/plan-raboty.html</t>
  </si>
  <si>
    <t>http://www.gkk.udmurt.ru/inspections/plan/</t>
  </si>
  <si>
    <t>http://sp.orb.ru/pages/activity/plan.html</t>
  </si>
  <si>
    <t>http://sp-penza.ru/the-activities-of-the-chamber/work-plan/</t>
  </si>
  <si>
    <t>http://spuo.ru/activity/plan/</t>
  </si>
  <si>
    <t>http://www.ksp74.ru/list.php?cat=plans</t>
  </si>
  <si>
    <t>https://spyanao.ru/deyatelnost/planyi-rabotyi-schetnoj-palatyi/</t>
  </si>
  <si>
    <t>http://ksp04.ru/deyatelnost/plan-raboty-na-god</t>
  </si>
  <si>
    <t>http://sprt17.ru/?cat=8</t>
  </si>
  <si>
    <t>http://kspzab.ru/plan_of_action/</t>
  </si>
  <si>
    <t>http://irksp.ru/?page_id=109</t>
  </si>
  <si>
    <t>http://www.kspomskobl.ru/plans.html</t>
  </si>
  <si>
    <t>https://schetnaja-palata.sakha.gov.ru/Plan-raboti</t>
  </si>
  <si>
    <t>http://ksp27.ru/workplans</t>
  </si>
  <si>
    <t>http://spsakh.ru/work.php</t>
  </si>
  <si>
    <t>http://www.eao.ru/vlast--1/struktura/kontrolno-schetnaya-palata-eao/plany-i-otchety-ksp-eao/</t>
  </si>
  <si>
    <t>Размещается ли в открытом доступе на официальном сайте контрольно-счетного органа субъекта РФ информация о проведенных контрольно-счетным органом субъекта РФ контрольных мероприятиях, о выявленных при их проведении нарушениях, о внесенных представлениях и предписаниях?</t>
  </si>
  <si>
    <t>Комментарий</t>
  </si>
  <si>
    <t>http://www.eao.ru/isp-vlast/finansovoe-upravlenie-pravitelstva/</t>
  </si>
  <si>
    <t>http://chaogov.ru/vlast/organy-vlasti/depfin/</t>
  </si>
  <si>
    <t>https://minfin.ryazangov.ru/</t>
  </si>
  <si>
    <t>http://finance.pskov.ru/</t>
  </si>
  <si>
    <t>7.1. Имеется ли на сайте финансового органа субъекта РФ, баннер (ссылка) на официальный сайт контрольно-счетного органа субъекта РФ?</t>
  </si>
  <si>
    <t>Исходные данные и оценка показателя 7.1 "Имеется ли на сайте финансового органа субъекта РФ, баннер (ссылка) на официальный сайт контрольно-счетного органа субъекта РФ?"</t>
  </si>
  <si>
    <t>http://www.ksp62.ru/functions/plan/</t>
  </si>
  <si>
    <t>http://xn--80azebj.xn--p1ai/index3-1.html</t>
  </si>
  <si>
    <t>http://spalata-chr.ru/?type=2</t>
  </si>
  <si>
    <t>http://kspstav.ru/content/plany-raboty-kontrolno-schetnoj-palaty-stavropolskogo-kraja</t>
  </si>
  <si>
    <t>http://www.sprt.tatar/articles/6/102</t>
  </si>
  <si>
    <t>http://spso66.ru/activity/1</t>
  </si>
  <si>
    <t>http://www.sphmao.ru/about/activities/plan_raboty.php</t>
  </si>
  <si>
    <t>http://ksp.nso.ru/page/30</t>
  </si>
  <si>
    <t>https://www.ksp41.ru/deyatelnost/plan-raboti.php</t>
  </si>
  <si>
    <t xml:space="preserve">В целях оценки показателей раздела (за исключением показателя 7.1) учитываются сведения, размещенные в открытом доступе на официальном сайте контрольно-счетного органа субъекта РФ. </t>
  </si>
  <si>
    <t>В целях оценки показателя учитываются документ, удовлетворяющий следующим требованиям:</t>
  </si>
  <si>
    <t>В случае несоблюдения указанных требований оценка показателя принимает значение 0 баллов.</t>
  </si>
  <si>
    <t>Для оценки показателя, размещенные в открытом доступе сведения, как минимум, должны содержать:</t>
  </si>
  <si>
    <t>Допускается размещение информации в графическом формате.</t>
  </si>
  <si>
    <t>Да, размещается по результатам всех (100%) плановых контрольных мероприятий</t>
  </si>
  <si>
    <t>Да, размещается по результатам большей части (не менее 50%) плановых контрольных мероприятий</t>
  </si>
  <si>
    <t>Нет, не размещается, или размещается в части отдельных плановых контрольных мероприятий (менее 50%), или размещенная информация не отвечает требованиям</t>
  </si>
  <si>
    <t>Нет, не размещается, или размещается в части отдельных (менее 50%) плановых контрольных мероприятий, или размещенная информация не отвечает требованиям</t>
  </si>
  <si>
    <t>https://www.mos.ru/findep/</t>
  </si>
  <si>
    <t>http://finance.lenobl.ru/</t>
  </si>
  <si>
    <t>http://www.minfinchr.ru/</t>
  </si>
  <si>
    <t>http://www.mfsk.ru/</t>
  </si>
  <si>
    <t>http://www.minfin.donland.ru/</t>
  </si>
  <si>
    <t>https://fin.sev.gov.ru/</t>
  </si>
  <si>
    <t>http://ufo.ulntc.ru/</t>
  </si>
  <si>
    <t>http://egov-buryatia.ru/minfin/</t>
  </si>
  <si>
    <t>http://www.fin.amurobl.ru/</t>
  </si>
  <si>
    <t>http://www.yarregion.ru/depts/depfin/default.aspx</t>
  </si>
  <si>
    <t xml:space="preserve">К1 </t>
  </si>
  <si>
    <t xml:space="preserve">К2 </t>
  </si>
  <si>
    <t>http://www.sp-po.ru/planning/</t>
  </si>
  <si>
    <t>http://www.ksp48.ru/detksp/plan/</t>
  </si>
  <si>
    <t>http://ksp15.ru/%D0%B4%D0%B5%D1%8F%D1%82%D0%B5%D0%BB%D1%8C%D0%BD%D0%BE%D1%81%D1%82%D1%8C/%D0%B3%D0%BE%D0%B4%D0%BE%D0%B2%D1%8B%D0%B5-%D0%BF%D0%BB%D0%B0%D0%BD%D1%8B/</t>
  </si>
  <si>
    <t>В случае, если в плане контрольных мероприятий не обозначен явным образом тип мероприятия (контрольное, экспертно-аналитическое или иное), оценка показателя не осуществляется и принимает значение 0 баллов.</t>
  </si>
  <si>
    <t>7.1. Имеется ли на сайте финансового органа субъекта РФ баннер (ссылка) на официальный сайт контрольно-счетного органа субъекта РФ?</t>
  </si>
  <si>
    <t>Форма предоставления информации</t>
  </si>
  <si>
    <t>Баннер</t>
  </si>
  <si>
    <t>Ссылка</t>
  </si>
  <si>
    <t>http://ufin48.ru/Menu/Page/1</t>
  </si>
  <si>
    <t>https://dvinaland.ru/gov/iogv/minfin/</t>
  </si>
  <si>
    <t>https://df.gov35.ru/</t>
  </si>
  <si>
    <t>https://fincom.gov.spb.ru/</t>
  </si>
  <si>
    <t>https://minfin.rk.gov.ru/ru/index</t>
  </si>
  <si>
    <t>https://minfinkubani.ru/</t>
  </si>
  <si>
    <t>http://pravitelstvo.kbr.ru/oigv/minfin/</t>
  </si>
  <si>
    <t>http://minfin.alania.gov.ru/</t>
  </si>
  <si>
    <t>https://www.minfinrm.ru/</t>
  </si>
  <si>
    <t>http://mfin.permkrai.ru/</t>
  </si>
  <si>
    <t>http://www.yamalfin.ru/</t>
  </si>
  <si>
    <t>http://www.kamgov.ru/minfin</t>
  </si>
  <si>
    <t>http://www.ksp-vrn.ru/activity/work-plan/</t>
  </si>
  <si>
    <t>http://ksp37.ru/content/services/plan-deyatelnosti</t>
  </si>
  <si>
    <t>http://www.ksp.mos.ru/activity/year_plan/</t>
  </si>
  <si>
    <t>http://kspkuban.ru/?cat=11</t>
  </si>
  <si>
    <t>http://ksp-sev.ru/category/%D0%BF%D0%BB%D0%B0%D0%BD-%D1%80%D0%B0%D0%B1%D0%BE%D1%82%D1%8B/</t>
  </si>
  <si>
    <t>http://kcp.cap.ru/SiteMap.aspx?id=85747</t>
  </si>
  <si>
    <t>http://ksp.r52.ru/ru/9/333/</t>
  </si>
  <si>
    <t>http://sp-so.ru/activities/41</t>
  </si>
  <si>
    <t>http://kspkurgan.ru/plan</t>
  </si>
  <si>
    <t>http://www.minfin.rkomi.ru/#</t>
  </si>
  <si>
    <t>https://volgafin.volgograd.ru/</t>
  </si>
  <si>
    <t>Ссылка на источник данных (главная страница сайта финоргана)</t>
  </si>
  <si>
    <t>http://admoblkaluga.ru/sub/finan/</t>
  </si>
  <si>
    <t>https://www.tverfin.ru/</t>
  </si>
  <si>
    <t>http://minfin.karelia.ru/</t>
  </si>
  <si>
    <t>http://ebudget.primorsky.ru/Menu/Page/341</t>
  </si>
  <si>
    <t>https://minfin.49gov.ru/</t>
  </si>
  <si>
    <t>http://sakhminfin.ru/</t>
  </si>
  <si>
    <t>Имеется ли на сайте финансового органа субъекта РФ баннер (ссылка) на официальный сайт контрольно-счетного органа субъекта РФ?</t>
  </si>
  <si>
    <t>В целях оценки показателя учитывается баннер (ссылка), размещенный на главной странице официального сайта финансового органа непосредственно либо в составе группы других баннеров (ссылок) на дату проведения мониторинга. В целях оценки показателя поиск баннера (ссылки) в разделах (на страницах) сайта не осуществляется.</t>
  </si>
  <si>
    <t>Для оценки показателя размещенные в открытом доступе сведения, как минимум, должны содержать:</t>
  </si>
  <si>
    <t>Если сведения отсутствуют хотя бы по одной из вышеперечисленных позиций, мероприятие не учитывается в целях оценки показателя. Если содержательная информация о выявленных нарушениях (при их наличии) отсутствует, мероприятие не учитывается в целях оценки показателя.</t>
  </si>
  <si>
    <t>Для того, чтобы считаться общедоступной, информация о проведенном контрольном мероприятии должна быть размещена в течении трех месяцев с даты завершения контрольного мероприятия, указанного в плане контрольных мероприятий. В случае если указанное требование не выполняется, контрольное мероприятие не учитывается в целях оценки показателя.</t>
  </si>
  <si>
    <t>Если сведения отсутствуют хотя бы по одной из вышеперечисленных позиций, мероприятие не учитывается в целях оценки показателя. Если содержательная информация о принятых решениях и мерах по результатам внесенных представлений или предписаний отсутствует, мероприятие не учитывается в целях оценки показателей.</t>
  </si>
  <si>
    <t>https://admtyumen.ru/ogv_ru/gov/administrative/finance_department.htm, https://admtyumen.ru/ogv_ru/finance/finance/bugjet.htm</t>
  </si>
  <si>
    <t>Находится в разделе "Ссылки".</t>
  </si>
  <si>
    <t>Находится внизу страницы, тогда как на сайте имеется группа баннеров.</t>
  </si>
  <si>
    <t>Надпись на баннере плохочитаема (К1).</t>
  </si>
  <si>
    <t xml:space="preserve">а) наименование контрольного мероприятия; </t>
  </si>
  <si>
    <t xml:space="preserve">б) основание для проведения контрольного мероприятия (для плановых мероприятий – пункт плана контрольных мероприятий); </t>
  </si>
  <si>
    <t xml:space="preserve">в) сведения о выявленных при его проведении нарушениях либо об их отсутствии; </t>
  </si>
  <si>
    <t xml:space="preserve">г) сведения о внесенных представлениях и предписаниях (в случае их внесения). </t>
  </si>
  <si>
    <t>б) основание для проведения контрольного мероприятия (для плановых мероприятий должен быть указан пункт плана контрольных мероприятий);</t>
  </si>
  <si>
    <t xml:space="preserve">в) информацию о принятых решениях и мерах по результатам внесенных представлений или предписаний. </t>
  </si>
  <si>
    <t>Не указано время проведения мероприятий (месяц или квартал).</t>
  </si>
  <si>
    <t>http://www.ksp61.ru/work/plans/; http://www.ksp61.ru/work/checks/</t>
  </si>
  <si>
    <t>http://kspri.ru/deyatelnost/godovye-plany-rabot</t>
  </si>
  <si>
    <t>http://sp.samregion.ru/activity/plan/</t>
  </si>
  <si>
    <t>http://sp-ak.ru/index.php/2013-01-31-07-00-31/2014-09-28-13-19-28</t>
  </si>
  <si>
    <t>https://minfin.saratov.gov.ru/</t>
  </si>
  <si>
    <t>http://www.kspko.ru/</t>
  </si>
  <si>
    <t>http://xn----8sbyfbbgiwt0j2b.xn--p1ai/plan-raboty.html</t>
  </si>
  <si>
    <t>Раздел 7.    Финансовый контроль</t>
  </si>
  <si>
    <t>7.2. Размещен ли в открытом доступе на официальном сайте контрольно-счетного органа субъекта РФ план контрольных мероприятий контрольно-счетного органа субъекта РФ на 2020 год?</t>
  </si>
  <si>
    <t xml:space="preserve">В целях оценки показателя учитываются контрольные мероприятия, предусмотренные годовым планом контрольных мероприятий на 2018 год (в части мероприятий, запланированных на III и IV кварталы 2019 года) и годовым планом контрольных мероприятий на 2020 год (в части мероприятий, запланированных на I и II кварталы 2020 года). Изменения, внесенные в указанные планы, учитываются в том случае, если на дату проведения мониторинга размещена актуализированная версия плана. </t>
  </si>
  <si>
    <t>Если план контрольных мероприятий на 2019 год на дату проведения мониторинга отсутствовал в открытом доступе или не отвечал требованиям, указанным в пункте 7.2 настоящей анкеты, оценка показателя осуществляется только в части мероприятий, реализованных в 2020 году, и не может принимать максимальное значение. Если план контрольных мероприятий на 2020 год на дату проведения мониторинга отсутствовал в открытом доступе или не отвечал требованиям, указанным в пункте 7.2 настоящей анкеты, оценка показателя принимает значение 0 баллов.</t>
  </si>
  <si>
    <t xml:space="preserve">В целях оценки показателя учитываются контрольные мероприятия, предусмотренные годовым планом контрольных мероприятий на 2019 год (в части мероприятий, запланированных на IV квартал 2019 года) и годовым планом контрольных мероприятий на 2020 год (в части мероприятий, запланированных на I-III кварталы 2020 года). Изменения, внесенные в указанные планы, учитываются в том случае, если на дату проведения мониторинга размещена актуализированная версия плана. </t>
  </si>
  <si>
    <t>Размещен ли в открытом доступе на официальном сайте контрольно-счетного органа субъекта РФ план контрольных мероприятий контрольно-счетного органа субъекта РФ на 2020 год?</t>
  </si>
  <si>
    <t>https://minfin.rtyva.ru/</t>
  </si>
  <si>
    <t>http://kspkostroma.ru/deyatelnost/plany/god2020</t>
  </si>
  <si>
    <t>http://www.ksp67.ru/index.php?option=com_content&amp;view=article&amp;id=434:plan-raboty-2020&amp;catid=2:uncategorised&amp;Itemid=101</t>
  </si>
  <si>
    <t>http://kspto.ru/act/plans/2020</t>
  </si>
  <si>
    <t>http://ksp39.ru/index.php?option=com_content&amp;view=article&amp;id=847:plan-raboti-2020&amp;catid=40:posnovy&amp;Itemid=87</t>
  </si>
  <si>
    <t>http://www.ksplo.ru/plan_KSPLO</t>
  </si>
  <si>
    <t>http://www.kspmo.ru/deyatelnost/plan-raboty-.php</t>
  </si>
  <si>
    <t>http://ksp.org.ru/rubric/229/Na-2020-god</t>
  </si>
  <si>
    <t>http://sp-rc.ru/%D0%BF%D0%BB%D0%B0%D0%BD-%D0%BD%D0%B0-2020-%D0%B3%D0%BE%D0%B4/</t>
  </si>
  <si>
    <t>http://www.ksp34.ru/activity/plans/plan_rabotyi_na_2020_god/</t>
  </si>
  <si>
    <t>https://ksprb.bashkortostan.ru/documents/plans/</t>
  </si>
  <si>
    <t>https://ksppk.ru/otkrytye-dannye/plan-raboty/</t>
  </si>
  <si>
    <t>http://www.ksp43.ru/work-plans/1364</t>
  </si>
  <si>
    <t>http://rfspto.ru/?page_id=9540</t>
  </si>
  <si>
    <t>http://ksp19.ru/%D0%B4%D0%B5%D1%8F%D1%82%D0%B5%D0%BB%D1%8C%D0%BD%D0%BE%D1%81%D1%82%D1%8C/%D0%BF%D0%BB%D0%B0%D0%BD%D1%8B-%D1%80%D0%B0%D0%B1%D0%BE%D1%82%D1%8B/%D0%BF%D0%BB%D0%B0%D0%BD-%D1%80%D0%B0%D0%B1%D0%BE%D1%82%D1%8B-%D0%BA%D1%81%D0%BF-%D1%80%D1%85-2020/</t>
  </si>
  <si>
    <t>http://spkrk.ru/index.php/blog/plan-raboty/3030-2020</t>
  </si>
  <si>
    <t>http://audit.tomsk.ru/deyatelnost/plan_rabot/plan-raboty-2020/plan-raboty-2020.php</t>
  </si>
  <si>
    <t>http://sp03.ru/work/3/2020/</t>
  </si>
  <si>
    <t>http://ksp25.ru/working/2020_god/</t>
  </si>
  <si>
    <t>https://ksp-amur.ru/activity/work-plan/</t>
  </si>
  <si>
    <t>http://ksp49.ru/plan-rabot</t>
  </si>
  <si>
    <t>http://schet87.ru/deyatelnost/plan-rabotyi/plan-rabotyi-na-2020-god.html</t>
  </si>
  <si>
    <t>Исходные данные и оценка показателя 7.2 "Размещен ли в открытом доступе на официальном сайте контрольно-счетного органа субъекта РФ план контрольных мероприятий контрольно-счетного органа субъекта РФ на 2020 год?"</t>
  </si>
  <si>
    <t>Для того, чтобы считаться общедоступным, годовой план контрольных мероприятий должен быть утвержден и размещен в открытом доступе до 01 февраля 2020 года. В случае если указанное требование не выполняется, оценка показателя принимает значение 0 баллов.</t>
  </si>
  <si>
    <t>Баннер (ссылка) на официальный сайт контрольно-счетного органа субъекта РФ, размещенный на специализированном портале, предназначенном для размещения бюджетных данных для граждан, в целях оценки показателя не учитывается.                                                                                         В случае использования сокращений в наименовании контрольно-счетного органа на баннере (ссылке) или неразборчивой
надписи применяется понижающий коэффициент, используемый в связи с затрудненным поиском бюджетных данных.</t>
  </si>
  <si>
    <t>https://minfin.novreg.ru/</t>
  </si>
  <si>
    <t>https://spno.novreg.ru/plany-raboty.html</t>
  </si>
  <si>
    <t>http://depfin.adm44.ru/</t>
  </si>
  <si>
    <r>
      <t xml:space="preserve">а) </t>
    </r>
    <r>
      <rPr>
        <sz val="11"/>
        <color indexed="8"/>
        <rFont val="Times New Roman"/>
        <family val="1"/>
        <charset val="204"/>
      </rPr>
      <t xml:space="preserve">Размещен официальный документ, утвержденный председателем контрольно-счетного органа субъекта РФ или решением коллегии контрольно-счетного органа субъекта РФ (как минимум, должно быть указано, кем или каким документом и когда утвержден план). Проект плана, план без подписи уполномоченного лица или указания документа, которым утвержден план, план без указания даты подписания в целях оценки показателя не учитывается. Рекомендуется размещать документ в графическом формате. </t>
    </r>
  </si>
  <si>
    <r>
      <t xml:space="preserve">б) </t>
    </r>
    <r>
      <rPr>
        <sz val="11"/>
        <color indexed="8"/>
        <rFont val="Times New Roman"/>
        <family val="1"/>
        <charset val="204"/>
      </rPr>
      <t>В плане указаны наименования контрольных мероприятий с указанием проверяемого объекта или целевого назначения проверяемых средств;</t>
    </r>
  </si>
  <si>
    <r>
      <t xml:space="preserve">в) </t>
    </r>
    <r>
      <rPr>
        <sz val="11"/>
        <color indexed="8"/>
        <rFont val="Times New Roman"/>
        <family val="1"/>
        <charset val="204"/>
      </rPr>
      <t xml:space="preserve">Для каждого контрольного мероприятия указано время его проведения (месяц или квартал). В случае если в плане не указано время проведения контрольных мероприятий или оно указано как «год» либо как «I полугодие; «II полугодие», то такой план не учитывается в целях оценки показателя. </t>
    </r>
  </si>
  <si>
    <r>
      <t>Размещается ли в открытом доступе</t>
    </r>
    <r>
      <rPr>
        <sz val="11"/>
        <color indexed="8"/>
        <rFont val="Times New Roman"/>
        <family val="1"/>
        <charset val="204"/>
      </rPr>
      <t xml:space="preserve"> </t>
    </r>
    <r>
      <rPr>
        <b/>
        <sz val="11"/>
        <color indexed="8"/>
        <rFont val="Times New Roman"/>
        <family val="1"/>
        <charset val="204"/>
      </rPr>
      <t>на официальном сайте контрольно-счетного органа субъекта РФ информация о принятых решениях и мерах по внесенным контрольно-счетным органом субъекта РФ представлениям и предписаниям?</t>
    </r>
  </si>
  <si>
    <t>-</t>
  </si>
  <si>
    <t>Находится в разделе "Полезные ссылки", на сайте имеется также группа баннеров.</t>
  </si>
  <si>
    <t>В наименовании используется аббревиатура (сокращение), (К1).</t>
  </si>
  <si>
    <t>Размещено два одинаковых баннера.</t>
  </si>
  <si>
    <t>Размещен после установленного срока (после 18.02.2020 г.).</t>
  </si>
  <si>
    <t>План на 2020 год не размещен.</t>
  </si>
  <si>
    <t>В годовом плане не указано время проведения мероприятий (месяц или квартал).</t>
  </si>
  <si>
    <t>Размещен после установленного срока (после 18.02.2020).</t>
  </si>
  <si>
    <t>Имеется два баннера, один - в ленте баннеров; второй - зафиксирован, наименование на нем полностью не входит, появляется только при наведении мыши.</t>
  </si>
  <si>
    <t>Рекомендуется увеличить шрифт на баннере.</t>
  </si>
  <si>
    <t>Имеется баннер, переход на сайт по нему не осуществляется.</t>
  </si>
  <si>
    <t>В разделе "Власть" - "Структура", учтено с учетом организации данных на сайте.</t>
  </si>
  <si>
    <t>Годовой план не размещен.</t>
  </si>
  <si>
    <t>Исходные данные и оценка показателя 7.3 "Размещается ли в открытом доступе на официальном сайте контрольно-счетного органа субъекта РФ информация о проведенных контрольно-счетным органом субъекта РФ контрольных мероприятиях, о выявленных при их проведении нарушениях, о внесенных представлениях и предписаниях?"</t>
  </si>
  <si>
    <t>Оценка показателя 7.3</t>
  </si>
  <si>
    <t>Наличие плана контрольных мероприятий на 2019 год, соответствующего требованиям</t>
  </si>
  <si>
    <t>Наличие плана контрольных мероприятий на 2020 год, соответствующего требованиям</t>
  </si>
  <si>
    <t>Источник данных</t>
  </si>
  <si>
    <t xml:space="preserve">К1  </t>
  </si>
  <si>
    <t xml:space="preserve">К2          </t>
  </si>
  <si>
    <t>да</t>
  </si>
  <si>
    <t>https://www.kspbo.ru/deyatelnost/kontrolnaya-deyatelnost</t>
  </si>
  <si>
    <t>http://www.spvo.ru/activity/meropr/</t>
  </si>
  <si>
    <t>https://www.ksp-vrn.ru/activity/results-external-control/information-on-the-activities-carried-out/</t>
  </si>
  <si>
    <t>http://ksp37.ru/content/services/posled-kontrol/kontrol/Otchet-kontrol</t>
  </si>
  <si>
    <t>http://kspkostroma.ru/deyatelnost/control</t>
  </si>
  <si>
    <t>http://ksp46.ru/work/test-actions/</t>
  </si>
  <si>
    <t>http://www.ksp48.ru/detksp/kontrolmerp/</t>
  </si>
  <si>
    <t>http://ksp.mosreg.ru/node/714</t>
  </si>
  <si>
    <t>http://www.ksp-orel.ru/kontrolnaya-deyatelnost/</t>
  </si>
  <si>
    <t>http://www.ksp62.ru/functions/checkinfo/</t>
  </si>
  <si>
    <t>http://ksp67.ru/index.php/deyatelnost/plany-rabot-6</t>
  </si>
  <si>
    <t>https://ksp.tmbreg.ru/18/58.html</t>
  </si>
  <si>
    <t>http://kspto.ru/act/activity/control</t>
  </si>
  <si>
    <t>http://www.sptulobl.ru/activities/control/</t>
  </si>
  <si>
    <t>http://www.kspalata76.yarregion.ru/Info_kmo.html</t>
  </si>
  <si>
    <t xml:space="preserve">г. Москва </t>
  </si>
  <si>
    <t>http://www.ksp.mos.ru/activity/index.php</t>
  </si>
  <si>
    <t>http://ksp.karelia.ru/index.php?option=com_content&amp;view=article&amp;id=10&amp;Itemid=18</t>
  </si>
  <si>
    <t>http://ksp.rkomi.ru/page/16695/</t>
  </si>
  <si>
    <t>http://kspao.ru/Activities/ControlActivities/</t>
  </si>
  <si>
    <t>http://www.kspvo.ru/activitiesp/km/</t>
  </si>
  <si>
    <t>нет</t>
  </si>
  <si>
    <t>В плане на 2020 не указано время проведения мероприятий, невозможно провести оценку показателя.</t>
  </si>
  <si>
    <t>http://ksp39.ru/index.php?option=com_content&amp;view=category&amp;id=41&amp;Itemid=81</t>
  </si>
  <si>
    <t>http://www.ksplo.ru/proverka_otchet; http://www.ksplo.ru/predstavleniya</t>
  </si>
  <si>
    <t>http://www.kspmo.ru/deyatelnost/kontrolnaya-deyatelnost.php</t>
  </si>
  <si>
    <t>https://spno.novreg.ru/informaciya-o-provedennyh-kontrol-nyh-i-ekspertno-analiticheskih-meropriyatiyah.html</t>
  </si>
  <si>
    <t>План на 2019 год отсутствует, невозможно провести оценку показателя.</t>
  </si>
  <si>
    <t>План на 2020 год отсутствует, невозможно провести оценку показателя.</t>
  </si>
  <si>
    <t>http://www.sp-po.ru/activity/control/2019/</t>
  </si>
  <si>
    <t>г. Санкт-Петербург</t>
  </si>
  <si>
    <t>http://ksp.org.ru/rubric/633200016/Kontrolno-revizionnaya-deyatelnost</t>
  </si>
  <si>
    <t>http://xn--80azebj.xn--p1ai/index3-2.html</t>
  </si>
  <si>
    <t>http://kspra.ru/page.php?id=21</t>
  </si>
  <si>
    <t>http://xn----8sbyfbbgiwt0j2b.xn--p1ai/kontrol-nye-meropriyatiya.html</t>
  </si>
  <si>
    <t>http://sp-rc.ru/%D0%BA%D0%BE%D0%BD%D1%82%D1%80%D0%BE%D0%BB%D1%8C%D0%BD%D1%8B%D0%B5-%D0%BC%D0%B5%D1%80%D0%BE%D0%BF%D1%80%D0%B8%D1%8F%D1%82%D0%B8%D1%8F/</t>
  </si>
  <si>
    <t>http://kspkuban.ru/?cat=13</t>
  </si>
  <si>
    <t>http://ksp-ao.ru/flats_sold/km/km-h/</t>
  </si>
  <si>
    <t>http://ksp34.ru/activity/control_measures/2018_god22/</t>
  </si>
  <si>
    <t>http://www.ksp61.ru/work/checks/</t>
  </si>
  <si>
    <t>http://ksp-sev.ru/%d0%bf%d0%bb%d0%b0%d0%bd-%d1%80%d0%b0%d0%b1%d0%be%d1%82%d1%8b-%d0%bd%d0%b0-2019-%d0%b3%d0%be%d0%b4/</t>
  </si>
  <si>
    <t>http://www.spdag.ru/activities/18</t>
  </si>
  <si>
    <t xml:space="preserve">да </t>
  </si>
  <si>
    <t>http://kspri.ru/deyatelnost/kontrolno-revizionnaya</t>
  </si>
  <si>
    <t>http://www.kspkbr.ru/index.php/2012-06-22-11-50-48/materialy-kontrolnykh-meropriyatij</t>
  </si>
  <si>
    <t>http://www.kspkchr.ru/page/page313.html</t>
  </si>
  <si>
    <t>http://ksp15.ru/%d0%b4%d0%b5%d1%8f%d1%82%d0%b5%d0%bb%d1%8c%d0%bd%d0%be%d1%81%d1%82%d1%8c/%d0%b3%d0%be%d0%b4%d0%be%d0%b2%d1%8b%d0%b5-%d0%bf%d0%bb%d0%b0%d0%bd%d1%8b/</t>
  </si>
  <si>
    <t>Информация размещается в сводном виде, не отвечает требованиям.</t>
  </si>
  <si>
    <t>http://spalata-chr.ru/?type=12</t>
  </si>
  <si>
    <t>http://kspstav.ru/content/informacija-o-kontrolnyh-meroprijatijah</t>
  </si>
  <si>
    <t>https://ksprb.bashkortostan.ru/activity/16118/</t>
  </si>
  <si>
    <t>http://mari-el.gov.ru/gsp/Pages/iam.aspx</t>
  </si>
  <si>
    <t>http://www.sp.e-mordovia.ru/informatsiya-o-kontrolnykh-meropriyatiyakh.html</t>
  </si>
  <si>
    <t>https://sprt.tatar/articles/68</t>
  </si>
  <si>
    <t>https://gkk.udmurt.ru/inspections/control/index.php</t>
  </si>
  <si>
    <t>https://ksppk.ru/otkrytye-dannye/kontrolno-revizionnaya-deyatelnost-ksp/otchety-po-godam/</t>
  </si>
  <si>
    <t>http://www.ksp43.ru/control-and-analytical</t>
  </si>
  <si>
    <t>http://ksp.r52.ru/ru/11/</t>
  </si>
  <si>
    <t>http://sp.orb.ru/pages/activity/kontrol.html</t>
  </si>
  <si>
    <t>http://sp-penza.ru/the-activities-of-the-chamber/information-about-control-and-expert-analytical-activities/</t>
  </si>
  <si>
    <t>http://sp-so.ru/activities/45</t>
  </si>
  <si>
    <t>http://spuo.ru/activity/events/</t>
  </si>
  <si>
    <t>http://kspkurgan.ru/auditing</t>
  </si>
  <si>
    <t>http://spso66.ru/activity/2</t>
  </si>
  <si>
    <t>http://rfspto.ru/deyatelnost/kontrolnaya-deyatelnost/</t>
  </si>
  <si>
    <t>да (с учетом размещения квартальных планов)</t>
  </si>
  <si>
    <t>http://ksp74.ru/document.php?name=aud_reports</t>
  </si>
  <si>
    <t>https://www.sphmao.ru/about/activities/rezultats/index.php</t>
  </si>
  <si>
    <t>https://spyanao.ru/deyatelnost/kontrolnaya-i-ekspertno-analiticheskaya-deyatelnost/ekspertno-analiticheskie-meropriyatiya/</t>
  </si>
  <si>
    <t>http://ksp04.ru/deyatelnost/informatsiya-o-provedennykh-kontrolnykh-i-ekspertno-analiticheskikh-meropriyatiyakh</t>
  </si>
  <si>
    <t>http://sprt17.ru/?cat=6</t>
  </si>
  <si>
    <t>http://ksp19.ru/%D0%B4%D0%B5%D1%8F%D1%82%D0%B5%D0%BB%D1%8C%D0%BD%D0%BE%D1%81%D1%82%D1%8C/%D0%BE%D1%82%D1%87%D0%B5%D1%82%D1%8B/</t>
  </si>
  <si>
    <t>http://sp-ak.ru/index.php/2013-01-31-07-00-31/2014-09-28-13-21-49</t>
  </si>
  <si>
    <t>http://spkrk.ru/index.php/blog/kontrolnye-meropriyatiya</t>
  </si>
  <si>
    <t>http://irksp.ru/?page_id=9048</t>
  </si>
  <si>
    <t>Кемеровская область - Кузбасс</t>
  </si>
  <si>
    <t>http://ksp.nso.ru/news?field_tags_tid[]=12</t>
  </si>
  <si>
    <t>http://omskportal.ru/society/other/ksp/otrasl/results</t>
  </si>
  <si>
    <t>http://audit.tomsk.ru/deyatelnost/plan_rabot/</t>
  </si>
  <si>
    <t>http://sp03.ru/work/krd</t>
  </si>
  <si>
    <t>https://schetnaja-palata.sakha.gov.ru/deyatelnost</t>
  </si>
  <si>
    <t>http://kspzab.ru/control/</t>
  </si>
  <si>
    <t>https://www.ksp41.ru/deyatelnost/KM/</t>
  </si>
  <si>
    <t>http://ksp25.ru/working/</t>
  </si>
  <si>
    <t>http://ksp27.ru/information</t>
  </si>
  <si>
    <t>https://ksp-amur.ru/activity/</t>
  </si>
  <si>
    <t>http://ksp49.ru/proverki</t>
  </si>
  <si>
    <t>http://spsakh.ru/work_15.php</t>
  </si>
  <si>
    <t>http://www.eao.ru/vlast--1/struktura/kontrolno-schetnaya-palata-eao/deyatelnost-ksp-eao/#11</t>
  </si>
  <si>
    <t>http://schet87.ru/deyatelnost/kontrolnaya-deyatelnost/kontrolnaya-deyatelnost-2019-god.html</t>
  </si>
  <si>
    <t>Исходные данные и оценка показателя 7.4 "Размещается ли в открытом доступе на официальном сайте контрольно-счетного органа субъекта РФ информация о принятых решениях и мерах по внесенным контрольно-счетным органом субъекта РФ представлениям и предписаниям?"</t>
  </si>
  <si>
    <t>Оценка показателя 7.4</t>
  </si>
  <si>
    <t>Соотношение мероприятий, информация о принятых решениях и мерах по которым размещена в открытом доступе, к запланированным, за весь рассматриваемый период</t>
  </si>
  <si>
    <t>Наличие плана контрольных мероприятий на 2019 год</t>
  </si>
  <si>
    <t>Наличие плана контрольных мероприятий на 2020 год</t>
  </si>
  <si>
    <t>https://www.ksp-vrn.ru/activity/results-external-control/remediation/</t>
  </si>
  <si>
    <t>http://ksp37.ru/content/services/posled-kontrol</t>
  </si>
  <si>
    <t>Информация не размещается.</t>
  </si>
  <si>
    <t>http://ksp46.ru/work/predstavleniya-predpisaniya/</t>
  </si>
  <si>
    <t>http://www.ksp48.ru/detksp/zamustksp/</t>
  </si>
  <si>
    <t>http://www.sptulobl.ru/activities/solving-problems/</t>
  </si>
  <si>
    <t>http://kspao.ru/Activities/MeasuresOfBudgetaryCoercion/</t>
  </si>
  <si>
    <t>В плане на 2019 год не указано время проведения мероприятий, невозможно провести оценку показателя.</t>
  </si>
  <si>
    <t>В плане на 2020 год не указано время проведения мероприятий, невозможно провести оценку показателя.</t>
  </si>
  <si>
    <t>http://www.kspmo.ru/deyatelnost/predstavleniya-i-predpisaniya-.php</t>
  </si>
  <si>
    <t>https://spno.novreg.ru/2019.html</t>
  </si>
  <si>
    <t>Размещенные сведения не содержат информацию о принятых решениях и мерах.</t>
  </si>
  <si>
    <t>Мероприятий, завершающихся в I-II кварталах, планом не предусмотрено.</t>
  </si>
  <si>
    <t>да (размещен после установленного срока)</t>
  </si>
  <si>
    <t>http://www.kspkchr.ru/page/page305.html</t>
  </si>
  <si>
    <t>http://ksp15.ru/%d0%b4%d0%b5%d1%8f%d1%82%d0%b5%d0%bb%d1%8c%d0%bd%d0%be%d1%81%d1%82%d1%8c/%d0%b8%d0%bd%d1%84%d0%be%d1%80%d0%bc%d0%b0%d1%86%d0%b8%d1%8f-%d0%be-%d0%bc%d0%b5%d1%80%d0%be%d0%bf%d1%80%d0%b8%d1%8f%d1%82%d0%b8%d1%8f%d1%85/</t>
  </si>
  <si>
    <t>http://kspstav.ru/content/realizacija-predstavlenij-i-predpisanij-0</t>
  </si>
  <si>
    <t>https://ksprb.bashkortostan.ru/activity/16122/</t>
  </si>
  <si>
    <t>http://www.sp.e-mordovia.ru/informatsiya-o-prinyatykh-po-vnesennym-predstavleniyam-resheniyakh-i-merakh.html</t>
  </si>
  <si>
    <t>http://www.sprt.tatar/articles/6/99</t>
  </si>
  <si>
    <t>https://ksppk.ru/otkrytye-dannye/kontrolno-revizionnaya-deyatelnost-ksp/otchety-po-godam/otchety-za-2019-god/</t>
  </si>
  <si>
    <t>http://www.ksp43.ru/result_of_monitoring</t>
  </si>
  <si>
    <t>http://sp.samregion.ru/activity/control-action/</t>
  </si>
  <si>
    <t>http://kspkurgan.ru/solushions</t>
  </si>
  <si>
    <t>http://spso66.ru/activity/4</t>
  </si>
  <si>
    <t>http://rfspto.ru/?page_id=49</t>
  </si>
  <si>
    <t>https://spyanao.ru/deyatelnost/kontrolnaya-i-ekspertno-analiticheskaya-deyatelnost/</t>
  </si>
  <si>
    <t>http://ksp04.ru/deyatelnost/ispolnenie-predstavlenij</t>
  </si>
  <si>
    <t>http://sp-ak.ru/index.php/2013-01-31-07-00-31/2014-09-28-13-22-31</t>
  </si>
  <si>
    <t>http://irksp.ru/?page_id=6966</t>
  </si>
  <si>
    <t>http://kspko.ru/pages/otchety</t>
  </si>
  <si>
    <t>https://schetnaja-palata.sakha.gov.ru/deyatelnost/snjatye-s-kontrolja-predstavlenija-i-predpisanija</t>
  </si>
  <si>
    <t>По мероприятиям 2.25, 2.42 плана на 2019 год нарушений не выявлено.</t>
  </si>
  <si>
    <t>http://spsakh.ru/work_18.php</t>
  </si>
  <si>
    <t>http://schet87.ru/deyatelnost/o-prinyatyix-po-vnesennyim-predstavleniyam-i-predpisaniyam-resheniyax/za-2019-god/predstavlenie-%E2%84%961/p.html</t>
  </si>
  <si>
    <t>Оценка показателя проведена в период с 30 марта по 8 апреля 2020 г.; контрольная проверка 05.06.2020 г.</t>
  </si>
  <si>
    <t>Мониторинг и оценка показателей проведены 18.02.2020 г., 08.04.2020 г., контрольная проверка 05.06.2020 г.</t>
  </si>
  <si>
    <t>АНКЕТА ДЛЯ СОСТАВЛЕНИЯ РЕЙТИНГА СУБЪЕКТОВ РОССИЙСКОЙ ФЕДЕРАЦИИ ПО УРОВНЮ ОТКРЫТОСТИ БЮДЖЕТНЫХ ДАННЫХ В 2020 ГОДУ (в ред. от 18.05.2020)</t>
  </si>
  <si>
    <t>В годовом плане не указано время проведения мероприятий, учтено с учетом сроков размещения квартальных планов (план на 1 квартал размещен одновременно с годовым, план на 2 квартал размещен по состоянию на 05.06.2020, план на 3 квартал размещен по состоянию на 22.07.2020).</t>
  </si>
  <si>
    <t>Соотношение количества мероприятий, информация по которым размещена в открытом доступе, к количеству запланированных, за весь рассматриваемый период</t>
  </si>
  <si>
    <t>Количество запланированных контрольных мероприятий</t>
  </si>
  <si>
    <t>Соотношение количества мероприятий, информация о которых размещена в открытом доступе, к количеству запланированных</t>
  </si>
  <si>
    <t xml:space="preserve">Комментарий по контрольным мероприятиям, которые завершаются в IV квартале 2019 г. </t>
  </si>
  <si>
    <t xml:space="preserve">Сведения о контрольных мероприятиях, которые завершаются в IV квартале 2019 года * </t>
  </si>
  <si>
    <t>Сведения о контрольных мероприятиях, которые завершаются в I-III кварталах 2020 года *</t>
  </si>
  <si>
    <t>Примечание. * Согласно плану контрольных мероприятий на соответствующий год, размещенному в открытом доступе на дату проведения мониторинга и оценки показателя.</t>
  </si>
  <si>
    <t xml:space="preserve">Количество запланированных контрольных мероприятий </t>
  </si>
  <si>
    <t>Комментарий по контрольным мероприятиям, которые завершаются в I-III кварталах 2020 год</t>
  </si>
  <si>
    <t>Пункт 27 плана на 2019 год перенесен на 2020 год.</t>
  </si>
  <si>
    <t>Нет информации по пункту 2.2.2 плана на 2019 год</t>
  </si>
  <si>
    <t>В годовом плане не указано время проведения мероприятий (месяц или квартал), невозможно провести оценку показателя.</t>
  </si>
  <si>
    <t>Пункты 3 и 7 плана на 2019 год перенесены на 2020 год.</t>
  </si>
  <si>
    <t>нет (не отвечает требованиям)</t>
  </si>
  <si>
    <t>Пункт 4 плана перенесен на 2020 год.</t>
  </si>
  <si>
    <t xml:space="preserve">Пункты 1.1.3 и 1.10 плана на 2019 год перенесены на 2020 год. Сведения за 2019 год находятся в самостоятельном разделе "Архив" (К1), рекомендуется включить его в качестве подраздела в раздел "Контрольные мероприятия". </t>
  </si>
  <si>
    <t>Рекомендуется вносить изменения в годовой план до окончания мероприятия (мероприятия, запланированные на I и II кварталы, исключили в октябре и декабре 2020 года).</t>
  </si>
  <si>
    <t>Группировка данных осуществляется по фамилиям аудиторов (К1).</t>
  </si>
  <si>
    <t>Количество контрольных мероприятий, информация о которых размещена в открытом доступе в установленный срок</t>
  </si>
  <si>
    <t>Соотношение количества мероприятий, информация о принятых решениях и мерах по которым размещена в открытом доступе, к количеству запланированных</t>
  </si>
  <si>
    <t>Комментарий по контрольным мероприятиям, которые завершаются в III и IV квартале 2019 года</t>
  </si>
  <si>
    <t>По контрольным мероприятиям, которые завершаются в I-II кварталах 2020 года*</t>
  </si>
  <si>
    <t>Сведения о контрольных мероприятиях, которые завершаются в III и IV квартале 2019 года*</t>
  </si>
  <si>
    <t>Комментарий по контрольным мероприятиям, которые завершаются в I-II кварталах 2020 года</t>
  </si>
  <si>
    <t>http://mari-el.gov.ru/gsp/Pages/plans.aspx</t>
  </si>
  <si>
    <t>да (квартальные планы)</t>
  </si>
  <si>
    <t>Нет информации по 3 мероприятиям плана (экосистема цифровой экономики; профессиональное и предпрофессиональное образование, Управление записи актов гражданского состояния). В плане не указана нумерация пунктов, мероприятия не сгруппированы по типам (К1).</t>
  </si>
  <si>
    <t>Рекомендуется вносить изменения в план до окончания мероприятия (например, по пунктам  1.1.9, 1.4.4, 1.9 плана на 2020 год указан срок I, II квартал 2020 г., а изменения в план внесены 11.09.2020).</t>
  </si>
  <si>
    <t>В информации о результатах контрольного мероприятия пункты плана, указанные в качестве основания проведения мероприятий, по отдельным мероприятиям не сопадают с пунктами плана контрольных мероприятий на 2020 год (например, по пункту 3.6 плана в информации  результатах номер мероприятия не указан; для мероприятия 2.2.2.1 указан номер 2.2.2.1.1).</t>
  </si>
  <si>
    <t xml:space="preserve">Нет информации по пункту 1.22 плана на 2020 год (по состоянию на 25.01.2021). </t>
  </si>
  <si>
    <t xml:space="preserve">Информация не размещается. Сведения за 2019 год находятся в самостоятельном разделе "Архив" (К1), рекомендуется включить его в качестве подраздела в раздел "Контрольные мероприятия". </t>
  </si>
  <si>
    <t>http://ksp.org.ru/rubric/195/Predstavleniya-i-predpisaniya; http://ksp.org.ru/rubric/208/INFORMACIYa-O-PRINYaTYH-MERAH</t>
  </si>
  <si>
    <t>Информация размещается по отдельным мероприятиям после установленного срока.</t>
  </si>
  <si>
    <t>https://gkk.udmurt.ru/inspections/result_control/untitled.php</t>
  </si>
  <si>
    <t>Нет информации по пунктам 36, 41 плана на 2020 год (по состоянию на 22.01.2021).</t>
  </si>
  <si>
    <t>Нет информации по пункту 3.4 плана на 2020 год (по состоянию на 22.01.2021).</t>
  </si>
  <si>
    <t xml:space="preserve">Нет информации по пунктам 3.7, 3.8, 3.10 плана на 2019 год (по состоянию на 19.05.2020). </t>
  </si>
  <si>
    <t>Нет информации по пунктам 1, 4 плана на 2020 год (по состоянию на 25.01.2021).</t>
  </si>
  <si>
    <t xml:space="preserve">Нет информации по пункту 3.5 плана на 2020 год (по состоянию на 27.01.2021). </t>
  </si>
  <si>
    <t>Информация по пунктам плана 1.15 и 1.17 объединена, пункты плана в качестве основания для проведения контрольного мероприятия не указаны. Рекомендуется указывать в информации о результатах пункты плана контрольных мероприятий, с соответствии с которым реализуется мероприятие.</t>
  </si>
  <si>
    <t>Информация по пунктам 1, 2, 4 плана на 2020 год размещена после установленного срока (даты указаны на сайте).</t>
  </si>
  <si>
    <t xml:space="preserve">Нет информации по пункту 2.9 плана на 2020 год (по состоянию на 01.02.2021). </t>
  </si>
  <si>
    <t>Нет информации по пунктау 1.19  плана на 2019 год (по состоянию на 15.06.2020).</t>
  </si>
  <si>
    <t>В 2021 году информация перемещена в архив, для просмотра требуется авторизация, которая работает некорректно, после авторизации ссылки не открываются (К1). Нет информации по пунктам 1.11, 1.16, 1.17 плана на 2019 год.</t>
  </si>
  <si>
    <t>Нет информации по пунктам 1.21, 1.40, 1.41, 1.47 плана на 2020 год (по состоянию на 01.02.2021).</t>
  </si>
  <si>
    <t>Нет информации по пункту 18 плана на 2020 год (по состоянию на 01.02.2021).</t>
  </si>
  <si>
    <t>Нет информации по пунктам 1.7, 1.11 плана на 2020 год (по состоянию на 01.02.2021).</t>
  </si>
  <si>
    <t>Нет информации по пунктам 1.29, 1.35 плана на 2020 год (по состоянию на 01.02.2021).</t>
  </si>
  <si>
    <t>Нет информации по пунктам 1.16, 1.34, 1.35, 1.36 плана на 2019 год (по состоянию на 08.07.2020).</t>
  </si>
  <si>
    <t>Нет информации по пунктам 2.5.7, 2.5.8, 2.5.9, 2.5.10, 2.16.3, 2.16.4, 2.16.5, 2.16.6, 2.16.7, 2.16.8, 2.16.9 плана на 2020 год (по состоянию на 02.02.2021).</t>
  </si>
  <si>
    <t>Нет информации по пункту 2.4 плана на 2020 год (по состоянию на 01.01.2021). Пункты 2.6 и 2.16 исключены из плана на 2020 год 29.12.2020.</t>
  </si>
  <si>
    <t>Нет информации по пункту 3 плана на 2020 год (по состоянию на 29.03.2021).</t>
  </si>
  <si>
    <t xml:space="preserve">Нет информации по пунктам 7, 8 плана на 2020 год (по состоянию на 26.01.2021). </t>
  </si>
  <si>
    <t>Нет информации по пункту 1.8.1 плана на 2020 год (по состоянию на 27.01.2021).</t>
  </si>
  <si>
    <t>Нет информации по пункту 1.20 плана на 2019 год (по состоянию на 01.06.2020).</t>
  </si>
  <si>
    <t>Нет информации по пунктам 2.1.4, 2.2.1, 2.2.4, 2.2.5, 2.2.13, 2.3.3, 2.3.5, 2.4.3, 2.4.4, 2.4.5, 2.4.6, 2.4.7, 2.4.8, 2.4.9 плана на 2019 год (по состоянию на 04.06.2020). Пункты 2.2.7, 2.3.7, 2.4.13, 2.4.14 плана на 2019 год перенесены на 2020 год.</t>
  </si>
  <si>
    <t>В плане на 2020 год нет нумерации пунктов, в информации о проведенных мероприятиях указаны номера пунктов. В установленные сроки размещена информация по 7 мероприятиям плана (по состоянию на 29.03.2021).</t>
  </si>
  <si>
    <t>Нет информации по пункту 2.5.4 плана на 2020 год (по состоянию на 01.02.2021).</t>
  </si>
  <si>
    <t>Информация не размещена.</t>
  </si>
  <si>
    <t>Информация не отвечает требованиям (указано, что информация будет размещена после рассмотрения Коллегией, или что срок не наступил, или что снято с контроля).</t>
  </si>
  <si>
    <t>http://mari-el.gov.ru/gsp/Pages/kontrol_meropr_2019.aspx</t>
  </si>
  <si>
    <t>Информация не размещена (по состоянию на 27.01.2021).</t>
  </si>
  <si>
    <t>Нет информации по пунктам 1.38, 1.21, 1.41, 1.47 плана на 2020 год (по состоянию на 01.02.2021).</t>
  </si>
  <si>
    <t>По пункту 9.1 нет информации, по пунктам 5.1, 5.2,7.2, 8.2 информация не отвечает требованиям (содержательная информация о принятых мерах отсутствует). По пункту 9.3 представления и предписания не направлялись.</t>
  </si>
  <si>
    <t>По пунктам 4.1, 6,3, 7.4, 9.2 плана на 2019 год информация не отвечает требованиям (содержательная информация о принятых мерах отсутствует), по другим пунктам представлен минимум информации.</t>
  </si>
  <si>
    <t>По пунктам 1.3, 1.10 плана на 2020 год представления и предписания не направлялись, по пункту 1.6 плана на 2020 год по состоянию на 31.03.2021 указано, что ведется работа.</t>
  </si>
  <si>
    <t>По пункту 3.11 плана на 2019 год представления и предписания не направлялись.</t>
  </si>
  <si>
    <t>Размещенная информация не отвечает требованиям (отсутствует содержательная информация о принятых мерах).</t>
  </si>
  <si>
    <t>Нет информации по пунктам 1.14, 1.15, 1.27, 1.28, 1.37, 1.57, 1.58, 1.71, 1.72 плана на 2020 год (по состоянию на 01.02.2021). В 2021 году план на 2020 год недоступен.</t>
  </si>
  <si>
    <t>Информация не размещена. Группировка данных по фамилиям аудиторов (К1).</t>
  </si>
  <si>
    <t>Информация размещается в 3 подразделах, учтены сведения, размещенные в подразделе "Снятые с контроля представления и предписания"; в наименованиях ссылок в ряде случаев указан только адресат, которому направлено представление или предписание (К1).</t>
  </si>
  <si>
    <t>Информация не размещается. Мероприятий, завершающихся в I-II кварталах 2020 года, планом не предусмотрено.</t>
  </si>
  <si>
    <t xml:space="preserve">Информация размещена только по пунктам 1.23, 1.32, 1.37 плана на 2019 год (по состоянию на 08.07.2020). </t>
  </si>
  <si>
    <t>Информация размещена только по пункту 1.23 плана на 2020 год (по состоянию на 01.02.2021).</t>
  </si>
  <si>
    <t>Информация по пункту 2.1.1 плана на 2020 год не размещена (не обнаружена). Некоторые наименования ссылок не соответствуют в полной мере наименованию мероприятия в плане (К1).</t>
  </si>
  <si>
    <t>Информация не размещена. Некоторые наименования ссылок не соответствуют в полной мере наименованию мероприятия в плане (К1).</t>
  </si>
  <si>
    <t>Нет информации по пунктам 2.5.6-2.5.10, 2.6, 2.10, 2.16.1, 2.16.3-2.16.9, 2.17 плана на 2020 год (по состоянию на 02.02.2021). Некоторые наименования ссылок не передают содержание контрольного мероприятия (К1).</t>
  </si>
  <si>
    <t>Информация не  размещается.</t>
  </si>
  <si>
    <t>По пунктам 2.9.1, 2.9.2, 2.9.3 информация размещена после установленного срока, даты указаны в составе информации.</t>
  </si>
  <si>
    <t>Информация не размещается, мероприятий, завершающихся в I, II кварталах 2020 года, планом не предусмотрено.</t>
  </si>
  <si>
    <t>Нет информации по пункту 3.2 плана на 2019 год (по состоянию на 31.03.2021).</t>
  </si>
  <si>
    <t>Создан новый сайт, по баннеру с сайта финансового органа и законодательного органа переход на сайт КСП не осуществляется, в браузере через поиск первым выдается адрес: http://spno.nov.ru/, зайти на который невозможно.</t>
  </si>
  <si>
    <t>Нет информации по пункту 1.9 плана на 2020 год, пунктам 1.25, 1.31 плана на 2019 год (переходящие на 2020 год), (по состоянию на 30.03.2021).</t>
  </si>
  <si>
    <t>Информация размещается с 2020 года, там же, где размещены сведения о результатах мероприятия.</t>
  </si>
  <si>
    <t>Информация размещается после установленного срока.</t>
  </si>
  <si>
    <t>По пункту 1.36 плана на 2019 год представления и предписания не направлялись, по пункту 1.16 плана на 2019 год по состоянию на 31.03.2021 указано, что ведется работа.</t>
  </si>
  <si>
    <t>Экспертно-аналитические и контрольные мероприятия представлены в годовом плане в одном разделе (К1).</t>
  </si>
  <si>
    <t>Нет информации по пункту 2.1  плана на 2019 год (по состоянию на 15.06.2020). Информация размещается  сводном виде, поквартально. Экспертно-аналитические и контрольные мероприятия представлены в годовом плане в одном разделе (К1).</t>
  </si>
  <si>
    <t>Нет информации по пункту 3.1 плана на 2020 год (по состоянию на 01.02.2021). Информация размещается в сводном виде поквартально. Экспертно-аналитические и контрольные мероприятия представлены в годовом плане в одном разделе (К1).</t>
  </si>
  <si>
    <t>Информация размещается в сводном виде, поквартально. Нет информации по пунктам 2.1, 2.15, 2.20 (по двум учреждениям), 2.21 (по состоянию на 15.06.2020). По одному мероприятию представления, предписания не направлялись. Экспертно-аналитические и контрольные мероприятия представлены в годовом плане в одном разделе (К1).</t>
  </si>
  <si>
    <t>Нет информации по пунктам 1, 5, 9  плана на 2020 год (по состоянию на 01.02.2021).</t>
  </si>
  <si>
    <t>Нет информации по пунктам  2.10, 2.11 плана на 2019 год (по состоянию на 01.02.2021).</t>
  </si>
  <si>
    <t>Нет информации по пункту 1.3 плана на 2020 год (по состоянию на 25.01.2021).</t>
  </si>
  <si>
    <t>Нет информации по пунктам  2.3, 2.4 плана на 2020 год (по состоянию на 19.01.2021).</t>
  </si>
  <si>
    <t>Нет информации по пунктам 15, 18, 25, 33 плана на 2019 год (по состоянию на 18.05.2020). Пункты 21, 34 перенесены на 2020 год.</t>
  </si>
  <si>
    <t>Нет информации по пунктам 2, 8, 33, 34 плана на 2020 год (по состоянию на 19.01.2021).</t>
  </si>
  <si>
    <t xml:space="preserve">Нет информации по пунктам 2.54, 2.56, 2.58 плана на 2019 год (по состоянию на 18.05.2020). </t>
  </si>
  <si>
    <t xml:space="preserve">Нет информации по пунктам 2.8, 2.10,2.11, 2.12, 2.13,2.14, 2.18, 2.20, 2.21, 2.22, 2.27, 2.34, 2.36 плана на 2020 год (по состоянию на 20.01.2021 ). </t>
  </si>
  <si>
    <t>Информация размещена только по мероприятиям 2.28, 2.41, 2.50, 2.57 плана на 2019 год (по состоянию на 18.05.2020). Пункты 2.46, 2.53 перенесены на 2020 год.</t>
  </si>
  <si>
    <t>Информация не размещена (по состоянию на 20.01.2021).</t>
  </si>
  <si>
    <t>Нет информации по пунктам 21, 23, 25, 26, 27 плана на 2019 год (по состоянию на 19.05.2020 ).</t>
  </si>
  <si>
    <t xml:space="preserve">Нет информации по пунктам 1.3.6, 2.4.1,2.11.1, 5.1, 5.2  плана на 2019 год (по состоянию на 19.05.2020 ). </t>
  </si>
  <si>
    <t>Информация не размещена (по состоянию на 01.04.2021).</t>
  </si>
  <si>
    <t>Нет информации по пункту 4.1 плана на 2019 год (по состоянию на 19.05.2020 ). Последнее изменение в план на 2019 год внесено 31.01.2020 г.</t>
  </si>
  <si>
    <t>Нет информации по пунктам 6.9, 6.12 плана на 2019 год (по состоянию на 19.05.2020).</t>
  </si>
  <si>
    <t xml:space="preserve">Нет информации по пункту 13 плана на 2019 год (по состоянию на 19.05.2020). </t>
  </si>
  <si>
    <t>Нет информации по пунктам 1.1.29, 1.1.32, 1.21, 1.22, 1.24 плана на 2019 год (по состоянию на 01.06.2020).</t>
  </si>
  <si>
    <t>Нет информации по пунктам 1.1.8, 1.1.10, 1.1.15, 1.1.16, 1.1.18.1, 1.1.19, 1.1.19.1, 1.1.21, 1.1.22, 1.1.23, 1.1.24, 1.1.24.1, 1.1.25, 1.1.26 плана на 2020 год (по состоянию на 26.01.2021).</t>
  </si>
  <si>
    <t>Нет информации по пункту 1.7 плана на 2019 год (по состоянию на 01.06.2020 ).</t>
  </si>
  <si>
    <t>Нет информации по пунктам 2, 25, 27, 39 плана на 2019 год (по состоянию на 04.06.2020).</t>
  </si>
  <si>
    <t xml:space="preserve">Нет информации по пунктам 17, 18, 19, 20, 21, 29, 30 плана на 2019 год (по состоянию на 18.05.2020 ). </t>
  </si>
  <si>
    <t>Нет информации по пунктам  10, 11, 14, 25 плана на 2020 год (по состоянию на 21.01.2021).</t>
  </si>
  <si>
    <t>Нет информации по пункту 2.16  плана на 2019 год (по состоянию на 15.06.2020).</t>
  </si>
  <si>
    <t>Нет информации по пункту 1.7 плана на 2020 год (по состоянию на 01.02.2021).</t>
  </si>
  <si>
    <t>Нет информации по пунктам  1.3.2.11/1, 1.3.2.17, 1.3.5.17 плана на 2019 год (по состоянию на 17.06.2020). Пункт 1.3.1.11 плана на 2019 год перенесен на 2020 год.</t>
  </si>
  <si>
    <t>Нет информации по пунктам 2.1.8, 2.1.9, 2.1.10, 2.5.4 плана на 2019 год (по состоянию на 18.06.2020).</t>
  </si>
  <si>
    <t>Информация размещена только по пунктам 2.4.1, 2.6.1 плана на 2020 год (по состоянию на 01.02.2021).</t>
  </si>
  <si>
    <t>Нет информации по пунктам 1, 10, 12 плана на 2019 год (по состоянию на 15.06.2020).</t>
  </si>
  <si>
    <t>Нет информации по пунктам 2.1.4, 2.2.1 плана на 2020 год (по состоянию на 01.02.2021).</t>
  </si>
  <si>
    <t>Информация представлена только в части привлечения к административной ответственности по пунктам 1.18, 1.19 плана на 2019 год (по состоянию на 02.04.2021).</t>
  </si>
  <si>
    <t xml:space="preserve">Сведения  размещены только по пункту 1.16 плана на 2019 год (по состоянию на 20.05.2020). </t>
  </si>
  <si>
    <t>Нет информации по пунктам 1.11, 1.26, 1.28, 1.33.7, 1.33.8 плана на 2019 год (по состоянию на 18.06.2020 ).</t>
  </si>
  <si>
    <t>Нет информации по пунктам 1.7, 1.20 плана на 2019 год, по 1.6, 1.10, 1.15 информация не отвечает требованиям (по состоянию на 01.06.2020 ).</t>
  </si>
  <si>
    <t>Нет информации по пунктам 1.17, 1.23, 1.25, 1.29, 1.29.1, 1.29.2, 1.38, 1.39, 1.40, 1.41, 1.42, 1.45, 1.49 плана на 2019 год (по состоянию на 04.06.2020).</t>
  </si>
  <si>
    <t>Размещена информация только по пунктам 12 и 18 плана на 2019 год (по состоянию на  28.10.2020).</t>
  </si>
  <si>
    <t>Нет информации по пунктам 1, 3, 4, 10, 11 плана на 2019 год (по состоянию на 15.06.2020).</t>
  </si>
  <si>
    <t>Нет информации по мероприятиям 1.20, 1.22, 1.23, 1.26, 1.34, 1.35, 1.39, 1.40, 1.49, 1.50, 1.51, 1.52, 1.56, 1.65, 1.73 плана на 2019 год (по состоянию на 18.06.2020).</t>
  </si>
  <si>
    <t xml:space="preserve">Информация размещена по пунктам 2.3.2, 2.5.2, 2.8.2 плана на 2019 год, содержательная информация представлена ограничено, по пункту 2.5.2 - отсутствует (по состоянию на 19.06.2020). </t>
  </si>
  <si>
    <t>Нет информации по пунктам 1.10, 1.11, 1.13 плана на 2019 год (по состоянию на 19.06.2020).</t>
  </si>
  <si>
    <t>Нет информации по пунктам 1.14, 1.15 плана на 2019 год (по состоянию на 14.07.2020).</t>
  </si>
  <si>
    <t>Нет информации по пункту 1.2 плана на 2020 год, информация по пунктам 1.3, 1.4 не содержит содержательных сведений (по состоянию на 02.02.2021).</t>
  </si>
  <si>
    <t>Информация размещена только по пунктам 1.5, 1.7, 1.8, 1.18 плана на 2019 год (по состоянию на 15.06.2020).</t>
  </si>
  <si>
    <t>Нет информации по пункту 1.2 плана на 2020 год (по состоянию на 01.02.2021).</t>
  </si>
  <si>
    <t>Нет информации по пункту 18 плана на 2019 год (по состоянию на 18.05.2020). Пункт 21 плана на 2019 год перенесен на 2020 год.</t>
  </si>
  <si>
    <t>Нет информации по пунктe 47 плана на 2020 год (по состоянию на 21.01.2021).</t>
  </si>
  <si>
    <t xml:space="preserve">Нет информации по пунктам 1, 3, 5, 6.2, 8, 9 плана на 2020 год (по состоянию на 22.01.2021). </t>
  </si>
  <si>
    <t xml:space="preserve">Нет информации по пункту 15 плана на 2019 год (по состоянию на 19.05.2020). </t>
  </si>
  <si>
    <t>Нет информации по пункту "Аудит эффективности использования средств на оказание первичной медико-санитарной помощи в городе Москве при реализации мероприятий по профилю «Онкология»" плана на 2019 год. В плане не указана нумерация пунктов, мероприятия не сгруппированы по типам (К1).</t>
  </si>
  <si>
    <t>Нет информации по пункту 2.4.1 плана на 2020 год (по состоянию на 25.01.2021).</t>
  </si>
  <si>
    <t>Нет информации по пунктам 6.1, 6.2, 6.5 плана на 2020 год (по состоянию на 25.01.2021).</t>
  </si>
  <si>
    <t>Нет информации по пунктам 2.2, 2.6, 2.7, 2.12, 2.22, 2.34, 2.36, 2.37 плана на 2020 год (по состоянию на 27.01.2021).</t>
  </si>
  <si>
    <t>Остается доступной версия старого сайта; рекомендуется указать на старом сайте информацию о создании нового сайта.</t>
  </si>
  <si>
    <t>Нет информации по пунктам  1.20, 1.21, 1.23 плана на 2020 год (по состоянию на 28.01.2021).</t>
  </si>
  <si>
    <t>Нет информации по пункту 2.4  плана на 2019 год (по состоянию на 04.06.2020).</t>
  </si>
  <si>
    <t>Нет информации по пунктам 1.6, 3.2.1 плана на 2020 год (по состоянию на 01.02.2021).</t>
  </si>
  <si>
    <t>Информация размещена только по пункту 12 плана на 2020 год (по состоянию на 01.02.2021).</t>
  </si>
  <si>
    <t>Размещена информация только по пунктам плана 14, 18, 20 (по состоянию на 28.10.2020). В информации о контрольных мероприятиях номер мероприятия из годового плана, указанный в качестве основания для проведения мероприятия, не сопадает с нумерацией в плане.</t>
  </si>
  <si>
    <t>По большей части мероприятий информация не отвечает требованиям, содержательная информация о выявленных нарушениях отсутствует, перечислены только правовые акты, которые нарушены. По пунктам  8.3, 9.1 плана на 2020 год (учтены при оценке), содержательная информация о выявленных нарушениях представлена минимально.</t>
  </si>
  <si>
    <t xml:space="preserve">По пунктам 6.3, 7.3, 9.2 плана на 2019 год информация не отвечает требованиям, содержательная информация о выявленных нарушениях отсутствует, перечислены только правовые акты, которые нарушены. </t>
  </si>
  <si>
    <t>Нет информации по пунктам 1.3.1.8, 1.3.2.1, 1.3.4.6, 1.3.4.10, 1.3.4.11 плана на 2020 год (по состоянию на 01.02.2021). Большое количество мероприятий перенесено на IV квартал 2020 года.</t>
  </si>
  <si>
    <t>Нет информации по пункту 1.4.4 плана на 2019 год (по состоянию на 19.06.2020).</t>
  </si>
  <si>
    <t>Нет информации по пунктам 2.3.3, 2.5.3, 2.6.4 плана на 2019 год (по состоянию на 19.06.2020).</t>
  </si>
  <si>
    <t>Нет информации по пунктам 2.1.3, 2.1.4, 2.3.2, 2.5.2, 2.8.2 плана на 2019 год (по состоянию на 19.06.2020).</t>
  </si>
  <si>
    <t>Нет информации по пунктам 1.5.2, 1.6.1 плана на 2020 год (по состоянию на 01.02.2021). Большое количество мероприятий перенесено на IV квартал 2020 года.</t>
  </si>
  <si>
    <t xml:space="preserve">Мониторинг и оценка показателя проведены в период с 8 апреля 2020 года по 3 апреля 2021 года. </t>
  </si>
  <si>
    <t>Нет информации по пунктам  1.18, 1.21 плана на 2019 год (по состоянию на 18.05.2020).</t>
  </si>
  <si>
    <t>Нет информации по пунктам 14, 24, 28.2 раздела 1 плана на 2019 год (по состоянию на 18.05.2020). Информация группируется по датам,  дублируется (К1).</t>
  </si>
  <si>
    <t>Нет информации по пункту 7 плана на 2020 год (по состоянию на 21.01.2021). Информация группируется по датам, дублируется (К1).</t>
  </si>
  <si>
    <t>Информация не размещена (по состоянию на 22.01.2021).</t>
  </si>
  <si>
    <t>Информация размещена только по пунктам: "Аудит эффективности использования государственного имущества учреждениями, подведомственными Департаменту спорта города Москвы", "Проверка правомерности и эффективности использования бюджетных средств на развитие музеев и выставочных залов)" плана на 2019 год (по состоянию на 19.05.2020). Нумерация пунктов в плане отсутствует.</t>
  </si>
  <si>
    <t>Информация размещена только по 1 мероприятию плана на 2020 год (по состоянию на 02.02.2021). Нумерация пунктов в плане отсутствует.</t>
  </si>
  <si>
    <t>Информация не размещена (по состоянию на 19.05.2020).</t>
  </si>
  <si>
    <t>Нет информации по пункту 10  плана на 2019 год (по состоянию на 19.05.2020). По пункту 1 представления и предписания, вероятно, не направлялись.</t>
  </si>
  <si>
    <t>Информация в разрезе контрольных мероприятий не размещается, только сводные данные за 2019 год.</t>
  </si>
  <si>
    <t>Информация не размещена (по состоянию на 25.01.2021).</t>
  </si>
  <si>
    <t>Нет информации по пунктам 1.2, 1.3, 1.4, 1.5, 1.6 плана на 2020 год (по состоянию на 25.01.2021).</t>
  </si>
  <si>
    <t>Нет информации по пунктам 2.14, 2.23 плана на 2019 год (по состоянию на 01.06.2020).</t>
  </si>
  <si>
    <t>Нет информации по пунктам 6к, 11к, 20к, 21к, 28к, 36к, 1д, 2д плана на 2019 год (по состоянию на 04.06.2020).</t>
  </si>
  <si>
    <t>Нет информации по пунктам 2.4, 2.5, 2.6, 2.7, 2.8 плана на 2019 год (по состоянию на 04.06.2020).</t>
  </si>
  <si>
    <t>По пунктам 6, 8, 11, 12 плана на 2019 год информация о принятых решениях и мерах отсутствует, по пунктам 7, 9, 13 плана на 2019 год не отвечает требованиям, содержательные сведения представлены частично (по состоянию на 31.03.2021).</t>
  </si>
  <si>
    <t>Информация не размещена (по состоянию на 29.03.2021).</t>
  </si>
  <si>
    <t>http://kcp.cap.ru/work/deyateljnstj/kontroljnie-meropriyatiya</t>
  </si>
  <si>
    <t>Нет информации по пунктам 1.20, 1.21, 1.23 плана на 2020 год (по состоянию на 28.01.2021).</t>
  </si>
  <si>
    <t>Нет информации по пункту 2.1 плана на 2020 год (по состоянию на 28.01.2021).</t>
  </si>
  <si>
    <t>Информация размещена только по пунктам 1.2, 1.30, 1.41 плана на 2020 год (по состоянию на 01.02.2021)</t>
  </si>
  <si>
    <t>Информация не размещена (по состоянию на 01.02.2021).</t>
  </si>
  <si>
    <t>Указано, что сайт находится в стадии наполнения. Сайт КСП Кемеровской области не работал на протяжении длительного времени (зафиксировано с 20.08.2019 по 11.03.2020).</t>
  </si>
  <si>
    <t>Информация размещена по пунктам  1.17, 1.22, 1.26, 1.38, 1.50, 1.56 (по состоянию на 02.04.2021).</t>
  </si>
  <si>
    <t>Информация размещена только по пунктам 2.1.7, 2.3.4, 2.3.5 плана на 2019 год (по состоянию на 18.06.2020).</t>
  </si>
  <si>
    <t>Нет информации по пунктам 1.3, 1.15 плана на 2020 год, по пунктам 1.2, 1.14 содержатеьные сведения представлены ограничено (по состоянию на 02.02.2021).</t>
  </si>
  <si>
    <t>Представлена информация по пунктам 2.3.1, 2.6.1, 2.7.1, 2.8.4 (частично), (по состоянию на 01.02.2021).</t>
  </si>
  <si>
    <t>Мониторинг и оценка показателей раздела проведены в период с 18 февраля 2020 года по 3 апреля 2021 года.</t>
  </si>
  <si>
    <t>Нет информации по пунктам 1.1.1, 2.1.6, 3.1.2, 3.1.3, 3.1.4, 3.1.5, 3.1.8 плана на 2020 год (по состоянию на 21.01.2021).</t>
  </si>
  <si>
    <t>Нет информации по мероприятию 2.2.2.5 плана на 2019 год (по состоянию на 19.05.2020). В информации о результатах контрольного мероприятия пункты плана, указанные в качестве основания проведения мероприятия, по отдельным мероприятиям не сопадают с пунктами плана контрольных мероприятий на 2019 год (например, п.2.2.2.3 плана в мероприятии обозначен как 2.2.2.1.3).</t>
  </si>
  <si>
    <t>Нет информации по пунктам 2, 6, 14, 24, 25, 26, 27 плана на 2019 год (по состоянию на 14.06.2020).</t>
  </si>
  <si>
    <t>Нет информации по пунктам 2.1, 2.5, 2.11, 2.12, 2.22, 2.24, 2.26, 2.34 плана на 2020 год (по состоянию на 27.01.2021).</t>
  </si>
  <si>
    <t>По пункту 2.3 плана на 2020 год нарушений не выявлено. По пункту 2.7 наименование ссылки указано некорректно: "Информация о результатах контрольного мероприятия".  Остается доступной версия старого сайта; рекомендуется указать на старом сайте информацию о создании нового сайта.</t>
  </si>
  <si>
    <t>Нет информации по пунктам 2.3, 2.6, 2.7, 2.10, 2.12, 2.15 плана на 2019 год (по состоянию на 02.04.2021). Информация размещается в 3 подразделах, учтены сведения, размещенные в подразделе "Снятые с контроля представления и предписания"; в наименованиях ссылок в ряде случаев указан только адресат, которому направлено представление или предписание (К1).</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</si>
  <si>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</si>
  <si>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</si>
  <si>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</si>
  <si>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</si>
  <si>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</si>
  <si>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r>
      <t>Результаты оценки уровня открытости бюджетных данных субъектов Российской Федерации по разделу 7 "Финансовый контроль"</t>
    </r>
    <r>
      <rPr>
        <b/>
        <sz val="9"/>
        <color indexed="8"/>
        <rFont val="Times New Roman"/>
        <family val="1"/>
        <charset val="204"/>
      </rPr>
      <t xml:space="preserve"> за 2020 год</t>
    </r>
    <r>
      <rPr>
        <sz val="9"/>
        <color indexed="8"/>
        <rFont val="Times New Roman"/>
        <family val="1"/>
        <charset val="204"/>
      </rPr>
      <t xml:space="preserve"> (группировка по федеральным округам)</t>
    </r>
  </si>
  <si>
    <r>
      <t>Результаты оценки уровня открытости бюджетных данных субъектов Российской Федерации по разделу 7 "Финансовый контроль"</t>
    </r>
    <r>
      <rPr>
        <b/>
        <sz val="9"/>
        <color indexed="8"/>
        <rFont val="Times New Roman"/>
        <family val="1"/>
        <charset val="204"/>
      </rPr>
      <t xml:space="preserve"> за 2020 год</t>
    </r>
    <r>
      <rPr>
        <sz val="9"/>
        <color indexed="8"/>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</si>
</sst>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8" x14ac:knownFonts="1">
    <font>
      <sz val="11"/>
      <color theme="1"/>
      <name val="Calibri"/>
      <family val="2"/>
      <charset val="204"/>
      <scheme val="minor"/>
    </font>
    <font>
      <sz val="9"/>
      <color indexed="8"/>
      <name val="Times New Roman"/>
      <family val="1"/>
      <charset val="204"/>
    </font>
    <font>
      <sz val="9"/>
      <name val="Times New Roman"/>
      <family val="1"/>
      <charset val="204"/>
    </font>
    <font>
      <b/>
      <sz val="9"/>
      <name val="Times New Roman"/>
      <family val="1"/>
      <charset val="204"/>
    </font>
    <font>
      <i/>
      <sz val="9"/>
      <name val="Times New Roman"/>
      <family val="1"/>
      <charset val="204"/>
    </font>
    <font>
      <b/>
      <i/>
      <sz val="9"/>
      <name val="Times New Roman"/>
      <family val="1"/>
      <charset val="204"/>
    </font>
    <font>
      <sz val="11"/>
      <color indexed="8"/>
      <name val="Calibri"/>
      <family val="2"/>
    </font>
    <font>
      <sz val="11"/>
      <color indexed="8"/>
      <name val="Times New Roman"/>
      <family val="1"/>
      <charset val="204"/>
    </font>
    <font>
      <b/>
      <sz val="11"/>
      <color indexed="8"/>
      <name val="Times New Roman"/>
      <family val="1"/>
      <charset val="204"/>
    </font>
    <font>
      <b/>
      <sz val="9"/>
      <color indexed="8"/>
      <name val="Times New Roman"/>
      <family val="1"/>
      <charset val="204"/>
    </font>
    <font>
      <sz val="11"/>
      <color theme="0"/>
      <name val="Calibri"/>
      <family val="2"/>
      <charset val="204"/>
      <scheme val="minor"/>
    </font>
    <font>
      <u/>
      <sz val="11"/>
      <color theme="10"/>
      <name val="Calibri"/>
      <family val="2"/>
      <charset val="204"/>
      <scheme val="minor"/>
    </font>
    <font>
      <b/>
      <sz val="11"/>
      <color theme="1"/>
      <name val="Calibri"/>
      <family val="2"/>
      <charset val="204"/>
      <scheme val="minor"/>
    </font>
    <font>
      <sz val="11"/>
      <color rgb="FFFF0000"/>
      <name val="Calibri"/>
      <family val="2"/>
      <charset val="204"/>
      <scheme val="minor"/>
    </font>
    <font>
      <i/>
      <sz val="9"/>
      <color theme="1"/>
      <name val="Times New Roman"/>
      <family val="1"/>
      <charset val="204"/>
    </font>
    <font>
      <sz val="9"/>
      <color theme="1"/>
      <name val="Times New Roman"/>
      <family val="1"/>
      <charset val="204"/>
    </font>
    <font>
      <sz val="11"/>
      <color theme="1"/>
      <name val="Times New Roman"/>
      <family val="1"/>
      <charset val="204"/>
    </font>
    <font>
      <sz val="11"/>
      <color rgb="FF000000"/>
      <name val="Times New Roman"/>
      <family val="1"/>
      <charset val="204"/>
    </font>
    <font>
      <b/>
      <sz val="11"/>
      <color theme="1"/>
      <name val="Times New Roman"/>
      <family val="1"/>
      <charset val="204"/>
    </font>
    <font>
      <i/>
      <sz val="11"/>
      <color theme="1"/>
      <name val="Times New Roman"/>
      <family val="1"/>
      <charset val="204"/>
    </font>
    <font>
      <i/>
      <sz val="11"/>
      <color rgb="FF000000"/>
      <name val="Times New Roman"/>
      <family val="1"/>
      <charset val="204"/>
    </font>
    <font>
      <sz val="11"/>
      <name val="Calibri"/>
      <family val="2"/>
      <charset val="204"/>
      <scheme val="minor"/>
    </font>
    <font>
      <b/>
      <sz val="9"/>
      <color theme="1"/>
      <name val="Times New Roman"/>
      <family val="1"/>
      <charset val="204"/>
    </font>
    <font>
      <u/>
      <sz val="11"/>
      <color theme="0"/>
      <name val="Calibri"/>
      <family val="2"/>
      <charset val="204"/>
      <scheme val="minor"/>
    </font>
    <font>
      <sz val="9"/>
      <color theme="0"/>
      <name val="Times New Roman"/>
      <family val="1"/>
      <charset val="204"/>
    </font>
    <font>
      <b/>
      <sz val="10"/>
      <color theme="1"/>
      <name val="Times New Roman"/>
      <family val="1"/>
      <charset val="204"/>
    </font>
    <font>
      <b/>
      <sz val="11"/>
      <color rgb="FF000000"/>
      <name val="Times New Roman"/>
      <family val="1"/>
      <charset val="204"/>
    </font>
    <font>
      <sz val="9"/>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s>
  <cellStyleXfs count="3">
    <xf numFmtId="0" fontId="0" fillId="0" borderId="0"/>
    <xf numFmtId="0" fontId="11" fillId="0" borderId="0" applyNumberFormat="0" applyFill="0" applyBorder="0" applyAlignment="0" applyProtection="0"/>
    <xf numFmtId="0" fontId="6" fillId="0" borderId="0"/>
  </cellStyleXfs>
  <cellXfs count="173">
    <xf numFmtId="0" fontId="0" fillId="0" borderId="0" xfId="0"/>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0" fillId="0" borderId="0" xfId="0" applyAlignment="1">
      <alignment horizontal="center"/>
    </xf>
    <xf numFmtId="165" fontId="3"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5" fontId="2" fillId="0" borderId="1" xfId="2" quotePrefix="1" applyNumberFormat="1" applyFont="1" applyFill="1" applyBorder="1" applyAlignment="1">
      <alignment horizontal="center" vertical="center"/>
    </xf>
    <xf numFmtId="165" fontId="2" fillId="0" borderId="1" xfId="2" applyNumberFormat="1" applyFont="1" applyFill="1" applyBorder="1" applyAlignment="1">
      <alignment horizontal="center" vertical="center"/>
    </xf>
    <xf numFmtId="0" fontId="3" fillId="3" borderId="2" xfId="0" applyFont="1" applyFill="1" applyBorder="1" applyAlignment="1">
      <alignment vertical="center"/>
    </xf>
    <xf numFmtId="0" fontId="12" fillId="0" borderId="0" xfId="0" applyFont="1"/>
    <xf numFmtId="0" fontId="2" fillId="0" borderId="2" xfId="0" applyFont="1" applyFill="1" applyBorder="1" applyAlignment="1">
      <alignment vertical="center"/>
    </xf>
    <xf numFmtId="0" fontId="3" fillId="3" borderId="1" xfId="0" applyFont="1" applyFill="1" applyBorder="1" applyAlignment="1">
      <alignment vertical="center" wrapText="1"/>
    </xf>
    <xf numFmtId="164"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5" fontId="2" fillId="3" borderId="1" xfId="2" quotePrefix="1"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wrapText="1"/>
    </xf>
    <xf numFmtId="0" fontId="0" fillId="0" borderId="0" xfId="0" applyFont="1" applyAlignment="1">
      <alignment horizontal="left"/>
    </xf>
    <xf numFmtId="0" fontId="15" fillId="0" borderId="0" xfId="0" applyFont="1" applyAlignment="1">
      <alignment horizontal="center"/>
    </xf>
    <xf numFmtId="0" fontId="13" fillId="0" borderId="0" xfId="0" applyFont="1"/>
    <xf numFmtId="0" fontId="2" fillId="0" borderId="0" xfId="0" applyFont="1" applyAlignment="1">
      <alignment vertical="center"/>
    </xf>
    <xf numFmtId="165" fontId="0" fillId="0" borderId="0" xfId="0" applyNumberFormat="1"/>
    <xf numFmtId="0" fontId="16" fillId="0" borderId="0" xfId="0" applyFont="1"/>
    <xf numFmtId="0" fontId="17" fillId="0" borderId="2" xfId="0" applyFont="1" applyBorder="1" applyAlignment="1">
      <alignment horizontal="center" vertical="center" wrapText="1"/>
    </xf>
    <xf numFmtId="0" fontId="18" fillId="0" borderId="2" xfId="0" applyFont="1" applyBorder="1" applyAlignment="1">
      <alignment vertical="center" wrapText="1"/>
    </xf>
    <xf numFmtId="0" fontId="16" fillId="0" borderId="2" xfId="0" applyFont="1" applyBorder="1" applyAlignment="1">
      <alignment vertical="center" wrapText="1"/>
    </xf>
    <xf numFmtId="0" fontId="19" fillId="0" borderId="2" xfId="0" applyFont="1" applyBorder="1" applyAlignment="1">
      <alignment horizontal="left" vertical="center" wrapText="1" indent="1"/>
    </xf>
    <xf numFmtId="0" fontId="17" fillId="0" borderId="2" xfId="0" applyFont="1" applyBorder="1" applyAlignment="1">
      <alignment vertical="center" wrapText="1"/>
    </xf>
    <xf numFmtId="0" fontId="20" fillId="0" borderId="2" xfId="0" applyFont="1" applyBorder="1" applyAlignment="1">
      <alignment horizontal="left" vertical="center" wrapText="1" indent="1"/>
    </xf>
    <xf numFmtId="0" fontId="21" fillId="0" borderId="0" xfId="0" applyFont="1"/>
    <xf numFmtId="0" fontId="2" fillId="0" borderId="0" xfId="0" applyFont="1"/>
    <xf numFmtId="0" fontId="22" fillId="0" borderId="0" xfId="0" applyFont="1" applyAlignment="1">
      <alignment horizontal="left" vertical="center" wrapText="1"/>
    </xf>
    <xf numFmtId="0" fontId="3" fillId="0" borderId="3" xfId="0" applyFont="1" applyBorder="1" applyAlignment="1">
      <alignment horizontal="left" vertical="center"/>
    </xf>
    <xf numFmtId="0" fontId="2" fillId="0" borderId="3" xfId="0" applyFont="1" applyBorder="1" applyAlignment="1">
      <alignment horizontal="left"/>
    </xf>
    <xf numFmtId="0" fontId="2" fillId="0" borderId="4" xfId="0" applyFont="1" applyBorder="1" applyAlignment="1">
      <alignment horizontal="left" vertical="center"/>
    </xf>
    <xf numFmtId="0" fontId="0" fillId="0" borderId="0" xfId="0" applyAlignment="1">
      <alignment vertical="center"/>
    </xf>
    <xf numFmtId="0" fontId="22" fillId="0" borderId="0" xfId="0" applyFont="1" applyAlignment="1">
      <alignment horizontal="left" vertical="center"/>
    </xf>
    <xf numFmtId="0" fontId="2" fillId="0" borderId="0" xfId="0" applyFont="1" applyAlignment="1">
      <alignment horizontal="left" vertical="center"/>
    </xf>
    <xf numFmtId="0" fontId="22" fillId="0" borderId="0" xfId="0" applyFont="1" applyAlignment="1">
      <alignment horizontal="center" vertical="center" wrapText="1"/>
    </xf>
    <xf numFmtId="0" fontId="21" fillId="0" borderId="0" xfId="0" applyFont="1" applyAlignment="1">
      <alignment vertical="center"/>
    </xf>
    <xf numFmtId="0" fontId="10" fillId="0" borderId="0" xfId="0" applyFont="1"/>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1" xfId="0" applyFont="1" applyFill="1" applyBorder="1" applyAlignment="1">
      <alignment horizontal="center" vertical="center"/>
    </xf>
    <xf numFmtId="0" fontId="2" fillId="3" borderId="1" xfId="0" applyFont="1" applyFill="1" applyBorder="1" applyAlignment="1">
      <alignment vertical="center"/>
    </xf>
    <xf numFmtId="0" fontId="3" fillId="3" borderId="1" xfId="0" applyFont="1" applyFill="1" applyBorder="1" applyAlignment="1">
      <alignmen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5" fontId="2" fillId="0" borderId="1" xfId="0" applyNumberFormat="1" applyFont="1" applyFill="1" applyBorder="1" applyAlignment="1">
      <alignment vertical="center"/>
    </xf>
    <xf numFmtId="165" fontId="2" fillId="0" borderId="1" xfId="1" applyNumberFormat="1" applyFont="1" applyFill="1" applyBorder="1" applyAlignment="1">
      <alignment horizontal="left" vertical="center"/>
    </xf>
    <xf numFmtId="0" fontId="2" fillId="0" borderId="1" xfId="1" applyFont="1" applyFill="1" applyBorder="1" applyAlignment="1">
      <alignment horizontal="left" vertical="center"/>
    </xf>
    <xf numFmtId="165" fontId="2" fillId="2" borderId="1" xfId="0" applyNumberFormat="1" applyFont="1" applyFill="1" applyBorder="1" applyAlignment="1">
      <alignment vertical="center"/>
    </xf>
    <xf numFmtId="0" fontId="2" fillId="0" borderId="1" xfId="0" applyFont="1" applyBorder="1" applyAlignment="1">
      <alignment vertical="center"/>
    </xf>
    <xf numFmtId="0" fontId="2" fillId="0" borderId="1" xfId="1" applyFont="1" applyBorder="1" applyAlignment="1">
      <alignment vertical="center"/>
    </xf>
    <xf numFmtId="2" fontId="2" fillId="0" borderId="1" xfId="1" applyNumberFormat="1" applyFont="1" applyFill="1" applyBorder="1" applyAlignment="1">
      <alignment horizontal="left" vertical="center"/>
    </xf>
    <xf numFmtId="165" fontId="2"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165" fontId="2" fillId="3" borderId="1" xfId="0" applyNumberFormat="1" applyFont="1" applyFill="1" applyBorder="1" applyAlignment="1">
      <alignment vertical="center"/>
    </xf>
    <xf numFmtId="165" fontId="2" fillId="3" borderId="1" xfId="1" applyNumberFormat="1"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165" fontId="2" fillId="2" borderId="1" xfId="1" applyNumberFormat="1" applyFont="1" applyFill="1" applyBorder="1" applyAlignment="1">
      <alignment horizontal="left" vertical="center"/>
    </xf>
    <xf numFmtId="165" fontId="2" fillId="0" borderId="1" xfId="0" applyNumberFormat="1" applyFont="1" applyFill="1" applyBorder="1" applyAlignment="1">
      <alignment horizontal="left" vertical="center"/>
    </xf>
    <xf numFmtId="165" fontId="2" fillId="3" borderId="1" xfId="0" applyNumberFormat="1" applyFont="1" applyFill="1" applyBorder="1" applyAlignment="1">
      <alignment horizontal="left" vertical="center"/>
    </xf>
    <xf numFmtId="0" fontId="3" fillId="0" borderId="1" xfId="0" applyFont="1" applyBorder="1" applyAlignment="1">
      <alignment vertical="center"/>
    </xf>
    <xf numFmtId="0" fontId="2" fillId="0" borderId="1" xfId="1" applyFont="1" applyFill="1" applyBorder="1" applyAlignment="1">
      <alignment vertical="center"/>
    </xf>
    <xf numFmtId="0" fontId="2" fillId="3" borderId="1" xfId="0" applyFont="1" applyFill="1" applyBorder="1" applyAlignment="1">
      <alignment horizontal="center" vertical="center"/>
    </xf>
    <xf numFmtId="2" fontId="2" fillId="0" borderId="1" xfId="1" applyNumberFormat="1" applyFont="1" applyFill="1" applyBorder="1" applyAlignment="1">
      <alignment vertical="center"/>
    </xf>
    <xf numFmtId="0" fontId="2" fillId="0" borderId="1" xfId="0" applyFont="1" applyBorder="1" applyAlignment="1">
      <alignment horizontal="center" vertical="center"/>
    </xf>
    <xf numFmtId="0" fontId="23" fillId="0" borderId="0" xfId="1" applyFont="1"/>
    <xf numFmtId="0" fontId="24" fillId="0" borderId="0" xfId="0" applyFont="1"/>
    <xf numFmtId="0" fontId="2" fillId="0" borderId="4" xfId="0" applyFont="1" applyFill="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xf>
    <xf numFmtId="165"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left" vertical="center"/>
    </xf>
    <xf numFmtId="164" fontId="2" fillId="0" borderId="1" xfId="0" applyNumberFormat="1" applyFont="1" applyBorder="1" applyAlignment="1">
      <alignment vertical="center"/>
    </xf>
    <xf numFmtId="0" fontId="2" fillId="3" borderId="1" xfId="0" applyFont="1" applyFill="1" applyBorder="1" applyAlignment="1">
      <alignment horizontal="left" vertical="center"/>
    </xf>
    <xf numFmtId="164" fontId="2" fillId="3" borderId="1" xfId="0" applyNumberFormat="1" applyFont="1" applyFill="1" applyBorder="1" applyAlignment="1">
      <alignment horizontal="center" vertical="center"/>
    </xf>
    <xf numFmtId="14" fontId="2" fillId="0" borderId="1" xfId="0" applyNumberFormat="1" applyFont="1" applyBorder="1" applyAlignment="1">
      <alignment horizontal="left" vertical="center"/>
    </xf>
    <xf numFmtId="0" fontId="2" fillId="0" borderId="1" xfId="0" applyFont="1" applyFill="1" applyBorder="1" applyAlignment="1">
      <alignment vertical="center"/>
    </xf>
    <xf numFmtId="1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3" borderId="1" xfId="0" applyFont="1" applyFill="1" applyBorder="1" applyAlignment="1">
      <alignment horizontal="left" vertical="center"/>
    </xf>
    <xf numFmtId="165" fontId="2" fillId="0" borderId="1" xfId="0" applyNumberFormat="1" applyFont="1" applyBorder="1" applyAlignment="1">
      <alignment horizontal="left" vertical="center"/>
    </xf>
    <xf numFmtId="0" fontId="15" fillId="3" borderId="1" xfId="0" applyFont="1" applyFill="1" applyBorder="1" applyAlignment="1">
      <alignment vertical="center"/>
    </xf>
    <xf numFmtId="0" fontId="22" fillId="3" borderId="1" xfId="0" applyFont="1" applyFill="1" applyBorder="1" applyAlignment="1">
      <alignment vertical="center"/>
    </xf>
    <xf numFmtId="14" fontId="2" fillId="0" borderId="1" xfId="0" applyNumberFormat="1" applyFont="1" applyBorder="1" applyAlignment="1">
      <alignment vertical="center"/>
    </xf>
    <xf numFmtId="0" fontId="21" fillId="0" borderId="0" xfId="0" applyFont="1" applyFill="1"/>
    <xf numFmtId="164" fontId="2" fillId="0" borderId="1" xfId="0" applyNumberFormat="1" applyFont="1" applyFill="1" applyBorder="1" applyAlignment="1">
      <alignment vertical="center"/>
    </xf>
    <xf numFmtId="164" fontId="2" fillId="3" borderId="1" xfId="0" applyNumberFormat="1" applyFont="1" applyFill="1" applyBorder="1" applyAlignment="1">
      <alignment vertical="center"/>
    </xf>
    <xf numFmtId="0" fontId="2" fillId="0" borderId="0" xfId="0" applyFont="1" applyFill="1" applyAlignment="1">
      <alignment vertical="center"/>
    </xf>
    <xf numFmtId="0" fontId="0" fillId="0" borderId="0" xfId="0" applyFill="1"/>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2" fillId="0" borderId="1" xfId="0" applyFont="1" applyBorder="1" applyAlignment="1">
      <alignment vertical="center"/>
    </xf>
    <xf numFmtId="0" fontId="2" fillId="0" borderId="1" xfId="0" applyFont="1" applyFill="1" applyBorder="1" applyAlignment="1">
      <alignment horizontal="center" vertical="center"/>
    </xf>
    <xf numFmtId="0" fontId="10" fillId="0" borderId="0" xfId="0" applyFont="1" applyAlignment="1">
      <alignment horizontal="left"/>
    </xf>
    <xf numFmtId="164" fontId="24" fillId="0" borderId="0" xfId="0" applyNumberFormat="1" applyFont="1" applyFill="1" applyBorder="1" applyAlignment="1">
      <alignment horizontal="left" vertical="center"/>
    </xf>
    <xf numFmtId="165" fontId="24" fillId="0" borderId="0" xfId="0" applyNumberFormat="1" applyFont="1" applyFill="1" applyBorder="1" applyAlignment="1">
      <alignment horizontal="left" vertical="center"/>
    </xf>
    <xf numFmtId="0" fontId="24" fillId="0" borderId="0" xfId="0" applyFont="1" applyAlignment="1">
      <alignment horizontal="left" vertical="center"/>
    </xf>
    <xf numFmtId="0" fontId="10" fillId="0" borderId="0" xfId="0" applyFont="1" applyFill="1" applyAlignment="1">
      <alignment horizontal="left"/>
    </xf>
    <xf numFmtId="0" fontId="10" fillId="0" borderId="0" xfId="0" applyFont="1" applyFill="1"/>
    <xf numFmtId="0" fontId="24" fillId="0" borderId="0" xfId="0" applyFont="1" applyFill="1" applyAlignment="1">
      <alignment vertical="center"/>
    </xf>
    <xf numFmtId="165" fontId="24" fillId="0" borderId="0" xfId="0" applyNumberFormat="1" applyFont="1" applyFill="1" applyBorder="1" applyAlignment="1">
      <alignment horizontal="center" vertical="center"/>
    </xf>
    <xf numFmtId="0" fontId="10" fillId="0" borderId="0" xfId="0" applyFont="1" applyAlignment="1">
      <alignment vertical="center"/>
    </xf>
    <xf numFmtId="0" fontId="3" fillId="2" borderId="1" xfId="0" applyFont="1" applyFill="1" applyBorder="1" applyAlignment="1">
      <alignment horizontal="left" vertical="center"/>
    </xf>
    <xf numFmtId="0" fontId="3" fillId="2" borderId="1" xfId="0" applyFont="1" applyFill="1" applyBorder="1" applyAlignment="1">
      <alignment vertical="center"/>
    </xf>
    <xf numFmtId="165" fontId="27" fillId="0" borderId="1" xfId="0" applyNumberFormat="1" applyFont="1" applyFill="1" applyBorder="1" applyAlignment="1">
      <alignment horizontal="left" vertical="center"/>
    </xf>
    <xf numFmtId="0" fontId="2" fillId="0" borderId="1" xfId="0" applyFont="1" applyFill="1" applyBorder="1" applyAlignment="1">
      <alignment horizontal="center" vertical="center"/>
    </xf>
    <xf numFmtId="0" fontId="3" fillId="0" borderId="1" xfId="0" applyFont="1" applyBorder="1" applyAlignment="1">
      <alignment vertical="center"/>
    </xf>
    <xf numFmtId="0" fontId="22" fillId="0" borderId="0" xfId="0" applyFont="1" applyBorder="1" applyAlignment="1">
      <alignment horizontal="left" vertical="center"/>
    </xf>
    <xf numFmtId="0" fontId="25" fillId="0" borderId="0" xfId="0" applyFont="1" applyBorder="1" applyAlignment="1">
      <alignment horizontal="left" vertical="center"/>
    </xf>
    <xf numFmtId="0" fontId="0" fillId="0" borderId="0" xfId="0" applyAlignment="1">
      <alignment horizontal="left"/>
    </xf>
    <xf numFmtId="0" fontId="2" fillId="0" borderId="0" xfId="0" applyFont="1" applyBorder="1" applyAlignment="1">
      <alignment horizontal="left" vertical="center" wrapText="1"/>
    </xf>
    <xf numFmtId="0" fontId="21" fillId="0" borderId="0" xfId="0" applyFont="1" applyAlignment="1">
      <alignment vertical="center" wrapText="1"/>
    </xf>
    <xf numFmtId="0" fontId="0" fillId="0" borderId="0" xfId="0" applyAlignment="1"/>
    <xf numFmtId="49" fontId="17" fillId="0" borderId="5" xfId="0" applyNumberFormat="1" applyFont="1" applyBorder="1" applyAlignment="1">
      <alignment horizontal="center" vertical="top" wrapText="1"/>
    </xf>
    <xf numFmtId="49" fontId="17" fillId="0" borderId="4" xfId="0" applyNumberFormat="1" applyFont="1"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vertical="top" wrapText="1"/>
    </xf>
    <xf numFmtId="0" fontId="17" fillId="0" borderId="2" xfId="0" applyFont="1" applyBorder="1" applyAlignment="1">
      <alignment horizontal="center" vertical="center" wrapText="1"/>
    </xf>
    <xf numFmtId="0" fontId="18" fillId="0" borderId="0" xfId="0" applyFont="1" applyBorder="1" applyAlignment="1">
      <alignment horizontal="left" vertical="center" wrapText="1"/>
    </xf>
    <xf numFmtId="49" fontId="17" fillId="0" borderId="2" xfId="0" applyNumberFormat="1" applyFont="1" applyBorder="1" applyAlignment="1">
      <alignment horizontal="center" vertical="center" wrapText="1"/>
    </xf>
    <xf numFmtId="49" fontId="18" fillId="0" borderId="2" xfId="0" applyNumberFormat="1" applyFont="1" applyBorder="1" applyAlignment="1">
      <alignment horizontal="center" vertical="top" wrapText="1"/>
    </xf>
    <xf numFmtId="0" fontId="18"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 fillId="0" borderId="1" xfId="0" applyFont="1" applyFill="1" applyBorder="1" applyAlignment="1">
      <alignment horizontal="center" vertical="center"/>
    </xf>
    <xf numFmtId="0" fontId="21" fillId="0" borderId="0" xfId="0" applyFont="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3"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left" wrapText="1"/>
    </xf>
    <xf numFmtId="0" fontId="2" fillId="0" borderId="1" xfId="0" applyFont="1" applyBorder="1" applyAlignment="1">
      <alignment vertical="center"/>
    </xf>
    <xf numFmtId="2"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vertical="center"/>
    </xf>
    <xf numFmtId="2" fontId="2"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22"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15" fillId="0" borderId="1" xfId="0" applyFont="1" applyBorder="1" applyAlignment="1">
      <alignment vertical="center"/>
    </xf>
    <xf numFmtId="0" fontId="15" fillId="0" borderId="1" xfId="0" applyFont="1" applyBorder="1" applyAlignment="1">
      <alignment horizontal="center" vertical="center"/>
    </xf>
  </cellXfs>
  <cellStyles count="3">
    <cellStyle name="Гиперссылка" xfId="1" builtinId="8"/>
    <cellStyle name="Обычный" xfId="0" builtinId="0"/>
    <cellStyle name="Обычный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www.findep.org/" TargetMode="External"/><Relationship Id="rId18" Type="http://schemas.openxmlformats.org/officeDocument/2006/relationships/hyperlink" Target="http://minfin.krskstate.ru/" TargetMode="External"/><Relationship Id="rId26" Type="http://schemas.openxmlformats.org/officeDocument/2006/relationships/hyperlink" Target="http://www.mfri.ru/" TargetMode="External"/><Relationship Id="rId39" Type="http://schemas.openxmlformats.org/officeDocument/2006/relationships/hyperlink" Target="http://beldepfin.ru/" TargetMode="External"/><Relationship Id="rId21" Type="http://schemas.openxmlformats.org/officeDocument/2006/relationships/hyperlink" Target="http://www.minfin74.ru/" TargetMode="External"/><Relationship Id="rId34" Type="http://schemas.openxmlformats.org/officeDocument/2006/relationships/hyperlink" Target="http://mfur.ru/" TargetMode="External"/><Relationship Id="rId42" Type="http://schemas.openxmlformats.org/officeDocument/2006/relationships/hyperlink" Target="http://admoblkaluga.ru/sub/finan/" TargetMode="External"/><Relationship Id="rId47" Type="http://schemas.openxmlformats.org/officeDocument/2006/relationships/hyperlink" Target="https://volgafin.volgograd.ru/" TargetMode="External"/><Relationship Id="rId50" Type="http://schemas.openxmlformats.org/officeDocument/2006/relationships/hyperlink" Target="http://finance.pnzreg.ru/" TargetMode="External"/><Relationship Id="rId55" Type="http://schemas.openxmlformats.org/officeDocument/2006/relationships/hyperlink" Target="http://finance.lenobl.ru/" TargetMode="External"/><Relationship Id="rId63" Type="http://schemas.openxmlformats.org/officeDocument/2006/relationships/hyperlink" Target="http://www.eao.ru/isp-vlast/finansovoe-upravlenie-pravitelstva/" TargetMode="External"/><Relationship Id="rId68" Type="http://schemas.openxmlformats.org/officeDocument/2006/relationships/hyperlink" Target="http://www.minfinchr.ru/" TargetMode="External"/><Relationship Id="rId76" Type="http://schemas.openxmlformats.org/officeDocument/2006/relationships/hyperlink" Target="https://fincom.gov.spb.ru/" TargetMode="External"/><Relationship Id="rId84" Type="http://schemas.openxmlformats.org/officeDocument/2006/relationships/hyperlink" Target="http://sakhminfin.ru/" TargetMode="External"/><Relationship Id="rId7" Type="http://schemas.openxmlformats.org/officeDocument/2006/relationships/hyperlink" Target="http://minfin.sakha.gov.ru/" TargetMode="External"/><Relationship Id="rId71" Type="http://schemas.openxmlformats.org/officeDocument/2006/relationships/hyperlink" Target="http://&#1084;&#1080;&#1085;&#1092;&#1080;&#1085;.&#1079;&#1072;&#1073;&#1072;&#1081;&#1082;&#1072;&#1083;&#1100;&#1089;&#1082;&#1080;&#1081;&#1082;&#1088;&#1072;&#1081;.&#1088;&#1092;/" TargetMode="External"/><Relationship Id="rId2" Type="http://schemas.openxmlformats.org/officeDocument/2006/relationships/hyperlink" Target="http://depfin.adm44.ru/" TargetMode="External"/><Relationship Id="rId16" Type="http://schemas.openxmlformats.org/officeDocument/2006/relationships/hyperlink" Target="http://minfin.orb.ru/" TargetMode="External"/><Relationship Id="rId29" Type="http://schemas.openxmlformats.org/officeDocument/2006/relationships/hyperlink" Target="http://www.finsmol.ru/start" TargetMode="External"/><Relationship Id="rId11" Type="http://schemas.openxmlformats.org/officeDocument/2006/relationships/hyperlink" Target="http://minfin.tularegion.ru/" TargetMode="External"/><Relationship Id="rId24" Type="http://schemas.openxmlformats.org/officeDocument/2006/relationships/hyperlink" Target="http://minfin.tatarstan.ru/" TargetMode="External"/><Relationship Id="rId32" Type="http://schemas.openxmlformats.org/officeDocument/2006/relationships/hyperlink" Target="http://www.gfu.vrn.ru/" TargetMode="External"/><Relationship Id="rId37" Type="http://schemas.openxmlformats.org/officeDocument/2006/relationships/hyperlink" Target="https://minfin.astrobl.ru/node" TargetMode="External"/><Relationship Id="rId40" Type="http://schemas.openxmlformats.org/officeDocument/2006/relationships/hyperlink" Target="http://www.r-19.ru/authorities/ministry-of-finance-of-the-republic-of-khakassia/common/" TargetMode="External"/><Relationship Id="rId45" Type="http://schemas.openxmlformats.org/officeDocument/2006/relationships/hyperlink" Target="http://www.minfin.rkomi.ru/" TargetMode="External"/><Relationship Id="rId53" Type="http://schemas.openxmlformats.org/officeDocument/2006/relationships/hyperlink" Target="http://minfin.gov-murman.ru/" TargetMode="External"/><Relationship Id="rId58" Type="http://schemas.openxmlformats.org/officeDocument/2006/relationships/hyperlink" Target="https://fin.sev.gov.ru/" TargetMode="External"/><Relationship Id="rId66" Type="http://schemas.openxmlformats.org/officeDocument/2006/relationships/hyperlink" Target="https://minfin.rk.gov.ru/ru/index" TargetMode="External"/><Relationship Id="rId74" Type="http://schemas.openxmlformats.org/officeDocument/2006/relationships/hyperlink" Target="https://www.minfinrm.ru/" TargetMode="External"/><Relationship Id="rId79" Type="http://schemas.openxmlformats.org/officeDocument/2006/relationships/hyperlink" Target="http://www.fin.amurobl.ru/" TargetMode="External"/><Relationship Id="rId5" Type="http://schemas.openxmlformats.org/officeDocument/2006/relationships/hyperlink" Target="http://mf.mosreg.ru/" TargetMode="External"/><Relationship Id="rId61" Type="http://schemas.openxmlformats.org/officeDocument/2006/relationships/hyperlink" Target="https://minfin.saratov.gov.ru/" TargetMode="External"/><Relationship Id="rId82" Type="http://schemas.openxmlformats.org/officeDocument/2006/relationships/hyperlink" Target="https://admtyumen.ru/ogv_ru/gov/administrative/finance_department.htm" TargetMode="External"/><Relationship Id="rId19" Type="http://schemas.openxmlformats.org/officeDocument/2006/relationships/hyperlink" Target="http://fin22.ru/" TargetMode="External"/><Relationship Id="rId4" Type="http://schemas.openxmlformats.org/officeDocument/2006/relationships/hyperlink" Target="http://mf.nnov.ru/" TargetMode="External"/><Relationship Id="rId9" Type="http://schemas.openxmlformats.org/officeDocument/2006/relationships/hyperlink" Target="http://minfin.midural.ru/" TargetMode="External"/><Relationship Id="rId14" Type="http://schemas.openxmlformats.org/officeDocument/2006/relationships/hyperlink" Target="https://minfin.novreg.ru/" TargetMode="External"/><Relationship Id="rId22" Type="http://schemas.openxmlformats.org/officeDocument/2006/relationships/hyperlink" Target="http://www.finupr.kurganobl.ru/" TargetMode="External"/><Relationship Id="rId27" Type="http://schemas.openxmlformats.org/officeDocument/2006/relationships/hyperlink" Target="http://minfin01-maykop.ru/Menu/Page/1" TargetMode="External"/><Relationship Id="rId30" Type="http://schemas.openxmlformats.org/officeDocument/2006/relationships/hyperlink" Target="http://adm.rkursk.ru/index.php?id=37" TargetMode="External"/><Relationship Id="rId35" Type="http://schemas.openxmlformats.org/officeDocument/2006/relationships/hyperlink" Target="https://minfin.bashkortostan.ru/" TargetMode="External"/><Relationship Id="rId43" Type="http://schemas.openxmlformats.org/officeDocument/2006/relationships/hyperlink" Target="http://dtf.avo.ru/main" TargetMode="External"/><Relationship Id="rId48" Type="http://schemas.openxmlformats.org/officeDocument/2006/relationships/hyperlink" Target="http://minfin-samara.ru/" TargetMode="External"/><Relationship Id="rId56" Type="http://schemas.openxmlformats.org/officeDocument/2006/relationships/hyperlink" Target="http://www.yarregion.ru/depts/depfin/default.aspx" TargetMode="External"/><Relationship Id="rId64" Type="http://schemas.openxmlformats.org/officeDocument/2006/relationships/hyperlink" Target="http://chaogov.ru/vlast/organy-vlasti/depfin/" TargetMode="External"/><Relationship Id="rId69" Type="http://schemas.openxmlformats.org/officeDocument/2006/relationships/hyperlink" Target="http://www.mfsk.ru/" TargetMode="External"/><Relationship Id="rId77" Type="http://schemas.openxmlformats.org/officeDocument/2006/relationships/hyperlink" Target="https://minfinkubani.ru/" TargetMode="External"/><Relationship Id="rId8" Type="http://schemas.openxmlformats.org/officeDocument/2006/relationships/hyperlink" Target="http://www.yamalfin.ru/" TargetMode="External"/><Relationship Id="rId51" Type="http://schemas.openxmlformats.org/officeDocument/2006/relationships/hyperlink" Target="http://gfu.ru/" TargetMode="External"/><Relationship Id="rId72" Type="http://schemas.openxmlformats.org/officeDocument/2006/relationships/hyperlink" Target="http://pravitelstvo.kbr.ru/oigv/minfin/" TargetMode="External"/><Relationship Id="rId80" Type="http://schemas.openxmlformats.org/officeDocument/2006/relationships/hyperlink" Target="https://www.tverfin.ru/" TargetMode="External"/><Relationship Id="rId85" Type="http://schemas.openxmlformats.org/officeDocument/2006/relationships/hyperlink" Target="http://www.kamgov.ru/minfin" TargetMode="External"/><Relationship Id="rId3" Type="http://schemas.openxmlformats.org/officeDocument/2006/relationships/hyperlink" Target="https://minfin.khabkrai.ru/portal/Menu/Page/1" TargetMode="External"/><Relationship Id="rId12" Type="http://schemas.openxmlformats.org/officeDocument/2006/relationships/hyperlink" Target="http://www.minfin-altai.ru/" TargetMode="External"/><Relationship Id="rId17" Type="http://schemas.openxmlformats.org/officeDocument/2006/relationships/hyperlink" Target="http://www.mfnso.nso.ru/" TargetMode="External"/><Relationship Id="rId25" Type="http://schemas.openxmlformats.org/officeDocument/2006/relationships/hyperlink" Target="http://mari-el.gov.ru/minfin/Pages/main.aspx" TargetMode="External"/><Relationship Id="rId33" Type="http://schemas.openxmlformats.org/officeDocument/2006/relationships/hyperlink" Target="http://ufo.ulntc.ru/" TargetMode="External"/><Relationship Id="rId38" Type="http://schemas.openxmlformats.org/officeDocument/2006/relationships/hyperlink" Target="http://fin.tmbreg.ru/" TargetMode="External"/><Relationship Id="rId46" Type="http://schemas.openxmlformats.org/officeDocument/2006/relationships/hyperlink" Target="http://minfin.kalmregion.ru/" TargetMode="External"/><Relationship Id="rId59" Type="http://schemas.openxmlformats.org/officeDocument/2006/relationships/hyperlink" Target="https://df.gov35.ru/" TargetMode="External"/><Relationship Id="rId67" Type="http://schemas.openxmlformats.org/officeDocument/2006/relationships/hyperlink" Target="http://www.minfin.donland.ru/" TargetMode="External"/><Relationship Id="rId20" Type="http://schemas.openxmlformats.org/officeDocument/2006/relationships/hyperlink" Target="http://www.depfin.admhmao.ru/" TargetMode="External"/><Relationship Id="rId41" Type="http://schemas.openxmlformats.org/officeDocument/2006/relationships/hyperlink" Target="http://orel-region.ru/index.php?head=20&amp;part=25" TargetMode="External"/><Relationship Id="rId54" Type="http://schemas.openxmlformats.org/officeDocument/2006/relationships/hyperlink" Target="http://finance.pskov.ru/" TargetMode="External"/><Relationship Id="rId62" Type="http://schemas.openxmlformats.org/officeDocument/2006/relationships/hyperlink" Target="https://minfin.49gov.ru/" TargetMode="External"/><Relationship Id="rId70" Type="http://schemas.openxmlformats.org/officeDocument/2006/relationships/hyperlink" Target="http://mfin.permkrai.ru/" TargetMode="External"/><Relationship Id="rId75" Type="http://schemas.openxmlformats.org/officeDocument/2006/relationships/hyperlink" Target="https://dvinaland.ru/gov/iogv/minfin/" TargetMode="External"/><Relationship Id="rId83" Type="http://schemas.openxmlformats.org/officeDocument/2006/relationships/hyperlink" Target="http://ebudget.primorsky.ru/Menu/Page/341" TargetMode="External"/><Relationship Id="rId1" Type="http://schemas.openxmlformats.org/officeDocument/2006/relationships/hyperlink" Target="https://minfin.rtyva.ru/" TargetMode="External"/><Relationship Id="rId6" Type="http://schemas.openxmlformats.org/officeDocument/2006/relationships/hyperlink" Target="http://ufin48.ru/Menu/Page/1" TargetMode="External"/><Relationship Id="rId15" Type="http://schemas.openxmlformats.org/officeDocument/2006/relationships/hyperlink" Target="http://www.ofukem.ru/" TargetMode="External"/><Relationship Id="rId23" Type="http://schemas.openxmlformats.org/officeDocument/2006/relationships/hyperlink" Target="http://www.minfin.kirov.ru/" TargetMode="External"/><Relationship Id="rId28" Type="http://schemas.openxmlformats.org/officeDocument/2006/relationships/hyperlink" Target="http://dfei.adm-nao.ru/" TargetMode="External"/><Relationship Id="rId36" Type="http://schemas.openxmlformats.org/officeDocument/2006/relationships/hyperlink" Target="http://minfin09.ru/" TargetMode="External"/><Relationship Id="rId49" Type="http://schemas.openxmlformats.org/officeDocument/2006/relationships/hyperlink" Target="http://minfin39.ru/index.php" TargetMode="External"/><Relationship Id="rId57" Type="http://schemas.openxmlformats.org/officeDocument/2006/relationships/hyperlink" Target="https://minfin.ryazangov.ru/" TargetMode="External"/><Relationship Id="rId10" Type="http://schemas.openxmlformats.org/officeDocument/2006/relationships/hyperlink" Target="http://minfin.e-dag.ru/" TargetMode="External"/><Relationship Id="rId31" Type="http://schemas.openxmlformats.org/officeDocument/2006/relationships/hyperlink" Target="http://df.ivanovoobl.ru/" TargetMode="External"/><Relationship Id="rId44" Type="http://schemas.openxmlformats.org/officeDocument/2006/relationships/hyperlink" Target="http://ns.bryanskoblfin.ru/" TargetMode="External"/><Relationship Id="rId52" Type="http://schemas.openxmlformats.org/officeDocument/2006/relationships/hyperlink" Target="http://mf.omskportal.ru/" TargetMode="External"/><Relationship Id="rId60" Type="http://schemas.openxmlformats.org/officeDocument/2006/relationships/hyperlink" Target="http://minfin.cap.ru/" TargetMode="External"/><Relationship Id="rId65" Type="http://schemas.openxmlformats.org/officeDocument/2006/relationships/hyperlink" Target="https://www.mos.ru/findep/" TargetMode="External"/><Relationship Id="rId73" Type="http://schemas.openxmlformats.org/officeDocument/2006/relationships/hyperlink" Target="http://minfin.alania.gov.ru/" TargetMode="External"/><Relationship Id="rId78" Type="http://schemas.openxmlformats.org/officeDocument/2006/relationships/hyperlink" Target="http://egov-buryatia.ru/minfin/" TargetMode="External"/><Relationship Id="rId81" Type="http://schemas.openxmlformats.org/officeDocument/2006/relationships/hyperlink" Target="http://minfin.karelia.ru/" TargetMode="External"/><Relationship Id="rId86"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www.sptulobl.ru/activities/plan/" TargetMode="External"/><Relationship Id="rId18" Type="http://schemas.openxmlformats.org/officeDocument/2006/relationships/hyperlink" Target="http://www.kspmo.ru/deyatelnost/plan-raboty-.php" TargetMode="External"/><Relationship Id="rId26" Type="http://schemas.openxmlformats.org/officeDocument/2006/relationships/hyperlink" Target="http://sp.orb.ru/pages/activity/plan.html" TargetMode="External"/><Relationship Id="rId39" Type="http://schemas.openxmlformats.org/officeDocument/2006/relationships/hyperlink" Target="http://www.ksp61.ru/work/plans/" TargetMode="External"/><Relationship Id="rId21" Type="http://schemas.openxmlformats.org/officeDocument/2006/relationships/hyperlink" Target="http://ksp-ao.ru/flats_sold/plans_work/" TargetMode="External"/><Relationship Id="rId34" Type="http://schemas.openxmlformats.org/officeDocument/2006/relationships/hyperlink" Target="http://www.kspvo.ru/activitiesp/arrangement/" TargetMode="External"/><Relationship Id="rId42" Type="http://schemas.openxmlformats.org/officeDocument/2006/relationships/hyperlink" Target="http://www.kspbo.ru/deyatelnost/plan-deyatelnosti" TargetMode="External"/><Relationship Id="rId47" Type="http://schemas.openxmlformats.org/officeDocument/2006/relationships/hyperlink" Target="http://www.ksplo.ru/plan_KSPLO" TargetMode="External"/><Relationship Id="rId50" Type="http://schemas.openxmlformats.org/officeDocument/2006/relationships/hyperlink" Target="http://&#1082;&#1089;&#1087;-&#1082;&#1072;&#1083;&#1084;&#1099;&#1082;&#1080;&#1103;.&#1088;&#1092;/plan-raboty.html" TargetMode="External"/><Relationship Id="rId55" Type="http://schemas.openxmlformats.org/officeDocument/2006/relationships/hyperlink" Target="http://ksp.nso.ru/page/30" TargetMode="External"/><Relationship Id="rId63" Type="http://schemas.openxmlformats.org/officeDocument/2006/relationships/hyperlink" Target="http://sp.samregion.ru/activity/plan/" TargetMode="External"/><Relationship Id="rId68" Type="http://schemas.openxmlformats.org/officeDocument/2006/relationships/hyperlink" Target="http://sp-so.ru/activities/41" TargetMode="External"/><Relationship Id="rId76" Type="http://schemas.openxmlformats.org/officeDocument/2006/relationships/hyperlink" Target="http://spso66.ru/activity/1" TargetMode="External"/><Relationship Id="rId84" Type="http://schemas.openxmlformats.org/officeDocument/2006/relationships/hyperlink" Target="http://sp-ak.ru/index.php/2013-01-31-07-00-31/2014-09-28-13-19-28" TargetMode="External"/><Relationship Id="rId7" Type="http://schemas.openxmlformats.org/officeDocument/2006/relationships/hyperlink" Target="http://www.ksp-vrn.ru/activity/work-plan/" TargetMode="External"/><Relationship Id="rId71" Type="http://schemas.openxmlformats.org/officeDocument/2006/relationships/hyperlink" Target="http://kspzab.ru/plan_of_action/" TargetMode="External"/><Relationship Id="rId2" Type="http://schemas.openxmlformats.org/officeDocument/2006/relationships/hyperlink" Target="http://www.kspalata76.yarregion.ru/Info/Plan.html" TargetMode="External"/><Relationship Id="rId16" Type="http://schemas.openxmlformats.org/officeDocument/2006/relationships/hyperlink" Target="http://kspao.ru/Activities/PlansOfActivities/" TargetMode="External"/><Relationship Id="rId29" Type="http://schemas.openxmlformats.org/officeDocument/2006/relationships/hyperlink" Target="http://ksp04.ru/deyatelnost/plan-raboty-na-god" TargetMode="External"/><Relationship Id="rId11" Type="http://schemas.openxmlformats.org/officeDocument/2006/relationships/hyperlink" Target="http://ksp.mosreg.ru/content/plan-raboty" TargetMode="External"/><Relationship Id="rId24" Type="http://schemas.openxmlformats.org/officeDocument/2006/relationships/hyperlink" Target="http://kcp.cap.ru/SiteMap.aspx?id=85747" TargetMode="External"/><Relationship Id="rId32" Type="http://schemas.openxmlformats.org/officeDocument/2006/relationships/hyperlink" Target="http://ksp27.ru/workplans" TargetMode="External"/><Relationship Id="rId37" Type="http://schemas.openxmlformats.org/officeDocument/2006/relationships/hyperlink" Target="https://ksprb.bashkortostan.ru/documents/plans/" TargetMode="External"/><Relationship Id="rId40" Type="http://schemas.openxmlformats.org/officeDocument/2006/relationships/hyperlink" Target="http://www.ksp34.ru/activity/plans/plan_rabotyi_na_2020_god/" TargetMode="External"/><Relationship Id="rId45" Type="http://schemas.openxmlformats.org/officeDocument/2006/relationships/hyperlink" Target="http://kspto.ru/act/plans/2020" TargetMode="External"/><Relationship Id="rId53" Type="http://schemas.openxmlformats.org/officeDocument/2006/relationships/hyperlink" Target="http://kspstav.ru/content/plany-raboty-kontrolno-schetnoj-palaty-stavropolskogo-kraja" TargetMode="External"/><Relationship Id="rId58" Type="http://schemas.openxmlformats.org/officeDocument/2006/relationships/hyperlink" Target="https://www.ksp41.ru/deyatelnost/plan-raboti.php" TargetMode="External"/><Relationship Id="rId66" Type="http://schemas.openxmlformats.org/officeDocument/2006/relationships/hyperlink" Target="http://kspkostroma.ru/deyatelnost/plany/god2020" TargetMode="External"/><Relationship Id="rId74" Type="http://schemas.openxmlformats.org/officeDocument/2006/relationships/hyperlink" Target="http://ksp.r52.ru/ru/9/333/" TargetMode="External"/><Relationship Id="rId79" Type="http://schemas.openxmlformats.org/officeDocument/2006/relationships/hyperlink" Target="http://www.ksp19.ru/plan_18.html" TargetMode="External"/><Relationship Id="rId5" Type="http://schemas.openxmlformats.org/officeDocument/2006/relationships/hyperlink" Target="http://www.spdag.ru/activities" TargetMode="External"/><Relationship Id="rId61" Type="http://schemas.openxmlformats.org/officeDocument/2006/relationships/hyperlink" Target="http://schet87.ru/deyatelnost/plan-rabotyi/plan-rabotyi-na-2020-god.html" TargetMode="External"/><Relationship Id="rId82" Type="http://schemas.openxmlformats.org/officeDocument/2006/relationships/hyperlink" Target="http://ksp49.ru/plan-rabot" TargetMode="External"/><Relationship Id="rId19" Type="http://schemas.openxmlformats.org/officeDocument/2006/relationships/hyperlink" Target="https://spno.novreg.ru/plany-raboty.html" TargetMode="External"/><Relationship Id="rId4" Type="http://schemas.openxmlformats.org/officeDocument/2006/relationships/hyperlink" Target="http://ksp.rkomi.ru/left/deyat/plans/" TargetMode="External"/><Relationship Id="rId9" Type="http://schemas.openxmlformats.org/officeDocument/2006/relationships/hyperlink" Target="http://admoblkaluga.ru/sub/control_palata/activities/" TargetMode="External"/><Relationship Id="rId14" Type="http://schemas.openxmlformats.org/officeDocument/2006/relationships/hyperlink" Target="http://ksp.karelia.ru/index.php?option=com_content&amp;view=article&amp;id=59&amp;Itemid=38" TargetMode="External"/><Relationship Id="rId22" Type="http://schemas.openxmlformats.org/officeDocument/2006/relationships/hyperlink" Target="http://www.kspkchr.ru/page/page64.html" TargetMode="External"/><Relationship Id="rId27" Type="http://schemas.openxmlformats.org/officeDocument/2006/relationships/hyperlink" Target="http://sp-penza.ru/the-activities-of-the-chamber/work-plan/" TargetMode="External"/><Relationship Id="rId30" Type="http://schemas.openxmlformats.org/officeDocument/2006/relationships/hyperlink" Target="http://sprt17.ru/?cat=8" TargetMode="External"/><Relationship Id="rId35" Type="http://schemas.openxmlformats.org/officeDocument/2006/relationships/hyperlink" Target="http://kspkuban.ru/?cat=11" TargetMode="External"/><Relationship Id="rId43" Type="http://schemas.openxmlformats.org/officeDocument/2006/relationships/hyperlink" Target="http://www.ksp62.ru/functions/plan/" TargetMode="External"/><Relationship Id="rId48" Type="http://schemas.openxmlformats.org/officeDocument/2006/relationships/hyperlink" Target="http://ksp.org.ru/rubric/229/Na-2020-god" TargetMode="External"/><Relationship Id="rId56" Type="http://schemas.openxmlformats.org/officeDocument/2006/relationships/hyperlink" Target="http://www.kspomskobl.ru/plans.html" TargetMode="External"/><Relationship Id="rId64" Type="http://schemas.openxmlformats.org/officeDocument/2006/relationships/hyperlink" Target="http://www.ksp74.ru/list.php?cat=plans" TargetMode="External"/><Relationship Id="rId69" Type="http://schemas.openxmlformats.org/officeDocument/2006/relationships/hyperlink" Target="http://www.kspko.ru/" TargetMode="External"/><Relationship Id="rId77" Type="http://schemas.openxmlformats.org/officeDocument/2006/relationships/hyperlink" Target="http://www.sphmao.ru/about/activities/plan_raboty.php" TargetMode="External"/><Relationship Id="rId8" Type="http://schemas.openxmlformats.org/officeDocument/2006/relationships/hyperlink" Target="http://ksp37.ru/content/services/plan-deyatelnosti" TargetMode="External"/><Relationship Id="rId51" Type="http://schemas.openxmlformats.org/officeDocument/2006/relationships/hyperlink" Target="http://sp-rc.ru/%D0%BF%D0%BB%D0%B0%D0%BD-%D0%BD%D0%B0-2020-%D0%B3%D0%BE%D0%B4/" TargetMode="External"/><Relationship Id="rId72" Type="http://schemas.openxmlformats.org/officeDocument/2006/relationships/hyperlink" Target="http://www.sp-po.ru/planning/" TargetMode="External"/><Relationship Id="rId80" Type="http://schemas.openxmlformats.org/officeDocument/2006/relationships/hyperlink" Target="http://spkrk.ru/index.php/blog/plan-raboty/3030-2020" TargetMode="External"/><Relationship Id="rId85" Type="http://schemas.openxmlformats.org/officeDocument/2006/relationships/printerSettings" Target="../printerSettings/printerSettings5.bin"/><Relationship Id="rId3" Type="http://schemas.openxmlformats.org/officeDocument/2006/relationships/hyperlink" Target="http://www.ksp48.ru/detksp/plan/" TargetMode="External"/><Relationship Id="rId12" Type="http://schemas.openxmlformats.org/officeDocument/2006/relationships/hyperlink" Target="http://www.ksp-orel.ru/plan-raboty/" TargetMode="External"/><Relationship Id="rId17" Type="http://schemas.openxmlformats.org/officeDocument/2006/relationships/hyperlink" Target="http://ksp39.ru/index.php?option=com_content&amp;view=article&amp;id=847:plan-raboti-2020&amp;catid=40:posnovy&amp;Itemid=87" TargetMode="External"/><Relationship Id="rId25" Type="http://schemas.openxmlformats.org/officeDocument/2006/relationships/hyperlink" Target="https://ksppk.ru/otkrytye-dannye/plan-raboty/" TargetMode="External"/><Relationship Id="rId33" Type="http://schemas.openxmlformats.org/officeDocument/2006/relationships/hyperlink" Target="https://ksp-amur.ru/activity/work-plan/" TargetMode="External"/><Relationship Id="rId38" Type="http://schemas.openxmlformats.org/officeDocument/2006/relationships/hyperlink" Target="http://irksp.ru/?page_id=109" TargetMode="External"/><Relationship Id="rId46" Type="http://schemas.openxmlformats.org/officeDocument/2006/relationships/hyperlink" Target="http://www.ksp.mos.ru/activity/year_plan/" TargetMode="External"/><Relationship Id="rId59" Type="http://schemas.openxmlformats.org/officeDocument/2006/relationships/hyperlink" Target="http://spsakh.ru/work.php" TargetMode="External"/><Relationship Id="rId67" Type="http://schemas.openxmlformats.org/officeDocument/2006/relationships/hyperlink" Target="http://www.ksp43.ru/work-plans/1364" TargetMode="External"/><Relationship Id="rId20" Type="http://schemas.openxmlformats.org/officeDocument/2006/relationships/hyperlink" Target="http://kspra.ru/page.php?id=26" TargetMode="External"/><Relationship Id="rId41" Type="http://schemas.openxmlformats.org/officeDocument/2006/relationships/hyperlink" Target="http://ksp-sev.ru/category/%D0%BF%D0%BB%D0%B0%D0%BD-%D1%80%D0%B0%D0%B1%D0%BE%D1%82%D1%8B/" TargetMode="External"/><Relationship Id="rId54" Type="http://schemas.openxmlformats.org/officeDocument/2006/relationships/hyperlink" Target="http://rfspto.ru/?page_id=9540" TargetMode="External"/><Relationship Id="rId62" Type="http://schemas.openxmlformats.org/officeDocument/2006/relationships/hyperlink" Target="http://www.sprt.tatar/articles/6/102" TargetMode="External"/><Relationship Id="rId70" Type="http://schemas.openxmlformats.org/officeDocument/2006/relationships/hyperlink" Target="http://sp03.ru/work/3/2020/" TargetMode="External"/><Relationship Id="rId75" Type="http://schemas.openxmlformats.org/officeDocument/2006/relationships/hyperlink" Target="http://kspkurgan.ru/plan" TargetMode="External"/><Relationship Id="rId83" Type="http://schemas.openxmlformats.org/officeDocument/2006/relationships/hyperlink" Target="http://kspri.ru/deyatelnost/godovye-plany-rabot" TargetMode="External"/><Relationship Id="rId1" Type="http://schemas.openxmlformats.org/officeDocument/2006/relationships/hyperlink" Target="http://ksp.tmbreg.ru/18/20.html" TargetMode="External"/><Relationship Id="rId6" Type="http://schemas.openxmlformats.org/officeDocument/2006/relationships/hyperlink" Target="http://www.gkk.udmurt.ru/inspections/plan/" TargetMode="External"/><Relationship Id="rId15" Type="http://schemas.openxmlformats.org/officeDocument/2006/relationships/hyperlink" Target="http://www.spvo.ru/activity/plans.html" TargetMode="External"/><Relationship Id="rId23" Type="http://schemas.openxmlformats.org/officeDocument/2006/relationships/hyperlink" Target="http://www.sp.e-mordovia.ru/plan-raboty.html" TargetMode="External"/><Relationship Id="rId28" Type="http://schemas.openxmlformats.org/officeDocument/2006/relationships/hyperlink" Target="http://spuo.ru/activity/plan/" TargetMode="External"/><Relationship Id="rId36" Type="http://schemas.openxmlformats.org/officeDocument/2006/relationships/hyperlink" Target="http://www.kspkbr.ru/index.php/2012-06-22-11-50-48/plan-raboty-kontrolno-schetnoj-palaty" TargetMode="External"/><Relationship Id="rId49" Type="http://schemas.openxmlformats.org/officeDocument/2006/relationships/hyperlink" Target="http://&#1089;&#1087;&#1085;&#1072;&#1086;.&#1088;&#1092;/index3-1.html" TargetMode="External"/><Relationship Id="rId57" Type="http://schemas.openxmlformats.org/officeDocument/2006/relationships/hyperlink" Target="http://ksp25.ru/working/2020_god/" TargetMode="External"/><Relationship Id="rId10" Type="http://schemas.openxmlformats.org/officeDocument/2006/relationships/hyperlink" Target="http://ksp46.ru/work/arrangements/" TargetMode="External"/><Relationship Id="rId31" Type="http://schemas.openxmlformats.org/officeDocument/2006/relationships/hyperlink" Target="https://schetnaja-palata.sakha.gov.ru/Plan-raboti" TargetMode="External"/><Relationship Id="rId44" Type="http://schemas.openxmlformats.org/officeDocument/2006/relationships/hyperlink" Target="http://www.ksp67.ru/index.php?option=com_content&amp;view=article&amp;id=434:plan-raboty-2020&amp;catid=2:uncategorised&amp;Itemid=101" TargetMode="External"/><Relationship Id="rId52" Type="http://schemas.openxmlformats.org/officeDocument/2006/relationships/hyperlink" Target="http://spalata-chr.ru/?type=2" TargetMode="External"/><Relationship Id="rId60" Type="http://schemas.openxmlformats.org/officeDocument/2006/relationships/hyperlink" Target="http://www.eao.ru/vlast--1/struktura/kontrolno-schetnaya-palata-eao/plany-i-otchety-ksp-eao/" TargetMode="External"/><Relationship Id="rId65" Type="http://schemas.openxmlformats.org/officeDocument/2006/relationships/hyperlink" Target="http://belksp.ru/" TargetMode="External"/><Relationship Id="rId73" Type="http://schemas.openxmlformats.org/officeDocument/2006/relationships/hyperlink" Target="http://ksp15.ru/%D0%B4%D0%B5%D1%8F%D1%82%D0%B5%D0%BB%D1%8C%D0%BD%D0%BE%D1%81%D1%82%D1%8C/%D0%B3%D0%BE%D0%B4%D0%BE%D0%B2%D1%8B%D0%B5-%D0%BF%D0%BB%D0%B0%D0%BD%D1%8B/" TargetMode="External"/><Relationship Id="rId78" Type="http://schemas.openxmlformats.org/officeDocument/2006/relationships/hyperlink" Target="https://spyanao.ru/deyatelnost/planyi-rabotyi-schetnoj-palatyi/" TargetMode="External"/><Relationship Id="rId81" Type="http://schemas.openxmlformats.org/officeDocument/2006/relationships/hyperlink" Target="http://audit.tomsk.ru/deyatelnost/plan_rabot/plan-raboty-2020/plan-raboty-2020.php"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ksp.mos.ru/activity/index.php" TargetMode="External"/><Relationship Id="rId18" Type="http://schemas.openxmlformats.org/officeDocument/2006/relationships/hyperlink" Target="http://www.kspmo.ru/deyatelnost/kontrolnaya-deyatelnost.php" TargetMode="External"/><Relationship Id="rId26" Type="http://schemas.openxmlformats.org/officeDocument/2006/relationships/hyperlink" Target="http://ksp34.ru/activity/control_measures/2018_god22/" TargetMode="External"/><Relationship Id="rId39" Type="http://schemas.openxmlformats.org/officeDocument/2006/relationships/hyperlink" Target="http://sp-penza.ru/the-activities-of-the-chamber/information-about-control-and-expert-analytical-activities/" TargetMode="External"/><Relationship Id="rId21" Type="http://schemas.openxmlformats.org/officeDocument/2006/relationships/hyperlink" Target="http://www.ksplo.ru/proverka_otchet" TargetMode="External"/><Relationship Id="rId34" Type="http://schemas.openxmlformats.org/officeDocument/2006/relationships/hyperlink" Target="http://kspstav.ru/content/informacija-o-kontrolnyh-meroprijatijah" TargetMode="External"/><Relationship Id="rId42" Type="http://schemas.openxmlformats.org/officeDocument/2006/relationships/hyperlink" Target="https://sprt.tatar/articles/68" TargetMode="External"/><Relationship Id="rId47" Type="http://schemas.openxmlformats.org/officeDocument/2006/relationships/hyperlink" Target="http://sprt17.ru/?cat=6" TargetMode="External"/><Relationship Id="rId50" Type="http://schemas.openxmlformats.org/officeDocument/2006/relationships/hyperlink" Target="http://omskportal.ru/society/other/ksp/otrasl/results" TargetMode="External"/><Relationship Id="rId55" Type="http://schemas.openxmlformats.org/officeDocument/2006/relationships/hyperlink" Target="http://www.eao.ru/vlast--1/struktura/kontrolno-schetnaya-palata-eao/deyatelnost-ksp-eao/" TargetMode="External"/><Relationship Id="rId63" Type="http://schemas.openxmlformats.org/officeDocument/2006/relationships/hyperlink" Target="http://www.ksp43.ru/control-and-analytical" TargetMode="External"/><Relationship Id="rId68" Type="http://schemas.openxmlformats.org/officeDocument/2006/relationships/hyperlink" Target="http://ksp49.ru/proverki" TargetMode="External"/><Relationship Id="rId76" Type="http://schemas.openxmlformats.org/officeDocument/2006/relationships/hyperlink" Target="https://schetnaja-palata.sakha.gov.ru/deyatelnost" TargetMode="External"/><Relationship Id="rId84" Type="http://schemas.openxmlformats.org/officeDocument/2006/relationships/hyperlink" Target="http://belksp.ru/" TargetMode="External"/><Relationship Id="rId7" Type="http://schemas.openxmlformats.org/officeDocument/2006/relationships/hyperlink" Target="http://ksp46.ru/work/test-actions/" TargetMode="External"/><Relationship Id="rId71" Type="http://schemas.openxmlformats.org/officeDocument/2006/relationships/hyperlink" Target="http://kspkostroma.ru/deyatelnost/control" TargetMode="External"/><Relationship Id="rId2" Type="http://schemas.openxmlformats.org/officeDocument/2006/relationships/hyperlink" Target="https://www.ksp-vrn.ru/activity/results-external-control/information-on-the-activities-carried-out/" TargetMode="External"/><Relationship Id="rId16" Type="http://schemas.openxmlformats.org/officeDocument/2006/relationships/hyperlink" Target="http://kspao.ru/Activities/ControlActivities/" TargetMode="External"/><Relationship Id="rId29" Type="http://schemas.openxmlformats.org/officeDocument/2006/relationships/hyperlink" Target="http://sp-rc.ru/%D0%BA%D0%BE%D0%BD%D1%82%D1%80%D0%BE%D0%BB%D1%8C%D0%BD%D1%8B%D0%B5-%D0%BC%D0%B5%D1%80%D0%BE%D0%BF%D1%80%D0%B8%D1%8F%D1%82%D0%B8%D1%8F/" TargetMode="External"/><Relationship Id="rId11" Type="http://schemas.openxmlformats.org/officeDocument/2006/relationships/hyperlink" Target="http://www.kspalata76.yarregion.ru/Info_kmo.html" TargetMode="External"/><Relationship Id="rId24" Type="http://schemas.openxmlformats.org/officeDocument/2006/relationships/hyperlink" Target="http://ksp-ao.ru/flats_sold/km/km-h/" TargetMode="External"/><Relationship Id="rId32" Type="http://schemas.openxmlformats.org/officeDocument/2006/relationships/hyperlink" Target="http://www.kspkbr.ru/index.php/2012-06-22-11-50-48/materialy-kontrolnykh-meropriyatij" TargetMode="External"/><Relationship Id="rId37" Type="http://schemas.openxmlformats.org/officeDocument/2006/relationships/hyperlink" Target="https://ksppk.ru/otkrytye-dannye/kontrolno-revizionnaya-deyatelnost-ksp/otchety-po-godam/" TargetMode="External"/><Relationship Id="rId40" Type="http://schemas.openxmlformats.org/officeDocument/2006/relationships/hyperlink" Target="http://spuo.ru/activity/events/" TargetMode="External"/><Relationship Id="rId45" Type="http://schemas.openxmlformats.org/officeDocument/2006/relationships/hyperlink" Target="http://kspzab.ru/control/" TargetMode="External"/><Relationship Id="rId53" Type="http://schemas.openxmlformats.org/officeDocument/2006/relationships/hyperlink" Target="https://www.ksp41.ru/deyatelnost/KM/" TargetMode="External"/><Relationship Id="rId58" Type="http://schemas.openxmlformats.org/officeDocument/2006/relationships/hyperlink" Target="http://ksp.r52.ru/ru/11/" TargetMode="External"/><Relationship Id="rId66" Type="http://schemas.openxmlformats.org/officeDocument/2006/relationships/hyperlink" Target="http://spkrk.ru/index.php/blog/kontrolnye-meropriyatiya" TargetMode="External"/><Relationship Id="rId74" Type="http://schemas.openxmlformats.org/officeDocument/2006/relationships/hyperlink" Target="http://sp-ak.ru/index.php/2013-01-31-07-00-31/2014-09-28-13-21-49" TargetMode="External"/><Relationship Id="rId79" Type="http://schemas.openxmlformats.org/officeDocument/2006/relationships/hyperlink" Target="http://www.sp.e-mordovia.ru/informatsiya-o-kontrolnykh-meropriyatiyakh.html" TargetMode="External"/><Relationship Id="rId5" Type="http://schemas.openxmlformats.org/officeDocument/2006/relationships/hyperlink" Target="http://ksp.mosreg.ru/node/714" TargetMode="External"/><Relationship Id="rId61" Type="http://schemas.openxmlformats.org/officeDocument/2006/relationships/hyperlink" Target="http://kspto.ru/act/activity/control" TargetMode="External"/><Relationship Id="rId82" Type="http://schemas.openxmlformats.org/officeDocument/2006/relationships/hyperlink" Target="http://ksp25.ru/working/" TargetMode="External"/><Relationship Id="rId19" Type="http://schemas.openxmlformats.org/officeDocument/2006/relationships/hyperlink" Target="https://spno.novreg.ru/informaciya-o-provedennyh-kontrol-nyh-i-ekspertno-analiticheskih-meropriyatiyah.html" TargetMode="External"/><Relationship Id="rId4" Type="http://schemas.openxmlformats.org/officeDocument/2006/relationships/hyperlink" Target="http://www.ksp48.ru/detksp/kontrolmerp/" TargetMode="External"/><Relationship Id="rId9" Type="http://schemas.openxmlformats.org/officeDocument/2006/relationships/hyperlink" Target="http://ksp67.ru/index.php/deyatelnost/plany-rabot-6" TargetMode="External"/><Relationship Id="rId14" Type="http://schemas.openxmlformats.org/officeDocument/2006/relationships/hyperlink" Target="http://ksp.rkomi.ru/page/16695/" TargetMode="External"/><Relationship Id="rId22" Type="http://schemas.openxmlformats.org/officeDocument/2006/relationships/hyperlink" Target="http://&#1089;&#1087;&#1085;&#1072;&#1086;.&#1088;&#1092;/index3-2.html" TargetMode="External"/><Relationship Id="rId27" Type="http://schemas.openxmlformats.org/officeDocument/2006/relationships/hyperlink" Target="http://ksp-sev.ru/%d0%bf%d0%bb%d0%b0%d0%bd-%d1%80%d0%b0%d0%b1%d0%be%d1%82%d1%8b-%d0%bd%d0%b0-2019-%d0%b3%d0%be%d0%b4/" TargetMode="External"/><Relationship Id="rId30" Type="http://schemas.openxmlformats.org/officeDocument/2006/relationships/hyperlink" Target="http://www.spdag.ru/activities/18" TargetMode="External"/><Relationship Id="rId35" Type="http://schemas.openxmlformats.org/officeDocument/2006/relationships/hyperlink" Target="https://gkk.udmurt.ru/inspections/control/index.php" TargetMode="External"/><Relationship Id="rId43" Type="http://schemas.openxmlformats.org/officeDocument/2006/relationships/hyperlink" Target="http://rfspto.ru/deyatelnost/kontrolnaya-deyatelnost/" TargetMode="External"/><Relationship Id="rId48" Type="http://schemas.openxmlformats.org/officeDocument/2006/relationships/hyperlink" Target="http://irksp.ru/?page_id=9048" TargetMode="External"/><Relationship Id="rId56" Type="http://schemas.openxmlformats.org/officeDocument/2006/relationships/hyperlink" Target="http://schet87.ru/deyatelnost/kontrolnaya-deyatelnost/kontrolnaya-deyatelnost-2019-god.html" TargetMode="External"/><Relationship Id="rId64" Type="http://schemas.openxmlformats.org/officeDocument/2006/relationships/hyperlink" Target="http://sp-so.ru/activities/45" TargetMode="External"/><Relationship Id="rId69" Type="http://schemas.openxmlformats.org/officeDocument/2006/relationships/hyperlink" Target="http://www.spvo.ru/activity/meropr/" TargetMode="External"/><Relationship Id="rId77" Type="http://schemas.openxmlformats.org/officeDocument/2006/relationships/hyperlink" Target="http://sp.samregion.ru/activity/plan/" TargetMode="External"/><Relationship Id="rId8" Type="http://schemas.openxmlformats.org/officeDocument/2006/relationships/hyperlink" Target="http://www.ksp62.ru/functions/checkinfo/" TargetMode="External"/><Relationship Id="rId51" Type="http://schemas.openxmlformats.org/officeDocument/2006/relationships/hyperlink" Target="http://ksp27.ru/information" TargetMode="External"/><Relationship Id="rId72" Type="http://schemas.openxmlformats.org/officeDocument/2006/relationships/hyperlink" Target="http://www.ksp61.ru/work/checks/" TargetMode="External"/><Relationship Id="rId80" Type="http://schemas.openxmlformats.org/officeDocument/2006/relationships/hyperlink" Target="http://kspkurgan.ru/auditing" TargetMode="External"/><Relationship Id="rId85" Type="http://schemas.openxmlformats.org/officeDocument/2006/relationships/printerSettings" Target="../printerSettings/printerSettings6.bin"/><Relationship Id="rId3" Type="http://schemas.openxmlformats.org/officeDocument/2006/relationships/hyperlink" Target="http://admoblkaluga.ru/sub/control_palata/activities/" TargetMode="External"/><Relationship Id="rId12" Type="http://schemas.openxmlformats.org/officeDocument/2006/relationships/hyperlink" Target="http://www.sptulobl.ru/activities/control/" TargetMode="External"/><Relationship Id="rId17" Type="http://schemas.openxmlformats.org/officeDocument/2006/relationships/hyperlink" Target="http://ksp39.ru/index.php?option=com_content&amp;view=category&amp;id=41&amp;Itemid=81" TargetMode="External"/><Relationship Id="rId25" Type="http://schemas.openxmlformats.org/officeDocument/2006/relationships/hyperlink" Target="http://kspkuban.ru/?cat=13" TargetMode="External"/><Relationship Id="rId33" Type="http://schemas.openxmlformats.org/officeDocument/2006/relationships/hyperlink" Target="http://spalata-chr.ru/?type=12" TargetMode="External"/><Relationship Id="rId38" Type="http://schemas.openxmlformats.org/officeDocument/2006/relationships/hyperlink" Target="http://sp.orb.ru/pages/activity/kontrol.html" TargetMode="External"/><Relationship Id="rId46" Type="http://schemas.openxmlformats.org/officeDocument/2006/relationships/hyperlink" Target="http://ksp04.ru/deyatelnost/informatsiya-o-provedennykh-kontrolnykh-i-ekspertno-analiticheskikh-meropriyatiyakh" TargetMode="External"/><Relationship Id="rId59" Type="http://schemas.openxmlformats.org/officeDocument/2006/relationships/hyperlink" Target="https://www.sphmao.ru/about/activities/rezultats/index.php" TargetMode="External"/><Relationship Id="rId67" Type="http://schemas.openxmlformats.org/officeDocument/2006/relationships/hyperlink" Target="http://audit.tomsk.ru/deyatelnost/plan_rabot/" TargetMode="External"/><Relationship Id="rId20" Type="http://schemas.openxmlformats.org/officeDocument/2006/relationships/hyperlink" Target="http://www.kspvo.ru/activitiesp/km/" TargetMode="External"/><Relationship Id="rId41" Type="http://schemas.openxmlformats.org/officeDocument/2006/relationships/hyperlink" Target="https://ksprb.bashkortostan.ru/activity/16118/" TargetMode="External"/><Relationship Id="rId54" Type="http://schemas.openxmlformats.org/officeDocument/2006/relationships/hyperlink" Target="http://spsakh.ru/work_15.php" TargetMode="External"/><Relationship Id="rId62" Type="http://schemas.openxmlformats.org/officeDocument/2006/relationships/hyperlink" Target="http://www.sp-po.ru/activity/control/2019/" TargetMode="External"/><Relationship Id="rId70" Type="http://schemas.openxmlformats.org/officeDocument/2006/relationships/hyperlink" Target="http://ksp37.ru/content/services/posled-kontrol/kontrol/Otchet-kontrol" TargetMode="External"/><Relationship Id="rId75" Type="http://schemas.openxmlformats.org/officeDocument/2006/relationships/hyperlink" Target="http://sp03.ru/work/krd" TargetMode="External"/><Relationship Id="rId83" Type="http://schemas.openxmlformats.org/officeDocument/2006/relationships/hyperlink" Target="http://ksp15.ru/%d0%b4%d0%b5%d1%8f%d1%82%d0%b5%d0%bb%d1%8c%d0%bd%d0%be%d1%81%d1%82%d1%8c/%d0%b3%d0%be%d0%b4%d0%be%d0%b2%d1%8b%d0%b5-%d0%bf%d0%bb%d0%b0%d0%bd%d1%8b/" TargetMode="External"/><Relationship Id="rId1" Type="http://schemas.openxmlformats.org/officeDocument/2006/relationships/hyperlink" Target="https://www.kspbo.ru/deyatelnost/kontrolnaya-deyatelnost" TargetMode="External"/><Relationship Id="rId6" Type="http://schemas.openxmlformats.org/officeDocument/2006/relationships/hyperlink" Target="http://www.ksp-orel.ru/kontrolnaya-deyatelnost/" TargetMode="External"/><Relationship Id="rId15" Type="http://schemas.openxmlformats.org/officeDocument/2006/relationships/hyperlink" Target="http://ksp.karelia.ru/index.php?option=com_content&amp;view=article&amp;id=10&amp;Itemid=18" TargetMode="External"/><Relationship Id="rId23" Type="http://schemas.openxmlformats.org/officeDocument/2006/relationships/hyperlink" Target="http://kspra.ru/page.php?id=21" TargetMode="External"/><Relationship Id="rId28" Type="http://schemas.openxmlformats.org/officeDocument/2006/relationships/hyperlink" Target="http://&#1082;&#1089;&#1087;-&#1082;&#1072;&#1083;&#1084;&#1099;&#1082;&#1080;&#1103;.&#1088;&#1092;/kontrol-nye-meropriyatiya.html" TargetMode="External"/><Relationship Id="rId36" Type="http://schemas.openxmlformats.org/officeDocument/2006/relationships/hyperlink" Target="http://mari-el.gov.ru/gsp/Pages/iam.aspx" TargetMode="External"/><Relationship Id="rId49" Type="http://schemas.openxmlformats.org/officeDocument/2006/relationships/hyperlink" Target="http://ksp.nso.ru/news?field_tags_tid%5b%5d=12" TargetMode="External"/><Relationship Id="rId57" Type="http://schemas.openxmlformats.org/officeDocument/2006/relationships/hyperlink" Target="http://spso66.ru/activity/2" TargetMode="External"/><Relationship Id="rId10" Type="http://schemas.openxmlformats.org/officeDocument/2006/relationships/hyperlink" Target="https://ksp.tmbreg.ru/18/58.html" TargetMode="External"/><Relationship Id="rId31" Type="http://schemas.openxmlformats.org/officeDocument/2006/relationships/hyperlink" Target="http://www.kspkchr.ru/page/page313.html" TargetMode="External"/><Relationship Id="rId44" Type="http://schemas.openxmlformats.org/officeDocument/2006/relationships/hyperlink" Target="http://ksp74.ru/document.php?name=aud_reports" TargetMode="External"/><Relationship Id="rId52" Type="http://schemas.openxmlformats.org/officeDocument/2006/relationships/hyperlink" Target="https://ksp-amur.ru/activity/" TargetMode="External"/><Relationship Id="rId60" Type="http://schemas.openxmlformats.org/officeDocument/2006/relationships/hyperlink" Target="http://ksp19.ru/%D0%B4%D0%B5%D1%8F%D1%82%D0%B5%D0%BB%D1%8C%D0%BD%D0%BE%D1%81%D1%82%D1%8C/%D0%BE%D1%82%D1%87%D0%B5%D1%82%D1%8B/" TargetMode="External"/><Relationship Id="rId65" Type="http://schemas.openxmlformats.org/officeDocument/2006/relationships/hyperlink" Target="https://spyanao.ru/deyatelnost/kontrolnaya-i-ekspertno-analiticheskaya-deyatelnost/ekspertno-analiticheskie-meropriyatiya/" TargetMode="External"/><Relationship Id="rId73" Type="http://schemas.openxmlformats.org/officeDocument/2006/relationships/hyperlink" Target="http://kspri.ru/deyatelnost/kontrolno-revizionnaya" TargetMode="External"/><Relationship Id="rId78" Type="http://schemas.openxmlformats.org/officeDocument/2006/relationships/hyperlink" Target="http://ksp.org.ru/rubric/633200016/Kontrolno-revizionnaya-deyatelnost" TargetMode="External"/><Relationship Id="rId81" Type="http://schemas.openxmlformats.org/officeDocument/2006/relationships/hyperlink" Target="http://www.kspko.ru/"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ksp.rkomi.ru/page/16695/" TargetMode="External"/><Relationship Id="rId18" Type="http://schemas.openxmlformats.org/officeDocument/2006/relationships/hyperlink" Target="http://www.ksplo.ru/proverka_otchet" TargetMode="External"/><Relationship Id="rId26" Type="http://schemas.openxmlformats.org/officeDocument/2006/relationships/hyperlink" Target="http://&#1082;&#1089;&#1087;-&#1082;&#1072;&#1083;&#1084;&#1099;&#1082;&#1080;&#1103;.&#1088;&#1092;/kontrol-nye-meropriyatiya.html" TargetMode="External"/><Relationship Id="rId39" Type="http://schemas.openxmlformats.org/officeDocument/2006/relationships/hyperlink" Target="http://www.sprt.tatar/articles/6/99" TargetMode="External"/><Relationship Id="rId21" Type="http://schemas.openxmlformats.org/officeDocument/2006/relationships/hyperlink" Target="http://kspra.ru/page.php?id=21" TargetMode="External"/><Relationship Id="rId34" Type="http://schemas.openxmlformats.org/officeDocument/2006/relationships/hyperlink" Target="https://ksppk.ru/otkrytye-dannye/kontrolno-revizionnaya-deyatelnost-ksp/otchety-po-godam/otchety-za-2019-god/" TargetMode="External"/><Relationship Id="rId42" Type="http://schemas.openxmlformats.org/officeDocument/2006/relationships/hyperlink" Target="http://kspzab.ru/control/" TargetMode="External"/><Relationship Id="rId47" Type="http://schemas.openxmlformats.org/officeDocument/2006/relationships/hyperlink" Target="http://omskportal.ru/society/other/ksp/otrasl/results" TargetMode="External"/><Relationship Id="rId50" Type="http://schemas.openxmlformats.org/officeDocument/2006/relationships/hyperlink" Target="http://ksp25.ru/working/" TargetMode="External"/><Relationship Id="rId55" Type="http://schemas.openxmlformats.org/officeDocument/2006/relationships/hyperlink" Target="http://spso66.ru/activity/4" TargetMode="External"/><Relationship Id="rId63" Type="http://schemas.openxmlformats.org/officeDocument/2006/relationships/hyperlink" Target="http://www.ksp43.ru/result_of_monitoring" TargetMode="External"/><Relationship Id="rId68" Type="http://schemas.openxmlformats.org/officeDocument/2006/relationships/hyperlink" Target="http://ksp49.ru/proverki" TargetMode="External"/><Relationship Id="rId76" Type="http://schemas.openxmlformats.org/officeDocument/2006/relationships/hyperlink" Target="http://kspko.ru/pages/otchety" TargetMode="External"/><Relationship Id="rId84" Type="http://schemas.openxmlformats.org/officeDocument/2006/relationships/printerSettings" Target="../printerSettings/printerSettings7.bin"/><Relationship Id="rId7" Type="http://schemas.openxmlformats.org/officeDocument/2006/relationships/hyperlink" Target="http://www.ksp62.ru/functions/checkinfo/" TargetMode="External"/><Relationship Id="rId71" Type="http://schemas.openxmlformats.org/officeDocument/2006/relationships/hyperlink" Target="http://kspkostroma.ru/deyatelnost/control" TargetMode="External"/><Relationship Id="rId2" Type="http://schemas.openxmlformats.org/officeDocument/2006/relationships/hyperlink" Target="https://www.ksp-vrn.ru/activity/results-external-control/remediation/" TargetMode="External"/><Relationship Id="rId16" Type="http://schemas.openxmlformats.org/officeDocument/2006/relationships/hyperlink" Target="http://www.kspmo.ru/deyatelnost/predstavleniya-i-predpisaniya-.php" TargetMode="External"/><Relationship Id="rId29" Type="http://schemas.openxmlformats.org/officeDocument/2006/relationships/hyperlink" Target="http://www.kspkchr.ru/page/page305.html" TargetMode="External"/><Relationship Id="rId11" Type="http://schemas.openxmlformats.org/officeDocument/2006/relationships/hyperlink" Target="http://www.sptulobl.ru/activities/solving-problems/" TargetMode="External"/><Relationship Id="rId24" Type="http://schemas.openxmlformats.org/officeDocument/2006/relationships/hyperlink" Target="http://ksp34.ru/activity/control_measures/2018_god22/" TargetMode="External"/><Relationship Id="rId32" Type="http://schemas.openxmlformats.org/officeDocument/2006/relationships/hyperlink" Target="http://kspstav.ru/content/realizacija-predstavlenij-i-predpisanij-0" TargetMode="External"/><Relationship Id="rId37" Type="http://schemas.openxmlformats.org/officeDocument/2006/relationships/hyperlink" Target="http://spuo.ru/activity/events/" TargetMode="External"/><Relationship Id="rId40" Type="http://schemas.openxmlformats.org/officeDocument/2006/relationships/hyperlink" Target="http://rfspto.ru/?page_id=49" TargetMode="External"/><Relationship Id="rId45" Type="http://schemas.openxmlformats.org/officeDocument/2006/relationships/hyperlink" Target="http://irksp.ru/?page_id=6966" TargetMode="External"/><Relationship Id="rId53" Type="http://schemas.openxmlformats.org/officeDocument/2006/relationships/hyperlink" Target="http://www.eao.ru/vlast--1/struktura/kontrolno-schetnaya-palata-eao/deyatelnost-ksp-eao/" TargetMode="External"/><Relationship Id="rId58" Type="http://schemas.openxmlformats.org/officeDocument/2006/relationships/hyperlink" Target="https://www.sphmao.ru/about/activities/rezultats/index.php" TargetMode="External"/><Relationship Id="rId66" Type="http://schemas.openxmlformats.org/officeDocument/2006/relationships/hyperlink" Target="http://spkrk.ru/index.php/blog/kontrolnye-meropriyatiya" TargetMode="External"/><Relationship Id="rId74" Type="http://schemas.openxmlformats.org/officeDocument/2006/relationships/hyperlink" Target="http://ksp15.ru/%d0%b4%d0%b5%d1%8f%d1%82%d0%b5%d0%bb%d1%8c%d0%bd%d0%be%d1%81%d1%82%d1%8c/%d0%b8%d0%bd%d1%84%d0%be%d1%80%d0%bc%d0%b0%d1%86%d0%b8%d1%8f-%d0%be-%d0%bc%d0%b5%d1%80%d0%be%d0%bf%d1%80%d0%b8%d1%8f%d1%82%d0%b8%d1%8f%d1%85/" TargetMode="External"/><Relationship Id="rId79" Type="http://schemas.openxmlformats.org/officeDocument/2006/relationships/hyperlink" Target="https://spno.novreg.ru/2019.html" TargetMode="External"/><Relationship Id="rId5" Type="http://schemas.openxmlformats.org/officeDocument/2006/relationships/hyperlink" Target="http://www.ksp-orel.ru/kontrolnaya-deyatelnost/" TargetMode="External"/><Relationship Id="rId61" Type="http://schemas.openxmlformats.org/officeDocument/2006/relationships/hyperlink" Target="http://belksp.ru/" TargetMode="External"/><Relationship Id="rId82" Type="http://schemas.openxmlformats.org/officeDocument/2006/relationships/hyperlink" Target="https://gkk.udmurt.ru/inspections/result_control/untitled.php" TargetMode="External"/><Relationship Id="rId10" Type="http://schemas.openxmlformats.org/officeDocument/2006/relationships/hyperlink" Target="http://www.kspalata76.yarregion.ru/Info_kmo.html" TargetMode="External"/><Relationship Id="rId19" Type="http://schemas.openxmlformats.org/officeDocument/2006/relationships/hyperlink" Target="http://ksp.org.ru/rubric/195/Predstavleniya-i-predpisaniya" TargetMode="External"/><Relationship Id="rId31" Type="http://schemas.openxmlformats.org/officeDocument/2006/relationships/hyperlink" Target="http://spalata-chr.ru/?type=12" TargetMode="External"/><Relationship Id="rId44" Type="http://schemas.openxmlformats.org/officeDocument/2006/relationships/hyperlink" Target="http://sprt17.ru/?cat=6" TargetMode="External"/><Relationship Id="rId52" Type="http://schemas.openxmlformats.org/officeDocument/2006/relationships/hyperlink" Target="http://spsakh.ru/work_18.php" TargetMode="External"/><Relationship Id="rId60" Type="http://schemas.openxmlformats.org/officeDocument/2006/relationships/hyperlink" Target="http://kspto.ru/act/activity/control" TargetMode="External"/><Relationship Id="rId65" Type="http://schemas.openxmlformats.org/officeDocument/2006/relationships/hyperlink" Target="https://spyanao.ru/deyatelnost/kontrolnaya-i-ekspertno-analiticheskaya-deyatelnost/" TargetMode="External"/><Relationship Id="rId73" Type="http://schemas.openxmlformats.org/officeDocument/2006/relationships/hyperlink" Target="http://kspri.ru/deyatelnost/kontrolno-revizionnaya" TargetMode="External"/><Relationship Id="rId78" Type="http://schemas.openxmlformats.org/officeDocument/2006/relationships/hyperlink" Target="http://sp.samregion.ru/activity/control-action/" TargetMode="External"/><Relationship Id="rId81" Type="http://schemas.openxmlformats.org/officeDocument/2006/relationships/hyperlink" Target="http://kspao.ru/Activities/MeasuresOfBudgetaryCoercion/" TargetMode="External"/><Relationship Id="rId4" Type="http://schemas.openxmlformats.org/officeDocument/2006/relationships/hyperlink" Target="http://ksp.mosreg.ru/node/714" TargetMode="External"/><Relationship Id="rId9" Type="http://schemas.openxmlformats.org/officeDocument/2006/relationships/hyperlink" Target="https://ksp.tmbreg.ru/18/58.html" TargetMode="External"/><Relationship Id="rId14" Type="http://schemas.openxmlformats.org/officeDocument/2006/relationships/hyperlink" Target="http://ksp.karelia.ru/index.php?option=com_content&amp;view=article&amp;id=10&amp;Itemid=18" TargetMode="External"/><Relationship Id="rId22" Type="http://schemas.openxmlformats.org/officeDocument/2006/relationships/hyperlink" Target="http://ksp-ao.ru/flats_sold/km/km-h/" TargetMode="External"/><Relationship Id="rId27" Type="http://schemas.openxmlformats.org/officeDocument/2006/relationships/hyperlink" Target="http://sp-rc.ru/%D0%BA%D0%BE%D0%BD%D1%82%D1%80%D0%BE%D0%BB%D1%8C%D0%BD%D1%8B%D0%B5-%D0%BC%D0%B5%D1%80%D0%BE%D0%BF%D1%80%D0%B8%D1%8F%D1%82%D0%B8%D1%8F/" TargetMode="External"/><Relationship Id="rId30" Type="http://schemas.openxmlformats.org/officeDocument/2006/relationships/hyperlink" Target="http://www.kspkbr.ru/index.php/2012-06-22-11-50-48/materialy-kontrolnykh-meropriyatij" TargetMode="External"/><Relationship Id="rId35" Type="http://schemas.openxmlformats.org/officeDocument/2006/relationships/hyperlink" Target="http://sp.orb.ru/pages/activity/kontrol.html" TargetMode="External"/><Relationship Id="rId43" Type="http://schemas.openxmlformats.org/officeDocument/2006/relationships/hyperlink" Target="http://ksp04.ru/deyatelnost/ispolnenie-predstavlenij" TargetMode="External"/><Relationship Id="rId48" Type="http://schemas.openxmlformats.org/officeDocument/2006/relationships/hyperlink" Target="http://ksp27.ru/information" TargetMode="External"/><Relationship Id="rId56" Type="http://schemas.openxmlformats.org/officeDocument/2006/relationships/hyperlink" Target="http://ksp.r52.ru/ru/11/" TargetMode="External"/><Relationship Id="rId64" Type="http://schemas.openxmlformats.org/officeDocument/2006/relationships/hyperlink" Target="http://sp-so.ru/activities/45" TargetMode="External"/><Relationship Id="rId69" Type="http://schemas.openxmlformats.org/officeDocument/2006/relationships/hyperlink" Target="http://www.spvo.ru/activity/meropr/" TargetMode="External"/><Relationship Id="rId77" Type="http://schemas.openxmlformats.org/officeDocument/2006/relationships/hyperlink" Target="http://sp03.ru/work/krd" TargetMode="External"/><Relationship Id="rId8" Type="http://schemas.openxmlformats.org/officeDocument/2006/relationships/hyperlink" Target="http://ksp67.ru/index.php/deyatelnost/plany-rabot-6" TargetMode="External"/><Relationship Id="rId51" Type="http://schemas.openxmlformats.org/officeDocument/2006/relationships/hyperlink" Target="https://www.ksp41.ru/deyatelnost/KM/" TargetMode="External"/><Relationship Id="rId72" Type="http://schemas.openxmlformats.org/officeDocument/2006/relationships/hyperlink" Target="http://www.ksp61.ru/work/checks/" TargetMode="External"/><Relationship Id="rId80" Type="http://schemas.openxmlformats.org/officeDocument/2006/relationships/hyperlink" Target="https://schetnaja-palata.sakha.gov.ru/deyatelnost/snjatye-s-kontrolja-predstavlenija-i-predpisanija" TargetMode="External"/><Relationship Id="rId3" Type="http://schemas.openxmlformats.org/officeDocument/2006/relationships/hyperlink" Target="http://admoblkaluga.ru/sub/control_palata/activities/" TargetMode="External"/><Relationship Id="rId12" Type="http://schemas.openxmlformats.org/officeDocument/2006/relationships/hyperlink" Target="http://www.ksp.mos.ru/activity/index.php" TargetMode="External"/><Relationship Id="rId17" Type="http://schemas.openxmlformats.org/officeDocument/2006/relationships/hyperlink" Target="http://www.kspvo.ru/activitiesp/km/" TargetMode="External"/><Relationship Id="rId25" Type="http://schemas.openxmlformats.org/officeDocument/2006/relationships/hyperlink" Target="http://ksp-sev.ru/%d0%bf%d0%bb%d0%b0%d0%bd-%d1%80%d0%b0%d0%b1%d0%be%d1%82%d1%8b-%d0%bd%d0%b0-2019-%d0%b3%d0%be%d0%b4/" TargetMode="External"/><Relationship Id="rId33" Type="http://schemas.openxmlformats.org/officeDocument/2006/relationships/hyperlink" Target="http://www.sp.e-mordovia.ru/informatsiya-o-prinyatykh-po-vnesennym-predstavleniyam-resheniyakh-i-merakh.html" TargetMode="External"/><Relationship Id="rId38" Type="http://schemas.openxmlformats.org/officeDocument/2006/relationships/hyperlink" Target="https://ksprb.bashkortostan.ru/activity/16122/" TargetMode="External"/><Relationship Id="rId46" Type="http://schemas.openxmlformats.org/officeDocument/2006/relationships/hyperlink" Target="http://ksp.nso.ru/news?field_tags_tid%5b%5d=12" TargetMode="External"/><Relationship Id="rId59" Type="http://schemas.openxmlformats.org/officeDocument/2006/relationships/hyperlink" Target="http://ksp19.ru/%D0%B4%D0%B5%D1%8F%D1%82%D0%B5%D0%BB%D1%8C%D0%BD%D0%BE%D1%81%D1%82%D1%8C/%D0%BE%D1%82%D1%87%D0%B5%D1%82%D1%8B/" TargetMode="External"/><Relationship Id="rId67" Type="http://schemas.openxmlformats.org/officeDocument/2006/relationships/hyperlink" Target="http://audit.tomsk.ru/deyatelnost/plan_rabot/" TargetMode="External"/><Relationship Id="rId20" Type="http://schemas.openxmlformats.org/officeDocument/2006/relationships/hyperlink" Target="http://&#1089;&#1087;&#1085;&#1072;&#1086;.&#1088;&#1092;/index3-2.html" TargetMode="External"/><Relationship Id="rId41" Type="http://schemas.openxmlformats.org/officeDocument/2006/relationships/hyperlink" Target="http://ksp74.ru/document.php?name=aud_reports" TargetMode="External"/><Relationship Id="rId54" Type="http://schemas.openxmlformats.org/officeDocument/2006/relationships/hyperlink" Target="http://schet87.ru/deyatelnost/o-prinyatyix-po-vnesennyim-predstavleniyam-i-predpisaniyam-resheniyax/za-2019-god/predstavlenie-%E2%84%961/p.html" TargetMode="External"/><Relationship Id="rId62" Type="http://schemas.openxmlformats.org/officeDocument/2006/relationships/hyperlink" Target="http://www.sp-po.ru/activity/control/2019/" TargetMode="External"/><Relationship Id="rId70" Type="http://schemas.openxmlformats.org/officeDocument/2006/relationships/hyperlink" Target="http://ksp37.ru/content/services/posled-kontrol" TargetMode="External"/><Relationship Id="rId75" Type="http://schemas.openxmlformats.org/officeDocument/2006/relationships/hyperlink" Target="http://sp-ak.ru/index.php/2013-01-31-07-00-31/2014-09-28-13-22-31" TargetMode="External"/><Relationship Id="rId83" Type="http://schemas.openxmlformats.org/officeDocument/2006/relationships/hyperlink" Target="http://kcp.cap.ru/work/deyateljnstj/kontroljnie-meropriyatiya" TargetMode="External"/><Relationship Id="rId1" Type="http://schemas.openxmlformats.org/officeDocument/2006/relationships/hyperlink" Target="https://www.kspbo.ru/deyatelnost/kontrolnaya-deyatelnost" TargetMode="External"/><Relationship Id="rId6" Type="http://schemas.openxmlformats.org/officeDocument/2006/relationships/hyperlink" Target="http://ksp46.ru/work/predstavleniya-predpisaniya/" TargetMode="External"/><Relationship Id="rId15" Type="http://schemas.openxmlformats.org/officeDocument/2006/relationships/hyperlink" Target="http://ksp39.ru/index.php?option=com_content&amp;view=category&amp;id=41&amp;Itemid=81" TargetMode="External"/><Relationship Id="rId23" Type="http://schemas.openxmlformats.org/officeDocument/2006/relationships/hyperlink" Target="http://kspkuban.ru/?cat=13" TargetMode="External"/><Relationship Id="rId28" Type="http://schemas.openxmlformats.org/officeDocument/2006/relationships/hyperlink" Target="http://www.spdag.ru/activities/18" TargetMode="External"/><Relationship Id="rId36" Type="http://schemas.openxmlformats.org/officeDocument/2006/relationships/hyperlink" Target="http://sp-penza.ru/the-activities-of-the-chamber/information-about-control-and-expert-analytical-activities/" TargetMode="External"/><Relationship Id="rId49" Type="http://schemas.openxmlformats.org/officeDocument/2006/relationships/hyperlink" Target="https://ksp-amur.ru/activity/" TargetMode="External"/><Relationship Id="rId57" Type="http://schemas.openxmlformats.org/officeDocument/2006/relationships/hyperlink" Target="http://kspkurgan.ru/solush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0D9C9-E7E9-4114-B74C-780C889E87A5}">
  <sheetPr>
    <pageSetUpPr fitToPage="1"/>
  </sheetPr>
  <dimension ref="A1:G96"/>
  <sheetViews>
    <sheetView tabSelected="1" zoomScaleNormal="100" workbookViewId="0">
      <selection activeCell="A7" sqref="A7"/>
    </sheetView>
  </sheetViews>
  <sheetFormatPr defaultRowHeight="14.5" x14ac:dyDescent="0.35"/>
  <cols>
    <col min="1" max="1" width="33.7265625" customWidth="1"/>
    <col min="2" max="2" width="13.453125" customWidth="1"/>
    <col min="3" max="3" width="11.6328125" customWidth="1"/>
    <col min="4" max="4" width="18" customWidth="1"/>
    <col min="5" max="5" width="20.26953125" customWidth="1"/>
    <col min="6" max="6" width="27.26953125" customWidth="1"/>
    <col min="7" max="7" width="22.7265625" customWidth="1"/>
  </cols>
  <sheetData>
    <row r="1" spans="1:7" ht="24" customHeight="1" x14ac:dyDescent="0.35">
      <c r="A1" s="131" t="s">
        <v>687</v>
      </c>
      <c r="B1" s="132"/>
      <c r="C1" s="132"/>
      <c r="D1" s="132"/>
      <c r="E1" s="132"/>
      <c r="F1" s="133"/>
      <c r="G1" s="133"/>
    </row>
    <row r="2" spans="1:7" ht="16.149999999999999" customHeight="1" x14ac:dyDescent="0.35">
      <c r="A2" s="134" t="s">
        <v>674</v>
      </c>
      <c r="B2" s="135"/>
      <c r="C2" s="135"/>
      <c r="D2" s="135"/>
      <c r="E2" s="135"/>
      <c r="F2" s="136"/>
      <c r="G2" s="136"/>
    </row>
    <row r="3" spans="1:7" ht="119" customHeight="1" x14ac:dyDescent="0.35">
      <c r="A3" s="1" t="s">
        <v>0</v>
      </c>
      <c r="B3" s="2" t="s">
        <v>1</v>
      </c>
      <c r="C3" s="2" t="s">
        <v>2</v>
      </c>
      <c r="D3" s="22" t="s">
        <v>206</v>
      </c>
      <c r="E3" s="22" t="s">
        <v>301</v>
      </c>
      <c r="F3" s="22" t="s">
        <v>110</v>
      </c>
      <c r="G3" s="22" t="s">
        <v>112</v>
      </c>
    </row>
    <row r="4" spans="1:7" x14ac:dyDescent="0.35">
      <c r="A4" s="3" t="s">
        <v>3</v>
      </c>
      <c r="B4" s="4" t="s">
        <v>4</v>
      </c>
      <c r="C4" s="4" t="s">
        <v>5</v>
      </c>
      <c r="D4" s="3" t="s">
        <v>5</v>
      </c>
      <c r="E4" s="5" t="s">
        <v>5</v>
      </c>
      <c r="F4" s="5" t="s">
        <v>5</v>
      </c>
      <c r="G4" s="5" t="s">
        <v>5</v>
      </c>
    </row>
    <row r="5" spans="1:7" x14ac:dyDescent="0.35">
      <c r="A5" s="3" t="s">
        <v>6</v>
      </c>
      <c r="B5" s="6"/>
      <c r="C5" s="6">
        <f>SUM(D5:G5)</f>
        <v>6</v>
      </c>
      <c r="D5" s="3">
        <v>1</v>
      </c>
      <c r="E5" s="5">
        <v>1</v>
      </c>
      <c r="F5" s="24">
        <v>2</v>
      </c>
      <c r="G5" s="24">
        <v>2</v>
      </c>
    </row>
    <row r="6" spans="1:7" x14ac:dyDescent="0.35">
      <c r="A6" s="126" t="s">
        <v>681</v>
      </c>
      <c r="B6" s="6"/>
      <c r="C6" s="6"/>
      <c r="D6" s="3"/>
      <c r="E6" s="5"/>
      <c r="F6" s="24"/>
      <c r="G6" s="24"/>
    </row>
    <row r="7" spans="1:7" ht="16.149999999999999" customHeight="1" x14ac:dyDescent="0.35">
      <c r="A7" s="21" t="s">
        <v>9</v>
      </c>
      <c r="B7" s="8">
        <f t="shared" ref="B7:B21" si="0">C7/$C$5*100</f>
        <v>100</v>
      </c>
      <c r="C7" s="8">
        <f t="shared" ref="C7:C21" si="1">SUM(D7:G7)</f>
        <v>6</v>
      </c>
      <c r="D7" s="9">
        <f>'7.1'!E8</f>
        <v>1</v>
      </c>
      <c r="E7" s="10">
        <f>'7.2'!F8</f>
        <v>1</v>
      </c>
      <c r="F7" s="11">
        <f>'7.3'!F9</f>
        <v>2</v>
      </c>
      <c r="G7" s="11">
        <f>'7.4'!F9</f>
        <v>2</v>
      </c>
    </row>
    <row r="8" spans="1:7" ht="16.149999999999999" customHeight="1" x14ac:dyDescent="0.35">
      <c r="A8" s="21" t="s">
        <v>17</v>
      </c>
      <c r="B8" s="8">
        <f t="shared" si="0"/>
        <v>100</v>
      </c>
      <c r="C8" s="8">
        <f t="shared" si="1"/>
        <v>6</v>
      </c>
      <c r="D8" s="9">
        <f>'7.1'!E16</f>
        <v>1</v>
      </c>
      <c r="E8" s="10">
        <f>'7.2'!F16</f>
        <v>1</v>
      </c>
      <c r="F8" s="11">
        <f>'7.3'!F17</f>
        <v>2</v>
      </c>
      <c r="G8" s="11">
        <f>'7.4'!F17</f>
        <v>2</v>
      </c>
    </row>
    <row r="9" spans="1:7" ht="16.149999999999999" customHeight="1" x14ac:dyDescent="0.35">
      <c r="A9" s="21" t="s">
        <v>19</v>
      </c>
      <c r="B9" s="8">
        <f t="shared" si="0"/>
        <v>100</v>
      </c>
      <c r="C9" s="8">
        <f t="shared" si="1"/>
        <v>6</v>
      </c>
      <c r="D9" s="9">
        <f>'7.1'!E18</f>
        <v>1</v>
      </c>
      <c r="E9" s="10">
        <f>'7.2'!F18</f>
        <v>1</v>
      </c>
      <c r="F9" s="11">
        <f>'7.3'!F19</f>
        <v>2</v>
      </c>
      <c r="G9" s="11">
        <f>'7.4'!F19</f>
        <v>2</v>
      </c>
    </row>
    <row r="10" spans="1:7" ht="16.149999999999999" customHeight="1" x14ac:dyDescent="0.35">
      <c r="A10" s="21" t="s">
        <v>21</v>
      </c>
      <c r="B10" s="8">
        <f t="shared" si="0"/>
        <v>100</v>
      </c>
      <c r="C10" s="8">
        <f t="shared" si="1"/>
        <v>6</v>
      </c>
      <c r="D10" s="9">
        <f>'7.1'!E20</f>
        <v>1</v>
      </c>
      <c r="E10" s="10">
        <f>'7.2'!F20</f>
        <v>1</v>
      </c>
      <c r="F10" s="11">
        <f>'7.3'!F21</f>
        <v>2</v>
      </c>
      <c r="G10" s="11">
        <f>'7.4'!F21</f>
        <v>2</v>
      </c>
    </row>
    <row r="11" spans="1:7" ht="16.149999999999999" customHeight="1" x14ac:dyDescent="0.35">
      <c r="A11" s="21" t="s">
        <v>37</v>
      </c>
      <c r="B11" s="8">
        <f t="shared" si="0"/>
        <v>100</v>
      </c>
      <c r="C11" s="8">
        <f t="shared" si="1"/>
        <v>6</v>
      </c>
      <c r="D11" s="9">
        <f>'7.1'!E38</f>
        <v>1</v>
      </c>
      <c r="E11" s="10">
        <f>'7.2'!F38</f>
        <v>1</v>
      </c>
      <c r="F11" s="11">
        <f>'7.3'!F39</f>
        <v>2</v>
      </c>
      <c r="G11" s="11">
        <f>'7.4'!F39</f>
        <v>2</v>
      </c>
    </row>
    <row r="12" spans="1:7" ht="16.149999999999999" customHeight="1" x14ac:dyDescent="0.35">
      <c r="A12" s="21" t="s">
        <v>47</v>
      </c>
      <c r="B12" s="8">
        <f t="shared" si="0"/>
        <v>100</v>
      </c>
      <c r="C12" s="8">
        <f t="shared" si="1"/>
        <v>6</v>
      </c>
      <c r="D12" s="9">
        <f>'7.1'!E48</f>
        <v>1</v>
      </c>
      <c r="E12" s="10">
        <f>'7.2'!F48</f>
        <v>1</v>
      </c>
      <c r="F12" s="11">
        <f>'7.3'!F49</f>
        <v>2</v>
      </c>
      <c r="G12" s="11">
        <f>'7.4'!F49</f>
        <v>2</v>
      </c>
    </row>
    <row r="13" spans="1:7" ht="16.149999999999999" customHeight="1" x14ac:dyDescent="0.35">
      <c r="A13" s="21" t="s">
        <v>55</v>
      </c>
      <c r="B13" s="8">
        <f t="shared" si="0"/>
        <v>100</v>
      </c>
      <c r="C13" s="8">
        <f t="shared" si="1"/>
        <v>6</v>
      </c>
      <c r="D13" s="9">
        <f>'7.1'!E56</f>
        <v>1</v>
      </c>
      <c r="E13" s="10">
        <f>'7.2'!F56</f>
        <v>1</v>
      </c>
      <c r="F13" s="11">
        <f>'7.3'!F57</f>
        <v>2</v>
      </c>
      <c r="G13" s="11">
        <f>'7.4'!F57</f>
        <v>2</v>
      </c>
    </row>
    <row r="14" spans="1:7" ht="16.149999999999999" customHeight="1" x14ac:dyDescent="0.35">
      <c r="A14" s="21" t="s">
        <v>76</v>
      </c>
      <c r="B14" s="8">
        <f t="shared" si="0"/>
        <v>100</v>
      </c>
      <c r="C14" s="8">
        <f t="shared" si="1"/>
        <v>6</v>
      </c>
      <c r="D14" s="9">
        <f>'7.1'!E77</f>
        <v>1</v>
      </c>
      <c r="E14" s="10">
        <f>'7.2'!F77</f>
        <v>1</v>
      </c>
      <c r="F14" s="11">
        <f>'7.3'!F78</f>
        <v>2</v>
      </c>
      <c r="G14" s="11">
        <f>'7.4'!F78</f>
        <v>2</v>
      </c>
    </row>
    <row r="15" spans="1:7" ht="16.149999999999999" customHeight="1" x14ac:dyDescent="0.35">
      <c r="A15" s="21" t="s">
        <v>94</v>
      </c>
      <c r="B15" s="8">
        <f t="shared" si="0"/>
        <v>100</v>
      </c>
      <c r="C15" s="8">
        <f t="shared" si="1"/>
        <v>6</v>
      </c>
      <c r="D15" s="9">
        <f>'7.1'!E96</f>
        <v>1</v>
      </c>
      <c r="E15" s="10">
        <f>'7.2'!F96</f>
        <v>1</v>
      </c>
      <c r="F15" s="11">
        <f>'7.3'!F97</f>
        <v>2</v>
      </c>
      <c r="G15" s="11">
        <f>'7.4'!F97</f>
        <v>2</v>
      </c>
    </row>
    <row r="16" spans="1:7" ht="16.149999999999999" customHeight="1" x14ac:dyDescent="0.35">
      <c r="A16" s="21" t="s">
        <v>24</v>
      </c>
      <c r="B16" s="8">
        <f t="shared" si="0"/>
        <v>83.333333333333343</v>
      </c>
      <c r="C16" s="8">
        <f t="shared" si="1"/>
        <v>5</v>
      </c>
      <c r="D16" s="9">
        <f>'7.1'!E23</f>
        <v>1</v>
      </c>
      <c r="E16" s="10">
        <f>'7.2'!F23</f>
        <v>1</v>
      </c>
      <c r="F16" s="11">
        <f>'7.3'!F24</f>
        <v>1</v>
      </c>
      <c r="G16" s="11">
        <f>'7.4'!F24</f>
        <v>2</v>
      </c>
    </row>
    <row r="17" spans="1:7" ht="16.149999999999999" customHeight="1" x14ac:dyDescent="0.35">
      <c r="A17" s="21" t="s">
        <v>29</v>
      </c>
      <c r="B17" s="8">
        <f t="shared" si="0"/>
        <v>83.333333333333343</v>
      </c>
      <c r="C17" s="8">
        <f t="shared" si="1"/>
        <v>5</v>
      </c>
      <c r="D17" s="9">
        <f>'7.1'!E29</f>
        <v>1</v>
      </c>
      <c r="E17" s="10">
        <f>'7.2'!F29</f>
        <v>1</v>
      </c>
      <c r="F17" s="11">
        <f>'7.3'!F30</f>
        <v>2</v>
      </c>
      <c r="G17" s="11">
        <f>'7.4'!F30</f>
        <v>1</v>
      </c>
    </row>
    <row r="18" spans="1:7" ht="16.149999999999999" customHeight="1" x14ac:dyDescent="0.35">
      <c r="A18" s="21" t="s">
        <v>59</v>
      </c>
      <c r="B18" s="8">
        <f t="shared" si="0"/>
        <v>83.333333333333343</v>
      </c>
      <c r="C18" s="8">
        <f t="shared" si="1"/>
        <v>5</v>
      </c>
      <c r="D18" s="9">
        <f>'7.1'!E60</f>
        <v>1</v>
      </c>
      <c r="E18" s="10">
        <f>'7.2'!F60</f>
        <v>1</v>
      </c>
      <c r="F18" s="11">
        <f>'7.3'!F61</f>
        <v>2</v>
      </c>
      <c r="G18" s="11">
        <f>'7.4'!F61</f>
        <v>1</v>
      </c>
    </row>
    <row r="19" spans="1:7" ht="16.149999999999999" customHeight="1" x14ac:dyDescent="0.35">
      <c r="A19" s="14" t="s">
        <v>65</v>
      </c>
      <c r="B19" s="8">
        <f t="shared" si="0"/>
        <v>83.333333333333343</v>
      </c>
      <c r="C19" s="8">
        <f t="shared" si="1"/>
        <v>5</v>
      </c>
      <c r="D19" s="9">
        <f>'7.1'!E66</f>
        <v>0</v>
      </c>
      <c r="E19" s="10">
        <f>'7.2'!F66</f>
        <v>1</v>
      </c>
      <c r="F19" s="11">
        <f>'7.3'!F67</f>
        <v>2</v>
      </c>
      <c r="G19" s="11">
        <f>'7.4'!F67</f>
        <v>2</v>
      </c>
    </row>
    <row r="20" spans="1:7" ht="16.149999999999999" customHeight="1" x14ac:dyDescent="0.35">
      <c r="A20" s="21" t="s">
        <v>73</v>
      </c>
      <c r="B20" s="8">
        <f t="shared" si="0"/>
        <v>83.333333333333343</v>
      </c>
      <c r="C20" s="8">
        <f t="shared" si="1"/>
        <v>5</v>
      </c>
      <c r="D20" s="9">
        <f>'7.1'!E74</f>
        <v>1</v>
      </c>
      <c r="E20" s="10">
        <f>'7.2'!F74</f>
        <v>1</v>
      </c>
      <c r="F20" s="11">
        <f>'7.3'!F75</f>
        <v>1</v>
      </c>
      <c r="G20" s="11">
        <f>'7.4'!F75</f>
        <v>2</v>
      </c>
    </row>
    <row r="21" spans="1:7" ht="16.149999999999999" customHeight="1" x14ac:dyDescent="0.35">
      <c r="A21" s="21" t="s">
        <v>95</v>
      </c>
      <c r="B21" s="8">
        <f t="shared" si="0"/>
        <v>83.333333333333343</v>
      </c>
      <c r="C21" s="8">
        <f t="shared" si="1"/>
        <v>5</v>
      </c>
      <c r="D21" s="9">
        <f>'7.1'!E97</f>
        <v>1</v>
      </c>
      <c r="E21" s="10">
        <f>'7.2'!F97</f>
        <v>1</v>
      </c>
      <c r="F21" s="11">
        <f>'7.3'!F98</f>
        <v>2</v>
      </c>
      <c r="G21" s="11">
        <f>'7.4'!F98</f>
        <v>1</v>
      </c>
    </row>
    <row r="22" spans="1:7" ht="16.149999999999999" customHeight="1" x14ac:dyDescent="0.35">
      <c r="A22" s="127" t="s">
        <v>682</v>
      </c>
      <c r="B22" s="8"/>
      <c r="C22" s="8"/>
      <c r="D22" s="9"/>
      <c r="E22" s="10"/>
      <c r="F22" s="11"/>
      <c r="G22" s="11"/>
    </row>
    <row r="23" spans="1:7" ht="16.149999999999999" customHeight="1" x14ac:dyDescent="0.35">
      <c r="A23" s="21" t="s">
        <v>88</v>
      </c>
      <c r="B23" s="8">
        <f t="shared" ref="B23:B44" si="2">C23/$C$5*100</f>
        <v>75</v>
      </c>
      <c r="C23" s="8">
        <f t="shared" ref="C23:C44" si="3">SUM(D23:G23)</f>
        <v>4.5</v>
      </c>
      <c r="D23" s="9">
        <f>'7.1'!E89</f>
        <v>1</v>
      </c>
      <c r="E23" s="10">
        <f>'7.2'!F89</f>
        <v>1</v>
      </c>
      <c r="F23" s="11">
        <f>'7.3'!F90</f>
        <v>2</v>
      </c>
      <c r="G23" s="11">
        <f>'7.4'!F90</f>
        <v>0.5</v>
      </c>
    </row>
    <row r="24" spans="1:7" ht="16.149999999999999" customHeight="1" x14ac:dyDescent="0.35">
      <c r="A24" s="21" t="s">
        <v>8</v>
      </c>
      <c r="B24" s="8">
        <f t="shared" si="2"/>
        <v>66.666666666666657</v>
      </c>
      <c r="C24" s="8">
        <f t="shared" si="3"/>
        <v>4</v>
      </c>
      <c r="D24" s="9">
        <f>'7.1'!E7</f>
        <v>1</v>
      </c>
      <c r="E24" s="10">
        <f>'7.2'!F7</f>
        <v>1</v>
      </c>
      <c r="F24" s="11">
        <f>'7.3'!F8</f>
        <v>1</v>
      </c>
      <c r="G24" s="11">
        <f>'7.4'!F8</f>
        <v>1</v>
      </c>
    </row>
    <row r="25" spans="1:7" ht="16.149999999999999" customHeight="1" x14ac:dyDescent="0.35">
      <c r="A25" s="21" t="s">
        <v>10</v>
      </c>
      <c r="B25" s="8">
        <f t="shared" si="2"/>
        <v>66.666666666666657</v>
      </c>
      <c r="C25" s="8">
        <f t="shared" si="3"/>
        <v>4</v>
      </c>
      <c r="D25" s="9">
        <f>'7.1'!E9</f>
        <v>1</v>
      </c>
      <c r="E25" s="10">
        <f>'7.2'!F9</f>
        <v>1</v>
      </c>
      <c r="F25" s="11">
        <f>'7.3'!F10</f>
        <v>1</v>
      </c>
      <c r="G25" s="11">
        <f>'7.4'!F10</f>
        <v>1</v>
      </c>
    </row>
    <row r="26" spans="1:7" ht="16.149999999999999" customHeight="1" x14ac:dyDescent="0.35">
      <c r="A26" s="21" t="s">
        <v>14</v>
      </c>
      <c r="B26" s="8">
        <f t="shared" si="2"/>
        <v>66.666666666666657</v>
      </c>
      <c r="C26" s="8">
        <f t="shared" si="3"/>
        <v>4</v>
      </c>
      <c r="D26" s="9">
        <f>'7.1'!E13</f>
        <v>1</v>
      </c>
      <c r="E26" s="10">
        <f>'7.2'!F13</f>
        <v>1</v>
      </c>
      <c r="F26" s="11">
        <f>'7.3'!F14</f>
        <v>2</v>
      </c>
      <c r="G26" s="11">
        <f>'7.4'!F14</f>
        <v>0</v>
      </c>
    </row>
    <row r="27" spans="1:7" ht="16.149999999999999" customHeight="1" x14ac:dyDescent="0.35">
      <c r="A27" s="21" t="s">
        <v>23</v>
      </c>
      <c r="B27" s="8">
        <f t="shared" si="2"/>
        <v>66.666666666666657</v>
      </c>
      <c r="C27" s="8">
        <f t="shared" si="3"/>
        <v>4</v>
      </c>
      <c r="D27" s="9">
        <f>'7.1'!E22</f>
        <v>1</v>
      </c>
      <c r="E27" s="10">
        <f>'7.2'!F22</f>
        <v>1</v>
      </c>
      <c r="F27" s="11">
        <f>'7.3'!F23</f>
        <v>1</v>
      </c>
      <c r="G27" s="11">
        <f>'7.4'!F23</f>
        <v>1</v>
      </c>
    </row>
    <row r="28" spans="1:7" ht="16.149999999999999" customHeight="1" x14ac:dyDescent="0.35">
      <c r="A28" s="21" t="s">
        <v>27</v>
      </c>
      <c r="B28" s="8">
        <f t="shared" si="2"/>
        <v>66.666666666666657</v>
      </c>
      <c r="C28" s="8">
        <f t="shared" si="3"/>
        <v>4</v>
      </c>
      <c r="D28" s="9">
        <f>'7.1'!E27</f>
        <v>1</v>
      </c>
      <c r="E28" s="10">
        <f>'7.2'!F27</f>
        <v>1</v>
      </c>
      <c r="F28" s="11">
        <f>'7.3'!F28</f>
        <v>2</v>
      </c>
      <c r="G28" s="11">
        <f>'7.4'!F28</f>
        <v>0</v>
      </c>
    </row>
    <row r="29" spans="1:7" ht="16.149999999999999" customHeight="1" x14ac:dyDescent="0.35">
      <c r="A29" s="21" t="s">
        <v>33</v>
      </c>
      <c r="B29" s="8">
        <f t="shared" si="2"/>
        <v>66.666666666666657</v>
      </c>
      <c r="C29" s="8">
        <f t="shared" si="3"/>
        <v>4</v>
      </c>
      <c r="D29" s="9">
        <f>'7.1'!E33</f>
        <v>0</v>
      </c>
      <c r="E29" s="10">
        <f>'7.2'!F33</f>
        <v>1</v>
      </c>
      <c r="F29" s="11">
        <f>'7.3'!F34</f>
        <v>2</v>
      </c>
      <c r="G29" s="11">
        <f>'7.4'!F34</f>
        <v>1</v>
      </c>
    </row>
    <row r="30" spans="1:7" ht="16.149999999999999" customHeight="1" x14ac:dyDescent="0.35">
      <c r="A30" s="21" t="s">
        <v>39</v>
      </c>
      <c r="B30" s="8">
        <f t="shared" si="2"/>
        <v>66.666666666666657</v>
      </c>
      <c r="C30" s="8">
        <f t="shared" si="3"/>
        <v>4</v>
      </c>
      <c r="D30" s="9">
        <f>'7.1'!E40</f>
        <v>1</v>
      </c>
      <c r="E30" s="10">
        <f>'7.2'!F40</f>
        <v>1</v>
      </c>
      <c r="F30" s="11">
        <f>'7.3'!F41</f>
        <v>2</v>
      </c>
      <c r="G30" s="11">
        <f>'7.4'!F41</f>
        <v>0</v>
      </c>
    </row>
    <row r="31" spans="1:7" ht="16.149999999999999" customHeight="1" x14ac:dyDescent="0.35">
      <c r="A31" s="21" t="s">
        <v>40</v>
      </c>
      <c r="B31" s="8">
        <f t="shared" si="2"/>
        <v>66.666666666666657</v>
      </c>
      <c r="C31" s="8">
        <f t="shared" si="3"/>
        <v>4</v>
      </c>
      <c r="D31" s="9">
        <f>'7.1'!E41</f>
        <v>1</v>
      </c>
      <c r="E31" s="10">
        <f>'7.2'!F41</f>
        <v>1</v>
      </c>
      <c r="F31" s="11">
        <f>'7.3'!F42</f>
        <v>1</v>
      </c>
      <c r="G31" s="11">
        <f>'7.4'!F42</f>
        <v>1</v>
      </c>
    </row>
    <row r="32" spans="1:7" ht="16.149999999999999" customHeight="1" x14ac:dyDescent="0.35">
      <c r="A32" s="21" t="s">
        <v>41</v>
      </c>
      <c r="B32" s="8">
        <f t="shared" si="2"/>
        <v>66.666666666666657</v>
      </c>
      <c r="C32" s="8">
        <f t="shared" si="3"/>
        <v>4</v>
      </c>
      <c r="D32" s="9">
        <f>'7.1'!E42</f>
        <v>1</v>
      </c>
      <c r="E32" s="10">
        <f>'7.2'!F42</f>
        <v>1</v>
      </c>
      <c r="F32" s="11">
        <f>'7.3'!F43</f>
        <v>2</v>
      </c>
      <c r="G32" s="11">
        <f>'7.4'!F43</f>
        <v>0</v>
      </c>
    </row>
    <row r="33" spans="1:7" ht="16.149999999999999" customHeight="1" x14ac:dyDescent="0.35">
      <c r="A33" s="21" t="s">
        <v>42</v>
      </c>
      <c r="B33" s="8">
        <f t="shared" si="2"/>
        <v>66.666666666666657</v>
      </c>
      <c r="C33" s="8">
        <f t="shared" si="3"/>
        <v>4</v>
      </c>
      <c r="D33" s="9">
        <f>'7.1'!E43</f>
        <v>1</v>
      </c>
      <c r="E33" s="10">
        <f>'7.2'!F43</f>
        <v>1</v>
      </c>
      <c r="F33" s="11">
        <f>'7.3'!F44</f>
        <v>2</v>
      </c>
      <c r="G33" s="11">
        <f>'7.4'!F44</f>
        <v>0</v>
      </c>
    </row>
    <row r="34" spans="1:7" ht="16.149999999999999" customHeight="1" x14ac:dyDescent="0.35">
      <c r="A34" s="21" t="s">
        <v>48</v>
      </c>
      <c r="B34" s="8">
        <f t="shared" si="2"/>
        <v>66.666666666666657</v>
      </c>
      <c r="C34" s="8">
        <f t="shared" si="3"/>
        <v>4</v>
      </c>
      <c r="D34" s="9">
        <f>'7.1'!E49</f>
        <v>1</v>
      </c>
      <c r="E34" s="10">
        <f>'7.2'!F49</f>
        <v>1</v>
      </c>
      <c r="F34" s="11">
        <f>'7.3'!F50</f>
        <v>2</v>
      </c>
      <c r="G34" s="11">
        <f>'7.4'!F50</f>
        <v>0</v>
      </c>
    </row>
    <row r="35" spans="1:7" ht="16.149999999999999" customHeight="1" x14ac:dyDescent="0.35">
      <c r="A35" s="21" t="s">
        <v>52</v>
      </c>
      <c r="B35" s="8">
        <f t="shared" si="2"/>
        <v>66.666666666666657</v>
      </c>
      <c r="C35" s="8">
        <f t="shared" si="3"/>
        <v>4</v>
      </c>
      <c r="D35" s="9">
        <f>'7.1'!E53</f>
        <v>1</v>
      </c>
      <c r="E35" s="10">
        <f>'7.2'!F53</f>
        <v>1</v>
      </c>
      <c r="F35" s="11">
        <f>'7.3'!F54</f>
        <v>1</v>
      </c>
      <c r="G35" s="11">
        <f>'7.4'!F54</f>
        <v>1</v>
      </c>
    </row>
    <row r="36" spans="1:7" ht="16.149999999999999" customHeight="1" x14ac:dyDescent="0.35">
      <c r="A36" s="14" t="s">
        <v>62</v>
      </c>
      <c r="B36" s="8">
        <f t="shared" si="2"/>
        <v>66.666666666666657</v>
      </c>
      <c r="C36" s="8">
        <f t="shared" si="3"/>
        <v>4</v>
      </c>
      <c r="D36" s="9">
        <f>'7.1'!E63</f>
        <v>1</v>
      </c>
      <c r="E36" s="10">
        <f>'7.2'!F63</f>
        <v>1</v>
      </c>
      <c r="F36" s="11">
        <f>'7.3'!F64</f>
        <v>2</v>
      </c>
      <c r="G36" s="11">
        <f>'7.4'!F64</f>
        <v>0</v>
      </c>
    </row>
    <row r="37" spans="1:7" ht="16.149999999999999" customHeight="1" x14ac:dyDescent="0.35">
      <c r="A37" s="14" t="s">
        <v>63</v>
      </c>
      <c r="B37" s="8">
        <f t="shared" si="2"/>
        <v>66.666666666666657</v>
      </c>
      <c r="C37" s="8">
        <f t="shared" si="3"/>
        <v>4</v>
      </c>
      <c r="D37" s="9">
        <f>'7.1'!E64</f>
        <v>1</v>
      </c>
      <c r="E37" s="10">
        <f>'7.2'!F64</f>
        <v>1</v>
      </c>
      <c r="F37" s="11">
        <f>'7.3'!F65</f>
        <v>2</v>
      </c>
      <c r="G37" s="11">
        <f>'7.4'!F65</f>
        <v>0</v>
      </c>
    </row>
    <row r="38" spans="1:7" ht="16.149999999999999" customHeight="1" x14ac:dyDescent="0.35">
      <c r="A38" s="21" t="s">
        <v>70</v>
      </c>
      <c r="B38" s="8">
        <f t="shared" si="2"/>
        <v>66.666666666666657</v>
      </c>
      <c r="C38" s="8">
        <f t="shared" si="3"/>
        <v>4</v>
      </c>
      <c r="D38" s="9">
        <f>'7.1'!E71</f>
        <v>1</v>
      </c>
      <c r="E38" s="10">
        <f>'7.2'!F71</f>
        <v>1</v>
      </c>
      <c r="F38" s="11">
        <f>'7.3'!F72</f>
        <v>2</v>
      </c>
      <c r="G38" s="11">
        <f>'7.4'!F72</f>
        <v>0</v>
      </c>
    </row>
    <row r="39" spans="1:7" ht="16.149999999999999" customHeight="1" x14ac:dyDescent="0.35">
      <c r="A39" s="21" t="s">
        <v>72</v>
      </c>
      <c r="B39" s="8">
        <f t="shared" si="2"/>
        <v>66.666666666666657</v>
      </c>
      <c r="C39" s="8">
        <f t="shared" si="3"/>
        <v>4</v>
      </c>
      <c r="D39" s="9">
        <f>'7.1'!E73</f>
        <v>1</v>
      </c>
      <c r="E39" s="10">
        <f>'7.2'!F73</f>
        <v>1</v>
      </c>
      <c r="F39" s="11">
        <f>'7.3'!F74</f>
        <v>1</v>
      </c>
      <c r="G39" s="11">
        <f>'7.4'!F74</f>
        <v>1</v>
      </c>
    </row>
    <row r="40" spans="1:7" ht="16.149999999999999" customHeight="1" x14ac:dyDescent="0.35">
      <c r="A40" s="21" t="s">
        <v>79</v>
      </c>
      <c r="B40" s="8">
        <f t="shared" si="2"/>
        <v>66.666666666666657</v>
      </c>
      <c r="C40" s="8">
        <f t="shared" si="3"/>
        <v>4</v>
      </c>
      <c r="D40" s="9">
        <f>'7.1'!E79</f>
        <v>1</v>
      </c>
      <c r="E40" s="10">
        <f>'7.2'!F79</f>
        <v>1</v>
      </c>
      <c r="F40" s="11">
        <f>'7.3'!F80</f>
        <v>2</v>
      </c>
      <c r="G40" s="11">
        <f>'7.4'!F80</f>
        <v>0</v>
      </c>
    </row>
    <row r="41" spans="1:7" ht="16.149999999999999" customHeight="1" x14ac:dyDescent="0.35">
      <c r="A41" s="21" t="s">
        <v>83</v>
      </c>
      <c r="B41" s="8">
        <f t="shared" si="2"/>
        <v>66.666666666666657</v>
      </c>
      <c r="C41" s="8">
        <f t="shared" si="3"/>
        <v>4</v>
      </c>
      <c r="D41" s="9">
        <f>'7.1'!E82</f>
        <v>1</v>
      </c>
      <c r="E41" s="10">
        <f>'7.2'!F82</f>
        <v>1</v>
      </c>
      <c r="F41" s="11">
        <f>'7.3'!F83</f>
        <v>1</v>
      </c>
      <c r="G41" s="11">
        <f>'7.4'!F83</f>
        <v>1</v>
      </c>
    </row>
    <row r="42" spans="1:7" ht="16.149999999999999" customHeight="1" x14ac:dyDescent="0.35">
      <c r="A42" s="21" t="s">
        <v>86</v>
      </c>
      <c r="B42" s="8">
        <f t="shared" si="2"/>
        <v>66.666666666666657</v>
      </c>
      <c r="C42" s="8">
        <f t="shared" si="3"/>
        <v>4</v>
      </c>
      <c r="D42" s="9">
        <f>'7.1'!E86</f>
        <v>1</v>
      </c>
      <c r="E42" s="10">
        <f>'7.2'!F86</f>
        <v>1</v>
      </c>
      <c r="F42" s="11">
        <f>'7.3'!F87</f>
        <v>2</v>
      </c>
      <c r="G42" s="11">
        <f>'7.4'!F87</f>
        <v>0</v>
      </c>
    </row>
    <row r="43" spans="1:7" ht="16.149999999999999" customHeight="1" x14ac:dyDescent="0.35">
      <c r="A43" s="21" t="s">
        <v>93</v>
      </c>
      <c r="B43" s="8">
        <f t="shared" si="2"/>
        <v>66.666666666666657</v>
      </c>
      <c r="C43" s="8">
        <f t="shared" si="3"/>
        <v>4</v>
      </c>
      <c r="D43" s="9">
        <f>'7.1'!E95</f>
        <v>1</v>
      </c>
      <c r="E43" s="10">
        <f>'7.2'!F95</f>
        <v>1</v>
      </c>
      <c r="F43" s="11">
        <f>'7.3'!F96</f>
        <v>2</v>
      </c>
      <c r="G43" s="11">
        <f>'7.4'!F96</f>
        <v>0</v>
      </c>
    </row>
    <row r="44" spans="1:7" ht="16.149999999999999" customHeight="1" x14ac:dyDescent="0.35">
      <c r="A44" s="21" t="s">
        <v>96</v>
      </c>
      <c r="B44" s="8">
        <f t="shared" si="2"/>
        <v>66.666666666666657</v>
      </c>
      <c r="C44" s="8">
        <f t="shared" si="3"/>
        <v>4</v>
      </c>
      <c r="D44" s="9">
        <f>'7.1'!E98</f>
        <v>0</v>
      </c>
      <c r="E44" s="10">
        <f>'7.2'!F98</f>
        <v>1</v>
      </c>
      <c r="F44" s="11">
        <f>'7.3'!F99</f>
        <v>2</v>
      </c>
      <c r="G44" s="11">
        <f>'7.4'!F99</f>
        <v>1</v>
      </c>
    </row>
    <row r="45" spans="1:7" ht="16.149999999999999" customHeight="1" x14ac:dyDescent="0.35">
      <c r="A45" s="127" t="s">
        <v>683</v>
      </c>
      <c r="B45" s="8"/>
      <c r="C45" s="8"/>
      <c r="D45" s="9"/>
      <c r="E45" s="10"/>
      <c r="F45" s="11"/>
      <c r="G45" s="11"/>
    </row>
    <row r="46" spans="1:7" ht="16.149999999999999" customHeight="1" x14ac:dyDescent="0.35">
      <c r="A46" s="21" t="s">
        <v>15</v>
      </c>
      <c r="B46" s="8">
        <f t="shared" ref="B46:B73" si="4">C46/$C$5*100</f>
        <v>58.333333333333336</v>
      </c>
      <c r="C46" s="8">
        <f t="shared" ref="C46:C73" si="5">SUM(D46:G46)</f>
        <v>3.5</v>
      </c>
      <c r="D46" s="9">
        <f>'7.1'!E14</f>
        <v>1</v>
      </c>
      <c r="E46" s="10">
        <f>'7.2'!F14</f>
        <v>1</v>
      </c>
      <c r="F46" s="11">
        <f>'7.3'!F15</f>
        <v>1</v>
      </c>
      <c r="G46" s="11">
        <f>'7.4'!F15</f>
        <v>0.5</v>
      </c>
    </row>
    <row r="47" spans="1:7" ht="16.149999999999999" customHeight="1" x14ac:dyDescent="0.35">
      <c r="A47" s="21" t="s">
        <v>84</v>
      </c>
      <c r="B47" s="8">
        <f t="shared" si="4"/>
        <v>58.333333333333336</v>
      </c>
      <c r="C47" s="8">
        <f t="shared" si="5"/>
        <v>3.5</v>
      </c>
      <c r="D47" s="9">
        <f>'7.1'!E84</f>
        <v>0.5</v>
      </c>
      <c r="E47" s="10">
        <f>'7.2'!F84</f>
        <v>1</v>
      </c>
      <c r="F47" s="11">
        <f>'7.3'!F85</f>
        <v>1</v>
      </c>
      <c r="G47" s="11">
        <f>'7.4'!F85</f>
        <v>1</v>
      </c>
    </row>
    <row r="48" spans="1:7" ht="16.149999999999999" customHeight="1" x14ac:dyDescent="0.35">
      <c r="A48" s="21" t="s">
        <v>92</v>
      </c>
      <c r="B48" s="8">
        <f t="shared" si="4"/>
        <v>58.333333333333336</v>
      </c>
      <c r="C48" s="8">
        <f t="shared" si="5"/>
        <v>3.5</v>
      </c>
      <c r="D48" s="9">
        <f>'7.1'!E94</f>
        <v>1</v>
      </c>
      <c r="E48" s="10">
        <f>'7.2'!F94</f>
        <v>1</v>
      </c>
      <c r="F48" s="11">
        <f>'7.3'!F95</f>
        <v>1</v>
      </c>
      <c r="G48" s="11">
        <f>'7.4'!F95</f>
        <v>0.5</v>
      </c>
    </row>
    <row r="49" spans="1:7" ht="16.149999999999999" customHeight="1" x14ac:dyDescent="0.35">
      <c r="A49" s="21" t="s">
        <v>11</v>
      </c>
      <c r="B49" s="8">
        <f t="shared" si="4"/>
        <v>50</v>
      </c>
      <c r="C49" s="8">
        <f t="shared" si="5"/>
        <v>3</v>
      </c>
      <c r="D49" s="9">
        <f>'7.1'!E10</f>
        <v>1</v>
      </c>
      <c r="E49" s="10">
        <f>'7.2'!F10</f>
        <v>1</v>
      </c>
      <c r="F49" s="11">
        <f>'7.3'!F11</f>
        <v>1</v>
      </c>
      <c r="G49" s="11">
        <f>'7.4'!F11</f>
        <v>0</v>
      </c>
    </row>
    <row r="50" spans="1:7" ht="16.149999999999999" customHeight="1" x14ac:dyDescent="0.35">
      <c r="A50" s="21" t="s">
        <v>13</v>
      </c>
      <c r="B50" s="8">
        <f t="shared" si="4"/>
        <v>50</v>
      </c>
      <c r="C50" s="8">
        <f t="shared" si="5"/>
        <v>3</v>
      </c>
      <c r="D50" s="9">
        <f>'7.1'!E12</f>
        <v>1</v>
      </c>
      <c r="E50" s="10">
        <f>'7.2'!F12</f>
        <v>1</v>
      </c>
      <c r="F50" s="11">
        <f>'7.3'!F13</f>
        <v>1</v>
      </c>
      <c r="G50" s="11">
        <f>'7.4'!F13</f>
        <v>0</v>
      </c>
    </row>
    <row r="51" spans="1:7" ht="16.149999999999999" customHeight="1" x14ac:dyDescent="0.35">
      <c r="A51" s="21" t="s">
        <v>20</v>
      </c>
      <c r="B51" s="8">
        <f t="shared" si="4"/>
        <v>50</v>
      </c>
      <c r="C51" s="8">
        <f t="shared" si="5"/>
        <v>3</v>
      </c>
      <c r="D51" s="9">
        <f>'7.1'!E19</f>
        <v>1</v>
      </c>
      <c r="E51" s="10">
        <f>'7.2'!F19</f>
        <v>1</v>
      </c>
      <c r="F51" s="11">
        <f>'7.3'!F20</f>
        <v>1</v>
      </c>
      <c r="G51" s="11">
        <f>'7.4'!F20</f>
        <v>0</v>
      </c>
    </row>
    <row r="52" spans="1:7" ht="16.149999999999999" customHeight="1" x14ac:dyDescent="0.35">
      <c r="A52" s="21" t="s">
        <v>26</v>
      </c>
      <c r="B52" s="8">
        <f t="shared" si="4"/>
        <v>50</v>
      </c>
      <c r="C52" s="8">
        <f t="shared" si="5"/>
        <v>3</v>
      </c>
      <c r="D52" s="9">
        <f>'7.1'!E26</f>
        <v>1</v>
      </c>
      <c r="E52" s="10">
        <f>'7.2'!F26</f>
        <v>1</v>
      </c>
      <c r="F52" s="11">
        <f>'7.3'!F27</f>
        <v>1</v>
      </c>
      <c r="G52" s="11">
        <f>'7.4'!F27</f>
        <v>0</v>
      </c>
    </row>
    <row r="53" spans="1:7" ht="16.149999999999999" customHeight="1" x14ac:dyDescent="0.35">
      <c r="A53" s="21" t="s">
        <v>28</v>
      </c>
      <c r="B53" s="8">
        <f t="shared" si="4"/>
        <v>50</v>
      </c>
      <c r="C53" s="8">
        <f t="shared" si="5"/>
        <v>3</v>
      </c>
      <c r="D53" s="9">
        <f>'7.1'!E28</f>
        <v>1</v>
      </c>
      <c r="E53" s="10">
        <f>'7.2'!F28</f>
        <v>1</v>
      </c>
      <c r="F53" s="11">
        <f>'7.3'!F29</f>
        <v>1</v>
      </c>
      <c r="G53" s="11">
        <f>'7.4'!F29</f>
        <v>0</v>
      </c>
    </row>
    <row r="54" spans="1:7" ht="16.149999999999999" customHeight="1" x14ac:dyDescent="0.35">
      <c r="A54" s="21" t="s">
        <v>31</v>
      </c>
      <c r="B54" s="8">
        <f t="shared" si="4"/>
        <v>50</v>
      </c>
      <c r="C54" s="8">
        <f t="shared" si="5"/>
        <v>3</v>
      </c>
      <c r="D54" s="9">
        <f>'7.1'!E31</f>
        <v>1</v>
      </c>
      <c r="E54" s="10">
        <f>'7.2'!F31</f>
        <v>1</v>
      </c>
      <c r="F54" s="11">
        <f>'7.3'!F32</f>
        <v>1</v>
      </c>
      <c r="G54" s="11">
        <f>'7.4'!F32</f>
        <v>0</v>
      </c>
    </row>
    <row r="55" spans="1:7" ht="16.149999999999999" customHeight="1" x14ac:dyDescent="0.35">
      <c r="A55" s="21" t="s">
        <v>32</v>
      </c>
      <c r="B55" s="8">
        <f t="shared" si="4"/>
        <v>50</v>
      </c>
      <c r="C55" s="8">
        <f t="shared" si="5"/>
        <v>3</v>
      </c>
      <c r="D55" s="9">
        <f>'7.1'!E32</f>
        <v>1</v>
      </c>
      <c r="E55" s="10">
        <f>'7.2'!F32</f>
        <v>1</v>
      </c>
      <c r="F55" s="11">
        <f>'7.3'!F33</f>
        <v>1</v>
      </c>
      <c r="G55" s="11">
        <f>'7.4'!F33</f>
        <v>0</v>
      </c>
    </row>
    <row r="56" spans="1:7" ht="16.149999999999999" customHeight="1" x14ac:dyDescent="0.35">
      <c r="A56" s="21" t="s">
        <v>389</v>
      </c>
      <c r="B56" s="8">
        <f t="shared" si="4"/>
        <v>50</v>
      </c>
      <c r="C56" s="8">
        <f t="shared" si="5"/>
        <v>3</v>
      </c>
      <c r="D56" s="9">
        <f>'7.1'!E35</f>
        <v>1</v>
      </c>
      <c r="E56" s="10">
        <f>'7.2'!F35</f>
        <v>1</v>
      </c>
      <c r="F56" s="11">
        <f>'7.3'!F36</f>
        <v>1</v>
      </c>
      <c r="G56" s="11">
        <f>'7.4'!F36</f>
        <v>0</v>
      </c>
    </row>
    <row r="57" spans="1:7" ht="16.149999999999999" customHeight="1" x14ac:dyDescent="0.35">
      <c r="A57" s="21" t="s">
        <v>35</v>
      </c>
      <c r="B57" s="8">
        <f t="shared" si="4"/>
        <v>50</v>
      </c>
      <c r="C57" s="8">
        <f t="shared" si="5"/>
        <v>3</v>
      </c>
      <c r="D57" s="9">
        <f>'7.1'!E36</f>
        <v>1</v>
      </c>
      <c r="E57" s="10">
        <f>'7.2'!F36</f>
        <v>1</v>
      </c>
      <c r="F57" s="11">
        <f>'7.3'!F37</f>
        <v>1</v>
      </c>
      <c r="G57" s="11">
        <f>'7.4'!F37</f>
        <v>0</v>
      </c>
    </row>
    <row r="58" spans="1:7" ht="16.149999999999999" customHeight="1" x14ac:dyDescent="0.35">
      <c r="A58" s="21" t="s">
        <v>38</v>
      </c>
      <c r="B58" s="8">
        <f t="shared" si="4"/>
        <v>50</v>
      </c>
      <c r="C58" s="8">
        <f t="shared" si="5"/>
        <v>3</v>
      </c>
      <c r="D58" s="9">
        <f>'7.1'!E39</f>
        <v>1</v>
      </c>
      <c r="E58" s="10">
        <f>'7.2'!F39</f>
        <v>1</v>
      </c>
      <c r="F58" s="11">
        <f>'7.3'!F40</f>
        <v>1</v>
      </c>
      <c r="G58" s="11">
        <f>'7.4'!F40</f>
        <v>0</v>
      </c>
    </row>
    <row r="59" spans="1:7" ht="16.149999999999999" customHeight="1" x14ac:dyDescent="0.35">
      <c r="A59" s="21" t="s">
        <v>46</v>
      </c>
      <c r="B59" s="8">
        <f t="shared" si="4"/>
        <v>50</v>
      </c>
      <c r="C59" s="8">
        <f t="shared" si="5"/>
        <v>3</v>
      </c>
      <c r="D59" s="9">
        <f>'7.1'!E47</f>
        <v>1</v>
      </c>
      <c r="E59" s="10">
        <f>'7.2'!F47</f>
        <v>1</v>
      </c>
      <c r="F59" s="11">
        <f>'7.3'!F48</f>
        <v>1</v>
      </c>
      <c r="G59" s="11">
        <f>'7.4'!F48</f>
        <v>0</v>
      </c>
    </row>
    <row r="60" spans="1:7" ht="16.149999999999999" customHeight="1" x14ac:dyDescent="0.35">
      <c r="A60" s="21" t="s">
        <v>57</v>
      </c>
      <c r="B60" s="8">
        <f t="shared" si="4"/>
        <v>50</v>
      </c>
      <c r="C60" s="8">
        <f t="shared" si="5"/>
        <v>3</v>
      </c>
      <c r="D60" s="9">
        <f>'7.1'!E58</f>
        <v>1</v>
      </c>
      <c r="E60" s="10">
        <f>'7.2'!F58</f>
        <v>0</v>
      </c>
      <c r="F60" s="11">
        <f>'7.3'!F59</f>
        <v>1</v>
      </c>
      <c r="G60" s="11">
        <f>'7.4'!F59</f>
        <v>1</v>
      </c>
    </row>
    <row r="61" spans="1:7" ht="16.149999999999999" customHeight="1" x14ac:dyDescent="0.35">
      <c r="A61" s="21" t="s">
        <v>58</v>
      </c>
      <c r="B61" s="8">
        <f t="shared" si="4"/>
        <v>50</v>
      </c>
      <c r="C61" s="8">
        <f t="shared" si="5"/>
        <v>3</v>
      </c>
      <c r="D61" s="9">
        <f>'7.1'!E59</f>
        <v>1</v>
      </c>
      <c r="E61" s="10">
        <f>'7.2'!F59</f>
        <v>1</v>
      </c>
      <c r="F61" s="11">
        <f>'7.3'!F60</f>
        <v>1</v>
      </c>
      <c r="G61" s="11">
        <f>'7.4'!F60</f>
        <v>0</v>
      </c>
    </row>
    <row r="62" spans="1:7" ht="16.149999999999999" customHeight="1" x14ac:dyDescent="0.35">
      <c r="A62" s="21" t="s">
        <v>60</v>
      </c>
      <c r="B62" s="8">
        <f t="shared" si="4"/>
        <v>50</v>
      </c>
      <c r="C62" s="8">
        <f t="shared" si="5"/>
        <v>3</v>
      </c>
      <c r="D62" s="9">
        <f>'7.1'!E61</f>
        <v>0</v>
      </c>
      <c r="E62" s="10">
        <f>'7.2'!F61</f>
        <v>1</v>
      </c>
      <c r="F62" s="11">
        <f>'7.3'!F62</f>
        <v>1</v>
      </c>
      <c r="G62" s="11">
        <f>'7.4'!F62</f>
        <v>1</v>
      </c>
    </row>
    <row r="63" spans="1:7" ht="16.149999999999999" customHeight="1" x14ac:dyDescent="0.35">
      <c r="A63" s="14" t="s">
        <v>61</v>
      </c>
      <c r="B63" s="8">
        <f t="shared" si="4"/>
        <v>50</v>
      </c>
      <c r="C63" s="8">
        <f t="shared" si="5"/>
        <v>3</v>
      </c>
      <c r="D63" s="9">
        <f>'7.1'!E62</f>
        <v>1</v>
      </c>
      <c r="E63" s="10">
        <f>'7.2'!F62</f>
        <v>1</v>
      </c>
      <c r="F63" s="11">
        <f>'7.3'!F63</f>
        <v>1</v>
      </c>
      <c r="G63" s="11">
        <f>'7.4'!F63</f>
        <v>0</v>
      </c>
    </row>
    <row r="64" spans="1:7" ht="16.149999999999999" customHeight="1" x14ac:dyDescent="0.35">
      <c r="A64" s="14" t="s">
        <v>66</v>
      </c>
      <c r="B64" s="8">
        <f t="shared" si="4"/>
        <v>50</v>
      </c>
      <c r="C64" s="8">
        <f t="shared" si="5"/>
        <v>3</v>
      </c>
      <c r="D64" s="9">
        <f>'7.1'!E67</f>
        <v>1</v>
      </c>
      <c r="E64" s="10">
        <f>'7.2'!F67</f>
        <v>1</v>
      </c>
      <c r="F64" s="11">
        <f>'7.3'!F68</f>
        <v>0.5</v>
      </c>
      <c r="G64" s="11">
        <f>'7.4'!F68</f>
        <v>0.5</v>
      </c>
    </row>
    <row r="65" spans="1:7" ht="16.149999999999999" customHeight="1" x14ac:dyDescent="0.35">
      <c r="A65" s="14" t="s">
        <v>67</v>
      </c>
      <c r="B65" s="8">
        <f t="shared" si="4"/>
        <v>50</v>
      </c>
      <c r="C65" s="8">
        <f t="shared" si="5"/>
        <v>3</v>
      </c>
      <c r="D65" s="9">
        <f>'7.1'!E68</f>
        <v>1</v>
      </c>
      <c r="E65" s="10">
        <f>'7.2'!F68</f>
        <v>1</v>
      </c>
      <c r="F65" s="11">
        <f>'7.3'!F69</f>
        <v>1</v>
      </c>
      <c r="G65" s="11">
        <f>'7.4'!F69</f>
        <v>0</v>
      </c>
    </row>
    <row r="66" spans="1:7" ht="16.149999999999999" customHeight="1" x14ac:dyDescent="0.35">
      <c r="A66" s="21" t="s">
        <v>80</v>
      </c>
      <c r="B66" s="8">
        <f t="shared" si="4"/>
        <v>50</v>
      </c>
      <c r="C66" s="8">
        <f t="shared" si="5"/>
        <v>3</v>
      </c>
      <c r="D66" s="9">
        <f>'7.1'!E80</f>
        <v>1</v>
      </c>
      <c r="E66" s="10">
        <f>'7.2'!F80</f>
        <v>1</v>
      </c>
      <c r="F66" s="11">
        <f>'7.3'!F81</f>
        <v>1</v>
      </c>
      <c r="G66" s="11">
        <f>'7.4'!F81</f>
        <v>0</v>
      </c>
    </row>
    <row r="67" spans="1:7" ht="16.149999999999999" customHeight="1" x14ac:dyDescent="0.35">
      <c r="A67" s="21" t="s">
        <v>85</v>
      </c>
      <c r="B67" s="8">
        <f t="shared" si="4"/>
        <v>50</v>
      </c>
      <c r="C67" s="8">
        <f t="shared" si="5"/>
        <v>3</v>
      </c>
      <c r="D67" s="9">
        <f>'7.1'!E85</f>
        <v>1</v>
      </c>
      <c r="E67" s="10">
        <f>'7.2'!F85</f>
        <v>1</v>
      </c>
      <c r="F67" s="11">
        <f>'7.3'!F86</f>
        <v>1</v>
      </c>
      <c r="G67" s="11">
        <f>'7.4'!F86</f>
        <v>0</v>
      </c>
    </row>
    <row r="68" spans="1:7" ht="16.149999999999999" customHeight="1" x14ac:dyDescent="0.35">
      <c r="A68" s="21" t="s">
        <v>81</v>
      </c>
      <c r="B68" s="8">
        <f t="shared" si="4"/>
        <v>50</v>
      </c>
      <c r="C68" s="8">
        <f t="shared" si="5"/>
        <v>3</v>
      </c>
      <c r="D68" s="9">
        <f>'7.1'!E90</f>
        <v>1</v>
      </c>
      <c r="E68" s="10">
        <f>'7.2'!F90</f>
        <v>1</v>
      </c>
      <c r="F68" s="11">
        <f>'7.3'!F91</f>
        <v>1</v>
      </c>
      <c r="G68" s="11">
        <f>'7.4'!F91</f>
        <v>0</v>
      </c>
    </row>
    <row r="69" spans="1:7" ht="16.149999999999999" customHeight="1" x14ac:dyDescent="0.35">
      <c r="A69" s="21" t="s">
        <v>89</v>
      </c>
      <c r="B69" s="8">
        <f t="shared" si="4"/>
        <v>50</v>
      </c>
      <c r="C69" s="8">
        <f t="shared" si="5"/>
        <v>3</v>
      </c>
      <c r="D69" s="9">
        <f>'7.1'!E91</f>
        <v>1</v>
      </c>
      <c r="E69" s="10">
        <f>'7.2'!F91</f>
        <v>1</v>
      </c>
      <c r="F69" s="11">
        <f>'7.3'!F92</f>
        <v>1</v>
      </c>
      <c r="G69" s="11">
        <f>'7.4'!F92</f>
        <v>0</v>
      </c>
    </row>
    <row r="70" spans="1:7" ht="16.149999999999999" customHeight="1" x14ac:dyDescent="0.35">
      <c r="A70" s="21" t="s">
        <v>90</v>
      </c>
      <c r="B70" s="8">
        <f t="shared" si="4"/>
        <v>50</v>
      </c>
      <c r="C70" s="8">
        <f t="shared" si="5"/>
        <v>3</v>
      </c>
      <c r="D70" s="9">
        <f>'7.1'!E92</f>
        <v>1</v>
      </c>
      <c r="E70" s="10">
        <f>'7.2'!F92</f>
        <v>1</v>
      </c>
      <c r="F70" s="11">
        <f>'7.3'!F93</f>
        <v>1</v>
      </c>
      <c r="G70" s="11">
        <f>'7.4'!F93</f>
        <v>0</v>
      </c>
    </row>
    <row r="71" spans="1:7" ht="16.149999999999999" customHeight="1" x14ac:dyDescent="0.35">
      <c r="A71" s="21" t="s">
        <v>91</v>
      </c>
      <c r="B71" s="8">
        <f t="shared" si="4"/>
        <v>50</v>
      </c>
      <c r="C71" s="8">
        <f t="shared" si="5"/>
        <v>3</v>
      </c>
      <c r="D71" s="9">
        <f>'7.1'!E93</f>
        <v>1</v>
      </c>
      <c r="E71" s="10">
        <f>'7.2'!F93</f>
        <v>1</v>
      </c>
      <c r="F71" s="11">
        <f>'7.3'!F94</f>
        <v>1</v>
      </c>
      <c r="G71" s="11">
        <f>'7.4'!F94</f>
        <v>0</v>
      </c>
    </row>
    <row r="72" spans="1:7" ht="16.149999999999999" customHeight="1" x14ac:dyDescent="0.35">
      <c r="A72" s="21" t="s">
        <v>374</v>
      </c>
      <c r="B72" s="8">
        <f t="shared" si="4"/>
        <v>41.666666666666671</v>
      </c>
      <c r="C72" s="8">
        <f t="shared" si="5"/>
        <v>2.5</v>
      </c>
      <c r="D72" s="9">
        <f>'7.1'!E24</f>
        <v>1</v>
      </c>
      <c r="E72" s="10">
        <f>'7.2'!F24</f>
        <v>1</v>
      </c>
      <c r="F72" s="11">
        <f>'7.3'!F25</f>
        <v>0.5</v>
      </c>
      <c r="G72" s="11">
        <f>'7.4'!F25</f>
        <v>0</v>
      </c>
    </row>
    <row r="73" spans="1:7" ht="16.149999999999999" customHeight="1" x14ac:dyDescent="0.35">
      <c r="A73" s="21" t="s">
        <v>77</v>
      </c>
      <c r="B73" s="8">
        <f t="shared" si="4"/>
        <v>41.666666666666671</v>
      </c>
      <c r="C73" s="8">
        <f t="shared" si="5"/>
        <v>2.5</v>
      </c>
      <c r="D73" s="9">
        <f>'7.1'!E88</f>
        <v>0.5</v>
      </c>
      <c r="E73" s="10">
        <f>'7.2'!F88</f>
        <v>1</v>
      </c>
      <c r="F73" s="11">
        <f>'7.3'!F89</f>
        <v>1</v>
      </c>
      <c r="G73" s="11">
        <f>'7.4'!F89</f>
        <v>0</v>
      </c>
    </row>
    <row r="74" spans="1:7" ht="16.149999999999999" customHeight="1" x14ac:dyDescent="0.35">
      <c r="A74" s="127" t="s">
        <v>684</v>
      </c>
      <c r="B74" s="8"/>
      <c r="C74" s="8"/>
      <c r="D74" s="9"/>
      <c r="E74" s="10"/>
      <c r="F74" s="11"/>
      <c r="G74" s="11"/>
    </row>
    <row r="75" spans="1:7" ht="16.149999999999999" customHeight="1" x14ac:dyDescent="0.35">
      <c r="A75" s="21" t="s">
        <v>12</v>
      </c>
      <c r="B75" s="8">
        <f t="shared" ref="B75:B90" si="6">C75/$C$5*100</f>
        <v>33.333333333333329</v>
      </c>
      <c r="C75" s="8">
        <f t="shared" ref="C75:C90" si="7">SUM(D75:G75)</f>
        <v>2</v>
      </c>
      <c r="D75" s="9">
        <f>'7.1'!E11</f>
        <v>1</v>
      </c>
      <c r="E75" s="10">
        <f>'7.2'!F11</f>
        <v>0</v>
      </c>
      <c r="F75" s="11">
        <f>'7.3'!F12</f>
        <v>1</v>
      </c>
      <c r="G75" s="11">
        <f>'7.4'!F12</f>
        <v>0</v>
      </c>
    </row>
    <row r="76" spans="1:7" ht="16.149999999999999" customHeight="1" x14ac:dyDescent="0.35">
      <c r="A76" s="21" t="s">
        <v>16</v>
      </c>
      <c r="B76" s="8">
        <f t="shared" si="6"/>
        <v>33.333333333333329</v>
      </c>
      <c r="C76" s="8">
        <f t="shared" si="7"/>
        <v>2</v>
      </c>
      <c r="D76" s="9">
        <f>'7.1'!E15</f>
        <v>1</v>
      </c>
      <c r="E76" s="10">
        <f>'7.2'!F15</f>
        <v>1</v>
      </c>
      <c r="F76" s="11">
        <f>'7.3'!F16</f>
        <v>0</v>
      </c>
      <c r="G76" s="11">
        <f>'7.4'!F16</f>
        <v>0</v>
      </c>
    </row>
    <row r="77" spans="1:7" ht="16.149999999999999" customHeight="1" x14ac:dyDescent="0.35">
      <c r="A77" s="21" t="s">
        <v>18</v>
      </c>
      <c r="B77" s="8">
        <f t="shared" si="6"/>
        <v>33.333333333333329</v>
      </c>
      <c r="C77" s="8">
        <f t="shared" si="7"/>
        <v>2</v>
      </c>
      <c r="D77" s="9">
        <f>'7.1'!E17</f>
        <v>0</v>
      </c>
      <c r="E77" s="10">
        <f>'7.2'!F17</f>
        <v>1</v>
      </c>
      <c r="F77" s="11">
        <f>'7.3'!F18</f>
        <v>1</v>
      </c>
      <c r="G77" s="11">
        <f>'7.4'!F18</f>
        <v>0</v>
      </c>
    </row>
    <row r="78" spans="1:7" ht="16.149999999999999" customHeight="1" x14ac:dyDescent="0.35">
      <c r="A78" s="21" t="s">
        <v>22</v>
      </c>
      <c r="B78" s="8">
        <f t="shared" si="6"/>
        <v>33.333333333333329</v>
      </c>
      <c r="C78" s="8">
        <f t="shared" si="7"/>
        <v>2</v>
      </c>
      <c r="D78" s="9">
        <f>'7.1'!E21</f>
        <v>0</v>
      </c>
      <c r="E78" s="10">
        <f>'7.2'!F21</f>
        <v>1</v>
      </c>
      <c r="F78" s="11">
        <f>'7.3'!F22</f>
        <v>1</v>
      </c>
      <c r="G78" s="11">
        <f>'7.4'!F22</f>
        <v>0</v>
      </c>
    </row>
    <row r="79" spans="1:7" ht="16.149999999999999" customHeight="1" x14ac:dyDescent="0.35">
      <c r="A79" s="21" t="s">
        <v>44</v>
      </c>
      <c r="B79" s="8">
        <f t="shared" si="6"/>
        <v>33.333333333333329</v>
      </c>
      <c r="C79" s="8">
        <f t="shared" si="7"/>
        <v>2</v>
      </c>
      <c r="D79" s="9">
        <f>'7.1'!E45</f>
        <v>0</v>
      </c>
      <c r="E79" s="10">
        <f>'7.2'!F45</f>
        <v>1</v>
      </c>
      <c r="F79" s="11">
        <f>'7.3'!F46</f>
        <v>1</v>
      </c>
      <c r="G79" s="11">
        <f>'7.4'!F46</f>
        <v>0</v>
      </c>
    </row>
    <row r="80" spans="1:7" ht="16.149999999999999" customHeight="1" x14ac:dyDescent="0.35">
      <c r="A80" s="21" t="s">
        <v>49</v>
      </c>
      <c r="B80" s="8">
        <f t="shared" si="6"/>
        <v>33.333333333333329</v>
      </c>
      <c r="C80" s="8">
        <f t="shared" si="7"/>
        <v>2</v>
      </c>
      <c r="D80" s="9">
        <f>'7.1'!E50</f>
        <v>1</v>
      </c>
      <c r="E80" s="10">
        <f>'7.2'!F50</f>
        <v>1</v>
      </c>
      <c r="F80" s="11">
        <f>'7.3'!F51</f>
        <v>0</v>
      </c>
      <c r="G80" s="11">
        <f>'7.4'!F51</f>
        <v>0</v>
      </c>
    </row>
    <row r="81" spans="1:7" ht="16.149999999999999" customHeight="1" x14ac:dyDescent="0.35">
      <c r="A81" s="21" t="s">
        <v>50</v>
      </c>
      <c r="B81" s="8">
        <f t="shared" si="6"/>
        <v>33.333333333333329</v>
      </c>
      <c r="C81" s="8">
        <f t="shared" si="7"/>
        <v>2</v>
      </c>
      <c r="D81" s="9">
        <f>'7.1'!E51</f>
        <v>0</v>
      </c>
      <c r="E81" s="10">
        <f>'7.2'!F51</f>
        <v>1</v>
      </c>
      <c r="F81" s="11">
        <f>'7.3'!F52</f>
        <v>1</v>
      </c>
      <c r="G81" s="11">
        <f>'7.4'!F52</f>
        <v>0</v>
      </c>
    </row>
    <row r="82" spans="1:7" ht="16.149999999999999" customHeight="1" x14ac:dyDescent="0.35">
      <c r="A82" s="21" t="s">
        <v>54</v>
      </c>
      <c r="B82" s="8">
        <f t="shared" si="6"/>
        <v>33.333333333333329</v>
      </c>
      <c r="C82" s="8">
        <f t="shared" si="7"/>
        <v>2</v>
      </c>
      <c r="D82" s="9">
        <f>'7.1'!E55</f>
        <v>1</v>
      </c>
      <c r="E82" s="10">
        <f>'7.2'!F55</f>
        <v>1</v>
      </c>
      <c r="F82" s="11">
        <f>'7.3'!F56</f>
        <v>0</v>
      </c>
      <c r="G82" s="11">
        <f>'7.4'!F56</f>
        <v>0</v>
      </c>
    </row>
    <row r="83" spans="1:7" ht="16.149999999999999" customHeight="1" x14ac:dyDescent="0.35">
      <c r="A83" s="21" t="s">
        <v>56</v>
      </c>
      <c r="B83" s="8">
        <f t="shared" si="6"/>
        <v>33.333333333333329</v>
      </c>
      <c r="C83" s="8">
        <f t="shared" si="7"/>
        <v>2</v>
      </c>
      <c r="D83" s="9">
        <f>'7.1'!E57</f>
        <v>0</v>
      </c>
      <c r="E83" s="10">
        <f>'7.2'!F57</f>
        <v>0</v>
      </c>
      <c r="F83" s="11">
        <f>'7.3'!F58</f>
        <v>2</v>
      </c>
      <c r="G83" s="11">
        <f>'7.4'!F58</f>
        <v>0</v>
      </c>
    </row>
    <row r="84" spans="1:7" ht="16.149999999999999" customHeight="1" x14ac:dyDescent="0.35">
      <c r="A84" s="14" t="s">
        <v>64</v>
      </c>
      <c r="B84" s="8">
        <f t="shared" si="6"/>
        <v>33.333333333333329</v>
      </c>
      <c r="C84" s="8">
        <f t="shared" si="7"/>
        <v>2</v>
      </c>
      <c r="D84" s="9">
        <f>'7.1'!E65</f>
        <v>1</v>
      </c>
      <c r="E84" s="10">
        <f>'7.2'!F65</f>
        <v>0</v>
      </c>
      <c r="F84" s="11">
        <f>'7.3'!F66</f>
        <v>1</v>
      </c>
      <c r="G84" s="11">
        <f>'7.4'!F66</f>
        <v>0</v>
      </c>
    </row>
    <row r="85" spans="1:7" ht="16.149999999999999" customHeight="1" x14ac:dyDescent="0.35">
      <c r="A85" s="14" t="s">
        <v>69</v>
      </c>
      <c r="B85" s="8">
        <f t="shared" si="6"/>
        <v>33.333333333333329</v>
      </c>
      <c r="C85" s="8">
        <f t="shared" si="7"/>
        <v>2</v>
      </c>
      <c r="D85" s="9">
        <f>'7.1'!E70</f>
        <v>0</v>
      </c>
      <c r="E85" s="10">
        <f>'7.2'!F70</f>
        <v>1</v>
      </c>
      <c r="F85" s="11">
        <f>'7.3'!F71</f>
        <v>1</v>
      </c>
      <c r="G85" s="11">
        <f>'7.4'!F71</f>
        <v>0</v>
      </c>
    </row>
    <row r="86" spans="1:7" ht="16.149999999999999" customHeight="1" x14ac:dyDescent="0.35">
      <c r="A86" s="21" t="s">
        <v>74</v>
      </c>
      <c r="B86" s="8">
        <f t="shared" si="6"/>
        <v>33.333333333333329</v>
      </c>
      <c r="C86" s="8">
        <f t="shared" si="7"/>
        <v>2</v>
      </c>
      <c r="D86" s="9">
        <f>'7.1'!E75</f>
        <v>1</v>
      </c>
      <c r="E86" s="10">
        <f>'7.2'!F75</f>
        <v>1</v>
      </c>
      <c r="F86" s="11">
        <f>'7.3'!F76</f>
        <v>0</v>
      </c>
      <c r="G86" s="11">
        <f>'7.4'!F76</f>
        <v>0</v>
      </c>
    </row>
    <row r="87" spans="1:7" ht="16.149999999999999" customHeight="1" x14ac:dyDescent="0.35">
      <c r="A87" s="21" t="s">
        <v>78</v>
      </c>
      <c r="B87" s="8">
        <f t="shared" si="6"/>
        <v>33.333333333333329</v>
      </c>
      <c r="C87" s="8">
        <f t="shared" si="7"/>
        <v>2</v>
      </c>
      <c r="D87" s="9">
        <f>'7.1'!E78</f>
        <v>1</v>
      </c>
      <c r="E87" s="10">
        <f>'7.2'!F78</f>
        <v>1</v>
      </c>
      <c r="F87" s="11">
        <f>'7.3'!F79</f>
        <v>0</v>
      </c>
      <c r="G87" s="11">
        <f>'7.4'!F79</f>
        <v>0</v>
      </c>
    </row>
    <row r="88" spans="1:7" ht="16.149999999999999" customHeight="1" x14ac:dyDescent="0.35">
      <c r="A88" s="21" t="s">
        <v>82</v>
      </c>
      <c r="B88" s="8">
        <f t="shared" si="6"/>
        <v>33.333333333333329</v>
      </c>
      <c r="C88" s="8">
        <f t="shared" si="7"/>
        <v>2</v>
      </c>
      <c r="D88" s="9">
        <f>'7.1'!E81</f>
        <v>1</v>
      </c>
      <c r="E88" s="10">
        <f>'7.2'!F81</f>
        <v>1</v>
      </c>
      <c r="F88" s="11">
        <f>'7.3'!F82</f>
        <v>0</v>
      </c>
      <c r="G88" s="11">
        <f>'7.4'!F82</f>
        <v>0</v>
      </c>
    </row>
    <row r="89" spans="1:7" ht="16.149999999999999" customHeight="1" x14ac:dyDescent="0.35">
      <c r="A89" s="21" t="s">
        <v>51</v>
      </c>
      <c r="B89" s="8">
        <f t="shared" si="6"/>
        <v>25</v>
      </c>
      <c r="C89" s="8">
        <f t="shared" si="7"/>
        <v>1.5</v>
      </c>
      <c r="D89" s="9">
        <f>'7.1'!E52</f>
        <v>0.5</v>
      </c>
      <c r="E89" s="10">
        <f>'7.2'!F52</f>
        <v>1</v>
      </c>
      <c r="F89" s="11">
        <f>'7.3'!F53</f>
        <v>0</v>
      </c>
      <c r="G89" s="11">
        <f>'7.4'!F53</f>
        <v>0</v>
      </c>
    </row>
    <row r="90" spans="1:7" ht="16.149999999999999" customHeight="1" x14ac:dyDescent="0.35">
      <c r="A90" s="21" t="s">
        <v>71</v>
      </c>
      <c r="B90" s="8">
        <f t="shared" si="6"/>
        <v>25</v>
      </c>
      <c r="C90" s="8">
        <f t="shared" si="7"/>
        <v>1.5</v>
      </c>
      <c r="D90" s="9">
        <f>'7.1'!E72</f>
        <v>0</v>
      </c>
      <c r="E90" s="10">
        <f>'7.2'!F72</f>
        <v>1</v>
      </c>
      <c r="F90" s="11">
        <f>'7.3'!F73</f>
        <v>0.5</v>
      </c>
      <c r="G90" s="11">
        <f>'7.4'!F73</f>
        <v>0</v>
      </c>
    </row>
    <row r="91" spans="1:7" ht="16.149999999999999" customHeight="1" x14ac:dyDescent="0.35">
      <c r="A91" s="127" t="s">
        <v>685</v>
      </c>
      <c r="B91" s="8"/>
      <c r="C91" s="8"/>
      <c r="D91" s="9"/>
      <c r="E91" s="10"/>
      <c r="F91" s="11"/>
      <c r="G91" s="11"/>
    </row>
    <row r="92" spans="1:7" ht="16.149999999999999" customHeight="1" x14ac:dyDescent="0.35">
      <c r="A92" s="21" t="s">
        <v>30</v>
      </c>
      <c r="B92" s="8">
        <f>C92/$C$5*100</f>
        <v>16.666666666666664</v>
      </c>
      <c r="C92" s="8">
        <f>SUM(D92:G92)</f>
        <v>1</v>
      </c>
      <c r="D92" s="9">
        <f>'7.1'!E30</f>
        <v>1</v>
      </c>
      <c r="E92" s="10">
        <f>'7.2'!F30</f>
        <v>0</v>
      </c>
      <c r="F92" s="11">
        <f>'7.3'!F31</f>
        <v>0</v>
      </c>
      <c r="G92" s="11">
        <f>'7.4'!F31</f>
        <v>0</v>
      </c>
    </row>
    <row r="93" spans="1:7" ht="16.149999999999999" customHeight="1" x14ac:dyDescent="0.35">
      <c r="A93" s="21" t="s">
        <v>43</v>
      </c>
      <c r="B93" s="8">
        <f>C93/$C$5*100</f>
        <v>16.666666666666664</v>
      </c>
      <c r="C93" s="8">
        <f>SUM(D93:G93)</f>
        <v>1</v>
      </c>
      <c r="D93" s="9">
        <f>'7.1'!E44</f>
        <v>1</v>
      </c>
      <c r="E93" s="10">
        <f>'7.2'!F44</f>
        <v>0</v>
      </c>
      <c r="F93" s="11">
        <f>'7.3'!F45</f>
        <v>0</v>
      </c>
      <c r="G93" s="11">
        <f>'7.4'!F45</f>
        <v>0</v>
      </c>
    </row>
    <row r="94" spans="1:7" ht="16.149999999999999" customHeight="1" x14ac:dyDescent="0.35">
      <c r="A94" s="21" t="s">
        <v>434</v>
      </c>
      <c r="B94" s="8">
        <f>C94/$C$5*100</f>
        <v>16.666666666666664</v>
      </c>
      <c r="C94" s="8">
        <f>SUM(D94:G94)</f>
        <v>1</v>
      </c>
      <c r="D94" s="9">
        <f>'7.1'!E83</f>
        <v>1</v>
      </c>
      <c r="E94" s="10">
        <f>'7.2'!F83</f>
        <v>0</v>
      </c>
      <c r="F94" s="11">
        <f>'7.3'!F84</f>
        <v>0</v>
      </c>
      <c r="G94" s="11">
        <f>'7.4'!F84</f>
        <v>0</v>
      </c>
    </row>
    <row r="95" spans="1:7" ht="16.149999999999999" customHeight="1" x14ac:dyDescent="0.35">
      <c r="A95" s="21" t="s">
        <v>34</v>
      </c>
      <c r="B95" s="8">
        <f>C95/$C$5*100</f>
        <v>0</v>
      </c>
      <c r="C95" s="8">
        <f>SUM(D95:G95)</f>
        <v>0</v>
      </c>
      <c r="D95" s="9">
        <f>'7.1'!E34</f>
        <v>0</v>
      </c>
      <c r="E95" s="10">
        <f>'7.2'!F34</f>
        <v>0</v>
      </c>
      <c r="F95" s="11">
        <f>'7.3'!F35</f>
        <v>0</v>
      </c>
      <c r="G95" s="11">
        <f>'7.4'!F35</f>
        <v>0</v>
      </c>
    </row>
    <row r="96" spans="1:7" x14ac:dyDescent="0.35">
      <c r="B96" s="27"/>
      <c r="C96" s="27"/>
      <c r="F96" s="11"/>
    </row>
  </sheetData>
  <sortState xmlns:xlrd2="http://schemas.microsoft.com/office/spreadsheetml/2017/richdata2" ref="A7:G95">
    <sortCondition descending="1" ref="B7:B95"/>
  </sortState>
  <mergeCells count="2">
    <mergeCell ref="A1:G1"/>
    <mergeCell ref="A2:G2"/>
  </mergeCells>
  <pageMargins left="0.70866141732283472" right="0.70866141732283472" top="0.74803149606299213" bottom="0.74803149606299213" header="0.31496062992125984" footer="0.31496062992125984"/>
  <pageSetup paperSize="9" scale="70" fitToHeight="3" orientation="landscape" r:id="rId1"/>
  <headerFooter>
    <oddFooter>&amp;C&amp;A&amp;R&amp;P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99"/>
  <sheetViews>
    <sheetView zoomScaleNormal="100" workbookViewId="0">
      <selection activeCell="A7" sqref="A7"/>
    </sheetView>
  </sheetViews>
  <sheetFormatPr defaultRowHeight="14.5" x14ac:dyDescent="0.35"/>
  <cols>
    <col min="1" max="1" width="33.7265625" customWidth="1"/>
    <col min="2" max="2" width="13.453125" customWidth="1"/>
    <col min="3" max="3" width="11.6328125" customWidth="1"/>
    <col min="4" max="4" width="18" customWidth="1"/>
    <col min="5" max="5" width="20.26953125" customWidth="1"/>
    <col min="6" max="6" width="27.26953125" customWidth="1"/>
    <col min="7" max="7" width="22.7265625" customWidth="1"/>
  </cols>
  <sheetData>
    <row r="1" spans="1:7" ht="24" customHeight="1" x14ac:dyDescent="0.35">
      <c r="A1" s="131" t="s">
        <v>686</v>
      </c>
      <c r="B1" s="132"/>
      <c r="C1" s="132"/>
      <c r="D1" s="132"/>
      <c r="E1" s="132"/>
      <c r="F1" s="133"/>
      <c r="G1" s="133"/>
    </row>
    <row r="2" spans="1:7" ht="16.149999999999999" customHeight="1" x14ac:dyDescent="0.35">
      <c r="A2" s="134" t="s">
        <v>674</v>
      </c>
      <c r="B2" s="135"/>
      <c r="C2" s="135"/>
      <c r="D2" s="135"/>
      <c r="E2" s="135"/>
      <c r="F2" s="136"/>
      <c r="G2" s="136"/>
    </row>
    <row r="3" spans="1:7" ht="119" customHeight="1" x14ac:dyDescent="0.35">
      <c r="A3" s="1" t="s">
        <v>0</v>
      </c>
      <c r="B3" s="2" t="s">
        <v>1</v>
      </c>
      <c r="C3" s="2" t="s">
        <v>2</v>
      </c>
      <c r="D3" s="22" t="s">
        <v>206</v>
      </c>
      <c r="E3" s="22" t="s">
        <v>301</v>
      </c>
      <c r="F3" s="22" t="s">
        <v>110</v>
      </c>
      <c r="G3" s="22" t="s">
        <v>112</v>
      </c>
    </row>
    <row r="4" spans="1:7" x14ac:dyDescent="0.35">
      <c r="A4" s="3" t="s">
        <v>3</v>
      </c>
      <c r="B4" s="4" t="s">
        <v>4</v>
      </c>
      <c r="C4" s="4" t="s">
        <v>5</v>
      </c>
      <c r="D4" s="3" t="s">
        <v>5</v>
      </c>
      <c r="E4" s="5" t="s">
        <v>5</v>
      </c>
      <c r="F4" s="5" t="s">
        <v>5</v>
      </c>
      <c r="G4" s="5" t="s">
        <v>5</v>
      </c>
    </row>
    <row r="5" spans="1:7" x14ac:dyDescent="0.35">
      <c r="A5" s="3" t="s">
        <v>6</v>
      </c>
      <c r="B5" s="6"/>
      <c r="C5" s="6">
        <f>SUM(D5:G5)</f>
        <v>6</v>
      </c>
      <c r="D5" s="3">
        <v>1</v>
      </c>
      <c r="E5" s="5">
        <v>1</v>
      </c>
      <c r="F5" s="24">
        <v>2</v>
      </c>
      <c r="G5" s="24">
        <v>2</v>
      </c>
    </row>
    <row r="6" spans="1:7" ht="16.149999999999999" customHeight="1" x14ac:dyDescent="0.35">
      <c r="A6" s="12" t="s">
        <v>7</v>
      </c>
      <c r="B6" s="15"/>
      <c r="C6" s="15"/>
      <c r="D6" s="15"/>
      <c r="E6" s="16"/>
      <c r="F6" s="16"/>
      <c r="G6" s="16"/>
    </row>
    <row r="7" spans="1:7" ht="16.149999999999999" customHeight="1" x14ac:dyDescent="0.35">
      <c r="A7" s="21" t="s">
        <v>8</v>
      </c>
      <c r="B7" s="8">
        <f>C7/$C$5*100</f>
        <v>66.666666666666657</v>
      </c>
      <c r="C7" s="8">
        <f>SUM(D7:G7)</f>
        <v>4</v>
      </c>
      <c r="D7" s="9">
        <f>'7.1'!E7</f>
        <v>1</v>
      </c>
      <c r="E7" s="10">
        <f>'7.2'!F7</f>
        <v>1</v>
      </c>
      <c r="F7" s="11">
        <f>'7.3'!F8</f>
        <v>1</v>
      </c>
      <c r="G7" s="11">
        <f>'7.4'!F8</f>
        <v>1</v>
      </c>
    </row>
    <row r="8" spans="1:7" ht="16.149999999999999" customHeight="1" x14ac:dyDescent="0.35">
      <c r="A8" s="21" t="s">
        <v>9</v>
      </c>
      <c r="B8" s="8">
        <f t="shared" ref="B8:B71" si="0">C8/$C$5*100</f>
        <v>100</v>
      </c>
      <c r="C8" s="8">
        <f t="shared" ref="C8:C71" si="1">SUM(D8:G8)</f>
        <v>6</v>
      </c>
      <c r="D8" s="9">
        <f>'7.1'!E8</f>
        <v>1</v>
      </c>
      <c r="E8" s="10">
        <f>'7.2'!F8</f>
        <v>1</v>
      </c>
      <c r="F8" s="11">
        <f>'7.3'!F9</f>
        <v>2</v>
      </c>
      <c r="G8" s="11">
        <f>'7.4'!F9</f>
        <v>2</v>
      </c>
    </row>
    <row r="9" spans="1:7" ht="16.149999999999999" customHeight="1" x14ac:dyDescent="0.35">
      <c r="A9" s="21" t="s">
        <v>10</v>
      </c>
      <c r="B9" s="8">
        <f t="shared" si="0"/>
        <v>66.666666666666657</v>
      </c>
      <c r="C9" s="8">
        <f t="shared" si="1"/>
        <v>4</v>
      </c>
      <c r="D9" s="9">
        <f>'7.1'!E9</f>
        <v>1</v>
      </c>
      <c r="E9" s="10">
        <f>'7.2'!F9</f>
        <v>1</v>
      </c>
      <c r="F9" s="11">
        <f>'7.3'!F10</f>
        <v>1</v>
      </c>
      <c r="G9" s="11">
        <f>'7.4'!F10</f>
        <v>1</v>
      </c>
    </row>
    <row r="10" spans="1:7" ht="16.149999999999999" customHeight="1" x14ac:dyDescent="0.35">
      <c r="A10" s="21" t="s">
        <v>11</v>
      </c>
      <c r="B10" s="8">
        <f t="shared" si="0"/>
        <v>50</v>
      </c>
      <c r="C10" s="8">
        <f t="shared" si="1"/>
        <v>3</v>
      </c>
      <c r="D10" s="9">
        <f>'7.1'!E10</f>
        <v>1</v>
      </c>
      <c r="E10" s="10">
        <f>'7.2'!F10</f>
        <v>1</v>
      </c>
      <c r="F10" s="11">
        <f>'7.3'!F11</f>
        <v>1</v>
      </c>
      <c r="G10" s="11">
        <f>'7.4'!F11</f>
        <v>0</v>
      </c>
    </row>
    <row r="11" spans="1:7" ht="16.149999999999999" customHeight="1" x14ac:dyDescent="0.35">
      <c r="A11" s="21" t="s">
        <v>12</v>
      </c>
      <c r="B11" s="8">
        <f t="shared" si="0"/>
        <v>33.333333333333329</v>
      </c>
      <c r="C11" s="8">
        <f t="shared" si="1"/>
        <v>2</v>
      </c>
      <c r="D11" s="9">
        <f>'7.1'!E11</f>
        <v>1</v>
      </c>
      <c r="E11" s="10">
        <f>'7.2'!F11</f>
        <v>0</v>
      </c>
      <c r="F11" s="11">
        <f>'7.3'!F12</f>
        <v>1</v>
      </c>
      <c r="G11" s="11">
        <f>'7.4'!F12</f>
        <v>0</v>
      </c>
    </row>
    <row r="12" spans="1:7" ht="16.149999999999999" customHeight="1" x14ac:dyDescent="0.35">
      <c r="A12" s="21" t="s">
        <v>13</v>
      </c>
      <c r="B12" s="8">
        <f t="shared" si="0"/>
        <v>50</v>
      </c>
      <c r="C12" s="8">
        <f t="shared" si="1"/>
        <v>3</v>
      </c>
      <c r="D12" s="9">
        <f>'7.1'!E12</f>
        <v>1</v>
      </c>
      <c r="E12" s="10">
        <f>'7.2'!F12</f>
        <v>1</v>
      </c>
      <c r="F12" s="11">
        <f>'7.3'!F13</f>
        <v>1</v>
      </c>
      <c r="G12" s="11">
        <f>'7.4'!F13</f>
        <v>0</v>
      </c>
    </row>
    <row r="13" spans="1:7" ht="16.149999999999999" customHeight="1" x14ac:dyDescent="0.35">
      <c r="A13" s="21" t="s">
        <v>14</v>
      </c>
      <c r="B13" s="8">
        <f t="shared" si="0"/>
        <v>66.666666666666657</v>
      </c>
      <c r="C13" s="8">
        <f t="shared" si="1"/>
        <v>4</v>
      </c>
      <c r="D13" s="9">
        <f>'7.1'!E13</f>
        <v>1</v>
      </c>
      <c r="E13" s="10">
        <f>'7.2'!F13</f>
        <v>1</v>
      </c>
      <c r="F13" s="11">
        <f>'7.3'!F14</f>
        <v>2</v>
      </c>
      <c r="G13" s="11">
        <f>'7.4'!F14</f>
        <v>0</v>
      </c>
    </row>
    <row r="14" spans="1:7" ht="16.149999999999999" customHeight="1" x14ac:dyDescent="0.35">
      <c r="A14" s="21" t="s">
        <v>15</v>
      </c>
      <c r="B14" s="8">
        <f t="shared" si="0"/>
        <v>58.333333333333336</v>
      </c>
      <c r="C14" s="8">
        <f t="shared" si="1"/>
        <v>3.5</v>
      </c>
      <c r="D14" s="9">
        <f>'7.1'!E14</f>
        <v>1</v>
      </c>
      <c r="E14" s="10">
        <f>'7.2'!F14</f>
        <v>1</v>
      </c>
      <c r="F14" s="11">
        <f>'7.3'!F15</f>
        <v>1</v>
      </c>
      <c r="G14" s="11">
        <f>'7.4'!F15</f>
        <v>0.5</v>
      </c>
    </row>
    <row r="15" spans="1:7" ht="16.149999999999999" customHeight="1" x14ac:dyDescent="0.35">
      <c r="A15" s="21" t="s">
        <v>16</v>
      </c>
      <c r="B15" s="8">
        <f t="shared" si="0"/>
        <v>33.333333333333329</v>
      </c>
      <c r="C15" s="8">
        <f t="shared" si="1"/>
        <v>2</v>
      </c>
      <c r="D15" s="9">
        <f>'7.1'!E15</f>
        <v>1</v>
      </c>
      <c r="E15" s="10">
        <f>'7.2'!F15</f>
        <v>1</v>
      </c>
      <c r="F15" s="11">
        <f>'7.3'!F16</f>
        <v>0</v>
      </c>
      <c r="G15" s="11">
        <f>'7.4'!F16</f>
        <v>0</v>
      </c>
    </row>
    <row r="16" spans="1:7" ht="16.149999999999999" customHeight="1" x14ac:dyDescent="0.35">
      <c r="A16" s="21" t="s">
        <v>17</v>
      </c>
      <c r="B16" s="8">
        <f t="shared" si="0"/>
        <v>100</v>
      </c>
      <c r="C16" s="8">
        <f t="shared" si="1"/>
        <v>6</v>
      </c>
      <c r="D16" s="9">
        <f>'7.1'!E16</f>
        <v>1</v>
      </c>
      <c r="E16" s="10">
        <f>'7.2'!F16</f>
        <v>1</v>
      </c>
      <c r="F16" s="11">
        <f>'7.3'!F17</f>
        <v>2</v>
      </c>
      <c r="G16" s="11">
        <f>'7.4'!F17</f>
        <v>2</v>
      </c>
    </row>
    <row r="17" spans="1:7" ht="16.149999999999999" customHeight="1" x14ac:dyDescent="0.35">
      <c r="A17" s="21" t="s">
        <v>18</v>
      </c>
      <c r="B17" s="8">
        <f t="shared" si="0"/>
        <v>33.333333333333329</v>
      </c>
      <c r="C17" s="8">
        <f t="shared" si="1"/>
        <v>2</v>
      </c>
      <c r="D17" s="9">
        <f>'7.1'!E17</f>
        <v>0</v>
      </c>
      <c r="E17" s="10">
        <f>'7.2'!F17</f>
        <v>1</v>
      </c>
      <c r="F17" s="11">
        <f>'7.3'!F18</f>
        <v>1</v>
      </c>
      <c r="G17" s="11">
        <f>'7.4'!F18</f>
        <v>0</v>
      </c>
    </row>
    <row r="18" spans="1:7" ht="16.149999999999999" customHeight="1" x14ac:dyDescent="0.35">
      <c r="A18" s="21" t="s">
        <v>19</v>
      </c>
      <c r="B18" s="8">
        <f t="shared" si="0"/>
        <v>100</v>
      </c>
      <c r="C18" s="8">
        <f t="shared" si="1"/>
        <v>6</v>
      </c>
      <c r="D18" s="9">
        <f>'7.1'!E18</f>
        <v>1</v>
      </c>
      <c r="E18" s="10">
        <f>'7.2'!F18</f>
        <v>1</v>
      </c>
      <c r="F18" s="11">
        <f>'7.3'!F19</f>
        <v>2</v>
      </c>
      <c r="G18" s="11">
        <f>'7.4'!F19</f>
        <v>2</v>
      </c>
    </row>
    <row r="19" spans="1:7" ht="16.149999999999999" customHeight="1" x14ac:dyDescent="0.35">
      <c r="A19" s="21" t="s">
        <v>20</v>
      </c>
      <c r="B19" s="8">
        <f t="shared" si="0"/>
        <v>50</v>
      </c>
      <c r="C19" s="8">
        <f t="shared" si="1"/>
        <v>3</v>
      </c>
      <c r="D19" s="9">
        <f>'7.1'!E19</f>
        <v>1</v>
      </c>
      <c r="E19" s="10">
        <f>'7.2'!F19</f>
        <v>1</v>
      </c>
      <c r="F19" s="11">
        <f>'7.3'!F20</f>
        <v>1</v>
      </c>
      <c r="G19" s="11">
        <f>'7.4'!F20</f>
        <v>0</v>
      </c>
    </row>
    <row r="20" spans="1:7" ht="16.149999999999999" customHeight="1" x14ac:dyDescent="0.35">
      <c r="A20" s="21" t="s">
        <v>21</v>
      </c>
      <c r="B20" s="8">
        <f t="shared" si="0"/>
        <v>100</v>
      </c>
      <c r="C20" s="8">
        <f t="shared" si="1"/>
        <v>6</v>
      </c>
      <c r="D20" s="9">
        <f>'7.1'!E20</f>
        <v>1</v>
      </c>
      <c r="E20" s="10">
        <f>'7.2'!F20</f>
        <v>1</v>
      </c>
      <c r="F20" s="11">
        <f>'7.3'!F21</f>
        <v>2</v>
      </c>
      <c r="G20" s="11">
        <f>'7.4'!F21</f>
        <v>2</v>
      </c>
    </row>
    <row r="21" spans="1:7" ht="16.149999999999999" customHeight="1" x14ac:dyDescent="0.35">
      <c r="A21" s="21" t="s">
        <v>22</v>
      </c>
      <c r="B21" s="8">
        <f t="shared" si="0"/>
        <v>33.333333333333329</v>
      </c>
      <c r="C21" s="8">
        <f t="shared" si="1"/>
        <v>2</v>
      </c>
      <c r="D21" s="9">
        <f>'7.1'!E21</f>
        <v>0</v>
      </c>
      <c r="E21" s="10">
        <f>'7.2'!F21</f>
        <v>1</v>
      </c>
      <c r="F21" s="11">
        <f>'7.3'!F22</f>
        <v>1</v>
      </c>
      <c r="G21" s="11">
        <f>'7.4'!F22</f>
        <v>0</v>
      </c>
    </row>
    <row r="22" spans="1:7" ht="16.149999999999999" customHeight="1" x14ac:dyDescent="0.35">
      <c r="A22" s="21" t="s">
        <v>23</v>
      </c>
      <c r="B22" s="8">
        <f t="shared" si="0"/>
        <v>66.666666666666657</v>
      </c>
      <c r="C22" s="8">
        <f t="shared" si="1"/>
        <v>4</v>
      </c>
      <c r="D22" s="9">
        <f>'7.1'!E22</f>
        <v>1</v>
      </c>
      <c r="E22" s="10">
        <f>'7.2'!F22</f>
        <v>1</v>
      </c>
      <c r="F22" s="11">
        <f>'7.3'!F23</f>
        <v>1</v>
      </c>
      <c r="G22" s="11">
        <f>'7.4'!F23</f>
        <v>1</v>
      </c>
    </row>
    <row r="23" spans="1:7" ht="16.149999999999999" customHeight="1" x14ac:dyDescent="0.35">
      <c r="A23" s="21" t="s">
        <v>24</v>
      </c>
      <c r="B23" s="8">
        <f t="shared" si="0"/>
        <v>83.333333333333343</v>
      </c>
      <c r="C23" s="8">
        <f t="shared" si="1"/>
        <v>5</v>
      </c>
      <c r="D23" s="9">
        <f>'7.1'!E23</f>
        <v>1</v>
      </c>
      <c r="E23" s="10">
        <f>'7.2'!F23</f>
        <v>1</v>
      </c>
      <c r="F23" s="11">
        <f>'7.3'!F24</f>
        <v>1</v>
      </c>
      <c r="G23" s="11">
        <f>'7.4'!F24</f>
        <v>2</v>
      </c>
    </row>
    <row r="24" spans="1:7" ht="16.149999999999999" customHeight="1" x14ac:dyDescent="0.35">
      <c r="A24" s="21" t="s">
        <v>374</v>
      </c>
      <c r="B24" s="8">
        <f t="shared" si="0"/>
        <v>41.666666666666671</v>
      </c>
      <c r="C24" s="8">
        <f t="shared" si="1"/>
        <v>2.5</v>
      </c>
      <c r="D24" s="9">
        <f>'7.1'!E24</f>
        <v>1</v>
      </c>
      <c r="E24" s="10">
        <f>'7.2'!F24</f>
        <v>1</v>
      </c>
      <c r="F24" s="11">
        <f>'7.3'!F25</f>
        <v>0.5</v>
      </c>
      <c r="G24" s="11">
        <f>'7.4'!F25</f>
        <v>0</v>
      </c>
    </row>
    <row r="25" spans="1:7" ht="16.149999999999999" customHeight="1" x14ac:dyDescent="0.35">
      <c r="A25" s="12" t="s">
        <v>25</v>
      </c>
      <c r="B25" s="17"/>
      <c r="C25" s="17"/>
      <c r="D25" s="18"/>
      <c r="E25" s="19"/>
      <c r="F25" s="20"/>
      <c r="G25" s="20"/>
    </row>
    <row r="26" spans="1:7" ht="16.149999999999999" customHeight="1" x14ac:dyDescent="0.35">
      <c r="A26" s="21" t="s">
        <v>26</v>
      </c>
      <c r="B26" s="8">
        <f t="shared" si="0"/>
        <v>50</v>
      </c>
      <c r="C26" s="8">
        <f t="shared" si="1"/>
        <v>3</v>
      </c>
      <c r="D26" s="9">
        <f>'7.1'!E26</f>
        <v>1</v>
      </c>
      <c r="E26" s="10">
        <f>'7.2'!F26</f>
        <v>1</v>
      </c>
      <c r="F26" s="11">
        <f>'7.3'!F27</f>
        <v>1</v>
      </c>
      <c r="G26" s="11">
        <f>'7.4'!F27</f>
        <v>0</v>
      </c>
    </row>
    <row r="27" spans="1:7" ht="16.149999999999999" customHeight="1" x14ac:dyDescent="0.35">
      <c r="A27" s="21" t="s">
        <v>27</v>
      </c>
      <c r="B27" s="8">
        <f t="shared" si="0"/>
        <v>66.666666666666657</v>
      </c>
      <c r="C27" s="8">
        <f t="shared" si="1"/>
        <v>4</v>
      </c>
      <c r="D27" s="9">
        <f>'7.1'!E27</f>
        <v>1</v>
      </c>
      <c r="E27" s="10">
        <f>'7.2'!F27</f>
        <v>1</v>
      </c>
      <c r="F27" s="11">
        <f>'7.3'!F28</f>
        <v>2</v>
      </c>
      <c r="G27" s="11">
        <f>'7.4'!F28</f>
        <v>0</v>
      </c>
    </row>
    <row r="28" spans="1:7" ht="16.149999999999999" customHeight="1" x14ac:dyDescent="0.35">
      <c r="A28" s="21" t="s">
        <v>28</v>
      </c>
      <c r="B28" s="8">
        <f t="shared" si="0"/>
        <v>50</v>
      </c>
      <c r="C28" s="8">
        <f t="shared" si="1"/>
        <v>3</v>
      </c>
      <c r="D28" s="9">
        <f>'7.1'!E28</f>
        <v>1</v>
      </c>
      <c r="E28" s="10">
        <f>'7.2'!F28</f>
        <v>1</v>
      </c>
      <c r="F28" s="11">
        <f>'7.3'!F29</f>
        <v>1</v>
      </c>
      <c r="G28" s="11">
        <f>'7.4'!F29</f>
        <v>0</v>
      </c>
    </row>
    <row r="29" spans="1:7" ht="16.149999999999999" customHeight="1" x14ac:dyDescent="0.35">
      <c r="A29" s="21" t="s">
        <v>29</v>
      </c>
      <c r="B29" s="8">
        <f t="shared" si="0"/>
        <v>83.333333333333343</v>
      </c>
      <c r="C29" s="8">
        <f t="shared" si="1"/>
        <v>5</v>
      </c>
      <c r="D29" s="9">
        <f>'7.1'!E29</f>
        <v>1</v>
      </c>
      <c r="E29" s="10">
        <f>'7.2'!F29</f>
        <v>1</v>
      </c>
      <c r="F29" s="11">
        <f>'7.3'!F30</f>
        <v>2</v>
      </c>
      <c r="G29" s="11">
        <f>'7.4'!F30</f>
        <v>1</v>
      </c>
    </row>
    <row r="30" spans="1:7" ht="16.149999999999999" customHeight="1" x14ac:dyDescent="0.35">
      <c r="A30" s="21" t="s">
        <v>30</v>
      </c>
      <c r="B30" s="8">
        <f t="shared" si="0"/>
        <v>16.666666666666664</v>
      </c>
      <c r="C30" s="8">
        <f t="shared" si="1"/>
        <v>1</v>
      </c>
      <c r="D30" s="9">
        <f>'7.1'!E30</f>
        <v>1</v>
      </c>
      <c r="E30" s="10">
        <f>'7.2'!F30</f>
        <v>0</v>
      </c>
      <c r="F30" s="11">
        <f>'7.3'!F31</f>
        <v>0</v>
      </c>
      <c r="G30" s="11">
        <f>'7.4'!F31</f>
        <v>0</v>
      </c>
    </row>
    <row r="31" spans="1:7" ht="16.149999999999999" customHeight="1" x14ac:dyDescent="0.35">
      <c r="A31" s="21" t="s">
        <v>31</v>
      </c>
      <c r="B31" s="8">
        <f t="shared" si="0"/>
        <v>50</v>
      </c>
      <c r="C31" s="8">
        <f t="shared" si="1"/>
        <v>3</v>
      </c>
      <c r="D31" s="9">
        <f>'7.1'!E31</f>
        <v>1</v>
      </c>
      <c r="E31" s="10">
        <f>'7.2'!F31</f>
        <v>1</v>
      </c>
      <c r="F31" s="11">
        <f>'7.3'!F32</f>
        <v>1</v>
      </c>
      <c r="G31" s="11">
        <f>'7.4'!F32</f>
        <v>0</v>
      </c>
    </row>
    <row r="32" spans="1:7" ht="16.149999999999999" customHeight="1" x14ac:dyDescent="0.35">
      <c r="A32" s="21" t="s">
        <v>32</v>
      </c>
      <c r="B32" s="8">
        <f t="shared" si="0"/>
        <v>50</v>
      </c>
      <c r="C32" s="8">
        <f t="shared" si="1"/>
        <v>3</v>
      </c>
      <c r="D32" s="9">
        <f>'7.1'!E32</f>
        <v>1</v>
      </c>
      <c r="E32" s="10">
        <f>'7.2'!F32</f>
        <v>1</v>
      </c>
      <c r="F32" s="11">
        <f>'7.3'!F33</f>
        <v>1</v>
      </c>
      <c r="G32" s="11">
        <f>'7.4'!F33</f>
        <v>0</v>
      </c>
    </row>
    <row r="33" spans="1:7" ht="16.149999999999999" customHeight="1" x14ac:dyDescent="0.35">
      <c r="A33" s="21" t="s">
        <v>33</v>
      </c>
      <c r="B33" s="8">
        <f t="shared" si="0"/>
        <v>66.666666666666657</v>
      </c>
      <c r="C33" s="8">
        <f t="shared" si="1"/>
        <v>4</v>
      </c>
      <c r="D33" s="9">
        <f>'7.1'!E33</f>
        <v>0</v>
      </c>
      <c r="E33" s="10">
        <f>'7.2'!F33</f>
        <v>1</v>
      </c>
      <c r="F33" s="11">
        <f>'7.3'!F34</f>
        <v>2</v>
      </c>
      <c r="G33" s="11">
        <f>'7.4'!F34</f>
        <v>1</v>
      </c>
    </row>
    <row r="34" spans="1:7" ht="16.149999999999999" customHeight="1" x14ac:dyDescent="0.35">
      <c r="A34" s="21" t="s">
        <v>34</v>
      </c>
      <c r="B34" s="8">
        <f t="shared" si="0"/>
        <v>0</v>
      </c>
      <c r="C34" s="8">
        <f t="shared" si="1"/>
        <v>0</v>
      </c>
      <c r="D34" s="9">
        <f>'7.1'!E34</f>
        <v>0</v>
      </c>
      <c r="E34" s="10">
        <f>'7.2'!F34</f>
        <v>0</v>
      </c>
      <c r="F34" s="11">
        <f>'7.3'!F35</f>
        <v>0</v>
      </c>
      <c r="G34" s="11">
        <f>'7.4'!F35</f>
        <v>0</v>
      </c>
    </row>
    <row r="35" spans="1:7" ht="16.149999999999999" customHeight="1" x14ac:dyDescent="0.35">
      <c r="A35" s="21" t="s">
        <v>389</v>
      </c>
      <c r="B35" s="8">
        <f t="shared" si="0"/>
        <v>50</v>
      </c>
      <c r="C35" s="8">
        <f t="shared" si="1"/>
        <v>3</v>
      </c>
      <c r="D35" s="9">
        <f>'7.1'!E35</f>
        <v>1</v>
      </c>
      <c r="E35" s="10">
        <f>'7.2'!F35</f>
        <v>1</v>
      </c>
      <c r="F35" s="11">
        <f>'7.3'!F36</f>
        <v>1</v>
      </c>
      <c r="G35" s="11">
        <f>'7.4'!F36</f>
        <v>0</v>
      </c>
    </row>
    <row r="36" spans="1:7" ht="16.149999999999999" customHeight="1" x14ac:dyDescent="0.35">
      <c r="A36" s="21" t="s">
        <v>35</v>
      </c>
      <c r="B36" s="8">
        <f t="shared" si="0"/>
        <v>50</v>
      </c>
      <c r="C36" s="8">
        <f t="shared" si="1"/>
        <v>3</v>
      </c>
      <c r="D36" s="9">
        <f>'7.1'!E36</f>
        <v>1</v>
      </c>
      <c r="E36" s="10">
        <f>'7.2'!F36</f>
        <v>1</v>
      </c>
      <c r="F36" s="11">
        <f>'7.3'!F37</f>
        <v>1</v>
      </c>
      <c r="G36" s="11">
        <f>'7.4'!F37</f>
        <v>0</v>
      </c>
    </row>
    <row r="37" spans="1:7" ht="16.149999999999999" customHeight="1" x14ac:dyDescent="0.35">
      <c r="A37" s="12" t="s">
        <v>36</v>
      </c>
      <c r="B37" s="17"/>
      <c r="C37" s="17"/>
      <c r="D37" s="18"/>
      <c r="E37" s="19"/>
      <c r="F37" s="20"/>
      <c r="G37" s="20"/>
    </row>
    <row r="38" spans="1:7" ht="16.149999999999999" customHeight="1" x14ac:dyDescent="0.35">
      <c r="A38" s="21" t="s">
        <v>37</v>
      </c>
      <c r="B38" s="8">
        <f t="shared" si="0"/>
        <v>100</v>
      </c>
      <c r="C38" s="8">
        <f t="shared" si="1"/>
        <v>6</v>
      </c>
      <c r="D38" s="9">
        <f>'7.1'!E38</f>
        <v>1</v>
      </c>
      <c r="E38" s="10">
        <f>'7.2'!F38</f>
        <v>1</v>
      </c>
      <c r="F38" s="11">
        <f>'7.3'!F39</f>
        <v>2</v>
      </c>
      <c r="G38" s="11">
        <f>'7.4'!F39</f>
        <v>2</v>
      </c>
    </row>
    <row r="39" spans="1:7" ht="16.149999999999999" customHeight="1" x14ac:dyDescent="0.35">
      <c r="A39" s="21" t="s">
        <v>38</v>
      </c>
      <c r="B39" s="8">
        <f t="shared" si="0"/>
        <v>50</v>
      </c>
      <c r="C39" s="8">
        <f t="shared" si="1"/>
        <v>3</v>
      </c>
      <c r="D39" s="9">
        <f>'7.1'!E39</f>
        <v>1</v>
      </c>
      <c r="E39" s="10">
        <f>'7.2'!F39</f>
        <v>1</v>
      </c>
      <c r="F39" s="11">
        <f>'7.3'!F40</f>
        <v>1</v>
      </c>
      <c r="G39" s="11">
        <f>'7.4'!F40</f>
        <v>0</v>
      </c>
    </row>
    <row r="40" spans="1:7" ht="16.149999999999999" customHeight="1" x14ac:dyDescent="0.35">
      <c r="A40" s="21" t="s">
        <v>39</v>
      </c>
      <c r="B40" s="8">
        <f t="shared" si="0"/>
        <v>66.666666666666657</v>
      </c>
      <c r="C40" s="8">
        <f t="shared" si="1"/>
        <v>4</v>
      </c>
      <c r="D40" s="9">
        <f>'7.1'!E40</f>
        <v>1</v>
      </c>
      <c r="E40" s="10">
        <f>'7.2'!F40</f>
        <v>1</v>
      </c>
      <c r="F40" s="11">
        <f>'7.3'!F41</f>
        <v>2</v>
      </c>
      <c r="G40" s="11">
        <f>'7.4'!F41</f>
        <v>0</v>
      </c>
    </row>
    <row r="41" spans="1:7" ht="16.149999999999999" customHeight="1" x14ac:dyDescent="0.35">
      <c r="A41" s="21" t="s">
        <v>40</v>
      </c>
      <c r="B41" s="8">
        <f t="shared" si="0"/>
        <v>66.666666666666657</v>
      </c>
      <c r="C41" s="8">
        <f t="shared" si="1"/>
        <v>4</v>
      </c>
      <c r="D41" s="9">
        <f>'7.1'!E41</f>
        <v>1</v>
      </c>
      <c r="E41" s="10">
        <f>'7.2'!F41</f>
        <v>1</v>
      </c>
      <c r="F41" s="11">
        <f>'7.3'!F42</f>
        <v>1</v>
      </c>
      <c r="G41" s="11">
        <f>'7.4'!F42</f>
        <v>1</v>
      </c>
    </row>
    <row r="42" spans="1:7" ht="16.149999999999999" customHeight="1" x14ac:dyDescent="0.35">
      <c r="A42" s="21" t="s">
        <v>41</v>
      </c>
      <c r="B42" s="8">
        <f t="shared" si="0"/>
        <v>66.666666666666657</v>
      </c>
      <c r="C42" s="8">
        <f t="shared" si="1"/>
        <v>4</v>
      </c>
      <c r="D42" s="9">
        <f>'7.1'!E42</f>
        <v>1</v>
      </c>
      <c r="E42" s="10">
        <f>'7.2'!F42</f>
        <v>1</v>
      </c>
      <c r="F42" s="11">
        <f>'7.3'!F43</f>
        <v>2</v>
      </c>
      <c r="G42" s="11">
        <f>'7.4'!F43</f>
        <v>0</v>
      </c>
    </row>
    <row r="43" spans="1:7" ht="16.149999999999999" customHeight="1" x14ac:dyDescent="0.35">
      <c r="A43" s="21" t="s">
        <v>42</v>
      </c>
      <c r="B43" s="8">
        <f t="shared" si="0"/>
        <v>66.666666666666657</v>
      </c>
      <c r="C43" s="8">
        <f t="shared" si="1"/>
        <v>4</v>
      </c>
      <c r="D43" s="9">
        <f>'7.1'!E43</f>
        <v>1</v>
      </c>
      <c r="E43" s="10">
        <f>'7.2'!F43</f>
        <v>1</v>
      </c>
      <c r="F43" s="11">
        <f>'7.3'!F44</f>
        <v>2</v>
      </c>
      <c r="G43" s="11">
        <f>'7.4'!F44</f>
        <v>0</v>
      </c>
    </row>
    <row r="44" spans="1:7" ht="16.149999999999999" customHeight="1" x14ac:dyDescent="0.35">
      <c r="A44" s="21" t="s">
        <v>43</v>
      </c>
      <c r="B44" s="8">
        <f t="shared" si="0"/>
        <v>16.666666666666664</v>
      </c>
      <c r="C44" s="8">
        <f t="shared" si="1"/>
        <v>1</v>
      </c>
      <c r="D44" s="9">
        <f>'7.1'!E44</f>
        <v>1</v>
      </c>
      <c r="E44" s="10">
        <f>'7.2'!F44</f>
        <v>0</v>
      </c>
      <c r="F44" s="11">
        <f>'7.3'!F45</f>
        <v>0</v>
      </c>
      <c r="G44" s="11">
        <f>'7.4'!F45</f>
        <v>0</v>
      </c>
    </row>
    <row r="45" spans="1:7" ht="16.149999999999999" customHeight="1" x14ac:dyDescent="0.35">
      <c r="A45" s="21" t="s">
        <v>44</v>
      </c>
      <c r="B45" s="8">
        <f t="shared" si="0"/>
        <v>33.333333333333329</v>
      </c>
      <c r="C45" s="8">
        <f t="shared" si="1"/>
        <v>2</v>
      </c>
      <c r="D45" s="9">
        <f>'7.1'!E45</f>
        <v>0</v>
      </c>
      <c r="E45" s="10">
        <f>'7.2'!F45</f>
        <v>1</v>
      </c>
      <c r="F45" s="11">
        <f>'7.3'!F46</f>
        <v>1</v>
      </c>
      <c r="G45" s="11">
        <f>'7.4'!F46</f>
        <v>0</v>
      </c>
    </row>
    <row r="46" spans="1:7" ht="16.149999999999999" customHeight="1" x14ac:dyDescent="0.35">
      <c r="A46" s="12" t="s">
        <v>45</v>
      </c>
      <c r="B46" s="17"/>
      <c r="C46" s="17"/>
      <c r="D46" s="18"/>
      <c r="E46" s="19"/>
      <c r="F46" s="20"/>
      <c r="G46" s="20"/>
    </row>
    <row r="47" spans="1:7" ht="16.149999999999999" customHeight="1" x14ac:dyDescent="0.35">
      <c r="A47" s="21" t="s">
        <v>46</v>
      </c>
      <c r="B47" s="8">
        <f t="shared" si="0"/>
        <v>50</v>
      </c>
      <c r="C47" s="8">
        <f t="shared" si="1"/>
        <v>3</v>
      </c>
      <c r="D47" s="9">
        <f>'7.1'!E47</f>
        <v>1</v>
      </c>
      <c r="E47" s="10">
        <f>'7.2'!F47</f>
        <v>1</v>
      </c>
      <c r="F47" s="11">
        <f>'7.3'!F48</f>
        <v>1</v>
      </c>
      <c r="G47" s="11">
        <f>'7.4'!F48</f>
        <v>0</v>
      </c>
    </row>
    <row r="48" spans="1:7" ht="16.149999999999999" customHeight="1" x14ac:dyDescent="0.35">
      <c r="A48" s="21" t="s">
        <v>47</v>
      </c>
      <c r="B48" s="8">
        <f t="shared" si="0"/>
        <v>100</v>
      </c>
      <c r="C48" s="8">
        <f t="shared" si="1"/>
        <v>6</v>
      </c>
      <c r="D48" s="9">
        <f>'7.1'!E48</f>
        <v>1</v>
      </c>
      <c r="E48" s="10">
        <f>'7.2'!F48</f>
        <v>1</v>
      </c>
      <c r="F48" s="11">
        <f>'7.3'!F49</f>
        <v>2</v>
      </c>
      <c r="G48" s="11">
        <f>'7.4'!F49</f>
        <v>2</v>
      </c>
    </row>
    <row r="49" spans="1:7" ht="16.149999999999999" customHeight="1" x14ac:dyDescent="0.35">
      <c r="A49" s="21" t="s">
        <v>48</v>
      </c>
      <c r="B49" s="8">
        <f t="shared" si="0"/>
        <v>66.666666666666657</v>
      </c>
      <c r="C49" s="8">
        <f t="shared" si="1"/>
        <v>4</v>
      </c>
      <c r="D49" s="9">
        <f>'7.1'!E49</f>
        <v>1</v>
      </c>
      <c r="E49" s="10">
        <f>'7.2'!F49</f>
        <v>1</v>
      </c>
      <c r="F49" s="11">
        <f>'7.3'!F50</f>
        <v>2</v>
      </c>
      <c r="G49" s="11">
        <f>'7.4'!F50</f>
        <v>0</v>
      </c>
    </row>
    <row r="50" spans="1:7" ht="16.149999999999999" customHeight="1" x14ac:dyDescent="0.35">
      <c r="A50" s="21" t="s">
        <v>49</v>
      </c>
      <c r="B50" s="8">
        <f t="shared" si="0"/>
        <v>33.333333333333329</v>
      </c>
      <c r="C50" s="8">
        <f t="shared" si="1"/>
        <v>2</v>
      </c>
      <c r="D50" s="9">
        <f>'7.1'!E50</f>
        <v>1</v>
      </c>
      <c r="E50" s="10">
        <f>'7.2'!F50</f>
        <v>1</v>
      </c>
      <c r="F50" s="11">
        <f>'7.3'!F51</f>
        <v>0</v>
      </c>
      <c r="G50" s="11">
        <f>'7.4'!F51</f>
        <v>0</v>
      </c>
    </row>
    <row r="51" spans="1:7" ht="16.149999999999999" customHeight="1" x14ac:dyDescent="0.35">
      <c r="A51" s="21" t="s">
        <v>50</v>
      </c>
      <c r="B51" s="8">
        <f t="shared" si="0"/>
        <v>33.333333333333329</v>
      </c>
      <c r="C51" s="8">
        <f t="shared" si="1"/>
        <v>2</v>
      </c>
      <c r="D51" s="9">
        <f>'7.1'!E51</f>
        <v>0</v>
      </c>
      <c r="E51" s="10">
        <f>'7.2'!F51</f>
        <v>1</v>
      </c>
      <c r="F51" s="11">
        <f>'7.3'!F52</f>
        <v>1</v>
      </c>
      <c r="G51" s="11">
        <f>'7.4'!F52</f>
        <v>0</v>
      </c>
    </row>
    <row r="52" spans="1:7" ht="16.149999999999999" customHeight="1" x14ac:dyDescent="0.35">
      <c r="A52" s="21" t="s">
        <v>51</v>
      </c>
      <c r="B52" s="8">
        <f t="shared" si="0"/>
        <v>25</v>
      </c>
      <c r="C52" s="8">
        <f t="shared" si="1"/>
        <v>1.5</v>
      </c>
      <c r="D52" s="9">
        <f>'7.1'!E52</f>
        <v>0.5</v>
      </c>
      <c r="E52" s="10">
        <f>'7.2'!F52</f>
        <v>1</v>
      </c>
      <c r="F52" s="11">
        <f>'7.3'!F53</f>
        <v>0</v>
      </c>
      <c r="G52" s="11">
        <f>'7.4'!F53</f>
        <v>0</v>
      </c>
    </row>
    <row r="53" spans="1:7" ht="16.149999999999999" customHeight="1" x14ac:dyDescent="0.35">
      <c r="A53" s="21" t="s">
        <v>52</v>
      </c>
      <c r="B53" s="8">
        <f t="shared" si="0"/>
        <v>66.666666666666657</v>
      </c>
      <c r="C53" s="8">
        <f t="shared" si="1"/>
        <v>4</v>
      </c>
      <c r="D53" s="9">
        <f>'7.1'!E53</f>
        <v>1</v>
      </c>
      <c r="E53" s="10">
        <f>'7.2'!F53</f>
        <v>1</v>
      </c>
      <c r="F53" s="11">
        <f>'7.3'!F54</f>
        <v>1</v>
      </c>
      <c r="G53" s="11">
        <f>'7.4'!F54</f>
        <v>1</v>
      </c>
    </row>
    <row r="54" spans="1:7" ht="16.149999999999999" customHeight="1" x14ac:dyDescent="0.35">
      <c r="A54" s="12" t="s">
        <v>53</v>
      </c>
      <c r="B54" s="17"/>
      <c r="C54" s="17"/>
      <c r="D54" s="18"/>
      <c r="E54" s="19"/>
      <c r="F54" s="20"/>
      <c r="G54" s="20"/>
    </row>
    <row r="55" spans="1:7" ht="16.149999999999999" customHeight="1" x14ac:dyDescent="0.35">
      <c r="A55" s="21" t="s">
        <v>54</v>
      </c>
      <c r="B55" s="8">
        <f t="shared" si="0"/>
        <v>33.333333333333329</v>
      </c>
      <c r="C55" s="8">
        <f t="shared" si="1"/>
        <v>2</v>
      </c>
      <c r="D55" s="9">
        <f>'7.1'!E55</f>
        <v>1</v>
      </c>
      <c r="E55" s="10">
        <f>'7.2'!F55</f>
        <v>1</v>
      </c>
      <c r="F55" s="11">
        <f>'7.3'!F56</f>
        <v>0</v>
      </c>
      <c r="G55" s="11">
        <f>'7.4'!F56</f>
        <v>0</v>
      </c>
    </row>
    <row r="56" spans="1:7" ht="16.149999999999999" customHeight="1" x14ac:dyDescent="0.35">
      <c r="A56" s="21" t="s">
        <v>55</v>
      </c>
      <c r="B56" s="8">
        <f t="shared" si="0"/>
        <v>100</v>
      </c>
      <c r="C56" s="8">
        <f t="shared" si="1"/>
        <v>6</v>
      </c>
      <c r="D56" s="9">
        <f>'7.1'!E56</f>
        <v>1</v>
      </c>
      <c r="E56" s="10">
        <f>'7.2'!F56</f>
        <v>1</v>
      </c>
      <c r="F56" s="11">
        <f>'7.3'!F57</f>
        <v>2</v>
      </c>
      <c r="G56" s="11">
        <f>'7.4'!F57</f>
        <v>2</v>
      </c>
    </row>
    <row r="57" spans="1:7" ht="16.149999999999999" customHeight="1" x14ac:dyDescent="0.35">
      <c r="A57" s="21" t="s">
        <v>56</v>
      </c>
      <c r="B57" s="8">
        <f t="shared" si="0"/>
        <v>33.333333333333329</v>
      </c>
      <c r="C57" s="8">
        <f t="shared" si="1"/>
        <v>2</v>
      </c>
      <c r="D57" s="9">
        <f>'7.1'!E57</f>
        <v>0</v>
      </c>
      <c r="E57" s="10">
        <f>'7.2'!F57</f>
        <v>0</v>
      </c>
      <c r="F57" s="11">
        <f>'7.3'!F58</f>
        <v>2</v>
      </c>
      <c r="G57" s="11">
        <f>'7.4'!F58</f>
        <v>0</v>
      </c>
    </row>
    <row r="58" spans="1:7" ht="16.149999999999999" customHeight="1" x14ac:dyDescent="0.35">
      <c r="A58" s="21" t="s">
        <v>57</v>
      </c>
      <c r="B58" s="8">
        <f t="shared" si="0"/>
        <v>50</v>
      </c>
      <c r="C58" s="8">
        <f t="shared" si="1"/>
        <v>3</v>
      </c>
      <c r="D58" s="9">
        <f>'7.1'!E58</f>
        <v>1</v>
      </c>
      <c r="E58" s="10">
        <f>'7.2'!F58</f>
        <v>0</v>
      </c>
      <c r="F58" s="11">
        <f>'7.3'!F59</f>
        <v>1</v>
      </c>
      <c r="G58" s="11">
        <f>'7.4'!F59</f>
        <v>1</v>
      </c>
    </row>
    <row r="59" spans="1:7" ht="16.149999999999999" customHeight="1" x14ac:dyDescent="0.35">
      <c r="A59" s="21" t="s">
        <v>58</v>
      </c>
      <c r="B59" s="8">
        <f t="shared" si="0"/>
        <v>50</v>
      </c>
      <c r="C59" s="8">
        <f t="shared" si="1"/>
        <v>3</v>
      </c>
      <c r="D59" s="9">
        <f>'7.1'!E59</f>
        <v>1</v>
      </c>
      <c r="E59" s="10">
        <f>'7.2'!F59</f>
        <v>1</v>
      </c>
      <c r="F59" s="11">
        <f>'7.3'!F60</f>
        <v>1</v>
      </c>
      <c r="G59" s="11">
        <f>'7.4'!F60</f>
        <v>0</v>
      </c>
    </row>
    <row r="60" spans="1:7" ht="16.149999999999999" customHeight="1" x14ac:dyDescent="0.35">
      <c r="A60" s="21" t="s">
        <v>59</v>
      </c>
      <c r="B60" s="8">
        <f t="shared" si="0"/>
        <v>83.333333333333343</v>
      </c>
      <c r="C60" s="8">
        <f t="shared" si="1"/>
        <v>5</v>
      </c>
      <c r="D60" s="9">
        <f>'7.1'!E60</f>
        <v>1</v>
      </c>
      <c r="E60" s="10">
        <f>'7.2'!F60</f>
        <v>1</v>
      </c>
      <c r="F60" s="11">
        <f>'7.3'!F61</f>
        <v>2</v>
      </c>
      <c r="G60" s="11">
        <f>'7.4'!F61</f>
        <v>1</v>
      </c>
    </row>
    <row r="61" spans="1:7" ht="16.149999999999999" customHeight="1" x14ac:dyDescent="0.35">
      <c r="A61" s="21" t="s">
        <v>60</v>
      </c>
      <c r="B61" s="8">
        <f t="shared" si="0"/>
        <v>50</v>
      </c>
      <c r="C61" s="8">
        <f t="shared" si="1"/>
        <v>3</v>
      </c>
      <c r="D61" s="9">
        <f>'7.1'!E61</f>
        <v>0</v>
      </c>
      <c r="E61" s="10">
        <f>'7.2'!F61</f>
        <v>1</v>
      </c>
      <c r="F61" s="11">
        <f>'7.3'!F62</f>
        <v>1</v>
      </c>
      <c r="G61" s="11">
        <f>'7.4'!F62</f>
        <v>1</v>
      </c>
    </row>
    <row r="62" spans="1:7" ht="16.149999999999999" customHeight="1" x14ac:dyDescent="0.35">
      <c r="A62" s="14" t="s">
        <v>61</v>
      </c>
      <c r="B62" s="8">
        <f t="shared" si="0"/>
        <v>50</v>
      </c>
      <c r="C62" s="8">
        <f t="shared" si="1"/>
        <v>3</v>
      </c>
      <c r="D62" s="9">
        <f>'7.1'!E62</f>
        <v>1</v>
      </c>
      <c r="E62" s="10">
        <f>'7.2'!F62</f>
        <v>1</v>
      </c>
      <c r="F62" s="11">
        <f>'7.3'!F63</f>
        <v>1</v>
      </c>
      <c r="G62" s="11">
        <f>'7.4'!F63</f>
        <v>0</v>
      </c>
    </row>
    <row r="63" spans="1:7" ht="16.149999999999999" customHeight="1" x14ac:dyDescent="0.35">
      <c r="A63" s="14" t="s">
        <v>62</v>
      </c>
      <c r="B63" s="8">
        <f t="shared" si="0"/>
        <v>66.666666666666657</v>
      </c>
      <c r="C63" s="8">
        <f t="shared" si="1"/>
        <v>4</v>
      </c>
      <c r="D63" s="9">
        <f>'7.1'!E63</f>
        <v>1</v>
      </c>
      <c r="E63" s="10">
        <f>'7.2'!F63</f>
        <v>1</v>
      </c>
      <c r="F63" s="11">
        <f>'7.3'!F64</f>
        <v>2</v>
      </c>
      <c r="G63" s="11">
        <f>'7.4'!F64</f>
        <v>0</v>
      </c>
    </row>
    <row r="64" spans="1:7" ht="16.149999999999999" customHeight="1" x14ac:dyDescent="0.35">
      <c r="A64" s="14" t="s">
        <v>63</v>
      </c>
      <c r="B64" s="8">
        <f t="shared" si="0"/>
        <v>66.666666666666657</v>
      </c>
      <c r="C64" s="8">
        <f t="shared" si="1"/>
        <v>4</v>
      </c>
      <c r="D64" s="9">
        <f>'7.1'!E64</f>
        <v>1</v>
      </c>
      <c r="E64" s="10">
        <f>'7.2'!F64</f>
        <v>1</v>
      </c>
      <c r="F64" s="11">
        <f>'7.3'!F65</f>
        <v>2</v>
      </c>
      <c r="G64" s="11">
        <f>'7.4'!F65</f>
        <v>0</v>
      </c>
    </row>
    <row r="65" spans="1:7" ht="16.149999999999999" customHeight="1" x14ac:dyDescent="0.35">
      <c r="A65" s="14" t="s">
        <v>64</v>
      </c>
      <c r="B65" s="8">
        <f t="shared" si="0"/>
        <v>33.333333333333329</v>
      </c>
      <c r="C65" s="8">
        <f t="shared" si="1"/>
        <v>2</v>
      </c>
      <c r="D65" s="9">
        <f>'7.1'!E65</f>
        <v>1</v>
      </c>
      <c r="E65" s="10">
        <f>'7.2'!F65</f>
        <v>0</v>
      </c>
      <c r="F65" s="11">
        <f>'7.3'!F66</f>
        <v>1</v>
      </c>
      <c r="G65" s="11">
        <f>'7.4'!F66</f>
        <v>0</v>
      </c>
    </row>
    <row r="66" spans="1:7" ht="16.149999999999999" customHeight="1" x14ac:dyDescent="0.35">
      <c r="A66" s="14" t="s">
        <v>65</v>
      </c>
      <c r="B66" s="8">
        <f t="shared" si="0"/>
        <v>83.333333333333343</v>
      </c>
      <c r="C66" s="8">
        <f t="shared" si="1"/>
        <v>5</v>
      </c>
      <c r="D66" s="9">
        <f>'7.1'!E66</f>
        <v>0</v>
      </c>
      <c r="E66" s="10">
        <f>'7.2'!F66</f>
        <v>1</v>
      </c>
      <c r="F66" s="11">
        <f>'7.3'!F67</f>
        <v>2</v>
      </c>
      <c r="G66" s="11">
        <f>'7.4'!F67</f>
        <v>2</v>
      </c>
    </row>
    <row r="67" spans="1:7" ht="16.149999999999999" customHeight="1" x14ac:dyDescent="0.35">
      <c r="A67" s="14" t="s">
        <v>66</v>
      </c>
      <c r="B67" s="8">
        <f t="shared" si="0"/>
        <v>50</v>
      </c>
      <c r="C67" s="8">
        <f t="shared" si="1"/>
        <v>3</v>
      </c>
      <c r="D67" s="9">
        <f>'7.1'!E67</f>
        <v>1</v>
      </c>
      <c r="E67" s="10">
        <f>'7.2'!F67</f>
        <v>1</v>
      </c>
      <c r="F67" s="11">
        <f>'7.3'!F68</f>
        <v>0.5</v>
      </c>
      <c r="G67" s="11">
        <f>'7.4'!F68</f>
        <v>0.5</v>
      </c>
    </row>
    <row r="68" spans="1:7" ht="16.149999999999999" customHeight="1" x14ac:dyDescent="0.35">
      <c r="A68" s="14" t="s">
        <v>67</v>
      </c>
      <c r="B68" s="8">
        <f t="shared" si="0"/>
        <v>50</v>
      </c>
      <c r="C68" s="8">
        <f t="shared" si="1"/>
        <v>3</v>
      </c>
      <c r="D68" s="9">
        <f>'7.1'!E68</f>
        <v>1</v>
      </c>
      <c r="E68" s="10">
        <f>'7.2'!F68</f>
        <v>1</v>
      </c>
      <c r="F68" s="11">
        <f>'7.3'!F69</f>
        <v>1</v>
      </c>
      <c r="G68" s="11">
        <f>'7.4'!F69</f>
        <v>0</v>
      </c>
    </row>
    <row r="69" spans="1:7" ht="16.149999999999999" customHeight="1" x14ac:dyDescent="0.35">
      <c r="A69" s="12" t="s">
        <v>68</v>
      </c>
      <c r="B69" s="17"/>
      <c r="C69" s="17"/>
      <c r="D69" s="18"/>
      <c r="E69" s="19"/>
      <c r="F69" s="20"/>
      <c r="G69" s="20"/>
    </row>
    <row r="70" spans="1:7" ht="16.149999999999999" customHeight="1" x14ac:dyDescent="0.35">
      <c r="A70" s="14" t="s">
        <v>69</v>
      </c>
      <c r="B70" s="8">
        <f t="shared" si="0"/>
        <v>33.333333333333329</v>
      </c>
      <c r="C70" s="8">
        <f t="shared" si="1"/>
        <v>2</v>
      </c>
      <c r="D70" s="9">
        <f>'7.1'!E70</f>
        <v>0</v>
      </c>
      <c r="E70" s="10">
        <f>'7.2'!F70</f>
        <v>1</v>
      </c>
      <c r="F70" s="11">
        <f>'7.3'!F71</f>
        <v>1</v>
      </c>
      <c r="G70" s="11">
        <f>'7.4'!F71</f>
        <v>0</v>
      </c>
    </row>
    <row r="71" spans="1:7" ht="16.149999999999999" customHeight="1" x14ac:dyDescent="0.35">
      <c r="A71" s="21" t="s">
        <v>70</v>
      </c>
      <c r="B71" s="8">
        <f t="shared" si="0"/>
        <v>66.666666666666657</v>
      </c>
      <c r="C71" s="8">
        <f t="shared" si="1"/>
        <v>4</v>
      </c>
      <c r="D71" s="9">
        <f>'7.1'!E71</f>
        <v>1</v>
      </c>
      <c r="E71" s="10">
        <f>'7.2'!F71</f>
        <v>1</v>
      </c>
      <c r="F71" s="11">
        <f>'7.3'!F72</f>
        <v>2</v>
      </c>
      <c r="G71" s="11">
        <f>'7.4'!F72</f>
        <v>0</v>
      </c>
    </row>
    <row r="72" spans="1:7" ht="16.149999999999999" customHeight="1" x14ac:dyDescent="0.35">
      <c r="A72" s="21" t="s">
        <v>71</v>
      </c>
      <c r="B72" s="8">
        <f t="shared" ref="B72:B98" si="2">C72/$C$5*100</f>
        <v>25</v>
      </c>
      <c r="C72" s="8">
        <f t="shared" ref="C72:C98" si="3">SUM(D72:G72)</f>
        <v>1.5</v>
      </c>
      <c r="D72" s="9">
        <f>'7.1'!E72</f>
        <v>0</v>
      </c>
      <c r="E72" s="10">
        <f>'7.2'!F72</f>
        <v>1</v>
      </c>
      <c r="F72" s="11">
        <f>'7.3'!F73</f>
        <v>0.5</v>
      </c>
      <c r="G72" s="11">
        <f>'7.4'!F73</f>
        <v>0</v>
      </c>
    </row>
    <row r="73" spans="1:7" ht="16.149999999999999" customHeight="1" x14ac:dyDescent="0.35">
      <c r="A73" s="21" t="s">
        <v>72</v>
      </c>
      <c r="B73" s="8">
        <f t="shared" si="2"/>
        <v>66.666666666666657</v>
      </c>
      <c r="C73" s="8">
        <f t="shared" si="3"/>
        <v>4</v>
      </c>
      <c r="D73" s="9">
        <f>'7.1'!E73</f>
        <v>1</v>
      </c>
      <c r="E73" s="10">
        <f>'7.2'!F73</f>
        <v>1</v>
      </c>
      <c r="F73" s="11">
        <f>'7.3'!F74</f>
        <v>1</v>
      </c>
      <c r="G73" s="11">
        <f>'7.4'!F74</f>
        <v>1</v>
      </c>
    </row>
    <row r="74" spans="1:7" ht="16.149999999999999" customHeight="1" x14ac:dyDescent="0.35">
      <c r="A74" s="21" t="s">
        <v>73</v>
      </c>
      <c r="B74" s="8">
        <f t="shared" si="2"/>
        <v>83.333333333333343</v>
      </c>
      <c r="C74" s="8">
        <f t="shared" si="3"/>
        <v>5</v>
      </c>
      <c r="D74" s="9">
        <f>'7.1'!E74</f>
        <v>1</v>
      </c>
      <c r="E74" s="10">
        <f>'7.2'!F74</f>
        <v>1</v>
      </c>
      <c r="F74" s="11">
        <f>'7.3'!F75</f>
        <v>1</v>
      </c>
      <c r="G74" s="11">
        <f>'7.4'!F75</f>
        <v>2</v>
      </c>
    </row>
    <row r="75" spans="1:7" ht="16.149999999999999" customHeight="1" x14ac:dyDescent="0.35">
      <c r="A75" s="21" t="s">
        <v>74</v>
      </c>
      <c r="B75" s="8">
        <f t="shared" si="2"/>
        <v>33.333333333333329</v>
      </c>
      <c r="C75" s="8">
        <f t="shared" si="3"/>
        <v>2</v>
      </c>
      <c r="D75" s="9">
        <f>'7.1'!E75</f>
        <v>1</v>
      </c>
      <c r="E75" s="10">
        <f>'7.2'!F75</f>
        <v>1</v>
      </c>
      <c r="F75" s="11">
        <f>'7.3'!F76</f>
        <v>0</v>
      </c>
      <c r="G75" s="11">
        <f>'7.4'!F76</f>
        <v>0</v>
      </c>
    </row>
    <row r="76" spans="1:7" ht="16.149999999999999" customHeight="1" x14ac:dyDescent="0.35">
      <c r="A76" s="12" t="s">
        <v>75</v>
      </c>
      <c r="B76" s="17"/>
      <c r="C76" s="17"/>
      <c r="D76" s="18"/>
      <c r="E76" s="19"/>
      <c r="F76" s="20"/>
      <c r="G76" s="20"/>
    </row>
    <row r="77" spans="1:7" ht="16.149999999999999" customHeight="1" x14ac:dyDescent="0.35">
      <c r="A77" s="21" t="s">
        <v>76</v>
      </c>
      <c r="B77" s="8">
        <f t="shared" si="2"/>
        <v>100</v>
      </c>
      <c r="C77" s="8">
        <f t="shared" si="3"/>
        <v>6</v>
      </c>
      <c r="D77" s="9">
        <f>'7.1'!E77</f>
        <v>1</v>
      </c>
      <c r="E77" s="10">
        <f>'7.2'!F77</f>
        <v>1</v>
      </c>
      <c r="F77" s="11">
        <f>'7.3'!F78</f>
        <v>2</v>
      </c>
      <c r="G77" s="11">
        <f>'7.4'!F78</f>
        <v>2</v>
      </c>
    </row>
    <row r="78" spans="1:7" ht="16.149999999999999" customHeight="1" x14ac:dyDescent="0.35">
      <c r="A78" s="21" t="s">
        <v>78</v>
      </c>
      <c r="B78" s="8">
        <f t="shared" si="2"/>
        <v>33.333333333333329</v>
      </c>
      <c r="C78" s="8">
        <f t="shared" si="3"/>
        <v>2</v>
      </c>
      <c r="D78" s="9">
        <f>'7.1'!E78</f>
        <v>1</v>
      </c>
      <c r="E78" s="10">
        <f>'7.2'!F78</f>
        <v>1</v>
      </c>
      <c r="F78" s="11">
        <f>'7.3'!F79</f>
        <v>0</v>
      </c>
      <c r="G78" s="11">
        <f>'7.4'!F79</f>
        <v>0</v>
      </c>
    </row>
    <row r="79" spans="1:7" ht="16.149999999999999" customHeight="1" x14ac:dyDescent="0.35">
      <c r="A79" s="21" t="s">
        <v>79</v>
      </c>
      <c r="B79" s="8">
        <f t="shared" si="2"/>
        <v>66.666666666666657</v>
      </c>
      <c r="C79" s="8">
        <f t="shared" si="3"/>
        <v>4</v>
      </c>
      <c r="D79" s="9">
        <f>'7.1'!E79</f>
        <v>1</v>
      </c>
      <c r="E79" s="10">
        <f>'7.2'!F79</f>
        <v>1</v>
      </c>
      <c r="F79" s="11">
        <f>'7.3'!F80</f>
        <v>2</v>
      </c>
      <c r="G79" s="11">
        <f>'7.4'!F80</f>
        <v>0</v>
      </c>
    </row>
    <row r="80" spans="1:7" ht="16.149999999999999" customHeight="1" x14ac:dyDescent="0.35">
      <c r="A80" s="21" t="s">
        <v>80</v>
      </c>
      <c r="B80" s="8">
        <f t="shared" si="2"/>
        <v>50</v>
      </c>
      <c r="C80" s="8">
        <f t="shared" si="3"/>
        <v>3</v>
      </c>
      <c r="D80" s="9">
        <f>'7.1'!E80</f>
        <v>1</v>
      </c>
      <c r="E80" s="10">
        <f>'7.2'!F80</f>
        <v>1</v>
      </c>
      <c r="F80" s="11">
        <f>'7.3'!F81</f>
        <v>1</v>
      </c>
      <c r="G80" s="11">
        <f>'7.4'!F81</f>
        <v>0</v>
      </c>
    </row>
    <row r="81" spans="1:7" ht="16.149999999999999" customHeight="1" x14ac:dyDescent="0.35">
      <c r="A81" s="21" t="s">
        <v>82</v>
      </c>
      <c r="B81" s="8">
        <f t="shared" si="2"/>
        <v>33.333333333333329</v>
      </c>
      <c r="C81" s="8">
        <f t="shared" si="3"/>
        <v>2</v>
      </c>
      <c r="D81" s="9">
        <f>'7.1'!E81</f>
        <v>1</v>
      </c>
      <c r="E81" s="10">
        <f>'7.2'!F81</f>
        <v>1</v>
      </c>
      <c r="F81" s="11">
        <f>'7.3'!F82</f>
        <v>0</v>
      </c>
      <c r="G81" s="11">
        <f>'7.4'!F82</f>
        <v>0</v>
      </c>
    </row>
    <row r="82" spans="1:7" ht="16.149999999999999" customHeight="1" x14ac:dyDescent="0.35">
      <c r="A82" s="21" t="s">
        <v>83</v>
      </c>
      <c r="B82" s="8">
        <f t="shared" si="2"/>
        <v>66.666666666666657</v>
      </c>
      <c r="C82" s="8">
        <f t="shared" si="3"/>
        <v>4</v>
      </c>
      <c r="D82" s="9">
        <f>'7.1'!E82</f>
        <v>1</v>
      </c>
      <c r="E82" s="10">
        <f>'7.2'!F82</f>
        <v>1</v>
      </c>
      <c r="F82" s="11">
        <f>'7.3'!F83</f>
        <v>1</v>
      </c>
      <c r="G82" s="11">
        <f>'7.4'!F83</f>
        <v>1</v>
      </c>
    </row>
    <row r="83" spans="1:7" ht="16.149999999999999" customHeight="1" x14ac:dyDescent="0.35">
      <c r="A83" s="21" t="s">
        <v>434</v>
      </c>
      <c r="B83" s="8">
        <f t="shared" si="2"/>
        <v>16.666666666666664</v>
      </c>
      <c r="C83" s="8">
        <f t="shared" si="3"/>
        <v>1</v>
      </c>
      <c r="D83" s="9">
        <f>'7.1'!E83</f>
        <v>1</v>
      </c>
      <c r="E83" s="10">
        <f>'7.2'!F83</f>
        <v>0</v>
      </c>
      <c r="F83" s="11">
        <f>'7.3'!F84</f>
        <v>0</v>
      </c>
      <c r="G83" s="11">
        <f>'7.4'!F84</f>
        <v>0</v>
      </c>
    </row>
    <row r="84" spans="1:7" ht="16.149999999999999" customHeight="1" x14ac:dyDescent="0.35">
      <c r="A84" s="21" t="s">
        <v>84</v>
      </c>
      <c r="B84" s="8">
        <f t="shared" si="2"/>
        <v>58.333333333333336</v>
      </c>
      <c r="C84" s="8">
        <f t="shared" si="3"/>
        <v>3.5</v>
      </c>
      <c r="D84" s="9">
        <f>'7.1'!E84</f>
        <v>0.5</v>
      </c>
      <c r="E84" s="10">
        <f>'7.2'!F84</f>
        <v>1</v>
      </c>
      <c r="F84" s="11">
        <f>'7.3'!F85</f>
        <v>1</v>
      </c>
      <c r="G84" s="11">
        <f>'7.4'!F85</f>
        <v>1</v>
      </c>
    </row>
    <row r="85" spans="1:7" ht="16.149999999999999" customHeight="1" x14ac:dyDescent="0.35">
      <c r="A85" s="21" t="s">
        <v>85</v>
      </c>
      <c r="B85" s="8">
        <f t="shared" si="2"/>
        <v>50</v>
      </c>
      <c r="C85" s="8">
        <f t="shared" si="3"/>
        <v>3</v>
      </c>
      <c r="D85" s="9">
        <f>'7.1'!E85</f>
        <v>1</v>
      </c>
      <c r="E85" s="10">
        <f>'7.2'!F85</f>
        <v>1</v>
      </c>
      <c r="F85" s="11">
        <f>'7.3'!F86</f>
        <v>1</v>
      </c>
      <c r="G85" s="11">
        <f>'7.4'!F86</f>
        <v>0</v>
      </c>
    </row>
    <row r="86" spans="1:7" ht="16.149999999999999" customHeight="1" x14ac:dyDescent="0.35">
      <c r="A86" s="21" t="s">
        <v>86</v>
      </c>
      <c r="B86" s="8">
        <f t="shared" si="2"/>
        <v>66.666666666666657</v>
      </c>
      <c r="C86" s="8">
        <f t="shared" si="3"/>
        <v>4</v>
      </c>
      <c r="D86" s="9">
        <f>'7.1'!E86</f>
        <v>1</v>
      </c>
      <c r="E86" s="10">
        <f>'7.2'!F86</f>
        <v>1</v>
      </c>
      <c r="F86" s="11">
        <f>'7.3'!F87</f>
        <v>2</v>
      </c>
      <c r="G86" s="11">
        <f>'7.4'!F87</f>
        <v>0</v>
      </c>
    </row>
    <row r="87" spans="1:7" ht="16.149999999999999" customHeight="1" x14ac:dyDescent="0.35">
      <c r="A87" s="12" t="s">
        <v>87</v>
      </c>
      <c r="B87" s="17"/>
      <c r="C87" s="17"/>
      <c r="D87" s="18"/>
      <c r="E87" s="19"/>
      <c r="F87" s="20"/>
      <c r="G87" s="20"/>
    </row>
    <row r="88" spans="1:7" ht="16.149999999999999" customHeight="1" x14ac:dyDescent="0.35">
      <c r="A88" s="21" t="s">
        <v>77</v>
      </c>
      <c r="B88" s="8">
        <f t="shared" si="2"/>
        <v>41.666666666666671</v>
      </c>
      <c r="C88" s="8">
        <f>SUM(D88:G88)</f>
        <v>2.5</v>
      </c>
      <c r="D88" s="9">
        <f>'7.1'!E88</f>
        <v>0.5</v>
      </c>
      <c r="E88" s="10">
        <f>'7.2'!F88</f>
        <v>1</v>
      </c>
      <c r="F88" s="11">
        <f>'7.3'!F89</f>
        <v>1</v>
      </c>
      <c r="G88" s="11">
        <f>'7.4'!F89</f>
        <v>0</v>
      </c>
    </row>
    <row r="89" spans="1:7" ht="16.149999999999999" customHeight="1" x14ac:dyDescent="0.35">
      <c r="A89" s="21" t="s">
        <v>88</v>
      </c>
      <c r="B89" s="8">
        <f t="shared" si="2"/>
        <v>75</v>
      </c>
      <c r="C89" s="8">
        <f t="shared" si="3"/>
        <v>4.5</v>
      </c>
      <c r="D89" s="9">
        <f>'7.1'!E89</f>
        <v>1</v>
      </c>
      <c r="E89" s="10">
        <f>'7.2'!F89</f>
        <v>1</v>
      </c>
      <c r="F89" s="11">
        <f>'7.3'!F90</f>
        <v>2</v>
      </c>
      <c r="G89" s="11">
        <f>'7.4'!F90</f>
        <v>0.5</v>
      </c>
    </row>
    <row r="90" spans="1:7" ht="16.149999999999999" customHeight="1" x14ac:dyDescent="0.35">
      <c r="A90" s="21" t="s">
        <v>81</v>
      </c>
      <c r="B90" s="8">
        <f t="shared" si="2"/>
        <v>50</v>
      </c>
      <c r="C90" s="8">
        <f>SUM(D90:G90)</f>
        <v>3</v>
      </c>
      <c r="D90" s="9">
        <f>'7.1'!E90</f>
        <v>1</v>
      </c>
      <c r="E90" s="10">
        <f>'7.2'!F90</f>
        <v>1</v>
      </c>
      <c r="F90" s="11">
        <f>'7.3'!F91</f>
        <v>1</v>
      </c>
      <c r="G90" s="11">
        <f>'7.4'!F91</f>
        <v>0</v>
      </c>
    </row>
    <row r="91" spans="1:7" ht="16.149999999999999" customHeight="1" x14ac:dyDescent="0.35">
      <c r="A91" s="21" t="s">
        <v>89</v>
      </c>
      <c r="B91" s="8">
        <f t="shared" si="2"/>
        <v>50</v>
      </c>
      <c r="C91" s="8">
        <f t="shared" si="3"/>
        <v>3</v>
      </c>
      <c r="D91" s="9">
        <f>'7.1'!E91</f>
        <v>1</v>
      </c>
      <c r="E91" s="10">
        <f>'7.2'!F91</f>
        <v>1</v>
      </c>
      <c r="F91" s="11">
        <f>'7.3'!F92</f>
        <v>1</v>
      </c>
      <c r="G91" s="11">
        <f>'7.4'!F92</f>
        <v>0</v>
      </c>
    </row>
    <row r="92" spans="1:7" ht="16.149999999999999" customHeight="1" x14ac:dyDescent="0.35">
      <c r="A92" s="21" t="s">
        <v>90</v>
      </c>
      <c r="B92" s="8">
        <f t="shared" si="2"/>
        <v>50</v>
      </c>
      <c r="C92" s="8">
        <f t="shared" si="3"/>
        <v>3</v>
      </c>
      <c r="D92" s="9">
        <f>'7.1'!E92</f>
        <v>1</v>
      </c>
      <c r="E92" s="10">
        <f>'7.2'!F92</f>
        <v>1</v>
      </c>
      <c r="F92" s="11">
        <f>'7.3'!F93</f>
        <v>1</v>
      </c>
      <c r="G92" s="11">
        <f>'7.4'!F93</f>
        <v>0</v>
      </c>
    </row>
    <row r="93" spans="1:7" ht="16.149999999999999" customHeight="1" x14ac:dyDescent="0.35">
      <c r="A93" s="21" t="s">
        <v>91</v>
      </c>
      <c r="B93" s="8">
        <f t="shared" si="2"/>
        <v>50</v>
      </c>
      <c r="C93" s="8">
        <f t="shared" si="3"/>
        <v>3</v>
      </c>
      <c r="D93" s="9">
        <f>'7.1'!E93</f>
        <v>1</v>
      </c>
      <c r="E93" s="10">
        <f>'7.2'!F93</f>
        <v>1</v>
      </c>
      <c r="F93" s="11">
        <f>'7.3'!F94</f>
        <v>1</v>
      </c>
      <c r="G93" s="11">
        <f>'7.4'!F94</f>
        <v>0</v>
      </c>
    </row>
    <row r="94" spans="1:7" ht="16.149999999999999" customHeight="1" x14ac:dyDescent="0.35">
      <c r="A94" s="21" t="s">
        <v>92</v>
      </c>
      <c r="B94" s="8">
        <f t="shared" si="2"/>
        <v>58.333333333333336</v>
      </c>
      <c r="C94" s="8">
        <f t="shared" si="3"/>
        <v>3.5</v>
      </c>
      <c r="D94" s="9">
        <f>'7.1'!E94</f>
        <v>1</v>
      </c>
      <c r="E94" s="10">
        <f>'7.2'!F94</f>
        <v>1</v>
      </c>
      <c r="F94" s="11">
        <f>'7.3'!F95</f>
        <v>1</v>
      </c>
      <c r="G94" s="11">
        <f>'7.4'!F95</f>
        <v>0.5</v>
      </c>
    </row>
    <row r="95" spans="1:7" ht="16.149999999999999" customHeight="1" x14ac:dyDescent="0.35">
      <c r="A95" s="21" t="s">
        <v>93</v>
      </c>
      <c r="B95" s="8">
        <f t="shared" si="2"/>
        <v>66.666666666666657</v>
      </c>
      <c r="C95" s="8">
        <f t="shared" si="3"/>
        <v>4</v>
      </c>
      <c r="D95" s="9">
        <f>'7.1'!E95</f>
        <v>1</v>
      </c>
      <c r="E95" s="10">
        <f>'7.2'!F95</f>
        <v>1</v>
      </c>
      <c r="F95" s="11">
        <f>'7.3'!F96</f>
        <v>2</v>
      </c>
      <c r="G95" s="11">
        <f>'7.4'!F96</f>
        <v>0</v>
      </c>
    </row>
    <row r="96" spans="1:7" ht="16.149999999999999" customHeight="1" x14ac:dyDescent="0.35">
      <c r="A96" s="21" t="s">
        <v>94</v>
      </c>
      <c r="B96" s="8">
        <f t="shared" si="2"/>
        <v>100</v>
      </c>
      <c r="C96" s="8">
        <f t="shared" si="3"/>
        <v>6</v>
      </c>
      <c r="D96" s="9">
        <f>'7.1'!E96</f>
        <v>1</v>
      </c>
      <c r="E96" s="10">
        <f>'7.2'!F96</f>
        <v>1</v>
      </c>
      <c r="F96" s="11">
        <f>'7.3'!F97</f>
        <v>2</v>
      </c>
      <c r="G96" s="11">
        <f>'7.4'!F97</f>
        <v>2</v>
      </c>
    </row>
    <row r="97" spans="1:7" ht="16.149999999999999" customHeight="1" x14ac:dyDescent="0.35">
      <c r="A97" s="21" t="s">
        <v>95</v>
      </c>
      <c r="B97" s="8">
        <f t="shared" si="2"/>
        <v>83.333333333333343</v>
      </c>
      <c r="C97" s="8">
        <f t="shared" si="3"/>
        <v>5</v>
      </c>
      <c r="D97" s="9">
        <f>'7.1'!E97</f>
        <v>1</v>
      </c>
      <c r="E97" s="10">
        <f>'7.2'!F97</f>
        <v>1</v>
      </c>
      <c r="F97" s="11">
        <f>'7.3'!F98</f>
        <v>2</v>
      </c>
      <c r="G97" s="11">
        <f>'7.4'!F98</f>
        <v>1</v>
      </c>
    </row>
    <row r="98" spans="1:7" ht="16.149999999999999" customHeight="1" x14ac:dyDescent="0.35">
      <c r="A98" s="21" t="s">
        <v>96</v>
      </c>
      <c r="B98" s="8">
        <f t="shared" si="2"/>
        <v>66.666666666666657</v>
      </c>
      <c r="C98" s="8">
        <f t="shared" si="3"/>
        <v>4</v>
      </c>
      <c r="D98" s="9">
        <f>'7.1'!E98</f>
        <v>0</v>
      </c>
      <c r="E98" s="10">
        <f>'7.2'!F98</f>
        <v>1</v>
      </c>
      <c r="F98" s="11">
        <f>'7.3'!F99</f>
        <v>2</v>
      </c>
      <c r="G98" s="11">
        <f>'7.4'!F99</f>
        <v>1</v>
      </c>
    </row>
    <row r="99" spans="1:7" x14ac:dyDescent="0.35">
      <c r="B99" s="27"/>
      <c r="C99" s="27"/>
      <c r="F99" s="11"/>
    </row>
  </sheetData>
  <mergeCells count="2">
    <mergeCell ref="A1:G1"/>
    <mergeCell ref="A2:G2"/>
  </mergeCells>
  <pageMargins left="0.70866141732283472" right="0.70866141732283472" top="0.74803149606299213" bottom="0.74803149606299213" header="0.31496062992125984" footer="0.31496062992125984"/>
  <pageSetup paperSize="9" scale="70" fitToHeight="3" orientation="landscape" r:id="rId1"/>
  <headerFooter>
    <oddFooter>&amp;C&amp;A&amp;R&amp;P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8"/>
  <sheetViews>
    <sheetView zoomScaleNormal="100" zoomScaleSheetLayoutView="95" workbookViewId="0">
      <selection activeCell="B6" sqref="B6"/>
    </sheetView>
  </sheetViews>
  <sheetFormatPr defaultRowHeight="14.5" x14ac:dyDescent="0.35"/>
  <cols>
    <col min="1" max="1" width="5.453125" customWidth="1"/>
    <col min="2" max="2" width="111.1796875" customWidth="1"/>
    <col min="3" max="5" width="7.54296875" customWidth="1"/>
  </cols>
  <sheetData>
    <row r="1" spans="1:5" ht="30" customHeight="1" x14ac:dyDescent="0.35">
      <c r="A1" s="142" t="s">
        <v>491</v>
      </c>
      <c r="B1" s="142"/>
      <c r="C1" s="142"/>
      <c r="D1" s="142"/>
      <c r="E1" s="142"/>
    </row>
    <row r="2" spans="1:5" s="28" customFormat="1" ht="29.15" customHeight="1" x14ac:dyDescent="0.3">
      <c r="A2" s="143" t="s">
        <v>97</v>
      </c>
      <c r="B2" s="141" t="s">
        <v>98</v>
      </c>
      <c r="C2" s="141" t="s">
        <v>99</v>
      </c>
      <c r="D2" s="141" t="s">
        <v>100</v>
      </c>
      <c r="E2" s="141"/>
    </row>
    <row r="3" spans="1:5" s="28" customFormat="1" ht="14" x14ac:dyDescent="0.3">
      <c r="A3" s="143"/>
      <c r="B3" s="141"/>
      <c r="C3" s="141"/>
      <c r="D3" s="29" t="s">
        <v>101</v>
      </c>
      <c r="E3" s="29" t="s">
        <v>102</v>
      </c>
    </row>
    <row r="4" spans="1:5" s="28" customFormat="1" ht="14" x14ac:dyDescent="0.3">
      <c r="A4" s="144">
        <v>7</v>
      </c>
      <c r="B4" s="30" t="s">
        <v>300</v>
      </c>
      <c r="C4" s="145">
        <v>6</v>
      </c>
      <c r="D4" s="146"/>
      <c r="E4" s="146"/>
    </row>
    <row r="5" spans="1:5" s="28" customFormat="1" ht="28" x14ac:dyDescent="0.3">
      <c r="A5" s="144"/>
      <c r="B5" s="31" t="s">
        <v>217</v>
      </c>
      <c r="C5" s="145"/>
      <c r="D5" s="146"/>
      <c r="E5" s="146"/>
    </row>
    <row r="6" spans="1:5" s="28" customFormat="1" ht="28" x14ac:dyDescent="0.3">
      <c r="A6" s="137" t="s">
        <v>103</v>
      </c>
      <c r="B6" s="30" t="s">
        <v>276</v>
      </c>
      <c r="C6" s="141"/>
      <c r="D6" s="141"/>
      <c r="E6" s="141"/>
    </row>
    <row r="7" spans="1:5" s="28" customFormat="1" ht="42" x14ac:dyDescent="0.3">
      <c r="A7" s="138"/>
      <c r="B7" s="31" t="s">
        <v>277</v>
      </c>
      <c r="C7" s="141"/>
      <c r="D7" s="141"/>
      <c r="E7" s="141"/>
    </row>
    <row r="8" spans="1:5" s="28" customFormat="1" ht="58.5" customHeight="1" x14ac:dyDescent="0.3">
      <c r="A8" s="138"/>
      <c r="B8" s="31" t="s">
        <v>330</v>
      </c>
      <c r="C8" s="141"/>
      <c r="D8" s="141"/>
      <c r="E8" s="141"/>
    </row>
    <row r="9" spans="1:5" s="28" customFormat="1" ht="14" x14ac:dyDescent="0.3">
      <c r="A9" s="139"/>
      <c r="B9" s="32" t="s">
        <v>104</v>
      </c>
      <c r="C9" s="29">
        <v>1</v>
      </c>
      <c r="D9" s="29">
        <v>0.5</v>
      </c>
      <c r="E9" s="29"/>
    </row>
    <row r="10" spans="1:5" s="28" customFormat="1" ht="14" x14ac:dyDescent="0.3">
      <c r="A10" s="140"/>
      <c r="B10" s="32" t="s">
        <v>105</v>
      </c>
      <c r="C10" s="29">
        <v>0</v>
      </c>
      <c r="D10" s="29"/>
      <c r="E10" s="29"/>
    </row>
    <row r="11" spans="1:5" s="28" customFormat="1" ht="28" x14ac:dyDescent="0.3">
      <c r="A11" s="137" t="s">
        <v>106</v>
      </c>
      <c r="B11" s="30" t="s">
        <v>305</v>
      </c>
      <c r="C11" s="141"/>
      <c r="D11" s="141"/>
      <c r="E11" s="141"/>
    </row>
    <row r="12" spans="1:5" s="28" customFormat="1" ht="14" x14ac:dyDescent="0.3">
      <c r="A12" s="138"/>
      <c r="B12" s="31" t="s">
        <v>218</v>
      </c>
      <c r="C12" s="141"/>
      <c r="D12" s="141"/>
      <c r="E12" s="141"/>
    </row>
    <row r="13" spans="1:5" s="28" customFormat="1" ht="70" x14ac:dyDescent="0.3">
      <c r="A13" s="138"/>
      <c r="B13" s="33" t="s">
        <v>334</v>
      </c>
      <c r="C13" s="141"/>
      <c r="D13" s="141"/>
      <c r="E13" s="141"/>
    </row>
    <row r="14" spans="1:5" s="28" customFormat="1" ht="28" x14ac:dyDescent="0.3">
      <c r="A14" s="138"/>
      <c r="B14" s="33" t="s">
        <v>335</v>
      </c>
      <c r="C14" s="141"/>
      <c r="D14" s="141"/>
      <c r="E14" s="141"/>
    </row>
    <row r="15" spans="1:5" s="28" customFormat="1" ht="42" x14ac:dyDescent="0.3">
      <c r="A15" s="138"/>
      <c r="B15" s="33" t="s">
        <v>336</v>
      </c>
      <c r="C15" s="141"/>
      <c r="D15" s="141"/>
      <c r="E15" s="141"/>
    </row>
    <row r="16" spans="1:5" s="28" customFormat="1" ht="14" x14ac:dyDescent="0.3">
      <c r="A16" s="138"/>
      <c r="B16" s="31" t="s">
        <v>219</v>
      </c>
      <c r="C16" s="141"/>
      <c r="D16" s="141"/>
      <c r="E16" s="141"/>
    </row>
    <row r="17" spans="1:5" s="28" customFormat="1" ht="42" x14ac:dyDescent="0.3">
      <c r="A17" s="138"/>
      <c r="B17" s="31" t="s">
        <v>329</v>
      </c>
      <c r="C17" s="141"/>
      <c r="D17" s="141"/>
      <c r="E17" s="141"/>
    </row>
    <row r="18" spans="1:5" s="28" customFormat="1" ht="14" x14ac:dyDescent="0.3">
      <c r="A18" s="139"/>
      <c r="B18" s="34" t="s">
        <v>107</v>
      </c>
      <c r="C18" s="29">
        <v>1</v>
      </c>
      <c r="D18" s="29">
        <v>0.5</v>
      </c>
      <c r="E18" s="29">
        <v>0.5</v>
      </c>
    </row>
    <row r="19" spans="1:5" s="28" customFormat="1" ht="14" x14ac:dyDescent="0.3">
      <c r="A19" s="140"/>
      <c r="B19" s="34" t="s">
        <v>108</v>
      </c>
      <c r="C19" s="29">
        <v>0</v>
      </c>
      <c r="D19" s="29"/>
      <c r="E19" s="29"/>
    </row>
    <row r="20" spans="1:5" s="28" customFormat="1" ht="42" x14ac:dyDescent="0.3">
      <c r="A20" s="137" t="s">
        <v>109</v>
      </c>
      <c r="B20" s="30" t="s">
        <v>200</v>
      </c>
      <c r="C20" s="141"/>
      <c r="D20" s="141"/>
      <c r="E20" s="141"/>
    </row>
    <row r="21" spans="1:5" s="28" customFormat="1" ht="70" x14ac:dyDescent="0.3">
      <c r="A21" s="138"/>
      <c r="B21" s="31" t="s">
        <v>304</v>
      </c>
      <c r="C21" s="141"/>
      <c r="D21" s="141"/>
      <c r="E21" s="141"/>
    </row>
    <row r="22" spans="1:5" s="28" customFormat="1" ht="70" x14ac:dyDescent="0.3">
      <c r="A22" s="138"/>
      <c r="B22" s="31" t="s">
        <v>303</v>
      </c>
      <c r="C22" s="141"/>
      <c r="D22" s="141"/>
      <c r="E22" s="141"/>
    </row>
    <row r="23" spans="1:5" s="28" customFormat="1" ht="28" x14ac:dyDescent="0.3">
      <c r="A23" s="138"/>
      <c r="B23" s="31" t="s">
        <v>241</v>
      </c>
      <c r="C23" s="141"/>
      <c r="D23" s="141"/>
      <c r="E23" s="141"/>
    </row>
    <row r="24" spans="1:5" s="28" customFormat="1" ht="14" x14ac:dyDescent="0.3">
      <c r="A24" s="138"/>
      <c r="B24" s="31" t="s">
        <v>278</v>
      </c>
      <c r="C24" s="141"/>
      <c r="D24" s="141"/>
      <c r="E24" s="141"/>
    </row>
    <row r="25" spans="1:5" s="28" customFormat="1" ht="14" x14ac:dyDescent="0.3">
      <c r="A25" s="138"/>
      <c r="B25" s="31" t="s">
        <v>286</v>
      </c>
      <c r="C25" s="141"/>
      <c r="D25" s="141"/>
      <c r="E25" s="141"/>
    </row>
    <row r="26" spans="1:5" s="28" customFormat="1" ht="28" x14ac:dyDescent="0.3">
      <c r="A26" s="138"/>
      <c r="B26" s="31" t="s">
        <v>287</v>
      </c>
      <c r="C26" s="141"/>
      <c r="D26" s="141"/>
      <c r="E26" s="141"/>
    </row>
    <row r="27" spans="1:5" s="28" customFormat="1" ht="14" x14ac:dyDescent="0.3">
      <c r="A27" s="138"/>
      <c r="B27" s="31" t="s">
        <v>288</v>
      </c>
      <c r="C27" s="141"/>
      <c r="D27" s="141"/>
      <c r="E27" s="141"/>
    </row>
    <row r="28" spans="1:5" s="28" customFormat="1" ht="14" x14ac:dyDescent="0.3">
      <c r="A28" s="138"/>
      <c r="B28" s="31" t="s">
        <v>289</v>
      </c>
      <c r="C28" s="141"/>
      <c r="D28" s="141"/>
      <c r="E28" s="141"/>
    </row>
    <row r="29" spans="1:5" s="28" customFormat="1" ht="42" x14ac:dyDescent="0.3">
      <c r="A29" s="138"/>
      <c r="B29" s="31" t="s">
        <v>279</v>
      </c>
      <c r="C29" s="141"/>
      <c r="D29" s="141"/>
      <c r="E29" s="141"/>
    </row>
    <row r="30" spans="1:5" s="28" customFormat="1" ht="42.65" customHeight="1" x14ac:dyDescent="0.3">
      <c r="A30" s="138"/>
      <c r="B30" s="31" t="s">
        <v>280</v>
      </c>
      <c r="C30" s="141"/>
      <c r="D30" s="141"/>
      <c r="E30" s="141"/>
    </row>
    <row r="31" spans="1:5" s="28" customFormat="1" ht="14" x14ac:dyDescent="0.3">
      <c r="A31" s="138"/>
      <c r="B31" s="31" t="s">
        <v>221</v>
      </c>
      <c r="C31" s="141"/>
      <c r="D31" s="141"/>
      <c r="E31" s="141"/>
    </row>
    <row r="32" spans="1:5" s="28" customFormat="1" ht="14" x14ac:dyDescent="0.3">
      <c r="A32" s="139"/>
      <c r="B32" s="34" t="s">
        <v>222</v>
      </c>
      <c r="C32" s="29">
        <v>2</v>
      </c>
      <c r="D32" s="29">
        <v>0.5</v>
      </c>
      <c r="E32" s="29">
        <v>0.5</v>
      </c>
    </row>
    <row r="33" spans="1:5" s="28" customFormat="1" ht="14" x14ac:dyDescent="0.3">
      <c r="A33" s="139"/>
      <c r="B33" s="34" t="s">
        <v>223</v>
      </c>
      <c r="C33" s="29">
        <v>1</v>
      </c>
      <c r="D33" s="29">
        <v>0.5</v>
      </c>
      <c r="E33" s="29">
        <v>0.5</v>
      </c>
    </row>
    <row r="34" spans="1:5" s="28" customFormat="1" ht="28" x14ac:dyDescent="0.3">
      <c r="A34" s="140"/>
      <c r="B34" s="34" t="s">
        <v>224</v>
      </c>
      <c r="C34" s="29">
        <v>0</v>
      </c>
      <c r="D34" s="29"/>
      <c r="E34" s="29"/>
    </row>
    <row r="35" spans="1:5" s="28" customFormat="1" ht="42" x14ac:dyDescent="0.3">
      <c r="A35" s="137" t="s">
        <v>111</v>
      </c>
      <c r="B35" s="30" t="s">
        <v>337</v>
      </c>
      <c r="C35" s="141"/>
      <c r="D35" s="141"/>
      <c r="E35" s="141"/>
    </row>
    <row r="36" spans="1:5" s="28" customFormat="1" ht="70" x14ac:dyDescent="0.3">
      <c r="A36" s="138"/>
      <c r="B36" s="31" t="s">
        <v>302</v>
      </c>
      <c r="C36" s="141"/>
      <c r="D36" s="141"/>
      <c r="E36" s="141"/>
    </row>
    <row r="37" spans="1:5" s="28" customFormat="1" ht="70" x14ac:dyDescent="0.3">
      <c r="A37" s="138"/>
      <c r="B37" s="31" t="s">
        <v>303</v>
      </c>
      <c r="C37" s="141"/>
      <c r="D37" s="141"/>
      <c r="E37" s="141"/>
    </row>
    <row r="38" spans="1:5" s="28" customFormat="1" ht="28" x14ac:dyDescent="0.3">
      <c r="A38" s="138"/>
      <c r="B38" s="31" t="s">
        <v>241</v>
      </c>
      <c r="C38" s="141"/>
      <c r="D38" s="141"/>
      <c r="E38" s="141"/>
    </row>
    <row r="39" spans="1:5" s="28" customFormat="1" ht="14" x14ac:dyDescent="0.3">
      <c r="A39" s="138"/>
      <c r="B39" s="31" t="s">
        <v>220</v>
      </c>
      <c r="C39" s="141"/>
      <c r="D39" s="141"/>
      <c r="E39" s="141"/>
    </row>
    <row r="40" spans="1:5" s="28" customFormat="1" ht="14" x14ac:dyDescent="0.3">
      <c r="A40" s="138"/>
      <c r="B40" s="31" t="s">
        <v>286</v>
      </c>
      <c r="C40" s="141"/>
      <c r="D40" s="141"/>
      <c r="E40" s="141"/>
    </row>
    <row r="41" spans="1:5" s="28" customFormat="1" ht="28" x14ac:dyDescent="0.3">
      <c r="A41" s="138"/>
      <c r="B41" s="31" t="s">
        <v>290</v>
      </c>
      <c r="C41" s="141"/>
      <c r="D41" s="141"/>
      <c r="E41" s="141"/>
    </row>
    <row r="42" spans="1:5" s="28" customFormat="1" ht="14" x14ac:dyDescent="0.3">
      <c r="A42" s="138"/>
      <c r="B42" s="31" t="s">
        <v>291</v>
      </c>
      <c r="C42" s="141"/>
      <c r="D42" s="141"/>
      <c r="E42" s="141"/>
    </row>
    <row r="43" spans="1:5" s="28" customFormat="1" ht="42" x14ac:dyDescent="0.3">
      <c r="A43" s="138"/>
      <c r="B43" s="31" t="s">
        <v>281</v>
      </c>
      <c r="C43" s="141"/>
      <c r="D43" s="141"/>
      <c r="E43" s="141"/>
    </row>
    <row r="44" spans="1:5" s="28" customFormat="1" ht="56" x14ac:dyDescent="0.3">
      <c r="A44" s="138"/>
      <c r="B44" s="31" t="s">
        <v>113</v>
      </c>
      <c r="C44" s="141"/>
      <c r="D44" s="141"/>
      <c r="E44" s="141"/>
    </row>
    <row r="45" spans="1:5" s="28" customFormat="1" ht="14" x14ac:dyDescent="0.3">
      <c r="A45" s="138"/>
      <c r="B45" s="31" t="s">
        <v>221</v>
      </c>
      <c r="C45" s="141"/>
      <c r="D45" s="141"/>
      <c r="E45" s="141"/>
    </row>
    <row r="46" spans="1:5" s="28" customFormat="1" ht="14" x14ac:dyDescent="0.3">
      <c r="A46" s="139"/>
      <c r="B46" s="34" t="s">
        <v>222</v>
      </c>
      <c r="C46" s="29">
        <v>2</v>
      </c>
      <c r="D46" s="29">
        <v>0.5</v>
      </c>
      <c r="E46" s="29">
        <v>0.5</v>
      </c>
    </row>
    <row r="47" spans="1:5" s="28" customFormat="1" ht="14" x14ac:dyDescent="0.3">
      <c r="A47" s="139"/>
      <c r="B47" s="34" t="s">
        <v>223</v>
      </c>
      <c r="C47" s="29">
        <v>1</v>
      </c>
      <c r="D47" s="29">
        <v>0.5</v>
      </c>
      <c r="E47" s="29">
        <v>0.5</v>
      </c>
    </row>
    <row r="48" spans="1:5" s="28" customFormat="1" ht="28" x14ac:dyDescent="0.3">
      <c r="A48" s="140"/>
      <c r="B48" s="34" t="s">
        <v>225</v>
      </c>
      <c r="C48" s="29">
        <v>0</v>
      </c>
      <c r="D48" s="29"/>
      <c r="E48" s="29"/>
    </row>
  </sheetData>
  <mergeCells count="25">
    <mergeCell ref="E6:E8"/>
    <mergeCell ref="A20:A34"/>
    <mergeCell ref="A35:A48"/>
    <mergeCell ref="C35:C45"/>
    <mergeCell ref="D35:D45"/>
    <mergeCell ref="E35:E45"/>
    <mergeCell ref="C20:C31"/>
    <mergeCell ref="D20:D31"/>
    <mergeCell ref="E20:E31"/>
    <mergeCell ref="A6:A10"/>
    <mergeCell ref="C11:C17"/>
    <mergeCell ref="D11:D17"/>
    <mergeCell ref="E11:E17"/>
    <mergeCell ref="A1:E1"/>
    <mergeCell ref="A2:A3"/>
    <mergeCell ref="B2:B3"/>
    <mergeCell ref="C2:C3"/>
    <mergeCell ref="D2:E2"/>
    <mergeCell ref="A4:A5"/>
    <mergeCell ref="C4:C5"/>
    <mergeCell ref="D4:D5"/>
    <mergeCell ref="E4:E5"/>
    <mergeCell ref="A11:A19"/>
    <mergeCell ref="C6:C8"/>
    <mergeCell ref="D6:D8"/>
  </mergeCells>
  <pageMargins left="0.70866141732283472" right="0.70866141732283472" top="0.74803149606299213" bottom="0.74803149606299213" header="0.31496062992125984" footer="0.31496062992125984"/>
  <pageSetup paperSize="9" scale="94" fitToHeight="0" orientation="landscape" r:id="rId1"/>
  <headerFooter>
    <oddFooter>&amp;C&amp;9&amp;A&amp;R&amp;P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98"/>
  <sheetViews>
    <sheetView workbookViewId="0">
      <selection activeCell="A3" sqref="A3:A5"/>
    </sheetView>
  </sheetViews>
  <sheetFormatPr defaultRowHeight="14.5" x14ac:dyDescent="0.35"/>
  <cols>
    <col min="1" max="1" width="29.453125" customWidth="1"/>
    <col min="2" max="2" width="33.81640625" style="7" customWidth="1"/>
    <col min="3" max="3" width="6.54296875" customWidth="1"/>
    <col min="4" max="4" width="5.54296875" customWidth="1"/>
    <col min="5" max="5" width="6.54296875" style="13" customWidth="1"/>
    <col min="6" max="6" width="14.26953125" customWidth="1"/>
    <col min="7" max="7" width="17.7265625" customWidth="1"/>
    <col min="8" max="8" width="24.7265625" customWidth="1"/>
    <col min="9" max="9" width="8.7265625" style="46" customWidth="1"/>
  </cols>
  <sheetData>
    <row r="1" spans="1:9" ht="20.149999999999999" customHeight="1" x14ac:dyDescent="0.35">
      <c r="A1" s="149" t="s">
        <v>207</v>
      </c>
      <c r="B1" s="149"/>
      <c r="C1" s="149"/>
      <c r="D1" s="149"/>
      <c r="E1" s="149"/>
      <c r="F1" s="149"/>
      <c r="G1" s="150"/>
      <c r="H1" s="150"/>
    </row>
    <row r="2" spans="1:9" ht="15" customHeight="1" x14ac:dyDescent="0.35">
      <c r="A2" s="134" t="s">
        <v>489</v>
      </c>
      <c r="B2" s="148"/>
      <c r="C2" s="148"/>
      <c r="D2" s="148"/>
      <c r="E2" s="148"/>
      <c r="F2" s="148"/>
    </row>
    <row r="3" spans="1:9" ht="53.25" customHeight="1" x14ac:dyDescent="0.35">
      <c r="A3" s="153" t="s">
        <v>114</v>
      </c>
      <c r="B3" s="47" t="s">
        <v>242</v>
      </c>
      <c r="C3" s="151" t="s">
        <v>116</v>
      </c>
      <c r="D3" s="151"/>
      <c r="E3" s="151"/>
      <c r="F3" s="151" t="s">
        <v>243</v>
      </c>
      <c r="G3" s="151" t="s">
        <v>201</v>
      </c>
      <c r="H3" s="151" t="s">
        <v>269</v>
      </c>
    </row>
    <row r="4" spans="1:9" ht="16.149999999999999" customHeight="1" x14ac:dyDescent="0.35">
      <c r="A4" s="153"/>
      <c r="B4" s="48" t="s">
        <v>104</v>
      </c>
      <c r="C4" s="147" t="s">
        <v>99</v>
      </c>
      <c r="D4" s="147" t="s">
        <v>101</v>
      </c>
      <c r="E4" s="147" t="s">
        <v>115</v>
      </c>
      <c r="F4" s="151"/>
      <c r="G4" s="152"/>
      <c r="H4" s="151"/>
    </row>
    <row r="5" spans="1:9" ht="16.149999999999999" customHeight="1" x14ac:dyDescent="0.35">
      <c r="A5" s="154"/>
      <c r="B5" s="48" t="s">
        <v>105</v>
      </c>
      <c r="C5" s="155"/>
      <c r="D5" s="147"/>
      <c r="E5" s="147"/>
      <c r="F5" s="151"/>
      <c r="G5" s="152"/>
      <c r="H5" s="151"/>
    </row>
    <row r="6" spans="1:9" ht="16.149999999999999" customHeight="1" x14ac:dyDescent="0.35">
      <c r="A6" s="49" t="s">
        <v>7</v>
      </c>
      <c r="B6" s="50"/>
      <c r="C6" s="51"/>
      <c r="D6" s="51"/>
      <c r="E6" s="51"/>
      <c r="F6" s="52"/>
      <c r="G6" s="52"/>
      <c r="H6" s="52"/>
    </row>
    <row r="7" spans="1:9" ht="16.149999999999999" customHeight="1" x14ac:dyDescent="0.35">
      <c r="A7" s="53" t="s">
        <v>8</v>
      </c>
      <c r="B7" s="54" t="s">
        <v>104</v>
      </c>
      <c r="C7" s="55">
        <f>IF(B7="Да, имеется",1,0)</f>
        <v>1</v>
      </c>
      <c r="D7" s="55"/>
      <c r="E7" s="56">
        <f>C7*(1-D7)</f>
        <v>1</v>
      </c>
      <c r="F7" s="57" t="s">
        <v>244</v>
      </c>
      <c r="G7" s="58"/>
      <c r="H7" s="59" t="s">
        <v>117</v>
      </c>
    </row>
    <row r="8" spans="1:9" ht="16.149999999999999" customHeight="1" x14ac:dyDescent="0.35">
      <c r="A8" s="53" t="s">
        <v>9</v>
      </c>
      <c r="B8" s="54" t="s">
        <v>104</v>
      </c>
      <c r="C8" s="55">
        <f t="shared" ref="C8:C24" si="0">IF(B8="Да, имеется",1,0)</f>
        <v>1</v>
      </c>
      <c r="D8" s="55"/>
      <c r="E8" s="56">
        <f t="shared" ref="E8:E24" si="1">C8*(1-D8)</f>
        <v>1</v>
      </c>
      <c r="F8" s="55" t="s">
        <v>244</v>
      </c>
      <c r="G8" s="58"/>
      <c r="H8" s="60" t="s">
        <v>118</v>
      </c>
    </row>
    <row r="9" spans="1:9" ht="16.149999999999999" customHeight="1" x14ac:dyDescent="0.35">
      <c r="A9" s="53" t="s">
        <v>10</v>
      </c>
      <c r="B9" s="54" t="s">
        <v>104</v>
      </c>
      <c r="C9" s="55">
        <f t="shared" si="0"/>
        <v>1</v>
      </c>
      <c r="D9" s="55"/>
      <c r="E9" s="56">
        <f t="shared" si="1"/>
        <v>1</v>
      </c>
      <c r="F9" s="55" t="s">
        <v>244</v>
      </c>
      <c r="G9" s="58"/>
      <c r="H9" s="59" t="s">
        <v>119</v>
      </c>
    </row>
    <row r="10" spans="1:9" ht="16.149999999999999" customHeight="1" x14ac:dyDescent="0.35">
      <c r="A10" s="53" t="s">
        <v>11</v>
      </c>
      <c r="B10" s="54" t="s">
        <v>104</v>
      </c>
      <c r="C10" s="55">
        <f t="shared" si="0"/>
        <v>1</v>
      </c>
      <c r="D10" s="55"/>
      <c r="E10" s="56">
        <f t="shared" si="1"/>
        <v>1</v>
      </c>
      <c r="F10" s="55" t="s">
        <v>244</v>
      </c>
      <c r="G10" s="58"/>
      <c r="H10" s="59" t="s">
        <v>120</v>
      </c>
    </row>
    <row r="11" spans="1:9" ht="16.149999999999999" customHeight="1" x14ac:dyDescent="0.35">
      <c r="A11" s="53" t="s">
        <v>12</v>
      </c>
      <c r="B11" s="54" t="s">
        <v>104</v>
      </c>
      <c r="C11" s="55">
        <f t="shared" si="0"/>
        <v>1</v>
      </c>
      <c r="D11" s="55"/>
      <c r="E11" s="56">
        <f t="shared" si="1"/>
        <v>1</v>
      </c>
      <c r="F11" s="55" t="s">
        <v>245</v>
      </c>
      <c r="G11" s="58" t="s">
        <v>284</v>
      </c>
      <c r="H11" s="59" t="s">
        <v>121</v>
      </c>
    </row>
    <row r="12" spans="1:9" ht="16.149999999999999" customHeight="1" x14ac:dyDescent="0.35">
      <c r="A12" s="53" t="s">
        <v>13</v>
      </c>
      <c r="B12" s="54" t="s">
        <v>104</v>
      </c>
      <c r="C12" s="55">
        <f t="shared" si="0"/>
        <v>1</v>
      </c>
      <c r="D12" s="55"/>
      <c r="E12" s="56">
        <f t="shared" si="1"/>
        <v>1</v>
      </c>
      <c r="F12" s="55" t="s">
        <v>244</v>
      </c>
      <c r="G12" s="61"/>
      <c r="H12" s="59" t="s">
        <v>270</v>
      </c>
    </row>
    <row r="13" spans="1:9" ht="16.149999999999999" customHeight="1" x14ac:dyDescent="0.35">
      <c r="A13" s="53" t="s">
        <v>14</v>
      </c>
      <c r="B13" s="54" t="s">
        <v>104</v>
      </c>
      <c r="C13" s="55">
        <f t="shared" si="0"/>
        <v>1</v>
      </c>
      <c r="D13" s="55"/>
      <c r="E13" s="56">
        <f t="shared" si="1"/>
        <v>1</v>
      </c>
      <c r="F13" s="55" t="s">
        <v>244</v>
      </c>
      <c r="G13" s="58" t="s">
        <v>347</v>
      </c>
      <c r="H13" s="59" t="s">
        <v>333</v>
      </c>
    </row>
    <row r="14" spans="1:9" ht="16.149999999999999" customHeight="1" x14ac:dyDescent="0.35">
      <c r="A14" s="53" t="s">
        <v>15</v>
      </c>
      <c r="B14" s="54" t="s">
        <v>104</v>
      </c>
      <c r="C14" s="55">
        <f t="shared" si="0"/>
        <v>1</v>
      </c>
      <c r="D14" s="55"/>
      <c r="E14" s="56">
        <f t="shared" si="1"/>
        <v>1</v>
      </c>
      <c r="F14" s="55" t="s">
        <v>244</v>
      </c>
      <c r="G14" s="58"/>
      <c r="H14" s="59" t="s">
        <v>122</v>
      </c>
      <c r="I14" s="46" t="s">
        <v>338</v>
      </c>
    </row>
    <row r="15" spans="1:9" ht="16.149999999999999" customHeight="1" x14ac:dyDescent="0.35">
      <c r="A15" s="53" t="s">
        <v>16</v>
      </c>
      <c r="B15" s="54" t="s">
        <v>104</v>
      </c>
      <c r="C15" s="55">
        <f t="shared" si="0"/>
        <v>1</v>
      </c>
      <c r="D15" s="55"/>
      <c r="E15" s="56">
        <f t="shared" si="1"/>
        <v>1</v>
      </c>
      <c r="F15" s="55" t="s">
        <v>245</v>
      </c>
      <c r="G15" s="58"/>
      <c r="H15" s="59" t="s">
        <v>246</v>
      </c>
    </row>
    <row r="16" spans="1:9" ht="16.149999999999999" customHeight="1" x14ac:dyDescent="0.35">
      <c r="A16" s="53" t="s">
        <v>17</v>
      </c>
      <c r="B16" s="54" t="s">
        <v>104</v>
      </c>
      <c r="C16" s="55">
        <f t="shared" si="0"/>
        <v>1</v>
      </c>
      <c r="D16" s="55"/>
      <c r="E16" s="56">
        <f t="shared" si="1"/>
        <v>1</v>
      </c>
      <c r="F16" s="55" t="s">
        <v>244</v>
      </c>
      <c r="G16" s="58"/>
      <c r="H16" s="59" t="s">
        <v>123</v>
      </c>
    </row>
    <row r="17" spans="1:9" ht="16.149999999999999" customHeight="1" x14ac:dyDescent="0.35">
      <c r="A17" s="53" t="s">
        <v>18</v>
      </c>
      <c r="B17" s="54" t="s">
        <v>105</v>
      </c>
      <c r="C17" s="55">
        <f t="shared" si="0"/>
        <v>0</v>
      </c>
      <c r="D17" s="55"/>
      <c r="E17" s="56">
        <f t="shared" si="1"/>
        <v>0</v>
      </c>
      <c r="F17" s="55" t="s">
        <v>338</v>
      </c>
      <c r="G17" s="58"/>
      <c r="H17" s="59" t="s">
        <v>124</v>
      </c>
      <c r="I17" s="46" t="s">
        <v>338</v>
      </c>
    </row>
    <row r="18" spans="1:9" ht="16.149999999999999" customHeight="1" x14ac:dyDescent="0.35">
      <c r="A18" s="53" t="s">
        <v>19</v>
      </c>
      <c r="B18" s="54" t="s">
        <v>104</v>
      </c>
      <c r="C18" s="55">
        <f t="shared" si="0"/>
        <v>1</v>
      </c>
      <c r="D18" s="55"/>
      <c r="E18" s="56">
        <f t="shared" si="1"/>
        <v>1</v>
      </c>
      <c r="F18" s="55" t="s">
        <v>244</v>
      </c>
      <c r="G18" s="58"/>
      <c r="H18" s="59" t="s">
        <v>204</v>
      </c>
    </row>
    <row r="19" spans="1:9" ht="16.149999999999999" customHeight="1" x14ac:dyDescent="0.35">
      <c r="A19" s="53" t="s">
        <v>20</v>
      </c>
      <c r="B19" s="54" t="s">
        <v>104</v>
      </c>
      <c r="C19" s="55">
        <f t="shared" si="0"/>
        <v>1</v>
      </c>
      <c r="D19" s="55"/>
      <c r="E19" s="56">
        <f t="shared" si="1"/>
        <v>1</v>
      </c>
      <c r="F19" s="55" t="s">
        <v>245</v>
      </c>
      <c r="G19" s="58"/>
      <c r="H19" s="59" t="s">
        <v>125</v>
      </c>
    </row>
    <row r="20" spans="1:9" ht="16.149999999999999" customHeight="1" x14ac:dyDescent="0.35">
      <c r="A20" s="53" t="s">
        <v>21</v>
      </c>
      <c r="B20" s="54" t="s">
        <v>104</v>
      </c>
      <c r="C20" s="55">
        <f t="shared" si="0"/>
        <v>1</v>
      </c>
      <c r="D20" s="55"/>
      <c r="E20" s="56">
        <f t="shared" si="1"/>
        <v>1</v>
      </c>
      <c r="F20" s="55" t="s">
        <v>244</v>
      </c>
      <c r="G20" s="58"/>
      <c r="H20" s="59" t="s">
        <v>126</v>
      </c>
    </row>
    <row r="21" spans="1:9" ht="16.149999999999999" customHeight="1" x14ac:dyDescent="0.35">
      <c r="A21" s="53" t="s">
        <v>22</v>
      </c>
      <c r="B21" s="54" t="s">
        <v>105</v>
      </c>
      <c r="C21" s="55">
        <f t="shared" si="0"/>
        <v>0</v>
      </c>
      <c r="D21" s="55"/>
      <c r="E21" s="56">
        <f t="shared" si="1"/>
        <v>0</v>
      </c>
      <c r="F21" s="55" t="s">
        <v>338</v>
      </c>
      <c r="G21" s="62"/>
      <c r="H21" s="63" t="s">
        <v>271</v>
      </c>
    </row>
    <row r="22" spans="1:9" ht="16.149999999999999" customHeight="1" x14ac:dyDescent="0.35">
      <c r="A22" s="53" t="s">
        <v>23</v>
      </c>
      <c r="B22" s="54" t="s">
        <v>104</v>
      </c>
      <c r="C22" s="55">
        <f t="shared" si="0"/>
        <v>1</v>
      </c>
      <c r="D22" s="55"/>
      <c r="E22" s="56">
        <f t="shared" si="1"/>
        <v>1</v>
      </c>
      <c r="F22" s="55" t="s">
        <v>244</v>
      </c>
      <c r="G22" s="58"/>
      <c r="H22" s="59" t="s">
        <v>127</v>
      </c>
    </row>
    <row r="23" spans="1:9" ht="16.149999999999999" customHeight="1" x14ac:dyDescent="0.35">
      <c r="A23" s="53" t="s">
        <v>24</v>
      </c>
      <c r="B23" s="54" t="s">
        <v>104</v>
      </c>
      <c r="C23" s="55">
        <f t="shared" si="0"/>
        <v>1</v>
      </c>
      <c r="D23" s="55"/>
      <c r="E23" s="56">
        <f t="shared" si="1"/>
        <v>1</v>
      </c>
      <c r="F23" s="55" t="s">
        <v>244</v>
      </c>
      <c r="G23" s="58"/>
      <c r="H23" s="64" t="s">
        <v>235</v>
      </c>
      <c r="I23" s="46" t="s">
        <v>338</v>
      </c>
    </row>
    <row r="24" spans="1:9" ht="16.149999999999999" customHeight="1" x14ac:dyDescent="0.35">
      <c r="A24" s="53" t="s">
        <v>374</v>
      </c>
      <c r="B24" s="54" t="s">
        <v>104</v>
      </c>
      <c r="C24" s="55">
        <f t="shared" si="0"/>
        <v>1</v>
      </c>
      <c r="D24" s="55"/>
      <c r="E24" s="56">
        <f t="shared" si="1"/>
        <v>1</v>
      </c>
      <c r="F24" s="55" t="s">
        <v>244</v>
      </c>
      <c r="G24" s="58"/>
      <c r="H24" s="59" t="s">
        <v>226</v>
      </c>
    </row>
    <row r="25" spans="1:9" ht="16.149999999999999" customHeight="1" x14ac:dyDescent="0.35">
      <c r="A25" s="49" t="s">
        <v>25</v>
      </c>
      <c r="B25" s="50"/>
      <c r="C25" s="65"/>
      <c r="D25" s="65"/>
      <c r="E25" s="66"/>
      <c r="F25" s="66"/>
      <c r="G25" s="67"/>
      <c r="H25" s="68"/>
    </row>
    <row r="26" spans="1:9" ht="16.149999999999999" customHeight="1" x14ac:dyDescent="0.35">
      <c r="A26" s="53" t="s">
        <v>26</v>
      </c>
      <c r="B26" s="54" t="s">
        <v>104</v>
      </c>
      <c r="C26" s="55">
        <f t="shared" ref="C26:C36" si="2">IF(B26="Да, имеется",1,0)</f>
        <v>1</v>
      </c>
      <c r="D26" s="55"/>
      <c r="E26" s="56">
        <f t="shared" ref="E26:E36" si="3">C26*(1-D26)</f>
        <v>1</v>
      </c>
      <c r="F26" s="55" t="s">
        <v>244</v>
      </c>
      <c r="G26" s="58"/>
      <c r="H26" s="63" t="s">
        <v>272</v>
      </c>
    </row>
    <row r="27" spans="1:9" ht="16.149999999999999" customHeight="1" x14ac:dyDescent="0.35">
      <c r="A27" s="53" t="s">
        <v>27</v>
      </c>
      <c r="B27" s="54" t="s">
        <v>104</v>
      </c>
      <c r="C27" s="55">
        <f t="shared" si="2"/>
        <v>1</v>
      </c>
      <c r="D27" s="55"/>
      <c r="E27" s="56">
        <f t="shared" si="3"/>
        <v>1</v>
      </c>
      <c r="F27" s="55" t="s">
        <v>244</v>
      </c>
      <c r="G27" s="58"/>
      <c r="H27" s="59" t="s">
        <v>267</v>
      </c>
    </row>
    <row r="28" spans="1:9" ht="16.149999999999999" customHeight="1" x14ac:dyDescent="0.35">
      <c r="A28" s="53" t="s">
        <v>28</v>
      </c>
      <c r="B28" s="54" t="s">
        <v>104</v>
      </c>
      <c r="C28" s="55">
        <f t="shared" si="2"/>
        <v>1</v>
      </c>
      <c r="D28" s="55"/>
      <c r="E28" s="56">
        <f t="shared" si="3"/>
        <v>1</v>
      </c>
      <c r="F28" s="55" t="s">
        <v>245</v>
      </c>
      <c r="G28" s="58"/>
      <c r="H28" s="59" t="s">
        <v>247</v>
      </c>
    </row>
    <row r="29" spans="1:9" ht="16.149999999999999" customHeight="1" x14ac:dyDescent="0.35">
      <c r="A29" s="53" t="s">
        <v>29</v>
      </c>
      <c r="B29" s="54" t="s">
        <v>104</v>
      </c>
      <c r="C29" s="55">
        <f t="shared" si="2"/>
        <v>1</v>
      </c>
      <c r="D29" s="55"/>
      <c r="E29" s="56">
        <f t="shared" si="3"/>
        <v>1</v>
      </c>
      <c r="F29" s="55" t="s">
        <v>245</v>
      </c>
      <c r="G29" s="58" t="s">
        <v>283</v>
      </c>
      <c r="H29" s="59" t="s">
        <v>248</v>
      </c>
    </row>
    <row r="30" spans="1:9" ht="16.149999999999999" customHeight="1" x14ac:dyDescent="0.35">
      <c r="A30" s="53" t="s">
        <v>30</v>
      </c>
      <c r="B30" s="54" t="s">
        <v>104</v>
      </c>
      <c r="C30" s="55">
        <f t="shared" si="2"/>
        <v>1</v>
      </c>
      <c r="D30" s="55"/>
      <c r="E30" s="56">
        <f t="shared" si="3"/>
        <v>1</v>
      </c>
      <c r="F30" s="55" t="s">
        <v>244</v>
      </c>
      <c r="G30" s="58"/>
      <c r="H30" s="59" t="s">
        <v>128</v>
      </c>
    </row>
    <row r="31" spans="1:9" ht="16.149999999999999" customHeight="1" x14ac:dyDescent="0.35">
      <c r="A31" s="53" t="s">
        <v>31</v>
      </c>
      <c r="B31" s="54" t="s">
        <v>104</v>
      </c>
      <c r="C31" s="55">
        <f t="shared" si="2"/>
        <v>1</v>
      </c>
      <c r="D31" s="55"/>
      <c r="E31" s="56">
        <f t="shared" si="3"/>
        <v>1</v>
      </c>
      <c r="F31" s="55" t="s">
        <v>244</v>
      </c>
      <c r="G31" s="58"/>
      <c r="H31" s="59" t="s">
        <v>227</v>
      </c>
    </row>
    <row r="32" spans="1:9" ht="16.149999999999999" customHeight="1" x14ac:dyDescent="0.35">
      <c r="A32" s="53" t="s">
        <v>32</v>
      </c>
      <c r="B32" s="54" t="s">
        <v>104</v>
      </c>
      <c r="C32" s="55">
        <f t="shared" si="2"/>
        <v>1</v>
      </c>
      <c r="D32" s="55"/>
      <c r="E32" s="56">
        <f t="shared" si="3"/>
        <v>1</v>
      </c>
      <c r="F32" s="55" t="s">
        <v>244</v>
      </c>
      <c r="G32" s="58"/>
      <c r="H32" s="59" t="s">
        <v>129</v>
      </c>
    </row>
    <row r="33" spans="1:9" ht="16.149999999999999" customHeight="1" x14ac:dyDescent="0.35">
      <c r="A33" s="53" t="s">
        <v>33</v>
      </c>
      <c r="B33" s="54" t="s">
        <v>105</v>
      </c>
      <c r="C33" s="55">
        <f t="shared" si="2"/>
        <v>0</v>
      </c>
      <c r="D33" s="55"/>
      <c r="E33" s="56">
        <f t="shared" si="3"/>
        <v>0</v>
      </c>
      <c r="F33" s="55" t="s">
        <v>338</v>
      </c>
      <c r="G33" s="58" t="s">
        <v>348</v>
      </c>
      <c r="H33" s="59" t="s">
        <v>331</v>
      </c>
    </row>
    <row r="34" spans="1:9" ht="16.149999999999999" customHeight="1" x14ac:dyDescent="0.35">
      <c r="A34" s="53" t="s">
        <v>34</v>
      </c>
      <c r="B34" s="54" t="s">
        <v>105</v>
      </c>
      <c r="C34" s="55">
        <f t="shared" si="2"/>
        <v>0</v>
      </c>
      <c r="D34" s="55"/>
      <c r="E34" s="56">
        <f t="shared" si="3"/>
        <v>0</v>
      </c>
      <c r="F34" s="55" t="s">
        <v>338</v>
      </c>
      <c r="G34" s="58"/>
      <c r="H34" s="59" t="s">
        <v>205</v>
      </c>
    </row>
    <row r="35" spans="1:9" ht="16.149999999999999" customHeight="1" x14ac:dyDescent="0.35">
      <c r="A35" s="53" t="s">
        <v>389</v>
      </c>
      <c r="B35" s="54" t="s">
        <v>104</v>
      </c>
      <c r="C35" s="55">
        <f t="shared" si="2"/>
        <v>1</v>
      </c>
      <c r="D35" s="55"/>
      <c r="E35" s="56">
        <f t="shared" si="3"/>
        <v>1</v>
      </c>
      <c r="F35" s="55" t="s">
        <v>245</v>
      </c>
      <c r="G35" s="58"/>
      <c r="H35" s="59" t="s">
        <v>249</v>
      </c>
    </row>
    <row r="36" spans="1:9" ht="16.149999999999999" customHeight="1" x14ac:dyDescent="0.35">
      <c r="A36" s="53" t="s">
        <v>35</v>
      </c>
      <c r="B36" s="54" t="s">
        <v>104</v>
      </c>
      <c r="C36" s="55">
        <f t="shared" si="2"/>
        <v>1</v>
      </c>
      <c r="D36" s="55"/>
      <c r="E36" s="56">
        <f t="shared" si="3"/>
        <v>1</v>
      </c>
      <c r="F36" s="55" t="s">
        <v>244</v>
      </c>
      <c r="G36" s="58"/>
      <c r="H36" s="59" t="s">
        <v>130</v>
      </c>
    </row>
    <row r="37" spans="1:9" ht="16.149999999999999" customHeight="1" x14ac:dyDescent="0.35">
      <c r="A37" s="49" t="s">
        <v>36</v>
      </c>
      <c r="B37" s="50"/>
      <c r="C37" s="65"/>
      <c r="D37" s="65"/>
      <c r="E37" s="66"/>
      <c r="F37" s="66"/>
      <c r="G37" s="67"/>
      <c r="H37" s="68"/>
    </row>
    <row r="38" spans="1:9" ht="16.149999999999999" customHeight="1" x14ac:dyDescent="0.35">
      <c r="A38" s="53" t="s">
        <v>37</v>
      </c>
      <c r="B38" s="54" t="s">
        <v>104</v>
      </c>
      <c r="C38" s="55">
        <f t="shared" ref="C38:C98" si="4">IF(B38="Да, имеется",1,0)</f>
        <v>1</v>
      </c>
      <c r="D38" s="55"/>
      <c r="E38" s="56">
        <f t="shared" ref="E38:E45" si="5">C38*(1-D38)</f>
        <v>1</v>
      </c>
      <c r="F38" s="55" t="s">
        <v>244</v>
      </c>
      <c r="G38" s="58"/>
      <c r="H38" s="59" t="s">
        <v>131</v>
      </c>
      <c r="I38" s="46" t="s">
        <v>338</v>
      </c>
    </row>
    <row r="39" spans="1:9" ht="16.149999999999999" customHeight="1" x14ac:dyDescent="0.35">
      <c r="A39" s="53" t="s">
        <v>38</v>
      </c>
      <c r="B39" s="69" t="s">
        <v>104</v>
      </c>
      <c r="C39" s="55">
        <f t="shared" si="4"/>
        <v>1</v>
      </c>
      <c r="D39" s="55"/>
      <c r="E39" s="56">
        <f t="shared" si="5"/>
        <v>1</v>
      </c>
      <c r="F39" s="55" t="s">
        <v>244</v>
      </c>
      <c r="G39" s="58"/>
      <c r="H39" s="59" t="s">
        <v>132</v>
      </c>
    </row>
    <row r="40" spans="1:9" ht="16.149999999999999" customHeight="1" x14ac:dyDescent="0.35">
      <c r="A40" s="53" t="s">
        <v>39</v>
      </c>
      <c r="B40" s="54" t="s">
        <v>104</v>
      </c>
      <c r="C40" s="55">
        <f t="shared" si="4"/>
        <v>1</v>
      </c>
      <c r="D40" s="55"/>
      <c r="E40" s="56">
        <f t="shared" si="5"/>
        <v>1</v>
      </c>
      <c r="F40" s="55" t="s">
        <v>244</v>
      </c>
      <c r="G40" s="58"/>
      <c r="H40" s="59" t="s">
        <v>250</v>
      </c>
    </row>
    <row r="41" spans="1:9" ht="16.149999999999999" customHeight="1" x14ac:dyDescent="0.35">
      <c r="A41" s="53" t="s">
        <v>40</v>
      </c>
      <c r="B41" s="54" t="s">
        <v>104</v>
      </c>
      <c r="C41" s="55">
        <f t="shared" si="4"/>
        <v>1</v>
      </c>
      <c r="D41" s="55"/>
      <c r="E41" s="56">
        <f t="shared" si="5"/>
        <v>1</v>
      </c>
      <c r="F41" s="55" t="s">
        <v>244</v>
      </c>
      <c r="G41" s="58" t="s">
        <v>346</v>
      </c>
      <c r="H41" s="59" t="s">
        <v>251</v>
      </c>
    </row>
    <row r="42" spans="1:9" ht="16.149999999999999" customHeight="1" x14ac:dyDescent="0.35">
      <c r="A42" s="53" t="s">
        <v>41</v>
      </c>
      <c r="B42" s="54" t="s">
        <v>104</v>
      </c>
      <c r="C42" s="55">
        <f t="shared" si="4"/>
        <v>1</v>
      </c>
      <c r="D42" s="55"/>
      <c r="E42" s="56">
        <f t="shared" si="5"/>
        <v>1</v>
      </c>
      <c r="F42" s="55" t="s">
        <v>244</v>
      </c>
      <c r="G42" s="58"/>
      <c r="H42" s="59" t="s">
        <v>133</v>
      </c>
    </row>
    <row r="43" spans="1:9" ht="16.149999999999999" customHeight="1" x14ac:dyDescent="0.35">
      <c r="A43" s="53" t="s">
        <v>42</v>
      </c>
      <c r="B43" s="54" t="s">
        <v>104</v>
      </c>
      <c r="C43" s="55">
        <f t="shared" si="4"/>
        <v>1</v>
      </c>
      <c r="D43" s="55"/>
      <c r="E43" s="56">
        <f t="shared" si="5"/>
        <v>1</v>
      </c>
      <c r="F43" s="55" t="s">
        <v>244</v>
      </c>
      <c r="G43" s="58"/>
      <c r="H43" s="59" t="s">
        <v>268</v>
      </c>
    </row>
    <row r="44" spans="1:9" ht="16.149999999999999" customHeight="1" x14ac:dyDescent="0.35">
      <c r="A44" s="53" t="s">
        <v>43</v>
      </c>
      <c r="B44" s="54" t="s">
        <v>104</v>
      </c>
      <c r="C44" s="55">
        <f t="shared" si="4"/>
        <v>1</v>
      </c>
      <c r="D44" s="55"/>
      <c r="E44" s="56">
        <f t="shared" si="5"/>
        <v>1</v>
      </c>
      <c r="F44" s="55" t="s">
        <v>244</v>
      </c>
      <c r="G44" s="61"/>
      <c r="H44" s="59" t="s">
        <v>230</v>
      </c>
    </row>
    <row r="45" spans="1:9" ht="16.149999999999999" customHeight="1" x14ac:dyDescent="0.35">
      <c r="A45" s="53" t="s">
        <v>44</v>
      </c>
      <c r="B45" s="54" t="s">
        <v>105</v>
      </c>
      <c r="C45" s="55">
        <f t="shared" si="4"/>
        <v>0</v>
      </c>
      <c r="D45" s="55"/>
      <c r="E45" s="56">
        <f t="shared" si="5"/>
        <v>0</v>
      </c>
      <c r="F45" s="55" t="s">
        <v>338</v>
      </c>
      <c r="G45" s="62"/>
      <c r="H45" s="59" t="s">
        <v>231</v>
      </c>
    </row>
    <row r="46" spans="1:9" ht="16.149999999999999" customHeight="1" x14ac:dyDescent="0.35">
      <c r="A46" s="49" t="s">
        <v>45</v>
      </c>
      <c r="B46" s="50"/>
      <c r="C46" s="65"/>
      <c r="D46" s="65"/>
      <c r="E46" s="66"/>
      <c r="F46" s="66"/>
      <c r="G46" s="67"/>
      <c r="H46" s="68"/>
    </row>
    <row r="47" spans="1:9" ht="16.149999999999999" customHeight="1" x14ac:dyDescent="0.35">
      <c r="A47" s="53" t="s">
        <v>46</v>
      </c>
      <c r="B47" s="54" t="s">
        <v>104</v>
      </c>
      <c r="C47" s="55">
        <f t="shared" si="4"/>
        <v>1</v>
      </c>
      <c r="D47" s="55"/>
      <c r="E47" s="56">
        <f t="shared" ref="E47:E53" si="6">C47*(1-D47)</f>
        <v>1</v>
      </c>
      <c r="F47" s="55" t="s">
        <v>244</v>
      </c>
      <c r="G47" s="58"/>
      <c r="H47" s="59" t="s">
        <v>134</v>
      </c>
    </row>
    <row r="48" spans="1:9" ht="16.149999999999999" customHeight="1" x14ac:dyDescent="0.35">
      <c r="A48" s="53" t="s">
        <v>47</v>
      </c>
      <c r="B48" s="54" t="s">
        <v>104</v>
      </c>
      <c r="C48" s="55">
        <f t="shared" si="4"/>
        <v>1</v>
      </c>
      <c r="D48" s="55"/>
      <c r="E48" s="56">
        <f t="shared" si="6"/>
        <v>1</v>
      </c>
      <c r="F48" s="55" t="s">
        <v>244</v>
      </c>
      <c r="G48" s="58"/>
      <c r="H48" s="59" t="s">
        <v>135</v>
      </c>
    </row>
    <row r="49" spans="1:9" ht="16.149999999999999" customHeight="1" x14ac:dyDescent="0.35">
      <c r="A49" s="53" t="s">
        <v>48</v>
      </c>
      <c r="B49" s="54" t="s">
        <v>104</v>
      </c>
      <c r="C49" s="55">
        <f t="shared" si="4"/>
        <v>1</v>
      </c>
      <c r="D49" s="55"/>
      <c r="E49" s="56">
        <f t="shared" si="6"/>
        <v>1</v>
      </c>
      <c r="F49" s="55" t="s">
        <v>245</v>
      </c>
      <c r="G49" s="61" t="s">
        <v>339</v>
      </c>
      <c r="H49" s="59" t="s">
        <v>252</v>
      </c>
    </row>
    <row r="50" spans="1:9" ht="16.149999999999999" customHeight="1" x14ac:dyDescent="0.35">
      <c r="A50" s="53" t="s">
        <v>49</v>
      </c>
      <c r="B50" s="54" t="s">
        <v>104</v>
      </c>
      <c r="C50" s="55">
        <f t="shared" si="4"/>
        <v>1</v>
      </c>
      <c r="D50" s="55"/>
      <c r="E50" s="56">
        <f t="shared" si="6"/>
        <v>1</v>
      </c>
      <c r="F50" s="55" t="s">
        <v>244</v>
      </c>
      <c r="G50" s="58"/>
      <c r="H50" s="59" t="s">
        <v>136</v>
      </c>
    </row>
    <row r="51" spans="1:9" ht="16.149999999999999" customHeight="1" x14ac:dyDescent="0.35">
      <c r="A51" s="70" t="s">
        <v>50</v>
      </c>
      <c r="B51" s="54" t="s">
        <v>105</v>
      </c>
      <c r="C51" s="55">
        <f t="shared" si="4"/>
        <v>0</v>
      </c>
      <c r="D51" s="55"/>
      <c r="E51" s="56">
        <f t="shared" si="6"/>
        <v>0</v>
      </c>
      <c r="F51" s="55" t="s">
        <v>338</v>
      </c>
      <c r="G51" s="58"/>
      <c r="H51" s="59" t="s">
        <v>253</v>
      </c>
    </row>
    <row r="52" spans="1:9" ht="16.149999999999999" customHeight="1" x14ac:dyDescent="0.35">
      <c r="A52" s="53" t="s">
        <v>51</v>
      </c>
      <c r="B52" s="54" t="s">
        <v>104</v>
      </c>
      <c r="C52" s="55">
        <f t="shared" si="4"/>
        <v>1</v>
      </c>
      <c r="D52" s="55">
        <v>0.5</v>
      </c>
      <c r="E52" s="56">
        <f t="shared" si="6"/>
        <v>0.5</v>
      </c>
      <c r="F52" s="55" t="s">
        <v>244</v>
      </c>
      <c r="G52" s="58" t="s">
        <v>285</v>
      </c>
      <c r="H52" s="59" t="s">
        <v>228</v>
      </c>
    </row>
    <row r="53" spans="1:9" ht="16.149999999999999" customHeight="1" x14ac:dyDescent="0.35">
      <c r="A53" s="53" t="s">
        <v>52</v>
      </c>
      <c r="B53" s="54" t="s">
        <v>104</v>
      </c>
      <c r="C53" s="55">
        <f t="shared" si="4"/>
        <v>1</v>
      </c>
      <c r="D53" s="55"/>
      <c r="E53" s="56">
        <f t="shared" si="6"/>
        <v>1</v>
      </c>
      <c r="F53" s="55" t="s">
        <v>244</v>
      </c>
      <c r="G53" s="58"/>
      <c r="H53" s="59" t="s">
        <v>229</v>
      </c>
    </row>
    <row r="54" spans="1:9" ht="16.149999999999999" customHeight="1" x14ac:dyDescent="0.35">
      <c r="A54" s="49" t="s">
        <v>53</v>
      </c>
      <c r="B54" s="50"/>
      <c r="C54" s="65"/>
      <c r="D54" s="65"/>
      <c r="E54" s="66"/>
      <c r="F54" s="66"/>
      <c r="G54" s="67"/>
      <c r="H54" s="68"/>
    </row>
    <row r="55" spans="1:9" ht="16.149999999999999" customHeight="1" x14ac:dyDescent="0.35">
      <c r="A55" s="53" t="s">
        <v>54</v>
      </c>
      <c r="B55" s="54" t="s">
        <v>104</v>
      </c>
      <c r="C55" s="55">
        <f t="shared" si="4"/>
        <v>1</v>
      </c>
      <c r="D55" s="55"/>
      <c r="E55" s="56">
        <f t="shared" ref="E55:E98" si="7">C55*(1-D55)</f>
        <v>1</v>
      </c>
      <c r="F55" s="55" t="s">
        <v>244</v>
      </c>
      <c r="G55" s="58"/>
      <c r="H55" s="59" t="s">
        <v>137</v>
      </c>
    </row>
    <row r="56" spans="1:9" ht="16.149999999999999" customHeight="1" x14ac:dyDescent="0.35">
      <c r="A56" s="53" t="s">
        <v>55</v>
      </c>
      <c r="B56" s="54" t="s">
        <v>104</v>
      </c>
      <c r="C56" s="55">
        <f t="shared" si="4"/>
        <v>1</v>
      </c>
      <c r="D56" s="55"/>
      <c r="E56" s="56">
        <f t="shared" si="7"/>
        <v>1</v>
      </c>
      <c r="F56" s="55" t="s">
        <v>244</v>
      </c>
      <c r="G56" s="58"/>
      <c r="H56" s="59" t="s">
        <v>138</v>
      </c>
      <c r="I56" s="46" t="s">
        <v>338</v>
      </c>
    </row>
    <row r="57" spans="1:9" ht="16.149999999999999" customHeight="1" x14ac:dyDescent="0.35">
      <c r="A57" s="53" t="s">
        <v>56</v>
      </c>
      <c r="B57" s="54" t="s">
        <v>105</v>
      </c>
      <c r="C57" s="55">
        <f t="shared" si="4"/>
        <v>0</v>
      </c>
      <c r="D57" s="55"/>
      <c r="E57" s="56">
        <f t="shared" si="7"/>
        <v>0</v>
      </c>
      <c r="F57" s="55" t="s">
        <v>338</v>
      </c>
      <c r="G57" s="58"/>
      <c r="H57" s="59" t="s">
        <v>254</v>
      </c>
    </row>
    <row r="58" spans="1:9" ht="16.149999999999999" customHeight="1" x14ac:dyDescent="0.35">
      <c r="A58" s="53" t="s">
        <v>57</v>
      </c>
      <c r="B58" s="54" t="s">
        <v>104</v>
      </c>
      <c r="C58" s="55">
        <f t="shared" si="4"/>
        <v>1</v>
      </c>
      <c r="D58" s="55"/>
      <c r="E58" s="56">
        <f t="shared" si="7"/>
        <v>1</v>
      </c>
      <c r="F58" s="55" t="s">
        <v>244</v>
      </c>
      <c r="G58" s="58"/>
      <c r="H58" s="59" t="s">
        <v>139</v>
      </c>
    </row>
    <row r="59" spans="1:9" ht="16.149999999999999" customHeight="1" x14ac:dyDescent="0.35">
      <c r="A59" s="53" t="s">
        <v>58</v>
      </c>
      <c r="B59" s="54" t="s">
        <v>104</v>
      </c>
      <c r="C59" s="55">
        <f t="shared" si="4"/>
        <v>1</v>
      </c>
      <c r="D59" s="55"/>
      <c r="E59" s="56">
        <f t="shared" si="7"/>
        <v>1</v>
      </c>
      <c r="F59" s="55" t="s">
        <v>244</v>
      </c>
      <c r="G59" s="58"/>
      <c r="H59" s="59" t="s">
        <v>140</v>
      </c>
    </row>
    <row r="60" spans="1:9" ht="16.149999999999999" customHeight="1" x14ac:dyDescent="0.35">
      <c r="A60" s="53" t="s">
        <v>59</v>
      </c>
      <c r="B60" s="54" t="s">
        <v>104</v>
      </c>
      <c r="C60" s="55">
        <f t="shared" si="4"/>
        <v>1</v>
      </c>
      <c r="D60" s="55"/>
      <c r="E60" s="56">
        <f t="shared" si="7"/>
        <v>1</v>
      </c>
      <c r="F60" s="55" t="s">
        <v>244</v>
      </c>
      <c r="G60" s="58"/>
      <c r="H60" s="59" t="s">
        <v>141</v>
      </c>
    </row>
    <row r="61" spans="1:9" ht="16.149999999999999" customHeight="1" x14ac:dyDescent="0.35">
      <c r="A61" s="53" t="s">
        <v>60</v>
      </c>
      <c r="B61" s="54" t="s">
        <v>105</v>
      </c>
      <c r="C61" s="55">
        <f t="shared" si="4"/>
        <v>0</v>
      </c>
      <c r="D61" s="55"/>
      <c r="E61" s="56">
        <f t="shared" si="7"/>
        <v>0</v>
      </c>
      <c r="F61" s="55" t="s">
        <v>338</v>
      </c>
      <c r="G61" s="62"/>
      <c r="H61" s="59" t="s">
        <v>255</v>
      </c>
    </row>
    <row r="62" spans="1:9" ht="16.149999999999999" customHeight="1" x14ac:dyDescent="0.35">
      <c r="A62" s="53" t="s">
        <v>61</v>
      </c>
      <c r="B62" s="54" t="s">
        <v>104</v>
      </c>
      <c r="C62" s="55">
        <f t="shared" si="4"/>
        <v>1</v>
      </c>
      <c r="D62" s="55"/>
      <c r="E62" s="56">
        <f t="shared" si="7"/>
        <v>1</v>
      </c>
      <c r="F62" s="55" t="s">
        <v>244</v>
      </c>
      <c r="G62" s="58"/>
      <c r="H62" s="59" t="s">
        <v>142</v>
      </c>
    </row>
    <row r="63" spans="1:9" ht="16.149999999999999" customHeight="1" x14ac:dyDescent="0.35">
      <c r="A63" s="53" t="s">
        <v>62</v>
      </c>
      <c r="B63" s="54" t="s">
        <v>104</v>
      </c>
      <c r="C63" s="55">
        <f t="shared" si="4"/>
        <v>1</v>
      </c>
      <c r="D63" s="55"/>
      <c r="E63" s="56">
        <f t="shared" si="7"/>
        <v>1</v>
      </c>
      <c r="F63" s="55" t="s">
        <v>244</v>
      </c>
      <c r="G63" s="58"/>
      <c r="H63" s="59" t="s">
        <v>143</v>
      </c>
    </row>
    <row r="64" spans="1:9" ht="16.149999999999999" customHeight="1" x14ac:dyDescent="0.35">
      <c r="A64" s="53" t="s">
        <v>63</v>
      </c>
      <c r="B64" s="54" t="s">
        <v>104</v>
      </c>
      <c r="C64" s="55">
        <f t="shared" si="4"/>
        <v>1</v>
      </c>
      <c r="D64" s="55"/>
      <c r="E64" s="56">
        <f t="shared" si="7"/>
        <v>1</v>
      </c>
      <c r="F64" s="55" t="s">
        <v>244</v>
      </c>
      <c r="G64" s="58"/>
      <c r="H64" s="59" t="s">
        <v>144</v>
      </c>
    </row>
    <row r="65" spans="1:9" ht="16.149999999999999" customHeight="1" x14ac:dyDescent="0.35">
      <c r="A65" s="53" t="s">
        <v>64</v>
      </c>
      <c r="B65" s="54" t="s">
        <v>104</v>
      </c>
      <c r="C65" s="55">
        <f t="shared" si="4"/>
        <v>1</v>
      </c>
      <c r="D65" s="55"/>
      <c r="E65" s="56">
        <f t="shared" si="7"/>
        <v>1</v>
      </c>
      <c r="F65" s="55" t="s">
        <v>244</v>
      </c>
      <c r="G65" s="58"/>
      <c r="H65" s="59" t="s">
        <v>145</v>
      </c>
    </row>
    <row r="66" spans="1:9" ht="16.149999999999999" customHeight="1" x14ac:dyDescent="0.35">
      <c r="A66" s="53" t="s">
        <v>65</v>
      </c>
      <c r="B66" s="54" t="s">
        <v>105</v>
      </c>
      <c r="C66" s="55">
        <f t="shared" si="4"/>
        <v>0</v>
      </c>
      <c r="D66" s="55"/>
      <c r="E66" s="56">
        <f t="shared" si="7"/>
        <v>0</v>
      </c>
      <c r="F66" s="55" t="s">
        <v>338</v>
      </c>
      <c r="G66" s="58"/>
      <c r="H66" s="59" t="s">
        <v>146</v>
      </c>
    </row>
    <row r="67" spans="1:9" ht="16.149999999999999" customHeight="1" x14ac:dyDescent="0.35">
      <c r="A67" s="53" t="s">
        <v>66</v>
      </c>
      <c r="B67" s="54" t="s">
        <v>104</v>
      </c>
      <c r="C67" s="55">
        <f t="shared" si="4"/>
        <v>1</v>
      </c>
      <c r="D67" s="55"/>
      <c r="E67" s="56">
        <f t="shared" si="7"/>
        <v>1</v>
      </c>
      <c r="F67" s="55" t="s">
        <v>244</v>
      </c>
      <c r="G67" s="58"/>
      <c r="H67" s="71" t="s">
        <v>297</v>
      </c>
    </row>
    <row r="68" spans="1:9" ht="16.149999999999999" customHeight="1" x14ac:dyDescent="0.35">
      <c r="A68" s="53" t="s">
        <v>67</v>
      </c>
      <c r="B68" s="54" t="s">
        <v>104</v>
      </c>
      <c r="C68" s="55">
        <f t="shared" si="4"/>
        <v>1</v>
      </c>
      <c r="D68" s="55"/>
      <c r="E68" s="56">
        <f t="shared" si="7"/>
        <v>1</v>
      </c>
      <c r="F68" s="55" t="s">
        <v>245</v>
      </c>
      <c r="G68" s="61" t="s">
        <v>283</v>
      </c>
      <c r="H68" s="59" t="s">
        <v>232</v>
      </c>
    </row>
    <row r="69" spans="1:9" ht="16.149999999999999" customHeight="1" x14ac:dyDescent="0.35">
      <c r="A69" s="49" t="s">
        <v>68</v>
      </c>
      <c r="B69" s="50"/>
      <c r="C69" s="65"/>
      <c r="D69" s="65"/>
      <c r="E69" s="66"/>
      <c r="F69" s="66"/>
      <c r="G69" s="67"/>
      <c r="H69" s="68"/>
    </row>
    <row r="70" spans="1:9" ht="16.149999999999999" customHeight="1" x14ac:dyDescent="0.35">
      <c r="A70" s="53" t="s">
        <v>69</v>
      </c>
      <c r="B70" s="54" t="s">
        <v>105</v>
      </c>
      <c r="C70" s="55">
        <f t="shared" si="4"/>
        <v>0</v>
      </c>
      <c r="D70" s="55"/>
      <c r="E70" s="56">
        <f t="shared" si="7"/>
        <v>0</v>
      </c>
      <c r="F70" s="55" t="s">
        <v>338</v>
      </c>
      <c r="G70" s="58"/>
      <c r="H70" s="59" t="s">
        <v>147</v>
      </c>
    </row>
    <row r="71" spans="1:9" ht="16.149999999999999" customHeight="1" x14ac:dyDescent="0.35">
      <c r="A71" s="53" t="s">
        <v>70</v>
      </c>
      <c r="B71" s="54" t="s">
        <v>104</v>
      </c>
      <c r="C71" s="55">
        <f t="shared" si="4"/>
        <v>1</v>
      </c>
      <c r="D71" s="55"/>
      <c r="E71" s="56">
        <f t="shared" si="7"/>
        <v>1</v>
      </c>
      <c r="F71" s="55" t="s">
        <v>244</v>
      </c>
      <c r="G71" s="58"/>
      <c r="H71" s="59" t="s">
        <v>148</v>
      </c>
    </row>
    <row r="72" spans="1:9" ht="16.149999999999999" customHeight="1" x14ac:dyDescent="0.35">
      <c r="A72" s="53" t="s">
        <v>71</v>
      </c>
      <c r="B72" s="54" t="s">
        <v>105</v>
      </c>
      <c r="C72" s="55">
        <f t="shared" si="4"/>
        <v>0</v>
      </c>
      <c r="D72" s="55"/>
      <c r="E72" s="56">
        <f t="shared" si="7"/>
        <v>0</v>
      </c>
      <c r="F72" s="55" t="s">
        <v>338</v>
      </c>
      <c r="G72" s="61"/>
      <c r="H72" s="63" t="s">
        <v>282</v>
      </c>
      <c r="I72" s="46" t="s">
        <v>338</v>
      </c>
    </row>
    <row r="73" spans="1:9" ht="16.149999999999999" customHeight="1" x14ac:dyDescent="0.35">
      <c r="A73" s="53" t="s">
        <v>72</v>
      </c>
      <c r="B73" s="54" t="s">
        <v>104</v>
      </c>
      <c r="C73" s="55">
        <f t="shared" si="4"/>
        <v>1</v>
      </c>
      <c r="D73" s="55"/>
      <c r="E73" s="56">
        <f t="shared" si="7"/>
        <v>1</v>
      </c>
      <c r="F73" s="55" t="s">
        <v>245</v>
      </c>
      <c r="G73" s="58"/>
      <c r="H73" s="59" t="s">
        <v>149</v>
      </c>
    </row>
    <row r="74" spans="1:9" ht="16.149999999999999" customHeight="1" x14ac:dyDescent="0.35">
      <c r="A74" s="53" t="s">
        <v>73</v>
      </c>
      <c r="B74" s="54" t="s">
        <v>104</v>
      </c>
      <c r="C74" s="55">
        <f t="shared" si="4"/>
        <v>1</v>
      </c>
      <c r="D74" s="55"/>
      <c r="E74" s="56">
        <f t="shared" si="7"/>
        <v>1</v>
      </c>
      <c r="F74" s="55" t="s">
        <v>244</v>
      </c>
      <c r="G74" s="58"/>
      <c r="H74" s="59" t="s">
        <v>150</v>
      </c>
    </row>
    <row r="75" spans="1:9" ht="16.149999999999999" customHeight="1" x14ac:dyDescent="0.35">
      <c r="A75" s="53" t="s">
        <v>74</v>
      </c>
      <c r="B75" s="54" t="s">
        <v>104</v>
      </c>
      <c r="C75" s="55">
        <f t="shared" si="4"/>
        <v>1</v>
      </c>
      <c r="D75" s="55"/>
      <c r="E75" s="56">
        <f t="shared" si="7"/>
        <v>1</v>
      </c>
      <c r="F75" s="55" t="s">
        <v>245</v>
      </c>
      <c r="G75" s="61"/>
      <c r="H75" s="59" t="s">
        <v>256</v>
      </c>
    </row>
    <row r="76" spans="1:9" ht="16.149999999999999" customHeight="1" x14ac:dyDescent="0.35">
      <c r="A76" s="49" t="s">
        <v>75</v>
      </c>
      <c r="B76" s="50"/>
      <c r="C76" s="65"/>
      <c r="D76" s="65"/>
      <c r="E76" s="66"/>
      <c r="F76" s="66"/>
      <c r="G76" s="67"/>
      <c r="H76" s="68"/>
    </row>
    <row r="77" spans="1:9" ht="16.149999999999999" customHeight="1" x14ac:dyDescent="0.35">
      <c r="A77" s="53" t="s">
        <v>76</v>
      </c>
      <c r="B77" s="54" t="s">
        <v>104</v>
      </c>
      <c r="C77" s="55">
        <f t="shared" si="4"/>
        <v>1</v>
      </c>
      <c r="D77" s="55"/>
      <c r="E77" s="56">
        <f t="shared" si="7"/>
        <v>1</v>
      </c>
      <c r="F77" s="55" t="s">
        <v>244</v>
      </c>
      <c r="G77" s="58"/>
      <c r="H77" s="59" t="s">
        <v>151</v>
      </c>
    </row>
    <row r="78" spans="1:9" ht="16.149999999999999" customHeight="1" x14ac:dyDescent="0.35">
      <c r="A78" s="53" t="s">
        <v>78</v>
      </c>
      <c r="B78" s="54" t="s">
        <v>104</v>
      </c>
      <c r="C78" s="55">
        <f t="shared" si="4"/>
        <v>1</v>
      </c>
      <c r="D78" s="55"/>
      <c r="E78" s="56">
        <f t="shared" si="7"/>
        <v>1</v>
      </c>
      <c r="F78" s="55" t="s">
        <v>244</v>
      </c>
      <c r="G78" s="58"/>
      <c r="H78" s="60" t="s">
        <v>306</v>
      </c>
    </row>
    <row r="79" spans="1:9" ht="16.149999999999999" customHeight="1" x14ac:dyDescent="0.35">
      <c r="A79" s="53" t="s">
        <v>79</v>
      </c>
      <c r="B79" s="54" t="s">
        <v>104</v>
      </c>
      <c r="C79" s="55">
        <f t="shared" si="4"/>
        <v>1</v>
      </c>
      <c r="D79" s="55"/>
      <c r="E79" s="56">
        <f t="shared" si="7"/>
        <v>1</v>
      </c>
      <c r="F79" s="55" t="s">
        <v>245</v>
      </c>
      <c r="G79" s="58"/>
      <c r="H79" s="59" t="s">
        <v>152</v>
      </c>
      <c r="I79" s="46" t="s">
        <v>338</v>
      </c>
    </row>
    <row r="80" spans="1:9" ht="16.149999999999999" customHeight="1" x14ac:dyDescent="0.35">
      <c r="A80" s="53" t="s">
        <v>80</v>
      </c>
      <c r="B80" s="54" t="s">
        <v>104</v>
      </c>
      <c r="C80" s="55">
        <f t="shared" si="4"/>
        <v>1</v>
      </c>
      <c r="D80" s="55"/>
      <c r="E80" s="56">
        <f t="shared" si="7"/>
        <v>1</v>
      </c>
      <c r="F80" s="55" t="s">
        <v>244</v>
      </c>
      <c r="G80" s="58"/>
      <c r="H80" s="59" t="s">
        <v>153</v>
      </c>
    </row>
    <row r="81" spans="1:9" ht="16.149999999999999" customHeight="1" x14ac:dyDescent="0.35">
      <c r="A81" s="53" t="s">
        <v>82</v>
      </c>
      <c r="B81" s="54" t="s">
        <v>104</v>
      </c>
      <c r="C81" s="55">
        <f t="shared" si="4"/>
        <v>1</v>
      </c>
      <c r="D81" s="55"/>
      <c r="E81" s="56">
        <f t="shared" si="7"/>
        <v>1</v>
      </c>
      <c r="F81" s="55" t="s">
        <v>244</v>
      </c>
      <c r="G81" s="58"/>
      <c r="H81" s="59" t="s">
        <v>155</v>
      </c>
    </row>
    <row r="82" spans="1:9" ht="16.149999999999999" customHeight="1" x14ac:dyDescent="0.35">
      <c r="A82" s="53" t="s">
        <v>83</v>
      </c>
      <c r="B82" s="54" t="s">
        <v>104</v>
      </c>
      <c r="C82" s="55">
        <f t="shared" si="4"/>
        <v>1</v>
      </c>
      <c r="D82" s="55"/>
      <c r="E82" s="56">
        <f t="shared" si="7"/>
        <v>1</v>
      </c>
      <c r="F82" s="55" t="s">
        <v>244</v>
      </c>
      <c r="G82" s="72"/>
      <c r="H82" s="59" t="s">
        <v>156</v>
      </c>
    </row>
    <row r="83" spans="1:9" ht="16.149999999999999" customHeight="1" x14ac:dyDescent="0.35">
      <c r="A83" s="53" t="s">
        <v>434</v>
      </c>
      <c r="B83" s="54" t="s">
        <v>104</v>
      </c>
      <c r="C83" s="55">
        <f t="shared" si="4"/>
        <v>1</v>
      </c>
      <c r="D83" s="55"/>
      <c r="E83" s="56">
        <f t="shared" si="7"/>
        <v>1</v>
      </c>
      <c r="F83" s="55" t="s">
        <v>244</v>
      </c>
      <c r="G83" s="58"/>
      <c r="H83" s="59" t="s">
        <v>157</v>
      </c>
    </row>
    <row r="84" spans="1:9" ht="16.149999999999999" customHeight="1" x14ac:dyDescent="0.35">
      <c r="A84" s="53" t="s">
        <v>84</v>
      </c>
      <c r="B84" s="54" t="s">
        <v>104</v>
      </c>
      <c r="C84" s="55">
        <f t="shared" si="4"/>
        <v>1</v>
      </c>
      <c r="D84" s="55">
        <v>0.5</v>
      </c>
      <c r="E84" s="56">
        <f t="shared" si="7"/>
        <v>0.5</v>
      </c>
      <c r="F84" s="55" t="s">
        <v>244</v>
      </c>
      <c r="G84" s="58" t="s">
        <v>340</v>
      </c>
      <c r="H84" s="59" t="s">
        <v>158</v>
      </c>
    </row>
    <row r="85" spans="1:9" ht="16.149999999999999" customHeight="1" x14ac:dyDescent="0.35">
      <c r="A85" s="53" t="s">
        <v>85</v>
      </c>
      <c r="B85" s="54" t="s">
        <v>104</v>
      </c>
      <c r="C85" s="55">
        <f t="shared" si="4"/>
        <v>1</v>
      </c>
      <c r="D85" s="55"/>
      <c r="E85" s="56">
        <f t="shared" si="7"/>
        <v>1</v>
      </c>
      <c r="F85" s="55" t="s">
        <v>245</v>
      </c>
      <c r="G85" s="58"/>
      <c r="H85" s="59" t="s">
        <v>159</v>
      </c>
    </row>
    <row r="86" spans="1:9" ht="16.149999999999999" customHeight="1" x14ac:dyDescent="0.35">
      <c r="A86" s="53" t="s">
        <v>86</v>
      </c>
      <c r="B86" s="54" t="s">
        <v>104</v>
      </c>
      <c r="C86" s="55">
        <f t="shared" si="4"/>
        <v>1</v>
      </c>
      <c r="D86" s="55"/>
      <c r="E86" s="56">
        <f t="shared" si="7"/>
        <v>1</v>
      </c>
      <c r="F86" s="55" t="s">
        <v>244</v>
      </c>
      <c r="G86" s="58"/>
      <c r="H86" s="59" t="s">
        <v>160</v>
      </c>
    </row>
    <row r="87" spans="1:9" ht="16.149999999999999" customHeight="1" x14ac:dyDescent="0.35">
      <c r="A87" s="49" t="s">
        <v>87</v>
      </c>
      <c r="B87" s="50"/>
      <c r="C87" s="65"/>
      <c r="D87" s="65"/>
      <c r="E87" s="66"/>
      <c r="F87" s="66"/>
      <c r="G87" s="67"/>
      <c r="H87" s="68"/>
    </row>
    <row r="88" spans="1:9" ht="16.149999999999999" customHeight="1" x14ac:dyDescent="0.35">
      <c r="A88" s="53" t="s">
        <v>77</v>
      </c>
      <c r="B88" s="54" t="s">
        <v>104</v>
      </c>
      <c r="C88" s="55">
        <f t="shared" si="4"/>
        <v>1</v>
      </c>
      <c r="D88" s="55">
        <v>0.5</v>
      </c>
      <c r="E88" s="56">
        <f t="shared" si="7"/>
        <v>0.5</v>
      </c>
      <c r="F88" s="55" t="s">
        <v>244</v>
      </c>
      <c r="G88" s="58" t="s">
        <v>285</v>
      </c>
      <c r="H88" s="59" t="s">
        <v>233</v>
      </c>
    </row>
    <row r="89" spans="1:9" ht="16.149999999999999" customHeight="1" x14ac:dyDescent="0.35">
      <c r="A89" s="53" t="s">
        <v>88</v>
      </c>
      <c r="B89" s="54" t="s">
        <v>104</v>
      </c>
      <c r="C89" s="55">
        <f t="shared" si="4"/>
        <v>1</v>
      </c>
      <c r="D89" s="55"/>
      <c r="E89" s="56">
        <f t="shared" si="7"/>
        <v>1</v>
      </c>
      <c r="F89" s="55" t="s">
        <v>244</v>
      </c>
      <c r="G89" s="58"/>
      <c r="H89" s="59" t="s">
        <v>161</v>
      </c>
    </row>
    <row r="90" spans="1:9" ht="16.149999999999999" customHeight="1" x14ac:dyDescent="0.35">
      <c r="A90" s="53" t="s">
        <v>81</v>
      </c>
      <c r="B90" s="54" t="s">
        <v>104</v>
      </c>
      <c r="C90" s="55">
        <f t="shared" si="4"/>
        <v>1</v>
      </c>
      <c r="D90" s="55"/>
      <c r="E90" s="56">
        <f t="shared" si="7"/>
        <v>1</v>
      </c>
      <c r="F90" s="55" t="s">
        <v>245</v>
      </c>
      <c r="G90" s="58"/>
      <c r="H90" s="59" t="s">
        <v>154</v>
      </c>
      <c r="I90" s="46" t="s">
        <v>338</v>
      </c>
    </row>
    <row r="91" spans="1:9" ht="16.149999999999999" customHeight="1" x14ac:dyDescent="0.35">
      <c r="A91" s="53" t="s">
        <v>89</v>
      </c>
      <c r="B91" s="54" t="s">
        <v>104</v>
      </c>
      <c r="C91" s="55">
        <f t="shared" si="4"/>
        <v>1</v>
      </c>
      <c r="D91" s="55"/>
      <c r="E91" s="56">
        <f t="shared" si="7"/>
        <v>1</v>
      </c>
      <c r="F91" s="55" t="s">
        <v>244</v>
      </c>
      <c r="G91" s="61"/>
      <c r="H91" s="59" t="s">
        <v>257</v>
      </c>
    </row>
    <row r="92" spans="1:9" ht="16.149999999999999" customHeight="1" x14ac:dyDescent="0.35">
      <c r="A92" s="53" t="s">
        <v>90</v>
      </c>
      <c r="B92" s="54" t="s">
        <v>104</v>
      </c>
      <c r="C92" s="55">
        <f t="shared" si="4"/>
        <v>1</v>
      </c>
      <c r="D92" s="55"/>
      <c r="E92" s="56">
        <f t="shared" si="7"/>
        <v>1</v>
      </c>
      <c r="F92" s="55" t="s">
        <v>244</v>
      </c>
      <c r="G92" s="58"/>
      <c r="H92" s="63" t="s">
        <v>273</v>
      </c>
      <c r="I92" s="46" t="s">
        <v>338</v>
      </c>
    </row>
    <row r="93" spans="1:9" ht="16.149999999999999" customHeight="1" x14ac:dyDescent="0.35">
      <c r="A93" s="53" t="s">
        <v>91</v>
      </c>
      <c r="B93" s="54" t="s">
        <v>104</v>
      </c>
      <c r="C93" s="55">
        <f t="shared" si="4"/>
        <v>1</v>
      </c>
      <c r="D93" s="55"/>
      <c r="E93" s="56">
        <f t="shared" si="7"/>
        <v>1</v>
      </c>
      <c r="F93" s="55" t="s">
        <v>244</v>
      </c>
      <c r="G93" s="58"/>
      <c r="H93" s="59" t="s">
        <v>162</v>
      </c>
      <c r="I93" s="46" t="s">
        <v>338</v>
      </c>
    </row>
    <row r="94" spans="1:9" ht="16.149999999999999" customHeight="1" x14ac:dyDescent="0.35">
      <c r="A94" s="53" t="s">
        <v>92</v>
      </c>
      <c r="B94" s="54" t="s">
        <v>104</v>
      </c>
      <c r="C94" s="55">
        <f t="shared" si="4"/>
        <v>1</v>
      </c>
      <c r="D94" s="55"/>
      <c r="E94" s="56">
        <f t="shared" si="7"/>
        <v>1</v>
      </c>
      <c r="F94" s="55" t="s">
        <v>244</v>
      </c>
      <c r="G94" s="58"/>
      <c r="H94" s="59" t="s">
        <v>234</v>
      </c>
    </row>
    <row r="95" spans="1:9" ht="16.149999999999999" customHeight="1" x14ac:dyDescent="0.35">
      <c r="A95" s="53" t="s">
        <v>93</v>
      </c>
      <c r="B95" s="54" t="s">
        <v>104</v>
      </c>
      <c r="C95" s="55">
        <f t="shared" si="4"/>
        <v>1</v>
      </c>
      <c r="D95" s="55"/>
      <c r="E95" s="56">
        <f t="shared" si="7"/>
        <v>1</v>
      </c>
      <c r="F95" s="55" t="s">
        <v>244</v>
      </c>
      <c r="G95" s="58" t="s">
        <v>341</v>
      </c>
      <c r="H95" s="59" t="s">
        <v>274</v>
      </c>
    </row>
    <row r="96" spans="1:9" ht="16.149999999999999" customHeight="1" x14ac:dyDescent="0.35">
      <c r="A96" s="53" t="s">
        <v>94</v>
      </c>
      <c r="B96" s="54" t="s">
        <v>104</v>
      </c>
      <c r="C96" s="55">
        <f t="shared" si="4"/>
        <v>1</v>
      </c>
      <c r="D96" s="55"/>
      <c r="E96" s="56">
        <f t="shared" si="7"/>
        <v>1</v>
      </c>
      <c r="F96" s="55" t="s">
        <v>244</v>
      </c>
      <c r="G96" s="58"/>
      <c r="H96" s="59" t="s">
        <v>275</v>
      </c>
    </row>
    <row r="97" spans="1:9" ht="16.149999999999999" customHeight="1" x14ac:dyDescent="0.35">
      <c r="A97" s="53" t="s">
        <v>95</v>
      </c>
      <c r="B97" s="54" t="s">
        <v>104</v>
      </c>
      <c r="C97" s="55">
        <f t="shared" si="4"/>
        <v>1</v>
      </c>
      <c r="D97" s="55"/>
      <c r="E97" s="56">
        <f t="shared" si="7"/>
        <v>1</v>
      </c>
      <c r="F97" s="55" t="s">
        <v>245</v>
      </c>
      <c r="G97" s="61" t="s">
        <v>349</v>
      </c>
      <c r="H97" s="59" t="s">
        <v>202</v>
      </c>
      <c r="I97" s="46" t="s">
        <v>338</v>
      </c>
    </row>
    <row r="98" spans="1:9" ht="16.399999999999999" customHeight="1" x14ac:dyDescent="0.35">
      <c r="A98" s="53" t="s">
        <v>96</v>
      </c>
      <c r="B98" s="54" t="s">
        <v>105</v>
      </c>
      <c r="C98" s="55">
        <f t="shared" si="4"/>
        <v>0</v>
      </c>
      <c r="D98" s="55"/>
      <c r="E98" s="56">
        <f t="shared" si="7"/>
        <v>0</v>
      </c>
      <c r="F98" s="55" t="s">
        <v>338</v>
      </c>
      <c r="G98" s="61"/>
      <c r="H98" s="59" t="s">
        <v>203</v>
      </c>
      <c r="I98" s="46" t="s">
        <v>338</v>
      </c>
    </row>
  </sheetData>
  <autoFilter ref="A6:H98" xr:uid="{00000000-0009-0000-0000-000003000000}"/>
  <mergeCells count="10">
    <mergeCell ref="E4:E5"/>
    <mergeCell ref="A2:F2"/>
    <mergeCell ref="A1:H1"/>
    <mergeCell ref="G3:G5"/>
    <mergeCell ref="H3:H5"/>
    <mergeCell ref="F3:F5"/>
    <mergeCell ref="C3:E3"/>
    <mergeCell ref="A3:A5"/>
    <mergeCell ref="C4:C5"/>
    <mergeCell ref="D4:D5"/>
  </mergeCells>
  <dataValidations count="2">
    <dataValidation type="list" allowBlank="1" showInputMessage="1" showErrorMessage="1" sqref="F6" xr:uid="{00000000-0002-0000-0300-000000000000}">
      <formula1>#REF!</formula1>
    </dataValidation>
    <dataValidation type="list" allowBlank="1" showInputMessage="1" showErrorMessage="1" sqref="B7:B98" xr:uid="{00000000-0002-0000-0300-000001000000}">
      <formula1>$B$4:$B$5</formula1>
    </dataValidation>
  </dataValidations>
  <hyperlinks>
    <hyperlink ref="H78" r:id="rId1" xr:uid="{00000000-0004-0000-0300-000000000000}"/>
    <hyperlink ref="H13" r:id="rId2" xr:uid="{00000000-0004-0000-0300-000001000000}"/>
    <hyperlink ref="H93" r:id="rId3" xr:uid="{00000000-0004-0000-0300-000002000000}"/>
    <hyperlink ref="H63" r:id="rId4" xr:uid="{00000000-0004-0000-0300-000003000000}"/>
    <hyperlink ref="H16" r:id="rId5" xr:uid="{00000000-0004-0000-0300-000004000000}"/>
    <hyperlink ref="H15" r:id="rId6" xr:uid="{00000000-0004-0000-0300-000005000000}"/>
    <hyperlink ref="H89" r:id="rId7" xr:uid="{00000000-0004-0000-0300-000006000000}"/>
    <hyperlink ref="H75" r:id="rId8" xr:uid="{00000000-0004-0000-0300-000007000000}"/>
    <hyperlink ref="H71" r:id="rId9" xr:uid="{00000000-0004-0000-0300-000008000000}"/>
    <hyperlink ref="H47" r:id="rId10" xr:uid="{00000000-0004-0000-0300-000009000000}"/>
    <hyperlink ref="H22" r:id="rId11" xr:uid="{00000000-0004-0000-0300-00000A000000}"/>
    <hyperlink ref="H77" r:id="rId12" xr:uid="{00000000-0004-0000-0300-00000B000000}"/>
    <hyperlink ref="H86" r:id="rId13" xr:uid="{00000000-0004-0000-0300-00000C000000}"/>
    <hyperlink ref="H33" r:id="rId14" xr:uid="{00000000-0004-0000-0300-00000D000000}"/>
    <hyperlink ref="H83" r:id="rId15" xr:uid="{00000000-0004-0000-0300-00000E000000}"/>
    <hyperlink ref="H64" r:id="rId16" xr:uid="{00000000-0004-0000-0300-00000F000000}"/>
    <hyperlink ref="H84" r:id="rId17" xr:uid="{00000000-0004-0000-0300-000010000000}"/>
    <hyperlink ref="H81" r:id="rId18" xr:uid="{00000000-0004-0000-0300-000011000000}"/>
    <hyperlink ref="H80" r:id="rId19" xr:uid="{00000000-0004-0000-0300-000012000000}"/>
    <hyperlink ref="H74" r:id="rId20" xr:uid="{00000000-0004-0000-0300-000013000000}"/>
    <hyperlink ref="H73" r:id="rId21" xr:uid="{00000000-0004-0000-0300-000014000000}"/>
    <hyperlink ref="H70" r:id="rId22" xr:uid="{00000000-0004-0000-0300-000015000000}"/>
    <hyperlink ref="H62" r:id="rId23" xr:uid="{00000000-0004-0000-0300-000016000000}"/>
    <hyperlink ref="H58" r:id="rId24" xr:uid="{00000000-0004-0000-0300-000017000000}"/>
    <hyperlink ref="H56" r:id="rId25" xr:uid="{00000000-0004-0000-0300-000018000000}"/>
    <hyperlink ref="H48" r:id="rId26" xr:uid="{00000000-0004-0000-0300-000019000000}"/>
    <hyperlink ref="H38" r:id="rId27" xr:uid="{00000000-0004-0000-0300-00001A000000}"/>
    <hyperlink ref="H36" r:id="rId28" xr:uid="{00000000-0004-0000-0300-00001B000000}"/>
    <hyperlink ref="H19" r:id="rId29" xr:uid="{00000000-0004-0000-0300-00001C000000}"/>
    <hyperlink ref="H14" r:id="rId30" xr:uid="{00000000-0004-0000-0300-00001D000000}"/>
    <hyperlink ref="H11" r:id="rId31" xr:uid="{00000000-0004-0000-0300-00001E000000}"/>
    <hyperlink ref="H10" r:id="rId32" xr:uid="{00000000-0004-0000-0300-00001F000000}"/>
    <hyperlink ref="H68" r:id="rId33" xr:uid="{00000000-0004-0000-0300-000020000000}"/>
    <hyperlink ref="H59" r:id="rId34" xr:uid="{00000000-0004-0000-0300-000021000000}"/>
    <hyperlink ref="H55" r:id="rId35" xr:uid="{00000000-0004-0000-0300-000022000000}"/>
    <hyperlink ref="H50" r:id="rId36" xr:uid="{00000000-0004-0000-0300-000023000000}"/>
    <hyperlink ref="H42" r:id="rId37" xr:uid="{00000000-0004-0000-0300-000024000000}"/>
    <hyperlink ref="H20" r:id="rId38" xr:uid="{00000000-0004-0000-0300-000025000000}"/>
    <hyperlink ref="H7" r:id="rId39" xr:uid="{00000000-0004-0000-0300-000026000000}"/>
    <hyperlink ref="H79" r:id="rId40" xr:uid="{00000000-0004-0000-0300-000027000000}"/>
    <hyperlink ref="H17" r:id="rId41" display="http://orel-region.ru/index.php?head=20&amp;part=25" xr:uid="{00000000-0004-0000-0300-000028000000}"/>
    <hyperlink ref="H12" r:id="rId42" xr:uid="{00000000-0004-0000-0300-000029000000}"/>
    <hyperlink ref="H9" r:id="rId43" xr:uid="{00000000-0004-0000-0300-00002A000000}"/>
    <hyperlink ref="H8" r:id="rId44" xr:uid="{00000000-0004-0000-0300-00002B000000}"/>
    <hyperlink ref="H27" r:id="rId45" xr:uid="{00000000-0004-0000-0300-00002C000000}"/>
    <hyperlink ref="H39" r:id="rId46" xr:uid="{00000000-0004-0000-0300-00002D000000}"/>
    <hyperlink ref="H43" r:id="rId47" xr:uid="{00000000-0004-0000-0300-00002E000000}"/>
    <hyperlink ref="H66" r:id="rId48" xr:uid="{00000000-0004-0000-0300-00002F000000}"/>
    <hyperlink ref="H30" r:id="rId49" xr:uid="{00000000-0004-0000-0300-000030000000}"/>
    <hyperlink ref="H65" r:id="rId50" xr:uid="{00000000-0004-0000-0300-000031000000}"/>
    <hyperlink ref="H82" r:id="rId51" xr:uid="{00000000-0004-0000-0300-000032000000}"/>
    <hyperlink ref="H85" r:id="rId52" xr:uid="{00000000-0004-0000-0300-000033000000}"/>
    <hyperlink ref="H32" r:id="rId53" xr:uid="{00000000-0004-0000-0300-000034000000}"/>
    <hyperlink ref="H34" r:id="rId54" xr:uid="{00000000-0004-0000-0300-000035000000}"/>
    <hyperlink ref="H31" r:id="rId55" xr:uid="{00000000-0004-0000-0300-000036000000}"/>
    <hyperlink ref="H23" r:id="rId56" xr:uid="{00000000-0004-0000-0300-000037000000}"/>
    <hyperlink ref="H18" r:id="rId57" xr:uid="{00000000-0004-0000-0300-000038000000}"/>
    <hyperlink ref="H45" r:id="rId58" xr:uid="{00000000-0004-0000-0300-000039000000}"/>
    <hyperlink ref="H29" r:id="rId59" xr:uid="{00000000-0004-0000-0300-00003A000000}"/>
    <hyperlink ref="H60" r:id="rId60" xr:uid="{00000000-0004-0000-0300-00003B000000}"/>
    <hyperlink ref="H67" r:id="rId61" xr:uid="{00000000-0004-0000-0300-00003C000000}"/>
    <hyperlink ref="H95" r:id="rId62" xr:uid="{00000000-0004-0000-0300-00003D000000}"/>
    <hyperlink ref="H97" r:id="rId63" xr:uid="{00000000-0004-0000-0300-00003E000000}"/>
    <hyperlink ref="H98" r:id="rId64" xr:uid="{00000000-0004-0000-0300-00003F000000}"/>
    <hyperlink ref="H24" r:id="rId65" xr:uid="{00000000-0004-0000-0300-000040000000}"/>
    <hyperlink ref="H40" r:id="rId66" xr:uid="{00000000-0004-0000-0300-000041000000}"/>
    <hyperlink ref="H44" r:id="rId67" xr:uid="{00000000-0004-0000-0300-000042000000}"/>
    <hyperlink ref="H52" r:id="rId68" xr:uid="{00000000-0004-0000-0300-000043000000}"/>
    <hyperlink ref="H53" r:id="rId69" xr:uid="{00000000-0004-0000-0300-000044000000}"/>
    <hyperlink ref="H61" r:id="rId70" xr:uid="{00000000-0004-0000-0300-000045000000}"/>
    <hyperlink ref="H90" r:id="rId71" xr:uid="{00000000-0004-0000-0300-000046000000}"/>
    <hyperlink ref="H49" r:id="rId72" xr:uid="{00000000-0004-0000-0300-000047000000}"/>
    <hyperlink ref="H51" r:id="rId73" xr:uid="{00000000-0004-0000-0300-000048000000}"/>
    <hyperlink ref="H57" r:id="rId74" xr:uid="{00000000-0004-0000-0300-000049000000}"/>
    <hyperlink ref="H28" r:id="rId75" xr:uid="{00000000-0004-0000-0300-00004A000000}"/>
    <hyperlink ref="H35" r:id="rId76" xr:uid="{00000000-0004-0000-0300-00004B000000}"/>
    <hyperlink ref="H41" r:id="rId77" xr:uid="{00000000-0004-0000-0300-00004C000000}"/>
    <hyperlink ref="H88" r:id="rId78" xr:uid="{00000000-0004-0000-0300-00004D000000}"/>
    <hyperlink ref="H94" r:id="rId79" xr:uid="{00000000-0004-0000-0300-00004E000000}"/>
    <hyperlink ref="H21" r:id="rId80" xr:uid="{00000000-0004-0000-0300-00004F000000}"/>
    <hyperlink ref="H26" r:id="rId81" xr:uid="{00000000-0004-0000-0300-000050000000}"/>
    <hyperlink ref="H72" r:id="rId82" display="https://admtyumen.ru/ogv_ru/gov/administrative/finance_department.htm" xr:uid="{00000000-0004-0000-0300-000051000000}"/>
    <hyperlink ref="H92" r:id="rId83" xr:uid="{00000000-0004-0000-0300-000052000000}"/>
    <hyperlink ref="H96" r:id="rId84" xr:uid="{00000000-0004-0000-0300-000053000000}"/>
    <hyperlink ref="H91" r:id="rId85" xr:uid="{00000000-0004-0000-0300-000054000000}"/>
  </hyperlinks>
  <pageMargins left="0.70866141732283472" right="0.70866141732283472" top="0.74803149606299213" bottom="0.74803149606299213" header="0.31496062992125984" footer="0.31496062992125984"/>
  <pageSetup paperSize="9" scale="77" fitToHeight="3" orientation="landscape" r:id="rId86"/>
  <headerFooter>
    <oddFooter>&amp;C&amp;9&amp;A&amp;R&amp;P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8"/>
  <sheetViews>
    <sheetView workbookViewId="0">
      <pane ySplit="6" topLeftCell="A7" activePane="bottomLeft" state="frozen"/>
      <selection pane="bottomLeft" activeCell="A56" sqref="A56:F56"/>
    </sheetView>
  </sheetViews>
  <sheetFormatPr defaultRowHeight="14.5" x14ac:dyDescent="0.35"/>
  <cols>
    <col min="1" max="1" width="26.54296875" customWidth="1"/>
    <col min="2" max="2" width="41.453125" style="7" customWidth="1"/>
    <col min="3" max="3" width="5.54296875" customWidth="1"/>
    <col min="4" max="4" width="4.54296875" customWidth="1"/>
    <col min="5" max="5" width="4.54296875" style="13" customWidth="1"/>
    <col min="6" max="6" width="5.54296875" customWidth="1"/>
    <col min="7" max="7" width="20.26953125" style="23" customWidth="1"/>
    <col min="8" max="8" width="31.7265625" customWidth="1"/>
    <col min="9" max="9" width="9.453125" style="46" customWidth="1"/>
  </cols>
  <sheetData>
    <row r="1" spans="1:9" ht="30" customHeight="1" x14ac:dyDescent="0.35">
      <c r="A1" s="157" t="s">
        <v>328</v>
      </c>
      <c r="B1" s="157"/>
      <c r="C1" s="157"/>
      <c r="D1" s="157"/>
      <c r="E1" s="157"/>
      <c r="F1" s="157"/>
      <c r="G1" s="157"/>
      <c r="H1" s="158"/>
    </row>
    <row r="2" spans="1:9" ht="15" customHeight="1" x14ac:dyDescent="0.35">
      <c r="A2" s="159" t="s">
        <v>490</v>
      </c>
      <c r="B2" s="160"/>
      <c r="C2" s="160"/>
      <c r="D2" s="160"/>
      <c r="E2" s="160"/>
      <c r="F2" s="160"/>
      <c r="G2" s="160"/>
      <c r="H2" s="160"/>
    </row>
    <row r="3" spans="1:9" ht="61.5" customHeight="1" x14ac:dyDescent="0.35">
      <c r="A3" s="153" t="s">
        <v>114</v>
      </c>
      <c r="B3" s="47" t="s">
        <v>301</v>
      </c>
      <c r="C3" s="156" t="s">
        <v>163</v>
      </c>
      <c r="D3" s="155"/>
      <c r="E3" s="155"/>
      <c r="F3" s="161"/>
      <c r="G3" s="153" t="s">
        <v>201</v>
      </c>
      <c r="H3" s="153" t="s">
        <v>164</v>
      </c>
    </row>
    <row r="4" spans="1:9" ht="15" customHeight="1" x14ac:dyDescent="0.35">
      <c r="A4" s="153"/>
      <c r="B4" s="48" t="str">
        <f>Методика!B18</f>
        <v>Да, размещен</v>
      </c>
      <c r="C4" s="147" t="s">
        <v>99</v>
      </c>
      <c r="D4" s="162" t="s">
        <v>236</v>
      </c>
      <c r="E4" s="162" t="s">
        <v>237</v>
      </c>
      <c r="F4" s="156" t="s">
        <v>115</v>
      </c>
      <c r="G4" s="153"/>
      <c r="H4" s="153"/>
    </row>
    <row r="5" spans="1:9" ht="15" customHeight="1" x14ac:dyDescent="0.35">
      <c r="A5" s="154"/>
      <c r="B5" s="48" t="str">
        <f>Методика!B19</f>
        <v>Нет, не размещен или не отвечает требованиям</v>
      </c>
      <c r="C5" s="155"/>
      <c r="D5" s="154"/>
      <c r="E5" s="154"/>
      <c r="F5" s="155"/>
      <c r="G5" s="153"/>
      <c r="H5" s="153"/>
    </row>
    <row r="6" spans="1:9" ht="15" customHeight="1" x14ac:dyDescent="0.35">
      <c r="A6" s="49" t="s">
        <v>7</v>
      </c>
      <c r="B6" s="50"/>
      <c r="C6" s="65"/>
      <c r="D6" s="65"/>
      <c r="E6" s="50"/>
      <c r="F6" s="65"/>
      <c r="G6" s="73"/>
      <c r="H6" s="52"/>
    </row>
    <row r="7" spans="1:9" ht="15" customHeight="1" x14ac:dyDescent="0.35">
      <c r="A7" s="53" t="s">
        <v>8</v>
      </c>
      <c r="B7" s="54" t="s">
        <v>107</v>
      </c>
      <c r="C7" s="55">
        <f>IF(B7="Да, размещен",1,0)</f>
        <v>1</v>
      </c>
      <c r="D7" s="55"/>
      <c r="E7" s="74"/>
      <c r="F7" s="56">
        <f>C7*(1-D7)*(1-E7)</f>
        <v>1</v>
      </c>
      <c r="G7" s="72"/>
      <c r="H7" s="60" t="s">
        <v>165</v>
      </c>
    </row>
    <row r="8" spans="1:9" ht="15" customHeight="1" x14ac:dyDescent="0.35">
      <c r="A8" s="53" t="s">
        <v>9</v>
      </c>
      <c r="B8" s="54" t="s">
        <v>107</v>
      </c>
      <c r="C8" s="55">
        <f t="shared" ref="C8:C71" si="0">IF(B8="Да, размещен",1,0)</f>
        <v>1</v>
      </c>
      <c r="D8" s="55"/>
      <c r="E8" s="74"/>
      <c r="F8" s="56">
        <f t="shared" ref="F8:F71" si="1">C8*(1-D8)*(1-E8)</f>
        <v>1</v>
      </c>
      <c r="G8" s="72"/>
      <c r="H8" s="64" t="s">
        <v>166</v>
      </c>
      <c r="I8" s="46" t="s">
        <v>338</v>
      </c>
    </row>
    <row r="9" spans="1:9" ht="15" customHeight="1" x14ac:dyDescent="0.35">
      <c r="A9" s="53" t="s">
        <v>10</v>
      </c>
      <c r="B9" s="54" t="s">
        <v>107</v>
      </c>
      <c r="C9" s="55">
        <f t="shared" si="0"/>
        <v>1</v>
      </c>
      <c r="D9" s="55"/>
      <c r="E9" s="74"/>
      <c r="F9" s="56">
        <f t="shared" si="1"/>
        <v>1</v>
      </c>
      <c r="G9" s="72"/>
      <c r="H9" s="64" t="s">
        <v>167</v>
      </c>
    </row>
    <row r="10" spans="1:9" ht="15" customHeight="1" x14ac:dyDescent="0.35">
      <c r="A10" s="53" t="s">
        <v>11</v>
      </c>
      <c r="B10" s="54" t="s">
        <v>107</v>
      </c>
      <c r="C10" s="55">
        <f t="shared" si="0"/>
        <v>1</v>
      </c>
      <c r="D10" s="55"/>
      <c r="E10" s="74"/>
      <c r="F10" s="56">
        <f t="shared" si="1"/>
        <v>1</v>
      </c>
      <c r="G10" s="72"/>
      <c r="H10" s="64" t="s">
        <v>258</v>
      </c>
    </row>
    <row r="11" spans="1:9" ht="15" customHeight="1" x14ac:dyDescent="0.35">
      <c r="A11" s="53" t="s">
        <v>12</v>
      </c>
      <c r="B11" s="54" t="s">
        <v>108</v>
      </c>
      <c r="C11" s="55">
        <f t="shared" si="0"/>
        <v>0</v>
      </c>
      <c r="D11" s="55"/>
      <c r="E11" s="74"/>
      <c r="F11" s="56">
        <f t="shared" si="1"/>
        <v>0</v>
      </c>
      <c r="G11" s="72" t="s">
        <v>342</v>
      </c>
      <c r="H11" s="64" t="s">
        <v>259</v>
      </c>
      <c r="I11" s="46" t="s">
        <v>338</v>
      </c>
    </row>
    <row r="12" spans="1:9" ht="15" customHeight="1" x14ac:dyDescent="0.35">
      <c r="A12" s="53" t="s">
        <v>13</v>
      </c>
      <c r="B12" s="54" t="s">
        <v>107</v>
      </c>
      <c r="C12" s="55">
        <f t="shared" si="0"/>
        <v>1</v>
      </c>
      <c r="D12" s="55"/>
      <c r="E12" s="74"/>
      <c r="F12" s="56">
        <f t="shared" si="1"/>
        <v>1</v>
      </c>
      <c r="G12" s="72"/>
      <c r="H12" s="64" t="s">
        <v>168</v>
      </c>
      <c r="I12" s="46" t="s">
        <v>338</v>
      </c>
    </row>
    <row r="13" spans="1:9" ht="15" customHeight="1" x14ac:dyDescent="0.35">
      <c r="A13" s="53" t="s">
        <v>14</v>
      </c>
      <c r="B13" s="54" t="s">
        <v>107</v>
      </c>
      <c r="C13" s="55">
        <f t="shared" si="0"/>
        <v>1</v>
      </c>
      <c r="D13" s="55"/>
      <c r="E13" s="74"/>
      <c r="F13" s="56">
        <f t="shared" si="1"/>
        <v>1</v>
      </c>
      <c r="G13" s="72"/>
      <c r="H13" s="64" t="s">
        <v>307</v>
      </c>
      <c r="I13" s="46" t="s">
        <v>338</v>
      </c>
    </row>
    <row r="14" spans="1:9" s="35" customFormat="1" ht="15" customHeight="1" x14ac:dyDescent="0.35">
      <c r="A14" s="53" t="s">
        <v>15</v>
      </c>
      <c r="B14" s="54" t="s">
        <v>107</v>
      </c>
      <c r="C14" s="55">
        <f t="shared" si="0"/>
        <v>1</v>
      </c>
      <c r="D14" s="55"/>
      <c r="E14" s="74"/>
      <c r="F14" s="56">
        <f t="shared" si="1"/>
        <v>1</v>
      </c>
      <c r="G14" s="72"/>
      <c r="H14" s="64" t="s">
        <v>169</v>
      </c>
      <c r="I14" s="46"/>
    </row>
    <row r="15" spans="1:9" ht="15" customHeight="1" x14ac:dyDescent="0.35">
      <c r="A15" s="53" t="s">
        <v>16</v>
      </c>
      <c r="B15" s="54" t="s">
        <v>107</v>
      </c>
      <c r="C15" s="55">
        <f t="shared" si="0"/>
        <v>1</v>
      </c>
      <c r="D15" s="55"/>
      <c r="E15" s="74"/>
      <c r="F15" s="56">
        <f t="shared" si="1"/>
        <v>1</v>
      </c>
      <c r="G15" s="72"/>
      <c r="H15" s="64" t="s">
        <v>239</v>
      </c>
    </row>
    <row r="16" spans="1:9" ht="15" customHeight="1" x14ac:dyDescent="0.35">
      <c r="A16" s="53" t="s">
        <v>17</v>
      </c>
      <c r="B16" s="54" t="s">
        <v>107</v>
      </c>
      <c r="C16" s="55">
        <f t="shared" si="0"/>
        <v>1</v>
      </c>
      <c r="D16" s="55"/>
      <c r="E16" s="74"/>
      <c r="F16" s="56">
        <f t="shared" si="1"/>
        <v>1</v>
      </c>
      <c r="G16" s="72"/>
      <c r="H16" s="64" t="s">
        <v>170</v>
      </c>
    </row>
    <row r="17" spans="1:9" ht="15" customHeight="1" x14ac:dyDescent="0.35">
      <c r="A17" s="53" t="s">
        <v>18</v>
      </c>
      <c r="B17" s="54" t="s">
        <v>107</v>
      </c>
      <c r="C17" s="55">
        <f t="shared" si="0"/>
        <v>1</v>
      </c>
      <c r="D17" s="55"/>
      <c r="E17" s="74"/>
      <c r="F17" s="56">
        <f t="shared" si="1"/>
        <v>1</v>
      </c>
      <c r="G17" s="72"/>
      <c r="H17" s="64" t="s">
        <v>171</v>
      </c>
    </row>
    <row r="18" spans="1:9" ht="15" customHeight="1" x14ac:dyDescent="0.35">
      <c r="A18" s="53" t="s">
        <v>19</v>
      </c>
      <c r="B18" s="54" t="s">
        <v>107</v>
      </c>
      <c r="C18" s="55">
        <f t="shared" si="0"/>
        <v>1</v>
      </c>
      <c r="D18" s="55"/>
      <c r="E18" s="74"/>
      <c r="F18" s="56">
        <f t="shared" si="1"/>
        <v>1</v>
      </c>
      <c r="G18" s="72"/>
      <c r="H18" s="64" t="s">
        <v>208</v>
      </c>
    </row>
    <row r="19" spans="1:9" ht="15" customHeight="1" x14ac:dyDescent="0.35">
      <c r="A19" s="53" t="s">
        <v>20</v>
      </c>
      <c r="B19" s="54" t="s">
        <v>107</v>
      </c>
      <c r="C19" s="55">
        <f t="shared" si="0"/>
        <v>1</v>
      </c>
      <c r="D19" s="55"/>
      <c r="E19" s="74"/>
      <c r="F19" s="56">
        <f t="shared" si="1"/>
        <v>1</v>
      </c>
      <c r="G19" s="72"/>
      <c r="H19" s="64" t="s">
        <v>308</v>
      </c>
      <c r="I19" s="46" t="s">
        <v>338</v>
      </c>
    </row>
    <row r="20" spans="1:9" ht="15" customHeight="1" x14ac:dyDescent="0.35">
      <c r="A20" s="53" t="s">
        <v>21</v>
      </c>
      <c r="B20" s="54" t="s">
        <v>107</v>
      </c>
      <c r="C20" s="55">
        <f t="shared" si="0"/>
        <v>1</v>
      </c>
      <c r="D20" s="55"/>
      <c r="E20" s="74"/>
      <c r="F20" s="56">
        <f t="shared" si="1"/>
        <v>1</v>
      </c>
      <c r="G20" s="72"/>
      <c r="H20" s="64" t="s">
        <v>172</v>
      </c>
    </row>
    <row r="21" spans="1:9" ht="15" customHeight="1" x14ac:dyDescent="0.35">
      <c r="A21" s="53" t="s">
        <v>22</v>
      </c>
      <c r="B21" s="54" t="s">
        <v>107</v>
      </c>
      <c r="C21" s="55">
        <f t="shared" si="0"/>
        <v>1</v>
      </c>
      <c r="D21" s="55"/>
      <c r="E21" s="74"/>
      <c r="F21" s="56">
        <f t="shared" si="1"/>
        <v>1</v>
      </c>
      <c r="G21" s="72"/>
      <c r="H21" s="64" t="s">
        <v>309</v>
      </c>
    </row>
    <row r="22" spans="1:9" ht="15" customHeight="1" x14ac:dyDescent="0.35">
      <c r="A22" s="53" t="s">
        <v>23</v>
      </c>
      <c r="B22" s="54" t="s">
        <v>107</v>
      </c>
      <c r="C22" s="55">
        <f t="shared" si="0"/>
        <v>1</v>
      </c>
      <c r="D22" s="55"/>
      <c r="E22" s="74"/>
      <c r="F22" s="56">
        <f t="shared" si="1"/>
        <v>1</v>
      </c>
      <c r="G22" s="72"/>
      <c r="H22" s="64" t="s">
        <v>173</v>
      </c>
    </row>
    <row r="23" spans="1:9" ht="15" customHeight="1" x14ac:dyDescent="0.35">
      <c r="A23" s="53" t="s">
        <v>24</v>
      </c>
      <c r="B23" s="54" t="s">
        <v>107</v>
      </c>
      <c r="C23" s="55">
        <f t="shared" si="0"/>
        <v>1</v>
      </c>
      <c r="D23" s="55"/>
      <c r="E23" s="74"/>
      <c r="F23" s="56">
        <f t="shared" si="1"/>
        <v>1</v>
      </c>
      <c r="G23" s="72"/>
      <c r="H23" s="64" t="s">
        <v>174</v>
      </c>
      <c r="I23" s="46" t="s">
        <v>338</v>
      </c>
    </row>
    <row r="24" spans="1:9" ht="15" customHeight="1" x14ac:dyDescent="0.35">
      <c r="A24" s="53" t="s">
        <v>374</v>
      </c>
      <c r="B24" s="54" t="s">
        <v>107</v>
      </c>
      <c r="C24" s="55">
        <f t="shared" si="0"/>
        <v>1</v>
      </c>
      <c r="D24" s="55"/>
      <c r="E24" s="74"/>
      <c r="F24" s="56">
        <f t="shared" si="1"/>
        <v>1</v>
      </c>
      <c r="G24" s="72"/>
      <c r="H24" s="64" t="s">
        <v>260</v>
      </c>
    </row>
    <row r="25" spans="1:9" ht="15" customHeight="1" x14ac:dyDescent="0.35">
      <c r="A25" s="49" t="s">
        <v>25</v>
      </c>
      <c r="B25" s="50"/>
      <c r="C25" s="65"/>
      <c r="D25" s="50"/>
      <c r="E25" s="65"/>
      <c r="F25" s="66"/>
      <c r="G25" s="73"/>
      <c r="H25" s="50"/>
    </row>
    <row r="26" spans="1:9" ht="15" customHeight="1" x14ac:dyDescent="0.35">
      <c r="A26" s="53" t="s">
        <v>26</v>
      </c>
      <c r="B26" s="54" t="s">
        <v>107</v>
      </c>
      <c r="C26" s="55">
        <f t="shared" si="0"/>
        <v>1</v>
      </c>
      <c r="D26" s="55"/>
      <c r="E26" s="74"/>
      <c r="F26" s="56">
        <f t="shared" si="1"/>
        <v>1</v>
      </c>
      <c r="G26" s="72"/>
      <c r="H26" s="64" t="s">
        <v>175</v>
      </c>
      <c r="I26" s="46" t="s">
        <v>338</v>
      </c>
    </row>
    <row r="27" spans="1:9" ht="15" customHeight="1" x14ac:dyDescent="0.35">
      <c r="A27" s="53" t="s">
        <v>27</v>
      </c>
      <c r="B27" s="54" t="s">
        <v>107</v>
      </c>
      <c r="C27" s="55">
        <f t="shared" si="0"/>
        <v>1</v>
      </c>
      <c r="D27" s="55"/>
      <c r="E27" s="74"/>
      <c r="F27" s="56">
        <f t="shared" si="1"/>
        <v>1</v>
      </c>
      <c r="G27" s="72"/>
      <c r="H27" s="64" t="s">
        <v>176</v>
      </c>
    </row>
    <row r="28" spans="1:9" ht="15" customHeight="1" x14ac:dyDescent="0.35">
      <c r="A28" s="53" t="s">
        <v>28</v>
      </c>
      <c r="B28" s="54" t="s">
        <v>107</v>
      </c>
      <c r="C28" s="55">
        <f t="shared" si="0"/>
        <v>1</v>
      </c>
      <c r="D28" s="55"/>
      <c r="E28" s="74"/>
      <c r="F28" s="56">
        <f t="shared" si="1"/>
        <v>1</v>
      </c>
      <c r="G28" s="72"/>
      <c r="H28" s="64" t="s">
        <v>177</v>
      </c>
    </row>
    <row r="29" spans="1:9" ht="15" customHeight="1" x14ac:dyDescent="0.35">
      <c r="A29" s="53" t="s">
        <v>29</v>
      </c>
      <c r="B29" s="54" t="s">
        <v>107</v>
      </c>
      <c r="C29" s="55">
        <f t="shared" si="0"/>
        <v>1</v>
      </c>
      <c r="D29" s="55"/>
      <c r="E29" s="74"/>
      <c r="F29" s="56">
        <f t="shared" si="1"/>
        <v>1</v>
      </c>
      <c r="G29" s="72"/>
      <c r="H29" s="64" t="s">
        <v>178</v>
      </c>
    </row>
    <row r="30" spans="1:9" ht="15" customHeight="1" x14ac:dyDescent="0.35">
      <c r="A30" s="53" t="s">
        <v>30</v>
      </c>
      <c r="B30" s="54" t="s">
        <v>108</v>
      </c>
      <c r="C30" s="55">
        <f t="shared" si="0"/>
        <v>0</v>
      </c>
      <c r="D30" s="55"/>
      <c r="E30" s="74"/>
      <c r="F30" s="56">
        <f t="shared" si="1"/>
        <v>0</v>
      </c>
      <c r="G30" s="72" t="s">
        <v>292</v>
      </c>
      <c r="H30" s="64" t="s">
        <v>310</v>
      </c>
      <c r="I30" s="46" t="s">
        <v>338</v>
      </c>
    </row>
    <row r="31" spans="1:9" ht="15" customHeight="1" x14ac:dyDescent="0.35">
      <c r="A31" s="53" t="s">
        <v>31</v>
      </c>
      <c r="B31" s="54" t="s">
        <v>107</v>
      </c>
      <c r="C31" s="55">
        <f t="shared" si="0"/>
        <v>1</v>
      </c>
      <c r="D31" s="55"/>
      <c r="E31" s="74"/>
      <c r="F31" s="56">
        <f t="shared" si="1"/>
        <v>1</v>
      </c>
      <c r="G31" s="72"/>
      <c r="H31" s="64" t="s">
        <v>311</v>
      </c>
    </row>
    <row r="32" spans="1:9" ht="15" customHeight="1" x14ac:dyDescent="0.35">
      <c r="A32" s="53" t="s">
        <v>32</v>
      </c>
      <c r="B32" s="54" t="s">
        <v>107</v>
      </c>
      <c r="C32" s="55">
        <f t="shared" si="0"/>
        <v>1</v>
      </c>
      <c r="D32" s="55"/>
      <c r="E32" s="74"/>
      <c r="F32" s="56">
        <f t="shared" si="1"/>
        <v>1</v>
      </c>
      <c r="G32" s="72"/>
      <c r="H32" s="64" t="s">
        <v>312</v>
      </c>
      <c r="I32" s="46" t="s">
        <v>338</v>
      </c>
    </row>
    <row r="33" spans="1:9" ht="15" customHeight="1" x14ac:dyDescent="0.35">
      <c r="A33" s="53" t="s">
        <v>33</v>
      </c>
      <c r="B33" s="54" t="s">
        <v>107</v>
      </c>
      <c r="C33" s="55">
        <f t="shared" si="0"/>
        <v>1</v>
      </c>
      <c r="D33" s="55"/>
      <c r="E33" s="74"/>
      <c r="F33" s="56">
        <f t="shared" si="1"/>
        <v>1</v>
      </c>
      <c r="G33" s="72"/>
      <c r="H33" s="64" t="s">
        <v>332</v>
      </c>
      <c r="I33" s="79"/>
    </row>
    <row r="34" spans="1:9" ht="15" customHeight="1" x14ac:dyDescent="0.35">
      <c r="A34" s="53" t="s">
        <v>34</v>
      </c>
      <c r="B34" s="54" t="s">
        <v>108</v>
      </c>
      <c r="C34" s="55">
        <f t="shared" si="0"/>
        <v>0</v>
      </c>
      <c r="D34" s="55"/>
      <c r="E34" s="74"/>
      <c r="F34" s="56">
        <f t="shared" si="1"/>
        <v>0</v>
      </c>
      <c r="G34" s="72" t="s">
        <v>343</v>
      </c>
      <c r="H34" s="64" t="s">
        <v>238</v>
      </c>
    </row>
    <row r="35" spans="1:9" ht="15" customHeight="1" x14ac:dyDescent="0.35">
      <c r="A35" s="53" t="s">
        <v>389</v>
      </c>
      <c r="B35" s="54" t="s">
        <v>107</v>
      </c>
      <c r="C35" s="55">
        <f t="shared" si="0"/>
        <v>1</v>
      </c>
      <c r="D35" s="55"/>
      <c r="E35" s="74"/>
      <c r="F35" s="56">
        <f t="shared" si="1"/>
        <v>1</v>
      </c>
      <c r="G35" s="72"/>
      <c r="H35" s="64" t="s">
        <v>313</v>
      </c>
    </row>
    <row r="36" spans="1:9" ht="15" customHeight="1" x14ac:dyDescent="0.35">
      <c r="A36" s="53" t="s">
        <v>35</v>
      </c>
      <c r="B36" s="54" t="s">
        <v>107</v>
      </c>
      <c r="C36" s="55">
        <f t="shared" si="0"/>
        <v>1</v>
      </c>
      <c r="D36" s="55"/>
      <c r="E36" s="74"/>
      <c r="F36" s="56">
        <f t="shared" si="1"/>
        <v>1</v>
      </c>
      <c r="G36" s="72"/>
      <c r="H36" s="64" t="s">
        <v>209</v>
      </c>
    </row>
    <row r="37" spans="1:9" ht="15" customHeight="1" x14ac:dyDescent="0.35">
      <c r="A37" s="49" t="s">
        <v>36</v>
      </c>
      <c r="B37" s="50"/>
      <c r="C37" s="50"/>
      <c r="D37" s="65"/>
      <c r="E37" s="65"/>
      <c r="F37" s="66"/>
      <c r="G37" s="73"/>
      <c r="H37" s="50"/>
    </row>
    <row r="38" spans="1:9" ht="15" customHeight="1" x14ac:dyDescent="0.35">
      <c r="A38" s="53" t="s">
        <v>37</v>
      </c>
      <c r="B38" s="54" t="s">
        <v>107</v>
      </c>
      <c r="C38" s="55">
        <f t="shared" si="0"/>
        <v>1</v>
      </c>
      <c r="D38" s="55"/>
      <c r="E38" s="74"/>
      <c r="F38" s="56">
        <f t="shared" si="1"/>
        <v>1</v>
      </c>
      <c r="G38" s="72"/>
      <c r="H38" s="64" t="s">
        <v>179</v>
      </c>
    </row>
    <row r="39" spans="1:9" ht="15" customHeight="1" x14ac:dyDescent="0.35">
      <c r="A39" s="53" t="s">
        <v>38</v>
      </c>
      <c r="B39" s="54" t="s">
        <v>107</v>
      </c>
      <c r="C39" s="55">
        <f t="shared" si="0"/>
        <v>1</v>
      </c>
      <c r="D39" s="55"/>
      <c r="E39" s="74"/>
      <c r="F39" s="56">
        <f t="shared" si="1"/>
        <v>1</v>
      </c>
      <c r="G39" s="72"/>
      <c r="H39" s="64" t="s">
        <v>299</v>
      </c>
      <c r="I39" s="46" t="s">
        <v>338</v>
      </c>
    </row>
    <row r="40" spans="1:9" ht="15" customHeight="1" x14ac:dyDescent="0.35">
      <c r="A40" s="53" t="s">
        <v>39</v>
      </c>
      <c r="B40" s="54" t="s">
        <v>107</v>
      </c>
      <c r="C40" s="55">
        <f t="shared" si="0"/>
        <v>1</v>
      </c>
      <c r="D40" s="55"/>
      <c r="E40" s="74"/>
      <c r="F40" s="56">
        <f t="shared" si="1"/>
        <v>1</v>
      </c>
      <c r="G40" s="72"/>
      <c r="H40" s="75" t="s">
        <v>314</v>
      </c>
      <c r="I40" s="46" t="s">
        <v>338</v>
      </c>
    </row>
    <row r="41" spans="1:9" ht="15" customHeight="1" x14ac:dyDescent="0.35">
      <c r="A41" s="53" t="s">
        <v>40</v>
      </c>
      <c r="B41" s="54" t="s">
        <v>107</v>
      </c>
      <c r="C41" s="55">
        <f t="shared" si="0"/>
        <v>1</v>
      </c>
      <c r="D41" s="55"/>
      <c r="E41" s="74"/>
      <c r="F41" s="56">
        <f t="shared" si="1"/>
        <v>1</v>
      </c>
      <c r="G41" s="72"/>
      <c r="H41" s="64" t="s">
        <v>261</v>
      </c>
    </row>
    <row r="42" spans="1:9" ht="15" customHeight="1" x14ac:dyDescent="0.35">
      <c r="A42" s="53" t="s">
        <v>41</v>
      </c>
      <c r="B42" s="54" t="s">
        <v>107</v>
      </c>
      <c r="C42" s="55">
        <f t="shared" si="0"/>
        <v>1</v>
      </c>
      <c r="D42" s="55"/>
      <c r="E42" s="74"/>
      <c r="F42" s="56">
        <f t="shared" si="1"/>
        <v>1</v>
      </c>
      <c r="G42" s="72"/>
      <c r="H42" s="64" t="s">
        <v>180</v>
      </c>
    </row>
    <row r="43" spans="1:9" ht="15" customHeight="1" x14ac:dyDescent="0.35">
      <c r="A43" s="53" t="s">
        <v>42</v>
      </c>
      <c r="B43" s="54" t="s">
        <v>107</v>
      </c>
      <c r="C43" s="55">
        <f t="shared" si="0"/>
        <v>1</v>
      </c>
      <c r="D43" s="55"/>
      <c r="E43" s="74"/>
      <c r="F43" s="56">
        <f t="shared" si="1"/>
        <v>1</v>
      </c>
      <c r="G43" s="72"/>
      <c r="H43" s="64" t="s">
        <v>315</v>
      </c>
      <c r="I43" s="46" t="s">
        <v>338</v>
      </c>
    </row>
    <row r="44" spans="1:9" ht="15" customHeight="1" x14ac:dyDescent="0.35">
      <c r="A44" s="53" t="s">
        <v>43</v>
      </c>
      <c r="B44" s="54" t="s">
        <v>108</v>
      </c>
      <c r="C44" s="55">
        <f t="shared" si="0"/>
        <v>0</v>
      </c>
      <c r="D44" s="55"/>
      <c r="E44" s="74"/>
      <c r="F44" s="56">
        <f t="shared" si="1"/>
        <v>0</v>
      </c>
      <c r="G44" s="72" t="s">
        <v>344</v>
      </c>
      <c r="H44" s="64" t="s">
        <v>293</v>
      </c>
      <c r="I44" s="46" t="s">
        <v>338</v>
      </c>
    </row>
    <row r="45" spans="1:9" ht="15" customHeight="1" x14ac:dyDescent="0.35">
      <c r="A45" s="53" t="s">
        <v>44</v>
      </c>
      <c r="B45" s="54" t="s">
        <v>107</v>
      </c>
      <c r="C45" s="55">
        <f t="shared" si="0"/>
        <v>1</v>
      </c>
      <c r="D45" s="55"/>
      <c r="E45" s="74"/>
      <c r="F45" s="56">
        <f t="shared" si="1"/>
        <v>1</v>
      </c>
      <c r="G45" s="72"/>
      <c r="H45" s="64" t="s">
        <v>262</v>
      </c>
      <c r="I45" s="46" t="s">
        <v>338</v>
      </c>
    </row>
    <row r="46" spans="1:9" ht="15" customHeight="1" x14ac:dyDescent="0.35">
      <c r="A46" s="49" t="s">
        <v>45</v>
      </c>
      <c r="B46" s="50"/>
      <c r="C46" s="50"/>
      <c r="D46" s="65"/>
      <c r="E46" s="65"/>
      <c r="F46" s="66"/>
      <c r="G46" s="73"/>
      <c r="H46" s="76"/>
    </row>
    <row r="47" spans="1:9" ht="15" customHeight="1" x14ac:dyDescent="0.35">
      <c r="A47" s="53" t="s">
        <v>46</v>
      </c>
      <c r="B47" s="54" t="s">
        <v>107</v>
      </c>
      <c r="C47" s="55">
        <f t="shared" si="0"/>
        <v>1</v>
      </c>
      <c r="D47" s="55"/>
      <c r="E47" s="74"/>
      <c r="F47" s="56">
        <f t="shared" si="1"/>
        <v>1</v>
      </c>
      <c r="G47" s="72"/>
      <c r="H47" s="64" t="s">
        <v>181</v>
      </c>
    </row>
    <row r="48" spans="1:9" ht="15" customHeight="1" x14ac:dyDescent="0.35">
      <c r="A48" s="53" t="s">
        <v>47</v>
      </c>
      <c r="B48" s="54" t="s">
        <v>107</v>
      </c>
      <c r="C48" s="55">
        <f t="shared" si="0"/>
        <v>1</v>
      </c>
      <c r="D48" s="55"/>
      <c r="E48" s="74"/>
      <c r="F48" s="56">
        <f t="shared" si="1"/>
        <v>1</v>
      </c>
      <c r="G48" s="72"/>
      <c r="H48" s="63" t="s">
        <v>294</v>
      </c>
    </row>
    <row r="49" spans="1:9" ht="15" customHeight="1" x14ac:dyDescent="0.35">
      <c r="A49" s="53" t="s">
        <v>48</v>
      </c>
      <c r="B49" s="54" t="s">
        <v>107</v>
      </c>
      <c r="C49" s="55">
        <f t="shared" si="0"/>
        <v>1</v>
      </c>
      <c r="D49" s="55"/>
      <c r="E49" s="74"/>
      <c r="F49" s="56">
        <f t="shared" si="1"/>
        <v>1</v>
      </c>
      <c r="G49" s="72"/>
      <c r="H49" s="64" t="s">
        <v>182</v>
      </c>
      <c r="I49" s="46" t="s">
        <v>338</v>
      </c>
    </row>
    <row r="50" spans="1:9" ht="15" customHeight="1" x14ac:dyDescent="0.35">
      <c r="A50" s="53" t="s">
        <v>49</v>
      </c>
      <c r="B50" s="54" t="s">
        <v>107</v>
      </c>
      <c r="C50" s="55">
        <f t="shared" si="0"/>
        <v>1</v>
      </c>
      <c r="D50" s="55"/>
      <c r="E50" s="74"/>
      <c r="F50" s="56">
        <f t="shared" si="1"/>
        <v>1</v>
      </c>
      <c r="G50" s="72"/>
      <c r="H50" s="64" t="s">
        <v>183</v>
      </c>
    </row>
    <row r="51" spans="1:9" ht="15" customHeight="1" x14ac:dyDescent="0.35">
      <c r="A51" s="70" t="s">
        <v>50</v>
      </c>
      <c r="B51" s="54" t="s">
        <v>107</v>
      </c>
      <c r="C51" s="55">
        <f t="shared" si="0"/>
        <v>1</v>
      </c>
      <c r="D51" s="55"/>
      <c r="E51" s="74"/>
      <c r="F51" s="56">
        <f t="shared" si="1"/>
        <v>1</v>
      </c>
      <c r="G51" s="72"/>
      <c r="H51" s="64" t="s">
        <v>240</v>
      </c>
      <c r="I51" s="46" t="s">
        <v>338</v>
      </c>
    </row>
    <row r="52" spans="1:9" ht="15" customHeight="1" x14ac:dyDescent="0.35">
      <c r="A52" s="53" t="s">
        <v>51</v>
      </c>
      <c r="B52" s="54" t="s">
        <v>107</v>
      </c>
      <c r="C52" s="55">
        <f t="shared" si="0"/>
        <v>1</v>
      </c>
      <c r="D52" s="55"/>
      <c r="E52" s="74"/>
      <c r="F52" s="56">
        <f t="shared" si="1"/>
        <v>1</v>
      </c>
      <c r="G52" s="72"/>
      <c r="H52" s="60" t="s">
        <v>210</v>
      </c>
    </row>
    <row r="53" spans="1:9" ht="15" customHeight="1" x14ac:dyDescent="0.35">
      <c r="A53" s="53" t="s">
        <v>52</v>
      </c>
      <c r="B53" s="54" t="s">
        <v>107</v>
      </c>
      <c r="C53" s="55">
        <f t="shared" si="0"/>
        <v>1</v>
      </c>
      <c r="D53" s="55"/>
      <c r="E53" s="74"/>
      <c r="F53" s="56">
        <f t="shared" si="1"/>
        <v>1</v>
      </c>
      <c r="G53" s="72"/>
      <c r="H53" s="64" t="s">
        <v>211</v>
      </c>
      <c r="I53" s="46" t="s">
        <v>338</v>
      </c>
    </row>
    <row r="54" spans="1:9" ht="15" customHeight="1" x14ac:dyDescent="0.35">
      <c r="A54" s="49" t="s">
        <v>53</v>
      </c>
      <c r="B54" s="50"/>
      <c r="C54" s="50"/>
      <c r="D54" s="65"/>
      <c r="E54" s="65"/>
      <c r="F54" s="66"/>
      <c r="G54" s="73"/>
      <c r="H54" s="76"/>
    </row>
    <row r="55" spans="1:9" ht="15" customHeight="1" x14ac:dyDescent="0.35">
      <c r="A55" s="53" t="s">
        <v>54</v>
      </c>
      <c r="B55" s="54" t="s">
        <v>107</v>
      </c>
      <c r="C55" s="55">
        <f t="shared" si="0"/>
        <v>1</v>
      </c>
      <c r="D55" s="55"/>
      <c r="E55" s="74"/>
      <c r="F55" s="56">
        <f t="shared" si="1"/>
        <v>1</v>
      </c>
      <c r="G55" s="72"/>
      <c r="H55" s="64" t="s">
        <v>316</v>
      </c>
    </row>
    <row r="56" spans="1:9" s="36" customFormat="1" ht="15" customHeight="1" x14ac:dyDescent="0.25">
      <c r="A56" s="53" t="s">
        <v>55</v>
      </c>
      <c r="B56" s="129" t="s">
        <v>107</v>
      </c>
      <c r="C56" s="55">
        <f t="shared" si="0"/>
        <v>1</v>
      </c>
      <c r="D56" s="55"/>
      <c r="E56" s="130"/>
      <c r="F56" s="56">
        <f t="shared" si="1"/>
        <v>1</v>
      </c>
      <c r="G56" s="128"/>
      <c r="H56" s="72" t="s">
        <v>517</v>
      </c>
      <c r="I56" s="80"/>
    </row>
    <row r="57" spans="1:9" ht="15" customHeight="1" x14ac:dyDescent="0.35">
      <c r="A57" s="53" t="s">
        <v>56</v>
      </c>
      <c r="B57" s="54" t="s">
        <v>108</v>
      </c>
      <c r="C57" s="55">
        <f t="shared" si="0"/>
        <v>0</v>
      </c>
      <c r="D57" s="55"/>
      <c r="E57" s="74"/>
      <c r="F57" s="56">
        <f t="shared" si="1"/>
        <v>0</v>
      </c>
      <c r="G57" s="72" t="s">
        <v>345</v>
      </c>
      <c r="H57" s="64" t="s">
        <v>184</v>
      </c>
    </row>
    <row r="58" spans="1:9" s="25" customFormat="1" ht="15" customHeight="1" x14ac:dyDescent="0.35">
      <c r="A58" s="53" t="s">
        <v>57</v>
      </c>
      <c r="B58" s="54" t="s">
        <v>108</v>
      </c>
      <c r="C58" s="55">
        <f t="shared" si="0"/>
        <v>0</v>
      </c>
      <c r="D58" s="55"/>
      <c r="E58" s="74"/>
      <c r="F58" s="56">
        <f t="shared" si="1"/>
        <v>0</v>
      </c>
      <c r="G58" s="72" t="s">
        <v>345</v>
      </c>
      <c r="H58" s="64" t="s">
        <v>212</v>
      </c>
      <c r="I58" s="46"/>
    </row>
    <row r="59" spans="1:9" ht="15" customHeight="1" x14ac:dyDescent="0.35">
      <c r="A59" s="53" t="s">
        <v>58</v>
      </c>
      <c r="B59" s="54" t="s">
        <v>107</v>
      </c>
      <c r="C59" s="55">
        <f t="shared" si="0"/>
        <v>1</v>
      </c>
      <c r="D59" s="55"/>
      <c r="E59" s="74"/>
      <c r="F59" s="56">
        <f t="shared" si="1"/>
        <v>1</v>
      </c>
      <c r="G59" s="72"/>
      <c r="H59" s="64" t="s">
        <v>185</v>
      </c>
    </row>
    <row r="60" spans="1:9" ht="15" customHeight="1" x14ac:dyDescent="0.35">
      <c r="A60" s="53" t="s">
        <v>59</v>
      </c>
      <c r="B60" s="54" t="s">
        <v>107</v>
      </c>
      <c r="C60" s="55">
        <f t="shared" si="0"/>
        <v>1</v>
      </c>
      <c r="D60" s="55"/>
      <c r="E60" s="74"/>
      <c r="F60" s="56">
        <f t="shared" si="1"/>
        <v>1</v>
      </c>
      <c r="G60" s="72"/>
      <c r="H60" s="64" t="s">
        <v>263</v>
      </c>
    </row>
    <row r="61" spans="1:9" ht="15" customHeight="1" x14ac:dyDescent="0.35">
      <c r="A61" s="53" t="s">
        <v>60</v>
      </c>
      <c r="B61" s="54" t="s">
        <v>107</v>
      </c>
      <c r="C61" s="55">
        <f t="shared" si="0"/>
        <v>1</v>
      </c>
      <c r="D61" s="55"/>
      <c r="E61" s="74"/>
      <c r="F61" s="56">
        <f t="shared" si="1"/>
        <v>1</v>
      </c>
      <c r="G61" s="72"/>
      <c r="H61" s="64" t="s">
        <v>317</v>
      </c>
    </row>
    <row r="62" spans="1:9" ht="15" customHeight="1" x14ac:dyDescent="0.35">
      <c r="A62" s="53" t="s">
        <v>61</v>
      </c>
      <c r="B62" s="54" t="s">
        <v>107</v>
      </c>
      <c r="C62" s="55">
        <f t="shared" si="0"/>
        <v>1</v>
      </c>
      <c r="D62" s="55"/>
      <c r="E62" s="74"/>
      <c r="F62" s="56">
        <f t="shared" si="1"/>
        <v>1</v>
      </c>
      <c r="G62" s="72"/>
      <c r="H62" s="60" t="s">
        <v>318</v>
      </c>
    </row>
    <row r="63" spans="1:9" ht="15" customHeight="1" x14ac:dyDescent="0.35">
      <c r="A63" s="53" t="s">
        <v>62</v>
      </c>
      <c r="B63" s="54" t="s">
        <v>107</v>
      </c>
      <c r="C63" s="55">
        <f t="shared" si="0"/>
        <v>1</v>
      </c>
      <c r="D63" s="55"/>
      <c r="E63" s="74"/>
      <c r="F63" s="56">
        <f t="shared" si="1"/>
        <v>1</v>
      </c>
      <c r="G63" s="72"/>
      <c r="H63" s="64" t="s">
        <v>264</v>
      </c>
    </row>
    <row r="64" spans="1:9" ht="15" customHeight="1" x14ac:dyDescent="0.35">
      <c r="A64" s="53" t="s">
        <v>63</v>
      </c>
      <c r="B64" s="54" t="s">
        <v>107</v>
      </c>
      <c r="C64" s="55">
        <f t="shared" si="0"/>
        <v>1</v>
      </c>
      <c r="D64" s="55"/>
      <c r="E64" s="74"/>
      <c r="F64" s="56">
        <f t="shared" si="1"/>
        <v>1</v>
      </c>
      <c r="G64" s="72"/>
      <c r="H64" s="64" t="s">
        <v>186</v>
      </c>
    </row>
    <row r="65" spans="1:9" ht="15" customHeight="1" x14ac:dyDescent="0.35">
      <c r="A65" s="53" t="s">
        <v>64</v>
      </c>
      <c r="B65" s="54" t="s">
        <v>108</v>
      </c>
      <c r="C65" s="55">
        <f t="shared" si="0"/>
        <v>0</v>
      </c>
      <c r="D65" s="55"/>
      <c r="E65" s="74"/>
      <c r="F65" s="56">
        <f t="shared" si="1"/>
        <v>0</v>
      </c>
      <c r="G65" s="72" t="s">
        <v>345</v>
      </c>
      <c r="H65" s="64" t="s">
        <v>187</v>
      </c>
      <c r="I65" s="46" t="s">
        <v>338</v>
      </c>
    </row>
    <row r="66" spans="1:9" ht="15" customHeight="1" x14ac:dyDescent="0.35">
      <c r="A66" s="53" t="s">
        <v>65</v>
      </c>
      <c r="B66" s="54" t="s">
        <v>107</v>
      </c>
      <c r="C66" s="55">
        <f t="shared" si="0"/>
        <v>1</v>
      </c>
      <c r="D66" s="55"/>
      <c r="E66" s="74"/>
      <c r="F66" s="56">
        <f t="shared" si="1"/>
        <v>1</v>
      </c>
      <c r="G66" s="72"/>
      <c r="H66" s="64" t="s">
        <v>295</v>
      </c>
    </row>
    <row r="67" spans="1:9" ht="15" customHeight="1" x14ac:dyDescent="0.35">
      <c r="A67" s="53" t="s">
        <v>66</v>
      </c>
      <c r="B67" s="54" t="s">
        <v>107</v>
      </c>
      <c r="C67" s="55">
        <f t="shared" si="0"/>
        <v>1</v>
      </c>
      <c r="D67" s="55"/>
      <c r="E67" s="74"/>
      <c r="F67" s="56">
        <f t="shared" si="1"/>
        <v>1</v>
      </c>
      <c r="G67" s="72"/>
      <c r="H67" s="64" t="s">
        <v>265</v>
      </c>
    </row>
    <row r="68" spans="1:9" ht="15" customHeight="1" x14ac:dyDescent="0.35">
      <c r="A68" s="53" t="s">
        <v>67</v>
      </c>
      <c r="B68" s="54" t="s">
        <v>107</v>
      </c>
      <c r="C68" s="55">
        <f t="shared" si="0"/>
        <v>1</v>
      </c>
      <c r="D68" s="55"/>
      <c r="E68" s="74"/>
      <c r="F68" s="56">
        <f t="shared" si="1"/>
        <v>1</v>
      </c>
      <c r="G68" s="72"/>
      <c r="H68" s="64" t="s">
        <v>188</v>
      </c>
    </row>
    <row r="69" spans="1:9" ht="15" customHeight="1" x14ac:dyDescent="0.35">
      <c r="A69" s="49" t="s">
        <v>68</v>
      </c>
      <c r="B69" s="50"/>
      <c r="C69" s="50"/>
      <c r="D69" s="65"/>
      <c r="E69" s="65"/>
      <c r="F69" s="66"/>
      <c r="G69" s="73"/>
      <c r="H69" s="76"/>
    </row>
    <row r="70" spans="1:9" ht="15" customHeight="1" x14ac:dyDescent="0.35">
      <c r="A70" s="53" t="s">
        <v>69</v>
      </c>
      <c r="B70" s="54" t="s">
        <v>107</v>
      </c>
      <c r="C70" s="55">
        <f t="shared" si="0"/>
        <v>1</v>
      </c>
      <c r="D70" s="55"/>
      <c r="E70" s="74"/>
      <c r="F70" s="56">
        <f t="shared" si="1"/>
        <v>1</v>
      </c>
      <c r="G70" s="72"/>
      <c r="H70" s="64" t="s">
        <v>266</v>
      </c>
    </row>
    <row r="71" spans="1:9" ht="15" customHeight="1" x14ac:dyDescent="0.35">
      <c r="A71" s="53" t="s">
        <v>70</v>
      </c>
      <c r="B71" s="54" t="s">
        <v>107</v>
      </c>
      <c r="C71" s="55">
        <f t="shared" si="0"/>
        <v>1</v>
      </c>
      <c r="D71" s="55"/>
      <c r="E71" s="74"/>
      <c r="F71" s="56">
        <f t="shared" si="1"/>
        <v>1</v>
      </c>
      <c r="G71" s="72"/>
      <c r="H71" s="60" t="s">
        <v>213</v>
      </c>
    </row>
    <row r="72" spans="1:9" ht="15" customHeight="1" x14ac:dyDescent="0.35">
      <c r="A72" s="53" t="s">
        <v>71</v>
      </c>
      <c r="B72" s="54" t="s">
        <v>107</v>
      </c>
      <c r="C72" s="55">
        <f t="shared" ref="C72:C98" si="2">IF(B72="Да, размещен",1,0)</f>
        <v>1</v>
      </c>
      <c r="D72" s="55"/>
      <c r="E72" s="74"/>
      <c r="F72" s="56">
        <f t="shared" ref="F72:F98" si="3">C72*(1-D72)*(1-E72)</f>
        <v>1</v>
      </c>
      <c r="G72" s="72"/>
      <c r="H72" s="64" t="s">
        <v>319</v>
      </c>
    </row>
    <row r="73" spans="1:9" ht="15" customHeight="1" x14ac:dyDescent="0.35">
      <c r="A73" s="53" t="s">
        <v>72</v>
      </c>
      <c r="B73" s="54" t="s">
        <v>107</v>
      </c>
      <c r="C73" s="55">
        <f t="shared" si="2"/>
        <v>1</v>
      </c>
      <c r="D73" s="55"/>
      <c r="E73" s="74"/>
      <c r="F73" s="56">
        <f t="shared" si="3"/>
        <v>1</v>
      </c>
      <c r="G73" s="72" t="s">
        <v>492</v>
      </c>
      <c r="H73" s="64" t="s">
        <v>189</v>
      </c>
    </row>
    <row r="74" spans="1:9" ht="15" customHeight="1" x14ac:dyDescent="0.35">
      <c r="A74" s="53" t="s">
        <v>73</v>
      </c>
      <c r="B74" s="54" t="s">
        <v>107</v>
      </c>
      <c r="C74" s="55">
        <f t="shared" si="2"/>
        <v>1</v>
      </c>
      <c r="D74" s="55"/>
      <c r="E74" s="74"/>
      <c r="F74" s="56">
        <f t="shared" si="3"/>
        <v>1</v>
      </c>
      <c r="G74" s="59"/>
      <c r="H74" s="72" t="s">
        <v>214</v>
      </c>
      <c r="I74" s="46" t="s">
        <v>338</v>
      </c>
    </row>
    <row r="75" spans="1:9" ht="15" customHeight="1" x14ac:dyDescent="0.35">
      <c r="A75" s="53" t="s">
        <v>74</v>
      </c>
      <c r="B75" s="54" t="s">
        <v>107</v>
      </c>
      <c r="C75" s="55">
        <f t="shared" si="2"/>
        <v>1</v>
      </c>
      <c r="D75" s="55"/>
      <c r="E75" s="74"/>
      <c r="F75" s="56">
        <f t="shared" si="3"/>
        <v>1</v>
      </c>
      <c r="G75" s="72"/>
      <c r="H75" s="64" t="s">
        <v>190</v>
      </c>
      <c r="I75" s="46" t="s">
        <v>338</v>
      </c>
    </row>
    <row r="76" spans="1:9" ht="15" customHeight="1" x14ac:dyDescent="0.35">
      <c r="A76" s="49" t="s">
        <v>75</v>
      </c>
      <c r="B76" s="50"/>
      <c r="C76" s="50"/>
      <c r="D76" s="65"/>
      <c r="E76" s="65"/>
      <c r="F76" s="66"/>
      <c r="G76" s="73"/>
      <c r="H76" s="76"/>
    </row>
    <row r="77" spans="1:9" ht="15" customHeight="1" x14ac:dyDescent="0.35">
      <c r="A77" s="53" t="s">
        <v>76</v>
      </c>
      <c r="B77" s="54" t="s">
        <v>107</v>
      </c>
      <c r="C77" s="55">
        <f t="shared" si="2"/>
        <v>1</v>
      </c>
      <c r="D77" s="55"/>
      <c r="E77" s="74"/>
      <c r="F77" s="56">
        <f t="shared" si="3"/>
        <v>1</v>
      </c>
      <c r="G77" s="72"/>
      <c r="H77" s="64" t="s">
        <v>191</v>
      </c>
    </row>
    <row r="78" spans="1:9" ht="15" customHeight="1" x14ac:dyDescent="0.35">
      <c r="A78" s="53" t="s">
        <v>78</v>
      </c>
      <c r="B78" s="54" t="s">
        <v>107</v>
      </c>
      <c r="C78" s="55">
        <f t="shared" si="2"/>
        <v>1</v>
      </c>
      <c r="D78" s="55"/>
      <c r="E78" s="74"/>
      <c r="F78" s="56">
        <f t="shared" si="3"/>
        <v>1</v>
      </c>
      <c r="G78" s="72"/>
      <c r="H78" s="64" t="s">
        <v>192</v>
      </c>
    </row>
    <row r="79" spans="1:9" ht="15" customHeight="1" x14ac:dyDescent="0.35">
      <c r="A79" s="53" t="s">
        <v>79</v>
      </c>
      <c r="B79" s="54" t="s">
        <v>107</v>
      </c>
      <c r="C79" s="55">
        <f t="shared" si="2"/>
        <v>1</v>
      </c>
      <c r="D79" s="55"/>
      <c r="E79" s="74"/>
      <c r="F79" s="56">
        <f t="shared" si="3"/>
        <v>1</v>
      </c>
      <c r="G79" s="72"/>
      <c r="H79" s="64" t="s">
        <v>320</v>
      </c>
      <c r="I79" s="46" t="s">
        <v>338</v>
      </c>
    </row>
    <row r="80" spans="1:9" ht="15" customHeight="1" x14ac:dyDescent="0.35">
      <c r="A80" s="53" t="s">
        <v>80</v>
      </c>
      <c r="B80" s="54" t="s">
        <v>107</v>
      </c>
      <c r="C80" s="55">
        <f t="shared" si="2"/>
        <v>1</v>
      </c>
      <c r="D80" s="55"/>
      <c r="E80" s="74"/>
      <c r="F80" s="56">
        <f t="shared" si="3"/>
        <v>1</v>
      </c>
      <c r="G80" s="72"/>
      <c r="H80" s="77" t="s">
        <v>296</v>
      </c>
      <c r="I80" s="46" t="s">
        <v>338</v>
      </c>
    </row>
    <row r="81" spans="1:9" ht="15" customHeight="1" x14ac:dyDescent="0.35">
      <c r="A81" s="53" t="s">
        <v>82</v>
      </c>
      <c r="B81" s="54" t="s">
        <v>107</v>
      </c>
      <c r="C81" s="55">
        <f t="shared" si="2"/>
        <v>1</v>
      </c>
      <c r="D81" s="55"/>
      <c r="E81" s="74"/>
      <c r="F81" s="56">
        <f t="shared" si="3"/>
        <v>1</v>
      </c>
      <c r="G81" s="72"/>
      <c r="H81" s="64" t="s">
        <v>321</v>
      </c>
      <c r="I81" s="46" t="s">
        <v>338</v>
      </c>
    </row>
    <row r="82" spans="1:9" ht="15" customHeight="1" x14ac:dyDescent="0.35">
      <c r="A82" s="53" t="s">
        <v>83</v>
      </c>
      <c r="B82" s="54" t="s">
        <v>107</v>
      </c>
      <c r="C82" s="55">
        <f t="shared" si="2"/>
        <v>1</v>
      </c>
      <c r="D82" s="55"/>
      <c r="E82" s="74"/>
      <c r="F82" s="56">
        <f t="shared" si="3"/>
        <v>1</v>
      </c>
      <c r="G82" s="72"/>
      <c r="H82" s="64" t="s">
        <v>194</v>
      </c>
    </row>
    <row r="83" spans="1:9" ht="15" customHeight="1" x14ac:dyDescent="0.35">
      <c r="A83" s="53" t="s">
        <v>434</v>
      </c>
      <c r="B83" s="54" t="s">
        <v>108</v>
      </c>
      <c r="C83" s="55">
        <f t="shared" si="2"/>
        <v>0</v>
      </c>
      <c r="D83" s="55"/>
      <c r="E83" s="74"/>
      <c r="F83" s="56">
        <f t="shared" si="3"/>
        <v>0</v>
      </c>
      <c r="G83" s="72" t="s">
        <v>350</v>
      </c>
      <c r="H83" s="64" t="s">
        <v>298</v>
      </c>
    </row>
    <row r="84" spans="1:9" ht="15" customHeight="1" x14ac:dyDescent="0.35">
      <c r="A84" s="53" t="s">
        <v>84</v>
      </c>
      <c r="B84" s="54" t="s">
        <v>107</v>
      </c>
      <c r="C84" s="55">
        <f t="shared" si="2"/>
        <v>1</v>
      </c>
      <c r="D84" s="55"/>
      <c r="E84" s="74"/>
      <c r="F84" s="56">
        <f t="shared" si="3"/>
        <v>1</v>
      </c>
      <c r="G84" s="72"/>
      <c r="H84" s="77" t="s">
        <v>215</v>
      </c>
    </row>
    <row r="85" spans="1:9" ht="15" customHeight="1" x14ac:dyDescent="0.35">
      <c r="A85" s="53" t="s">
        <v>85</v>
      </c>
      <c r="B85" s="54" t="s">
        <v>107</v>
      </c>
      <c r="C85" s="55">
        <f t="shared" si="2"/>
        <v>1</v>
      </c>
      <c r="D85" s="55"/>
      <c r="E85" s="74"/>
      <c r="F85" s="56">
        <f t="shared" si="3"/>
        <v>1</v>
      </c>
      <c r="G85" s="72"/>
      <c r="H85" s="72" t="s">
        <v>195</v>
      </c>
    </row>
    <row r="86" spans="1:9" ht="15" customHeight="1" x14ac:dyDescent="0.35">
      <c r="A86" s="53" t="s">
        <v>86</v>
      </c>
      <c r="B86" s="54" t="s">
        <v>107</v>
      </c>
      <c r="C86" s="55">
        <f t="shared" si="2"/>
        <v>1</v>
      </c>
      <c r="D86" s="55"/>
      <c r="E86" s="74"/>
      <c r="F86" s="56">
        <f t="shared" si="3"/>
        <v>1</v>
      </c>
      <c r="G86" s="72"/>
      <c r="H86" s="64" t="s">
        <v>322</v>
      </c>
      <c r="I86" s="46" t="s">
        <v>338</v>
      </c>
    </row>
    <row r="87" spans="1:9" ht="15" customHeight="1" x14ac:dyDescent="0.35">
      <c r="A87" s="49" t="s">
        <v>87</v>
      </c>
      <c r="B87" s="50"/>
      <c r="C87" s="50"/>
      <c r="D87" s="65"/>
      <c r="E87" s="65"/>
      <c r="F87" s="66"/>
      <c r="G87" s="73"/>
      <c r="H87" s="76"/>
    </row>
    <row r="88" spans="1:9" ht="15" customHeight="1" x14ac:dyDescent="0.35">
      <c r="A88" s="53" t="s">
        <v>77</v>
      </c>
      <c r="B88" s="54" t="s">
        <v>107</v>
      </c>
      <c r="C88" s="55">
        <f>IF(B88="Да, размещен",1,0)</f>
        <v>1</v>
      </c>
      <c r="D88" s="55"/>
      <c r="E88" s="74"/>
      <c r="F88" s="56">
        <f>C88*(1-D88)*(1-E88)</f>
        <v>1</v>
      </c>
      <c r="G88" s="72"/>
      <c r="H88" s="64" t="s">
        <v>323</v>
      </c>
    </row>
    <row r="89" spans="1:9" ht="15" customHeight="1" x14ac:dyDescent="0.35">
      <c r="A89" s="53" t="s">
        <v>88</v>
      </c>
      <c r="B89" s="54" t="s">
        <v>107</v>
      </c>
      <c r="C89" s="55">
        <f>IF(B89="Да, размещен",1,0)</f>
        <v>1</v>
      </c>
      <c r="D89" s="55"/>
      <c r="E89" s="78"/>
      <c r="F89" s="56">
        <f t="shared" si="3"/>
        <v>1</v>
      </c>
      <c r="G89" s="72"/>
      <c r="H89" s="64" t="s">
        <v>196</v>
      </c>
    </row>
    <row r="90" spans="1:9" ht="15" customHeight="1" x14ac:dyDescent="0.35">
      <c r="A90" s="53" t="s">
        <v>81</v>
      </c>
      <c r="B90" s="54" t="s">
        <v>107</v>
      </c>
      <c r="C90" s="55">
        <f>IF(B90="Да, размещен",1,0)</f>
        <v>1</v>
      </c>
      <c r="D90" s="55"/>
      <c r="E90" s="74"/>
      <c r="F90" s="56">
        <f>C90*(1-D90)*(1-E90)</f>
        <v>1</v>
      </c>
      <c r="G90" s="72"/>
      <c r="H90" s="64" t="s">
        <v>193</v>
      </c>
    </row>
    <row r="91" spans="1:9" ht="15" customHeight="1" x14ac:dyDescent="0.35">
      <c r="A91" s="53" t="s">
        <v>89</v>
      </c>
      <c r="B91" s="54" t="s">
        <v>107</v>
      </c>
      <c r="C91" s="55">
        <f t="shared" si="2"/>
        <v>1</v>
      </c>
      <c r="D91" s="55"/>
      <c r="E91" s="55"/>
      <c r="F91" s="56">
        <f t="shared" si="3"/>
        <v>1</v>
      </c>
      <c r="G91" s="72"/>
      <c r="H91" s="64" t="s">
        <v>216</v>
      </c>
      <c r="I91" s="46" t="s">
        <v>338</v>
      </c>
    </row>
    <row r="92" spans="1:9" ht="15" customHeight="1" x14ac:dyDescent="0.35">
      <c r="A92" s="53" t="s">
        <v>90</v>
      </c>
      <c r="B92" s="54" t="s">
        <v>107</v>
      </c>
      <c r="C92" s="55">
        <f t="shared" si="2"/>
        <v>1</v>
      </c>
      <c r="D92" s="55"/>
      <c r="E92" s="74"/>
      <c r="F92" s="56">
        <f t="shared" si="3"/>
        <v>1</v>
      </c>
      <c r="G92" s="72"/>
      <c r="H92" s="64" t="s">
        <v>324</v>
      </c>
    </row>
    <row r="93" spans="1:9" ht="15" customHeight="1" x14ac:dyDescent="0.35">
      <c r="A93" s="53" t="s">
        <v>91</v>
      </c>
      <c r="B93" s="54" t="s">
        <v>107</v>
      </c>
      <c r="C93" s="55">
        <f t="shared" si="2"/>
        <v>1</v>
      </c>
      <c r="D93" s="55"/>
      <c r="E93" s="74"/>
      <c r="F93" s="56">
        <f t="shared" si="3"/>
        <v>1</v>
      </c>
      <c r="G93" s="72"/>
      <c r="H93" s="64" t="s">
        <v>197</v>
      </c>
    </row>
    <row r="94" spans="1:9" ht="15" customHeight="1" x14ac:dyDescent="0.35">
      <c r="A94" s="53" t="s">
        <v>92</v>
      </c>
      <c r="B94" s="54" t="s">
        <v>107</v>
      </c>
      <c r="C94" s="55">
        <f t="shared" si="2"/>
        <v>1</v>
      </c>
      <c r="D94" s="55"/>
      <c r="E94" s="74"/>
      <c r="F94" s="56">
        <f t="shared" si="3"/>
        <v>1</v>
      </c>
      <c r="G94" s="72"/>
      <c r="H94" s="64" t="s">
        <v>325</v>
      </c>
    </row>
    <row r="95" spans="1:9" ht="15" customHeight="1" x14ac:dyDescent="0.35">
      <c r="A95" s="53" t="s">
        <v>93</v>
      </c>
      <c r="B95" s="54" t="s">
        <v>107</v>
      </c>
      <c r="C95" s="55">
        <f t="shared" si="2"/>
        <v>1</v>
      </c>
      <c r="D95" s="55"/>
      <c r="E95" s="74"/>
      <c r="F95" s="56">
        <f t="shared" si="3"/>
        <v>1</v>
      </c>
      <c r="G95" s="72"/>
      <c r="H95" s="64" t="s">
        <v>326</v>
      </c>
    </row>
    <row r="96" spans="1:9" ht="15" customHeight="1" x14ac:dyDescent="0.35">
      <c r="A96" s="53" t="s">
        <v>94</v>
      </c>
      <c r="B96" s="54" t="s">
        <v>107</v>
      </c>
      <c r="C96" s="55">
        <f t="shared" si="2"/>
        <v>1</v>
      </c>
      <c r="D96" s="55"/>
      <c r="E96" s="74"/>
      <c r="F96" s="56">
        <f t="shared" si="3"/>
        <v>1</v>
      </c>
      <c r="G96" s="72"/>
      <c r="H96" s="64" t="s">
        <v>198</v>
      </c>
    </row>
    <row r="97" spans="1:9" ht="15" customHeight="1" x14ac:dyDescent="0.35">
      <c r="A97" s="53" t="s">
        <v>95</v>
      </c>
      <c r="B97" s="54" t="s">
        <v>107</v>
      </c>
      <c r="C97" s="55">
        <f t="shared" si="2"/>
        <v>1</v>
      </c>
      <c r="D97" s="55"/>
      <c r="E97" s="74"/>
      <c r="F97" s="56">
        <f t="shared" si="3"/>
        <v>1</v>
      </c>
      <c r="G97" s="72"/>
      <c r="H97" s="60" t="s">
        <v>199</v>
      </c>
      <c r="I97" s="46" t="s">
        <v>338</v>
      </c>
    </row>
    <row r="98" spans="1:9" ht="15" customHeight="1" x14ac:dyDescent="0.35">
      <c r="A98" s="53" t="s">
        <v>96</v>
      </c>
      <c r="B98" s="54" t="s">
        <v>107</v>
      </c>
      <c r="C98" s="55">
        <f t="shared" si="2"/>
        <v>1</v>
      </c>
      <c r="D98" s="55"/>
      <c r="E98" s="74"/>
      <c r="F98" s="56">
        <f t="shared" si="3"/>
        <v>1</v>
      </c>
      <c r="G98" s="72"/>
      <c r="H98" s="64" t="s">
        <v>327</v>
      </c>
      <c r="I98" s="46" t="s">
        <v>338</v>
      </c>
    </row>
  </sheetData>
  <autoFilter ref="A6:H6" xr:uid="{00000000-0009-0000-0000-000004000000}"/>
  <mergeCells count="10">
    <mergeCell ref="F4:F5"/>
    <mergeCell ref="A1:H1"/>
    <mergeCell ref="A2:H2"/>
    <mergeCell ref="G3:G5"/>
    <mergeCell ref="C3:F3"/>
    <mergeCell ref="H3:H5"/>
    <mergeCell ref="E4:E5"/>
    <mergeCell ref="A3:A5"/>
    <mergeCell ref="C4:C5"/>
    <mergeCell ref="D4:D5"/>
  </mergeCells>
  <dataValidations count="2">
    <dataValidation type="list" allowBlank="1" showInputMessage="1" showErrorMessage="1" sqref="H6" xr:uid="{00000000-0002-0000-0400-000000000000}">
      <formula1>#REF!</formula1>
    </dataValidation>
    <dataValidation type="list" allowBlank="1" showInputMessage="1" showErrorMessage="1" sqref="B7:B98" xr:uid="{00000000-0002-0000-0400-000001000000}">
      <formula1>$B$4:$B$5</formula1>
    </dataValidation>
  </dataValidations>
  <hyperlinks>
    <hyperlink ref="H20" r:id="rId1" xr:uid="{00000000-0004-0000-0400-000000000000}"/>
    <hyperlink ref="H23" r:id="rId2" xr:uid="{00000000-0004-0000-0400-000001000000}"/>
    <hyperlink ref="H15" r:id="rId3" xr:uid="{00000000-0004-0000-0400-000002000000}"/>
    <hyperlink ref="H27" r:id="rId4" xr:uid="{00000000-0004-0000-0400-000003000000}"/>
    <hyperlink ref="H47" r:id="rId5" xr:uid="{00000000-0004-0000-0400-000004000000}"/>
    <hyperlink ref="H59" r:id="rId6" xr:uid="{00000000-0004-0000-0400-000005000000}"/>
    <hyperlink ref="H10" r:id="rId7" xr:uid="{00000000-0004-0000-0400-000006000000}"/>
    <hyperlink ref="H11" r:id="rId8" xr:uid="{00000000-0004-0000-0400-000007000000}"/>
    <hyperlink ref="H12" r:id="rId9" xr:uid="{00000000-0004-0000-0400-000008000000}"/>
    <hyperlink ref="H14" r:id="rId10" xr:uid="{00000000-0004-0000-0400-000009000000}"/>
    <hyperlink ref="H16" r:id="rId11" xr:uid="{00000000-0004-0000-0400-00000A000000}"/>
    <hyperlink ref="H17" r:id="rId12" xr:uid="{00000000-0004-0000-0400-00000B000000}"/>
    <hyperlink ref="H22" r:id="rId13" xr:uid="{00000000-0004-0000-0400-00000C000000}"/>
    <hyperlink ref="H26" r:id="rId14" xr:uid="{00000000-0004-0000-0400-00000D000000}"/>
    <hyperlink ref="H9" r:id="rId15" xr:uid="{00000000-0004-0000-0400-00000E000000}"/>
    <hyperlink ref="H28" r:id="rId16" xr:uid="{00000000-0004-0000-0400-00000F000000}"/>
    <hyperlink ref="H30" r:id="rId17" xr:uid="{00000000-0004-0000-0400-000010000000}"/>
    <hyperlink ref="H32" r:id="rId18" xr:uid="{00000000-0004-0000-0400-000011000000}"/>
    <hyperlink ref="H33" r:id="rId19" xr:uid="{00000000-0004-0000-0400-000012000000}"/>
    <hyperlink ref="H38" r:id="rId20" xr:uid="{00000000-0004-0000-0400-000013000000}"/>
    <hyperlink ref="H42" r:id="rId21" xr:uid="{00000000-0004-0000-0400-000014000000}"/>
    <hyperlink ref="H50" r:id="rId22" xr:uid="{00000000-0004-0000-0400-000015000000}"/>
    <hyperlink ref="H57" r:id="rId23" xr:uid="{00000000-0004-0000-0400-000016000000}"/>
    <hyperlink ref="H60" r:id="rId24" xr:uid="{00000000-0004-0000-0400-000017000000}"/>
    <hyperlink ref="H61" r:id="rId25" xr:uid="{00000000-0004-0000-0400-000018000000}"/>
    <hyperlink ref="H64" r:id="rId26" xr:uid="{00000000-0004-0000-0400-000019000000}"/>
    <hyperlink ref="H65" r:id="rId27" xr:uid="{00000000-0004-0000-0400-00001A000000}"/>
    <hyperlink ref="H68" r:id="rId28" xr:uid="{00000000-0004-0000-0400-00001B000000}"/>
    <hyperlink ref="H77" r:id="rId29" xr:uid="{00000000-0004-0000-0400-00001C000000}"/>
    <hyperlink ref="H78" r:id="rId30" xr:uid="{00000000-0004-0000-0400-00001D000000}"/>
    <hyperlink ref="H89" r:id="rId31" xr:uid="{00000000-0004-0000-0400-00001E000000}"/>
    <hyperlink ref="H93" r:id="rId32" xr:uid="{00000000-0004-0000-0400-00001F000000}"/>
    <hyperlink ref="H94" r:id="rId33" xr:uid="{00000000-0004-0000-0400-000020000000}"/>
    <hyperlink ref="H29" r:id="rId34" xr:uid="{00000000-0004-0000-0400-000021000000}"/>
    <hyperlink ref="H41" r:id="rId35" xr:uid="{00000000-0004-0000-0400-000022000000}"/>
    <hyperlink ref="H49" r:id="rId36" xr:uid="{00000000-0004-0000-0400-000023000000}"/>
    <hyperlink ref="H55" r:id="rId37" xr:uid="{00000000-0004-0000-0400-000024000000}"/>
    <hyperlink ref="H82" r:id="rId38" xr:uid="{00000000-0004-0000-0400-000025000000}"/>
    <hyperlink ref="H44" r:id="rId39" display="http://www.ksp61.ru/work/plans/" xr:uid="{00000000-0004-0000-0400-000026000000}"/>
    <hyperlink ref="H43" r:id="rId40" xr:uid="{00000000-0004-0000-0400-000027000000}"/>
    <hyperlink ref="H45" r:id="rId41" xr:uid="{00000000-0004-0000-0400-000028000000}"/>
    <hyperlink ref="H8" r:id="rId42" xr:uid="{00000000-0004-0000-0400-000029000000}"/>
    <hyperlink ref="H18" r:id="rId43" xr:uid="{00000000-0004-0000-0400-00002A000000}"/>
    <hyperlink ref="H19" r:id="rId44" xr:uid="{00000000-0004-0000-0400-00002B000000}"/>
    <hyperlink ref="H21" r:id="rId45" xr:uid="{00000000-0004-0000-0400-00002C000000}"/>
    <hyperlink ref="H24" r:id="rId46" xr:uid="{00000000-0004-0000-0400-00002D000000}"/>
    <hyperlink ref="H31" r:id="rId47" xr:uid="{00000000-0004-0000-0400-00002E000000}"/>
    <hyperlink ref="H35" r:id="rId48" xr:uid="{00000000-0004-0000-0400-00002F000000}"/>
    <hyperlink ref="H36" r:id="rId49" xr:uid="{00000000-0004-0000-0400-000030000000}"/>
    <hyperlink ref="H39" r:id="rId50" xr:uid="{00000000-0004-0000-0400-000031000000}"/>
    <hyperlink ref="H40" r:id="rId51" xr:uid="{00000000-0004-0000-0400-000032000000}"/>
    <hyperlink ref="H52" r:id="rId52" xr:uid="{00000000-0004-0000-0400-000033000000}"/>
    <hyperlink ref="H53" r:id="rId53" xr:uid="{00000000-0004-0000-0400-000034000000}"/>
    <hyperlink ref="H72" r:id="rId54" xr:uid="{00000000-0004-0000-0400-000035000000}"/>
    <hyperlink ref="H84" r:id="rId55" xr:uid="{00000000-0004-0000-0400-000036000000}"/>
    <hyperlink ref="H85" r:id="rId56" xr:uid="{00000000-0004-0000-0400-000037000000}"/>
    <hyperlink ref="H92" r:id="rId57" xr:uid="{00000000-0004-0000-0400-000038000000}"/>
    <hyperlink ref="H91" r:id="rId58" xr:uid="{00000000-0004-0000-0400-000039000000}"/>
    <hyperlink ref="H96" r:id="rId59" xr:uid="{00000000-0004-0000-0400-00003A000000}"/>
    <hyperlink ref="H97" r:id="rId60" xr:uid="{00000000-0004-0000-0400-00003B000000}"/>
    <hyperlink ref="H98" r:id="rId61" xr:uid="{00000000-0004-0000-0400-00003C000000}"/>
    <hyperlink ref="H58" r:id="rId62" xr:uid="{00000000-0004-0000-0400-00003D000000}"/>
    <hyperlink ref="H66" r:id="rId63" xr:uid="{00000000-0004-0000-0400-00003E000000}"/>
    <hyperlink ref="H73" r:id="rId64" xr:uid="{00000000-0004-0000-0400-00003F000000}"/>
    <hyperlink ref="H7" r:id="rId65" xr:uid="{00000000-0004-0000-0400-000040000000}"/>
    <hyperlink ref="H13" r:id="rId66" xr:uid="{00000000-0004-0000-0400-000041000000}"/>
    <hyperlink ref="H62" r:id="rId67" xr:uid="{00000000-0004-0000-0400-000042000000}"/>
    <hyperlink ref="H67" r:id="rId68" xr:uid="{00000000-0004-0000-0400-000043000000}"/>
    <hyperlink ref="H83" r:id="rId69" xr:uid="{00000000-0004-0000-0400-000044000000}"/>
    <hyperlink ref="H88" r:id="rId70" xr:uid="{00000000-0004-0000-0400-000045000000}"/>
    <hyperlink ref="H90" r:id="rId71" xr:uid="{00000000-0004-0000-0400-000046000000}"/>
    <hyperlink ref="H34" r:id="rId72" xr:uid="{00000000-0004-0000-0400-000047000000}"/>
    <hyperlink ref="H51" r:id="rId73" xr:uid="{00000000-0004-0000-0400-000048000000}"/>
    <hyperlink ref="H63" r:id="rId74" xr:uid="{00000000-0004-0000-0400-000049000000}"/>
    <hyperlink ref="H70" r:id="rId75" xr:uid="{00000000-0004-0000-0400-00004A000000}"/>
    <hyperlink ref="H71" r:id="rId76" xr:uid="{00000000-0004-0000-0400-00004B000000}"/>
    <hyperlink ref="H74" r:id="rId77" xr:uid="{00000000-0004-0000-0400-00004C000000}"/>
    <hyperlink ref="H75" r:id="rId78" xr:uid="{00000000-0004-0000-0400-00004D000000}"/>
    <hyperlink ref="H79" r:id="rId79" display="http://www.ksp19.ru/plan_18.html" xr:uid="{00000000-0004-0000-0400-00004E000000}"/>
    <hyperlink ref="H81" r:id="rId80" xr:uid="{00000000-0004-0000-0400-00004F000000}"/>
    <hyperlink ref="H86" r:id="rId81" xr:uid="{00000000-0004-0000-0400-000050000000}"/>
    <hyperlink ref="H95" r:id="rId82" xr:uid="{00000000-0004-0000-0400-000051000000}"/>
    <hyperlink ref="H48" r:id="rId83" xr:uid="{00000000-0004-0000-0400-000052000000}"/>
    <hyperlink ref="H80" r:id="rId84" xr:uid="{00000000-0004-0000-0400-000053000000}"/>
  </hyperlinks>
  <pageMargins left="0.70866141732283472" right="0.70866141732283472" top="0.74803149606299213" bottom="0.74803149606299213" header="0.31496062992125984" footer="0.31496062992125984"/>
  <pageSetup paperSize="9" scale="80" fitToHeight="3" orientation="landscape" r:id="rId85"/>
  <headerFooter>
    <oddFooter>&amp;C&amp;A&amp;R&amp;P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00"/>
  <sheetViews>
    <sheetView zoomScaleNormal="100" workbookViewId="0">
      <pane ySplit="6" topLeftCell="A7" activePane="bottomLeft" state="frozenSplit"/>
      <selection pane="bottomLeft" activeCell="B3" sqref="B3"/>
    </sheetView>
  </sheetViews>
  <sheetFormatPr defaultRowHeight="14.5" x14ac:dyDescent="0.35"/>
  <cols>
    <col min="1" max="1" width="24.6328125" customWidth="1"/>
    <col min="2" max="2" width="44.453125" customWidth="1"/>
    <col min="3" max="3" width="5.6328125" customWidth="1"/>
    <col min="4" max="5" width="4.6328125" customWidth="1"/>
    <col min="6" max="6" width="5.6328125" style="13" customWidth="1"/>
    <col min="7" max="7" width="14.6328125" style="13" customWidth="1"/>
    <col min="8" max="9" width="14.6328125" customWidth="1"/>
    <col min="10" max="10" width="15.26953125" customWidth="1"/>
    <col min="11" max="11" width="16" customWidth="1"/>
    <col min="12" max="14" width="14.6328125" customWidth="1"/>
    <col min="15" max="15" width="15.453125" customWidth="1"/>
    <col min="16" max="16" width="15.54296875" customWidth="1"/>
    <col min="17" max="17" width="14.6328125" customWidth="1"/>
    <col min="18" max="18" width="18.6328125" style="41" customWidth="1"/>
    <col min="19" max="19" width="8.7265625" style="117"/>
  </cols>
  <sheetData>
    <row r="1" spans="1:19" ht="20.149999999999999" customHeight="1" x14ac:dyDescent="0.35">
      <c r="A1" s="38" t="s">
        <v>351</v>
      </c>
      <c r="B1" s="38"/>
      <c r="C1" s="38"/>
      <c r="D1" s="38"/>
      <c r="E1" s="38"/>
      <c r="F1" s="38"/>
      <c r="G1" s="38"/>
      <c r="H1" s="38"/>
      <c r="I1" s="38"/>
      <c r="J1" s="38"/>
      <c r="K1" s="38"/>
      <c r="L1" s="38"/>
      <c r="M1" s="38"/>
      <c r="N1" s="38"/>
      <c r="O1" s="38"/>
      <c r="P1" s="38"/>
      <c r="Q1" s="38"/>
      <c r="R1" s="39"/>
    </row>
    <row r="2" spans="1:19" ht="16.149999999999999" customHeight="1" x14ac:dyDescent="0.35">
      <c r="A2" s="82" t="s">
        <v>647</v>
      </c>
      <c r="B2" s="83"/>
      <c r="C2" s="83"/>
      <c r="D2" s="83"/>
      <c r="E2" s="83"/>
      <c r="F2" s="83"/>
      <c r="G2" s="83"/>
      <c r="H2" s="83"/>
      <c r="I2" s="83"/>
      <c r="J2" s="83"/>
      <c r="K2" s="83"/>
      <c r="L2" s="83"/>
      <c r="M2" s="83"/>
      <c r="N2" s="83"/>
      <c r="O2" s="83"/>
      <c r="P2" s="83"/>
      <c r="Q2" s="83"/>
      <c r="R2" s="84"/>
    </row>
    <row r="3" spans="1:19" ht="72" customHeight="1" x14ac:dyDescent="0.35">
      <c r="A3" s="154" t="s">
        <v>114</v>
      </c>
      <c r="B3" s="85" t="s">
        <v>110</v>
      </c>
      <c r="C3" s="163" t="s">
        <v>352</v>
      </c>
      <c r="D3" s="163"/>
      <c r="E3" s="163"/>
      <c r="F3" s="163"/>
      <c r="G3" s="154" t="s">
        <v>493</v>
      </c>
      <c r="H3" s="154" t="s">
        <v>353</v>
      </c>
      <c r="I3" s="154" t="s">
        <v>497</v>
      </c>
      <c r="J3" s="154"/>
      <c r="K3" s="154"/>
      <c r="L3" s="154" t="s">
        <v>496</v>
      </c>
      <c r="M3" s="154" t="s">
        <v>354</v>
      </c>
      <c r="N3" s="154" t="s">
        <v>498</v>
      </c>
      <c r="O3" s="154"/>
      <c r="P3" s="154"/>
      <c r="Q3" s="154" t="s">
        <v>501</v>
      </c>
      <c r="R3" s="154" t="s">
        <v>355</v>
      </c>
    </row>
    <row r="4" spans="1:19" ht="27" customHeight="1" x14ac:dyDescent="0.35">
      <c r="A4" s="154"/>
      <c r="B4" s="86" t="s">
        <v>222</v>
      </c>
      <c r="C4" s="154" t="s">
        <v>99</v>
      </c>
      <c r="D4" s="154" t="s">
        <v>356</v>
      </c>
      <c r="E4" s="154" t="s">
        <v>357</v>
      </c>
      <c r="F4" s="163" t="s">
        <v>115</v>
      </c>
      <c r="G4" s="164"/>
      <c r="H4" s="154"/>
      <c r="I4" s="166" t="s">
        <v>500</v>
      </c>
      <c r="J4" s="154" t="s">
        <v>511</v>
      </c>
      <c r="K4" s="154" t="s">
        <v>495</v>
      </c>
      <c r="L4" s="154"/>
      <c r="M4" s="154"/>
      <c r="N4" s="154" t="s">
        <v>494</v>
      </c>
      <c r="O4" s="154" t="s">
        <v>511</v>
      </c>
      <c r="P4" s="154" t="s">
        <v>495</v>
      </c>
      <c r="Q4" s="155"/>
      <c r="R4" s="155"/>
    </row>
    <row r="5" spans="1:19" ht="27" customHeight="1" x14ac:dyDescent="0.35">
      <c r="A5" s="154"/>
      <c r="B5" s="86" t="s">
        <v>223</v>
      </c>
      <c r="C5" s="161"/>
      <c r="D5" s="161"/>
      <c r="E5" s="161"/>
      <c r="F5" s="165"/>
      <c r="G5" s="164"/>
      <c r="H5" s="154"/>
      <c r="I5" s="166"/>
      <c r="J5" s="154"/>
      <c r="K5" s="154"/>
      <c r="L5" s="154"/>
      <c r="M5" s="154"/>
      <c r="N5" s="154"/>
      <c r="O5" s="154"/>
      <c r="P5" s="154"/>
      <c r="Q5" s="155"/>
      <c r="R5" s="155"/>
    </row>
    <row r="6" spans="1:19" ht="41.5" customHeight="1" x14ac:dyDescent="0.35">
      <c r="A6" s="154"/>
      <c r="B6" s="86" t="s">
        <v>224</v>
      </c>
      <c r="C6" s="161"/>
      <c r="D6" s="161"/>
      <c r="E6" s="161"/>
      <c r="F6" s="165"/>
      <c r="G6" s="164"/>
      <c r="H6" s="154"/>
      <c r="I6" s="166"/>
      <c r="J6" s="154"/>
      <c r="K6" s="154"/>
      <c r="L6" s="154"/>
      <c r="M6" s="154"/>
      <c r="N6" s="154"/>
      <c r="O6" s="154"/>
      <c r="P6" s="154"/>
      <c r="Q6" s="155"/>
      <c r="R6" s="155"/>
    </row>
    <row r="7" spans="1:19" ht="15" customHeight="1" x14ac:dyDescent="0.35">
      <c r="A7" s="49" t="s">
        <v>7</v>
      </c>
      <c r="B7" s="49"/>
      <c r="C7" s="49"/>
      <c r="D7" s="49"/>
      <c r="E7" s="49"/>
      <c r="F7" s="49"/>
      <c r="G7" s="49"/>
      <c r="H7" s="49"/>
      <c r="I7" s="52"/>
      <c r="J7" s="52"/>
      <c r="K7" s="52"/>
      <c r="L7" s="52"/>
      <c r="M7" s="49"/>
      <c r="N7" s="49"/>
      <c r="O7" s="49"/>
      <c r="P7" s="49"/>
      <c r="Q7" s="49"/>
      <c r="R7" s="52"/>
    </row>
    <row r="8" spans="1:19" ht="15" customHeight="1" x14ac:dyDescent="0.35">
      <c r="A8" s="53" t="s">
        <v>8</v>
      </c>
      <c r="B8" s="87" t="str">
        <f>IF(C8=2,$B$4,IF(C8=1,$B$5,$B$6))</f>
        <v>Да, размещается по результатам большей части (не менее 50%) плановых контрольных мероприятий</v>
      </c>
      <c r="C8" s="113">
        <f>IF(G8=100,2,IF(G8&gt;=50,1,0))</f>
        <v>1</v>
      </c>
      <c r="D8" s="113"/>
      <c r="E8" s="113"/>
      <c r="F8" s="112">
        <f>C8*(1-D8)*(1-E8)</f>
        <v>1</v>
      </c>
      <c r="G8" s="88">
        <f>(J8+O8)/(I8+N8)*100</f>
        <v>90</v>
      </c>
      <c r="H8" s="89" t="s">
        <v>358</v>
      </c>
      <c r="I8" s="113">
        <v>3</v>
      </c>
      <c r="J8" s="113">
        <v>3</v>
      </c>
      <c r="K8" s="90">
        <f>J8/I8*100</f>
        <v>100</v>
      </c>
      <c r="L8" s="115" t="s">
        <v>338</v>
      </c>
      <c r="M8" s="89" t="s">
        <v>358</v>
      </c>
      <c r="N8" s="113">
        <v>7</v>
      </c>
      <c r="O8" s="113">
        <v>6</v>
      </c>
      <c r="P8" s="90">
        <f t="shared" ref="P8:P71" si="0">O8/N8*100</f>
        <v>85.714285714285708</v>
      </c>
      <c r="Q8" s="92" t="s">
        <v>543</v>
      </c>
      <c r="R8" s="60" t="s">
        <v>165</v>
      </c>
    </row>
    <row r="9" spans="1:19" ht="15" customHeight="1" x14ac:dyDescent="0.35">
      <c r="A9" s="53" t="s">
        <v>9</v>
      </c>
      <c r="B9" s="87" t="str">
        <f t="shared" ref="B9:B72" si="1">IF(C9=2,$B$4,IF(C9=1,$B$5,$B$6))</f>
        <v>Да, размещается по результатам всех (100%) плановых контрольных мероприятий</v>
      </c>
      <c r="C9" s="113">
        <f t="shared" ref="C9:C72" si="2">IF(G9=100,2,IF(G9&gt;=50,1,0))</f>
        <v>2</v>
      </c>
      <c r="D9" s="113"/>
      <c r="E9" s="113"/>
      <c r="F9" s="112">
        <f t="shared" ref="F9:F72" si="3">C9*(1-D9)*(1-E9)</f>
        <v>2</v>
      </c>
      <c r="G9" s="88">
        <f t="shared" ref="G9:G72" si="4">(J9+O9)/(I9+N9)*100</f>
        <v>100</v>
      </c>
      <c r="H9" s="89" t="s">
        <v>358</v>
      </c>
      <c r="I9" s="113">
        <v>4</v>
      </c>
      <c r="J9" s="113">
        <v>4</v>
      </c>
      <c r="K9" s="90">
        <f t="shared" ref="K9:K72" si="5">J9/I9*100</f>
        <v>100</v>
      </c>
      <c r="L9" s="115" t="s">
        <v>338</v>
      </c>
      <c r="M9" s="89" t="s">
        <v>358</v>
      </c>
      <c r="N9" s="113">
        <v>13</v>
      </c>
      <c r="O9" s="113">
        <v>13</v>
      </c>
      <c r="P9" s="90">
        <f t="shared" si="0"/>
        <v>100</v>
      </c>
      <c r="Q9" s="92" t="s">
        <v>338</v>
      </c>
      <c r="R9" s="64" t="s">
        <v>359</v>
      </c>
      <c r="S9" s="117" t="s">
        <v>338</v>
      </c>
    </row>
    <row r="10" spans="1:19" ht="15" customHeight="1" x14ac:dyDescent="0.35">
      <c r="A10" s="53" t="s">
        <v>10</v>
      </c>
      <c r="B10" s="87" t="str">
        <f t="shared" si="1"/>
        <v>Да, размещается по результатам большей части (не менее 50%) плановых контрольных мероприятий</v>
      </c>
      <c r="C10" s="113">
        <f t="shared" si="2"/>
        <v>1</v>
      </c>
      <c r="D10" s="113"/>
      <c r="E10" s="113"/>
      <c r="F10" s="112">
        <f t="shared" si="3"/>
        <v>1</v>
      </c>
      <c r="G10" s="88">
        <f t="shared" si="4"/>
        <v>94.73684210526315</v>
      </c>
      <c r="H10" s="89" t="s">
        <v>358</v>
      </c>
      <c r="I10" s="113">
        <v>9</v>
      </c>
      <c r="J10" s="113">
        <v>8</v>
      </c>
      <c r="K10" s="90">
        <f t="shared" si="5"/>
        <v>88.888888888888886</v>
      </c>
      <c r="L10" s="115" t="s">
        <v>626</v>
      </c>
      <c r="M10" s="89" t="s">
        <v>358</v>
      </c>
      <c r="N10" s="113">
        <v>10</v>
      </c>
      <c r="O10" s="113">
        <v>10</v>
      </c>
      <c r="P10" s="90">
        <f t="shared" si="0"/>
        <v>100</v>
      </c>
      <c r="Q10" s="92" t="s">
        <v>338</v>
      </c>
      <c r="R10" s="64" t="s">
        <v>360</v>
      </c>
      <c r="S10" s="117" t="s">
        <v>338</v>
      </c>
    </row>
    <row r="11" spans="1:19" ht="15" customHeight="1" x14ac:dyDescent="0.35">
      <c r="A11" s="53" t="s">
        <v>11</v>
      </c>
      <c r="B11" s="87" t="str">
        <f t="shared" si="1"/>
        <v>Да, размещается по результатам большей части (не менее 50%) плановых контрольных мероприятий</v>
      </c>
      <c r="C11" s="113">
        <f t="shared" si="2"/>
        <v>1</v>
      </c>
      <c r="D11" s="113"/>
      <c r="E11" s="113"/>
      <c r="F11" s="112">
        <f t="shared" si="3"/>
        <v>1</v>
      </c>
      <c r="G11" s="55">
        <f t="shared" si="4"/>
        <v>52.941176470588239</v>
      </c>
      <c r="H11" s="89" t="s">
        <v>358</v>
      </c>
      <c r="I11" s="113">
        <v>13</v>
      </c>
      <c r="J11" s="113">
        <v>10</v>
      </c>
      <c r="K11" s="90">
        <f t="shared" si="5"/>
        <v>76.923076923076934</v>
      </c>
      <c r="L11" s="115" t="s">
        <v>589</v>
      </c>
      <c r="M11" s="89" t="s">
        <v>358</v>
      </c>
      <c r="N11" s="113">
        <v>21</v>
      </c>
      <c r="O11" s="113">
        <v>8</v>
      </c>
      <c r="P11" s="90">
        <f t="shared" si="0"/>
        <v>38.095238095238095</v>
      </c>
      <c r="Q11" s="92" t="s">
        <v>590</v>
      </c>
      <c r="R11" s="64" t="s">
        <v>361</v>
      </c>
      <c r="S11" s="117" t="s">
        <v>338</v>
      </c>
    </row>
    <row r="12" spans="1:19" ht="15" customHeight="1" x14ac:dyDescent="0.35">
      <c r="A12" s="53" t="s">
        <v>12</v>
      </c>
      <c r="B12" s="87" t="str">
        <f t="shared" si="1"/>
        <v>Да, размещается по результатам большей части (не менее 50%) плановых контрольных мероприятий</v>
      </c>
      <c r="C12" s="113">
        <f t="shared" si="2"/>
        <v>1</v>
      </c>
      <c r="D12" s="113"/>
      <c r="E12" s="113"/>
      <c r="F12" s="112">
        <f t="shared" si="3"/>
        <v>1</v>
      </c>
      <c r="G12" s="88">
        <f t="shared" si="4"/>
        <v>94.117647058823522</v>
      </c>
      <c r="H12" s="89" t="s">
        <v>358</v>
      </c>
      <c r="I12" s="113">
        <v>3</v>
      </c>
      <c r="J12" s="113">
        <v>3</v>
      </c>
      <c r="K12" s="90">
        <f t="shared" si="5"/>
        <v>100</v>
      </c>
      <c r="L12" s="115" t="s">
        <v>338</v>
      </c>
      <c r="M12" s="95" t="s">
        <v>467</v>
      </c>
      <c r="N12" s="113">
        <v>14</v>
      </c>
      <c r="O12" s="113">
        <v>13</v>
      </c>
      <c r="P12" s="98">
        <f t="shared" si="0"/>
        <v>92.857142857142861</v>
      </c>
      <c r="Q12" s="92" t="s">
        <v>544</v>
      </c>
      <c r="R12" s="63" t="s">
        <v>362</v>
      </c>
      <c r="S12" s="117" t="s">
        <v>338</v>
      </c>
    </row>
    <row r="13" spans="1:19" ht="15" customHeight="1" x14ac:dyDescent="0.35">
      <c r="A13" s="53" t="s">
        <v>13</v>
      </c>
      <c r="B13" s="87" t="str">
        <f t="shared" si="1"/>
        <v>Да, размещается по результатам всех (100%) плановых контрольных мероприятий</v>
      </c>
      <c r="C13" s="113">
        <f t="shared" si="2"/>
        <v>2</v>
      </c>
      <c r="D13" s="113">
        <v>0.5</v>
      </c>
      <c r="E13" s="113"/>
      <c r="F13" s="112">
        <f t="shared" si="3"/>
        <v>1</v>
      </c>
      <c r="G13" s="88">
        <f t="shared" si="4"/>
        <v>100</v>
      </c>
      <c r="H13" s="89" t="s">
        <v>358</v>
      </c>
      <c r="I13" s="113">
        <v>14</v>
      </c>
      <c r="J13" s="113">
        <v>14</v>
      </c>
      <c r="K13" s="90">
        <f t="shared" si="5"/>
        <v>100</v>
      </c>
      <c r="L13" s="115" t="s">
        <v>508</v>
      </c>
      <c r="M13" s="89" t="s">
        <v>358</v>
      </c>
      <c r="N13" s="113">
        <v>23</v>
      </c>
      <c r="O13" s="113">
        <v>23</v>
      </c>
      <c r="P13" s="90">
        <f t="shared" si="0"/>
        <v>100</v>
      </c>
      <c r="Q13" s="92" t="s">
        <v>520</v>
      </c>
      <c r="R13" s="64" t="s">
        <v>168</v>
      </c>
      <c r="S13" s="117" t="s">
        <v>338</v>
      </c>
    </row>
    <row r="14" spans="1:19" ht="15" customHeight="1" x14ac:dyDescent="0.35">
      <c r="A14" s="53" t="s">
        <v>14</v>
      </c>
      <c r="B14" s="87" t="str">
        <f t="shared" si="1"/>
        <v>Да, размещается по результатам всех (100%) плановых контрольных мероприятий</v>
      </c>
      <c r="C14" s="113">
        <f t="shared" si="2"/>
        <v>2</v>
      </c>
      <c r="D14" s="113"/>
      <c r="E14" s="113"/>
      <c r="F14" s="112">
        <f t="shared" si="3"/>
        <v>2</v>
      </c>
      <c r="G14" s="88">
        <f t="shared" si="4"/>
        <v>100</v>
      </c>
      <c r="H14" s="89" t="s">
        <v>358</v>
      </c>
      <c r="I14" s="113">
        <v>7</v>
      </c>
      <c r="J14" s="113">
        <v>7</v>
      </c>
      <c r="K14" s="90">
        <f t="shared" si="5"/>
        <v>100</v>
      </c>
      <c r="L14" s="115" t="s">
        <v>338</v>
      </c>
      <c r="M14" s="89" t="s">
        <v>358</v>
      </c>
      <c r="N14" s="113">
        <v>11</v>
      </c>
      <c r="O14" s="113">
        <v>11</v>
      </c>
      <c r="P14" s="90">
        <f t="shared" si="0"/>
        <v>100</v>
      </c>
      <c r="Q14" s="92" t="s">
        <v>338</v>
      </c>
      <c r="R14" s="63" t="s">
        <v>363</v>
      </c>
      <c r="S14" s="117" t="s">
        <v>338</v>
      </c>
    </row>
    <row r="15" spans="1:19" ht="15" customHeight="1" x14ac:dyDescent="0.35">
      <c r="A15" s="53" t="s">
        <v>15</v>
      </c>
      <c r="B15" s="87" t="str">
        <f t="shared" si="1"/>
        <v>Да, размещается по результатам большей части (не менее 50%) плановых контрольных мероприятий</v>
      </c>
      <c r="C15" s="113">
        <f t="shared" si="2"/>
        <v>1</v>
      </c>
      <c r="D15" s="113"/>
      <c r="E15" s="113"/>
      <c r="F15" s="112">
        <f t="shared" si="3"/>
        <v>1</v>
      </c>
      <c r="G15" s="88">
        <f t="shared" si="4"/>
        <v>96.875</v>
      </c>
      <c r="H15" s="89" t="s">
        <v>358</v>
      </c>
      <c r="I15" s="113">
        <v>12</v>
      </c>
      <c r="J15" s="113">
        <v>12</v>
      </c>
      <c r="K15" s="90">
        <f t="shared" si="5"/>
        <v>100</v>
      </c>
      <c r="L15" s="115" t="s">
        <v>338</v>
      </c>
      <c r="M15" s="89" t="s">
        <v>358</v>
      </c>
      <c r="N15" s="113">
        <v>20</v>
      </c>
      <c r="O15" s="113">
        <v>19</v>
      </c>
      <c r="P15" s="98">
        <f t="shared" si="0"/>
        <v>95</v>
      </c>
      <c r="Q15" s="107" t="s">
        <v>627</v>
      </c>
      <c r="R15" s="64" t="s">
        <v>364</v>
      </c>
      <c r="S15" s="117" t="s">
        <v>338</v>
      </c>
    </row>
    <row r="16" spans="1:19" ht="15" customHeight="1" x14ac:dyDescent="0.35">
      <c r="A16" s="53" t="s">
        <v>16</v>
      </c>
      <c r="B16" s="87" t="str">
        <f t="shared" si="1"/>
        <v>Нет, не размещается, или размещается в части отдельных плановых контрольных мероприятий (менее 50%), или размещенная информация не отвечает требованиям</v>
      </c>
      <c r="C16" s="113">
        <f t="shared" si="2"/>
        <v>0</v>
      </c>
      <c r="D16" s="113"/>
      <c r="E16" s="113"/>
      <c r="F16" s="112">
        <f t="shared" si="3"/>
        <v>0</v>
      </c>
      <c r="G16" s="88">
        <f t="shared" si="4"/>
        <v>45</v>
      </c>
      <c r="H16" s="89" t="s">
        <v>358</v>
      </c>
      <c r="I16" s="113">
        <v>9</v>
      </c>
      <c r="J16" s="113">
        <v>2</v>
      </c>
      <c r="K16" s="90">
        <f t="shared" si="5"/>
        <v>22.222222222222221</v>
      </c>
      <c r="L16" s="115" t="s">
        <v>603</v>
      </c>
      <c r="M16" s="89" t="s">
        <v>358</v>
      </c>
      <c r="N16" s="113">
        <v>11</v>
      </c>
      <c r="O16" s="113">
        <v>7</v>
      </c>
      <c r="P16" s="90">
        <f t="shared" si="0"/>
        <v>63.636363636363633</v>
      </c>
      <c r="Q16" s="92" t="s">
        <v>604</v>
      </c>
      <c r="R16" s="64" t="s">
        <v>365</v>
      </c>
      <c r="S16" s="117" t="s">
        <v>338</v>
      </c>
    </row>
    <row r="17" spans="1:19" ht="15" customHeight="1" x14ac:dyDescent="0.35">
      <c r="A17" s="53" t="s">
        <v>17</v>
      </c>
      <c r="B17" s="87" t="str">
        <f t="shared" si="1"/>
        <v>Да, размещается по результатам всех (100%) плановых контрольных мероприятий</v>
      </c>
      <c r="C17" s="113">
        <f t="shared" si="2"/>
        <v>2</v>
      </c>
      <c r="D17" s="113"/>
      <c r="E17" s="113"/>
      <c r="F17" s="112">
        <f t="shared" si="3"/>
        <v>2</v>
      </c>
      <c r="G17" s="88">
        <f t="shared" si="4"/>
        <v>100</v>
      </c>
      <c r="H17" s="89" t="s">
        <v>358</v>
      </c>
      <c r="I17" s="113">
        <v>10</v>
      </c>
      <c r="J17" s="113">
        <v>10</v>
      </c>
      <c r="K17" s="90">
        <f t="shared" si="5"/>
        <v>100</v>
      </c>
      <c r="L17" s="115" t="s">
        <v>338</v>
      </c>
      <c r="M17" s="89" t="s">
        <v>358</v>
      </c>
      <c r="N17" s="113">
        <v>6</v>
      </c>
      <c r="O17" s="113">
        <v>6</v>
      </c>
      <c r="P17" s="90">
        <f t="shared" si="0"/>
        <v>100</v>
      </c>
      <c r="Q17" s="92" t="s">
        <v>338</v>
      </c>
      <c r="R17" s="64" t="s">
        <v>366</v>
      </c>
      <c r="S17" s="117" t="s">
        <v>338</v>
      </c>
    </row>
    <row r="18" spans="1:19" ht="15" customHeight="1" x14ac:dyDescent="0.35">
      <c r="A18" s="53" t="s">
        <v>18</v>
      </c>
      <c r="B18" s="87" t="str">
        <f t="shared" si="1"/>
        <v>Да, размещается по результатам большей части (не менее 50%) плановых контрольных мероприятий</v>
      </c>
      <c r="C18" s="113">
        <f t="shared" si="2"/>
        <v>1</v>
      </c>
      <c r="D18" s="113"/>
      <c r="E18" s="113"/>
      <c r="F18" s="112">
        <f t="shared" si="3"/>
        <v>1</v>
      </c>
      <c r="G18" s="88">
        <f t="shared" si="4"/>
        <v>73.076923076923066</v>
      </c>
      <c r="H18" s="89" t="s">
        <v>358</v>
      </c>
      <c r="I18" s="113">
        <v>6</v>
      </c>
      <c r="J18" s="113">
        <v>6</v>
      </c>
      <c r="K18" s="90">
        <f t="shared" si="5"/>
        <v>100</v>
      </c>
      <c r="L18" s="115" t="s">
        <v>338</v>
      </c>
      <c r="M18" s="89" t="s">
        <v>358</v>
      </c>
      <c r="N18" s="113">
        <v>20</v>
      </c>
      <c r="O18" s="113">
        <v>13</v>
      </c>
      <c r="P18" s="90">
        <f t="shared" si="0"/>
        <v>65</v>
      </c>
      <c r="Q18" s="107" t="s">
        <v>675</v>
      </c>
      <c r="R18" s="64" t="s">
        <v>367</v>
      </c>
      <c r="S18" s="117" t="s">
        <v>338</v>
      </c>
    </row>
    <row r="19" spans="1:19" ht="15" customHeight="1" x14ac:dyDescent="0.35">
      <c r="A19" s="53" t="s">
        <v>19</v>
      </c>
      <c r="B19" s="87" t="str">
        <f t="shared" si="1"/>
        <v>Да, размещается по результатам всех (100%) плановых контрольных мероприятий</v>
      </c>
      <c r="C19" s="113">
        <f t="shared" si="2"/>
        <v>2</v>
      </c>
      <c r="D19" s="113"/>
      <c r="E19" s="113"/>
      <c r="F19" s="112">
        <f t="shared" si="3"/>
        <v>2</v>
      </c>
      <c r="G19" s="88">
        <f t="shared" si="4"/>
        <v>100</v>
      </c>
      <c r="H19" s="89" t="s">
        <v>358</v>
      </c>
      <c r="I19" s="113">
        <v>5</v>
      </c>
      <c r="J19" s="113">
        <v>5</v>
      </c>
      <c r="K19" s="90">
        <f t="shared" si="5"/>
        <v>100</v>
      </c>
      <c r="L19" s="115" t="s">
        <v>338</v>
      </c>
      <c r="M19" s="89" t="s">
        <v>358</v>
      </c>
      <c r="N19" s="113">
        <v>7</v>
      </c>
      <c r="O19" s="113">
        <v>7</v>
      </c>
      <c r="P19" s="90">
        <f t="shared" si="0"/>
        <v>100</v>
      </c>
      <c r="Q19" s="92" t="s">
        <v>338</v>
      </c>
      <c r="R19" s="64" t="s">
        <v>368</v>
      </c>
      <c r="S19" s="117" t="s">
        <v>338</v>
      </c>
    </row>
    <row r="20" spans="1:19" ht="15" customHeight="1" x14ac:dyDescent="0.35">
      <c r="A20" s="53" t="s">
        <v>20</v>
      </c>
      <c r="B20" s="87" t="str">
        <f t="shared" si="1"/>
        <v>Да, размещается по результатам большей части (не менее 50%) плановых контрольных мероприятий</v>
      </c>
      <c r="C20" s="113">
        <f t="shared" si="2"/>
        <v>1</v>
      </c>
      <c r="D20" s="113"/>
      <c r="E20" s="113"/>
      <c r="F20" s="112">
        <f t="shared" si="3"/>
        <v>1</v>
      </c>
      <c r="G20" s="88">
        <f t="shared" si="4"/>
        <v>61.111111111111114</v>
      </c>
      <c r="H20" s="89" t="s">
        <v>358</v>
      </c>
      <c r="I20" s="113">
        <v>9</v>
      </c>
      <c r="J20" s="113">
        <v>8</v>
      </c>
      <c r="K20" s="90">
        <f t="shared" si="5"/>
        <v>88.888888888888886</v>
      </c>
      <c r="L20" s="115" t="s">
        <v>629</v>
      </c>
      <c r="M20" s="89" t="s">
        <v>358</v>
      </c>
      <c r="N20" s="113">
        <v>9</v>
      </c>
      <c r="O20" s="113">
        <v>3</v>
      </c>
      <c r="P20" s="90">
        <f t="shared" si="0"/>
        <v>33.333333333333329</v>
      </c>
      <c r="Q20" s="92" t="s">
        <v>628</v>
      </c>
      <c r="R20" s="64" t="s">
        <v>369</v>
      </c>
      <c r="S20" s="117" t="s">
        <v>338</v>
      </c>
    </row>
    <row r="21" spans="1:19" ht="15" customHeight="1" x14ac:dyDescent="0.35">
      <c r="A21" s="53" t="s">
        <v>21</v>
      </c>
      <c r="B21" s="87" t="str">
        <f t="shared" si="1"/>
        <v>Да, размещается по результатам всех (100%) плановых контрольных мероприятий</v>
      </c>
      <c r="C21" s="113">
        <f t="shared" si="2"/>
        <v>2</v>
      </c>
      <c r="D21" s="113"/>
      <c r="E21" s="113"/>
      <c r="F21" s="112">
        <f t="shared" si="3"/>
        <v>2</v>
      </c>
      <c r="G21" s="88">
        <f t="shared" si="4"/>
        <v>100</v>
      </c>
      <c r="H21" s="89" t="s">
        <v>358</v>
      </c>
      <c r="I21" s="113">
        <v>5</v>
      </c>
      <c r="J21" s="113">
        <v>5</v>
      </c>
      <c r="K21" s="90">
        <f t="shared" si="5"/>
        <v>100</v>
      </c>
      <c r="L21" s="115" t="s">
        <v>338</v>
      </c>
      <c r="M21" s="89" t="s">
        <v>358</v>
      </c>
      <c r="N21" s="113">
        <v>4</v>
      </c>
      <c r="O21" s="113">
        <v>4</v>
      </c>
      <c r="P21" s="90">
        <f t="shared" si="0"/>
        <v>100</v>
      </c>
      <c r="Q21" s="92" t="s">
        <v>338</v>
      </c>
      <c r="R21" s="64" t="s">
        <v>370</v>
      </c>
      <c r="S21" s="117" t="s">
        <v>338</v>
      </c>
    </row>
    <row r="22" spans="1:19" ht="15" customHeight="1" x14ac:dyDescent="0.35">
      <c r="A22" s="53" t="s">
        <v>22</v>
      </c>
      <c r="B22" s="87" t="str">
        <f t="shared" si="1"/>
        <v>Да, размещается по результатам большей части (не менее 50%) плановых контрольных мероприятий</v>
      </c>
      <c r="C22" s="113">
        <f t="shared" si="2"/>
        <v>1</v>
      </c>
      <c r="D22" s="113"/>
      <c r="E22" s="113"/>
      <c r="F22" s="112">
        <f t="shared" si="3"/>
        <v>1</v>
      </c>
      <c r="G22" s="88">
        <f t="shared" si="4"/>
        <v>77.777777777777786</v>
      </c>
      <c r="H22" s="89" t="s">
        <v>358</v>
      </c>
      <c r="I22" s="113">
        <v>3</v>
      </c>
      <c r="J22" s="113">
        <v>3</v>
      </c>
      <c r="K22" s="90">
        <f t="shared" si="5"/>
        <v>100</v>
      </c>
      <c r="L22" s="115" t="s">
        <v>502</v>
      </c>
      <c r="M22" s="89" t="s">
        <v>358</v>
      </c>
      <c r="N22" s="113">
        <v>6</v>
      </c>
      <c r="O22" s="113">
        <v>4</v>
      </c>
      <c r="P22" s="98">
        <f t="shared" si="0"/>
        <v>66.666666666666657</v>
      </c>
      <c r="Q22" s="107" t="s">
        <v>527</v>
      </c>
      <c r="R22" s="64" t="s">
        <v>371</v>
      </c>
      <c r="S22" s="117" t="s">
        <v>338</v>
      </c>
    </row>
    <row r="23" spans="1:19" ht="15" customHeight="1" x14ac:dyDescent="0.35">
      <c r="A23" s="53" t="s">
        <v>23</v>
      </c>
      <c r="B23" s="87" t="str">
        <f t="shared" si="1"/>
        <v>Да, размещается по результатам большей части (не менее 50%) плановых контрольных мероприятий</v>
      </c>
      <c r="C23" s="113">
        <f t="shared" si="2"/>
        <v>1</v>
      </c>
      <c r="D23" s="113"/>
      <c r="E23" s="113"/>
      <c r="F23" s="112">
        <f t="shared" si="3"/>
        <v>1</v>
      </c>
      <c r="G23" s="88">
        <f t="shared" si="4"/>
        <v>93.333333333333329</v>
      </c>
      <c r="H23" s="89" t="s">
        <v>358</v>
      </c>
      <c r="I23" s="113">
        <v>5</v>
      </c>
      <c r="J23" s="113">
        <v>4</v>
      </c>
      <c r="K23" s="90">
        <f t="shared" si="5"/>
        <v>80</v>
      </c>
      <c r="L23" s="115" t="s">
        <v>503</v>
      </c>
      <c r="M23" s="89" t="s">
        <v>358</v>
      </c>
      <c r="N23" s="113">
        <v>10</v>
      </c>
      <c r="O23" s="113">
        <v>10</v>
      </c>
      <c r="P23" s="90">
        <f t="shared" si="0"/>
        <v>100</v>
      </c>
      <c r="Q23" s="92" t="s">
        <v>338</v>
      </c>
      <c r="R23" s="64" t="s">
        <v>372</v>
      </c>
      <c r="S23" s="117" t="s">
        <v>338</v>
      </c>
    </row>
    <row r="24" spans="1:19" ht="15" customHeight="1" x14ac:dyDescent="0.35">
      <c r="A24" s="53" t="s">
        <v>24</v>
      </c>
      <c r="B24" s="87" t="str">
        <f t="shared" si="1"/>
        <v>Да, размещается по результатам большей части (не менее 50%) плановых контрольных мероприятий</v>
      </c>
      <c r="C24" s="113">
        <f t="shared" si="2"/>
        <v>1</v>
      </c>
      <c r="D24" s="113"/>
      <c r="E24" s="113"/>
      <c r="F24" s="112">
        <f t="shared" si="3"/>
        <v>1</v>
      </c>
      <c r="G24" s="88">
        <f t="shared" si="4"/>
        <v>83.333333333333343</v>
      </c>
      <c r="H24" s="89" t="s">
        <v>358</v>
      </c>
      <c r="I24" s="113">
        <v>2</v>
      </c>
      <c r="J24" s="113">
        <v>2</v>
      </c>
      <c r="K24" s="90">
        <f t="shared" si="5"/>
        <v>100</v>
      </c>
      <c r="L24" s="115" t="s">
        <v>338</v>
      </c>
      <c r="M24" s="89" t="s">
        <v>358</v>
      </c>
      <c r="N24" s="113">
        <v>4</v>
      </c>
      <c r="O24" s="113">
        <v>3</v>
      </c>
      <c r="P24" s="98">
        <f t="shared" si="0"/>
        <v>75</v>
      </c>
      <c r="Q24" s="107" t="s">
        <v>528</v>
      </c>
      <c r="R24" s="64" t="s">
        <v>373</v>
      </c>
      <c r="S24" s="117" t="s">
        <v>338</v>
      </c>
    </row>
    <row r="25" spans="1:19" ht="15" customHeight="1" x14ac:dyDescent="0.35">
      <c r="A25" s="70" t="s">
        <v>374</v>
      </c>
      <c r="B25" s="87" t="str">
        <f t="shared" si="1"/>
        <v>Да, размещается по результатам большей части (не менее 50%) плановых контрольных мероприятий</v>
      </c>
      <c r="C25" s="113">
        <f t="shared" si="2"/>
        <v>1</v>
      </c>
      <c r="D25" s="113">
        <v>0.5</v>
      </c>
      <c r="E25" s="113"/>
      <c r="F25" s="112">
        <f t="shared" si="3"/>
        <v>0.5</v>
      </c>
      <c r="G25" s="88">
        <f t="shared" si="4"/>
        <v>86.206896551724128</v>
      </c>
      <c r="H25" s="89" t="s">
        <v>358</v>
      </c>
      <c r="I25" s="113">
        <v>14</v>
      </c>
      <c r="J25" s="113">
        <v>13</v>
      </c>
      <c r="K25" s="98">
        <f t="shared" si="5"/>
        <v>92.857142857142861</v>
      </c>
      <c r="L25" s="96" t="s">
        <v>630</v>
      </c>
      <c r="M25" s="89" t="s">
        <v>358</v>
      </c>
      <c r="N25" s="113">
        <v>15</v>
      </c>
      <c r="O25" s="113">
        <v>12</v>
      </c>
      <c r="P25" s="98">
        <f t="shared" si="0"/>
        <v>80</v>
      </c>
      <c r="Q25" s="107" t="s">
        <v>519</v>
      </c>
      <c r="R25" s="64" t="s">
        <v>375</v>
      </c>
      <c r="S25" s="117" t="s">
        <v>338</v>
      </c>
    </row>
    <row r="26" spans="1:19" ht="15" customHeight="1" x14ac:dyDescent="0.35">
      <c r="A26" s="49" t="s">
        <v>25</v>
      </c>
      <c r="B26" s="93"/>
      <c r="C26" s="76"/>
      <c r="D26" s="76"/>
      <c r="E26" s="51"/>
      <c r="F26" s="51"/>
      <c r="G26" s="65"/>
      <c r="H26" s="51"/>
      <c r="I26" s="51"/>
      <c r="J26" s="51"/>
      <c r="K26" s="51"/>
      <c r="L26" s="51"/>
      <c r="M26" s="51"/>
      <c r="N26" s="76"/>
      <c r="O26" s="76"/>
      <c r="P26" s="94"/>
      <c r="Q26" s="108"/>
      <c r="R26" s="76"/>
    </row>
    <row r="27" spans="1:19" ht="15" customHeight="1" x14ac:dyDescent="0.35">
      <c r="A27" s="53" t="s">
        <v>26</v>
      </c>
      <c r="B27" s="87" t="str">
        <f t="shared" si="1"/>
        <v>Да, размещается по результатам большей части (не менее 50%) плановых контрольных мероприятий</v>
      </c>
      <c r="C27" s="113">
        <f t="shared" si="2"/>
        <v>1</v>
      </c>
      <c r="D27" s="113"/>
      <c r="E27" s="113"/>
      <c r="F27" s="112">
        <f t="shared" si="3"/>
        <v>1</v>
      </c>
      <c r="G27" s="88">
        <f t="shared" si="4"/>
        <v>57.142857142857139</v>
      </c>
      <c r="H27" s="89" t="s">
        <v>358</v>
      </c>
      <c r="I27" s="111">
        <v>3</v>
      </c>
      <c r="J27" s="111">
        <v>0</v>
      </c>
      <c r="K27" s="98">
        <f t="shared" si="5"/>
        <v>0</v>
      </c>
      <c r="L27" s="96" t="s">
        <v>529</v>
      </c>
      <c r="M27" s="89" t="s">
        <v>358</v>
      </c>
      <c r="N27" s="113">
        <v>4</v>
      </c>
      <c r="O27" s="113">
        <v>4</v>
      </c>
      <c r="P27" s="90">
        <f t="shared" si="0"/>
        <v>100</v>
      </c>
      <c r="Q27" s="92" t="s">
        <v>338</v>
      </c>
      <c r="R27" s="64" t="s">
        <v>376</v>
      </c>
      <c r="S27" s="117" t="s">
        <v>338</v>
      </c>
    </row>
    <row r="28" spans="1:19" ht="15" customHeight="1" x14ac:dyDescent="0.35">
      <c r="A28" s="53" t="s">
        <v>27</v>
      </c>
      <c r="B28" s="87" t="str">
        <f t="shared" si="1"/>
        <v>Да, размещается по результатам всех (100%) плановых контрольных мероприятий</v>
      </c>
      <c r="C28" s="113">
        <f t="shared" si="2"/>
        <v>2</v>
      </c>
      <c r="D28" s="113"/>
      <c r="E28" s="113"/>
      <c r="F28" s="112">
        <f t="shared" si="3"/>
        <v>2</v>
      </c>
      <c r="G28" s="88">
        <f t="shared" si="4"/>
        <v>100</v>
      </c>
      <c r="H28" s="89" t="s">
        <v>358</v>
      </c>
      <c r="I28" s="113">
        <v>2</v>
      </c>
      <c r="J28" s="113">
        <v>2</v>
      </c>
      <c r="K28" s="90">
        <f t="shared" si="5"/>
        <v>100</v>
      </c>
      <c r="L28" s="115" t="s">
        <v>338</v>
      </c>
      <c r="M28" s="89" t="s">
        <v>358</v>
      </c>
      <c r="N28" s="113">
        <v>4</v>
      </c>
      <c r="O28" s="113">
        <v>4</v>
      </c>
      <c r="P28" s="90">
        <f t="shared" si="0"/>
        <v>100</v>
      </c>
      <c r="Q28" s="92" t="s">
        <v>338</v>
      </c>
      <c r="R28" s="64" t="s">
        <v>377</v>
      </c>
      <c r="S28" s="117" t="s">
        <v>338</v>
      </c>
    </row>
    <row r="29" spans="1:19" ht="15" customHeight="1" x14ac:dyDescent="0.35">
      <c r="A29" s="53" t="s">
        <v>28</v>
      </c>
      <c r="B29" s="87" t="s">
        <v>223</v>
      </c>
      <c r="C29" s="113">
        <f t="shared" si="2"/>
        <v>1</v>
      </c>
      <c r="D29" s="113"/>
      <c r="E29" s="113"/>
      <c r="F29" s="112">
        <f t="shared" si="3"/>
        <v>1</v>
      </c>
      <c r="G29" s="88">
        <f t="shared" si="4"/>
        <v>96</v>
      </c>
      <c r="H29" s="89" t="s">
        <v>358</v>
      </c>
      <c r="I29" s="113">
        <v>13</v>
      </c>
      <c r="J29" s="111">
        <v>12</v>
      </c>
      <c r="K29" s="98">
        <f t="shared" si="5"/>
        <v>92.307692307692307</v>
      </c>
      <c r="L29" s="96" t="s">
        <v>676</v>
      </c>
      <c r="M29" s="89" t="s">
        <v>358</v>
      </c>
      <c r="N29" s="113">
        <v>12</v>
      </c>
      <c r="O29" s="113">
        <v>12</v>
      </c>
      <c r="P29" s="90">
        <f t="shared" si="0"/>
        <v>100</v>
      </c>
      <c r="Q29" s="107" t="s">
        <v>521</v>
      </c>
      <c r="R29" s="64" t="s">
        <v>378</v>
      </c>
      <c r="S29" s="117" t="s">
        <v>338</v>
      </c>
    </row>
    <row r="30" spans="1:19" ht="15" customHeight="1" x14ac:dyDescent="0.35">
      <c r="A30" s="53" t="s">
        <v>29</v>
      </c>
      <c r="B30" s="87" t="str">
        <f t="shared" si="1"/>
        <v>Да, размещается по результатам всех (100%) плановых контрольных мероприятий</v>
      </c>
      <c r="C30" s="113">
        <f t="shared" si="2"/>
        <v>2</v>
      </c>
      <c r="D30" s="113"/>
      <c r="E30" s="113"/>
      <c r="F30" s="112">
        <f t="shared" si="3"/>
        <v>2</v>
      </c>
      <c r="G30" s="88">
        <f t="shared" si="4"/>
        <v>100</v>
      </c>
      <c r="H30" s="89" t="s">
        <v>358</v>
      </c>
      <c r="I30" s="113">
        <v>12</v>
      </c>
      <c r="J30" s="113">
        <v>12</v>
      </c>
      <c r="K30" s="90">
        <f t="shared" si="5"/>
        <v>100</v>
      </c>
      <c r="L30" s="115" t="s">
        <v>338</v>
      </c>
      <c r="M30" s="89" t="s">
        <v>358</v>
      </c>
      <c r="N30" s="113">
        <v>14</v>
      </c>
      <c r="O30" s="113">
        <v>14</v>
      </c>
      <c r="P30" s="90">
        <f t="shared" si="0"/>
        <v>100</v>
      </c>
      <c r="Q30" s="92" t="s">
        <v>338</v>
      </c>
      <c r="R30" s="64" t="s">
        <v>379</v>
      </c>
      <c r="S30" s="117" t="s">
        <v>338</v>
      </c>
    </row>
    <row r="31" spans="1:19" ht="15" customHeight="1" x14ac:dyDescent="0.35">
      <c r="A31" s="53" t="s">
        <v>30</v>
      </c>
      <c r="B31" s="87" t="s">
        <v>224</v>
      </c>
      <c r="C31" s="113">
        <v>0</v>
      </c>
      <c r="D31" s="113"/>
      <c r="E31" s="113"/>
      <c r="F31" s="112">
        <f t="shared" si="3"/>
        <v>0</v>
      </c>
      <c r="G31" s="88" t="s">
        <v>338</v>
      </c>
      <c r="H31" s="95" t="s">
        <v>506</v>
      </c>
      <c r="I31" s="113">
        <v>0</v>
      </c>
      <c r="J31" s="113">
        <v>0</v>
      </c>
      <c r="K31" s="90" t="s">
        <v>338</v>
      </c>
      <c r="L31" s="115" t="s">
        <v>461</v>
      </c>
      <c r="M31" s="95" t="s">
        <v>506</v>
      </c>
      <c r="N31" s="113">
        <v>0</v>
      </c>
      <c r="O31" s="113">
        <v>0</v>
      </c>
      <c r="P31" s="90" t="s">
        <v>338</v>
      </c>
      <c r="Q31" s="115" t="s">
        <v>381</v>
      </c>
      <c r="R31" s="64" t="s">
        <v>382</v>
      </c>
      <c r="S31" s="117" t="s">
        <v>338</v>
      </c>
    </row>
    <row r="32" spans="1:19" ht="15" customHeight="1" x14ac:dyDescent="0.35">
      <c r="A32" s="53" t="s">
        <v>31</v>
      </c>
      <c r="B32" s="87" t="str">
        <f t="shared" si="1"/>
        <v>Да, размещается по результатам большей части (не менее 50%) плановых контрольных мероприятий</v>
      </c>
      <c r="C32" s="113">
        <f t="shared" si="2"/>
        <v>1</v>
      </c>
      <c r="D32" s="113"/>
      <c r="E32" s="113"/>
      <c r="F32" s="112">
        <f t="shared" si="3"/>
        <v>1</v>
      </c>
      <c r="G32" s="88">
        <f t="shared" si="4"/>
        <v>71.428571428571431</v>
      </c>
      <c r="H32" s="89" t="s">
        <v>358</v>
      </c>
      <c r="I32" s="113">
        <v>4</v>
      </c>
      <c r="J32" s="113">
        <v>4</v>
      </c>
      <c r="K32" s="90">
        <f t="shared" si="5"/>
        <v>100</v>
      </c>
      <c r="L32" s="115" t="s">
        <v>338</v>
      </c>
      <c r="M32" s="89" t="s">
        <v>358</v>
      </c>
      <c r="N32" s="111">
        <v>3</v>
      </c>
      <c r="O32" s="111">
        <v>1</v>
      </c>
      <c r="P32" s="98">
        <f t="shared" si="0"/>
        <v>33.333333333333329</v>
      </c>
      <c r="Q32" s="107" t="s">
        <v>530</v>
      </c>
      <c r="R32" s="64" t="s">
        <v>383</v>
      </c>
      <c r="S32" s="117" t="s">
        <v>338</v>
      </c>
    </row>
    <row r="33" spans="1:19" ht="15" customHeight="1" x14ac:dyDescent="0.35">
      <c r="A33" s="53" t="s">
        <v>32</v>
      </c>
      <c r="B33" s="87" t="str">
        <f t="shared" si="1"/>
        <v>Да, размещается по результатам большей части (не менее 50%) плановых контрольных мероприятий</v>
      </c>
      <c r="C33" s="113">
        <f t="shared" si="2"/>
        <v>1</v>
      </c>
      <c r="D33" s="113"/>
      <c r="E33" s="113"/>
      <c r="F33" s="112">
        <f t="shared" si="3"/>
        <v>1</v>
      </c>
      <c r="G33" s="55">
        <f t="shared" si="4"/>
        <v>80</v>
      </c>
      <c r="H33" s="89" t="s">
        <v>358</v>
      </c>
      <c r="I33" s="113">
        <v>5</v>
      </c>
      <c r="J33" s="113">
        <v>4</v>
      </c>
      <c r="K33" s="98">
        <f t="shared" si="5"/>
        <v>80</v>
      </c>
      <c r="L33" s="115" t="s">
        <v>596</v>
      </c>
      <c r="M33" s="89" t="s">
        <v>358</v>
      </c>
      <c r="N33" s="113">
        <v>5</v>
      </c>
      <c r="O33" s="113">
        <v>4</v>
      </c>
      <c r="P33" s="98">
        <f t="shared" si="0"/>
        <v>80</v>
      </c>
      <c r="Q33" s="92" t="s">
        <v>631</v>
      </c>
      <c r="R33" s="64" t="s">
        <v>384</v>
      </c>
      <c r="S33" s="117" t="s">
        <v>338</v>
      </c>
    </row>
    <row r="34" spans="1:19" s="25" customFormat="1" ht="15" customHeight="1" x14ac:dyDescent="0.35">
      <c r="A34" s="53" t="s">
        <v>33</v>
      </c>
      <c r="B34" s="87" t="str">
        <f t="shared" si="1"/>
        <v>Да, размещается по результатам всех (100%) плановых контрольных мероприятий</v>
      </c>
      <c r="C34" s="113">
        <f t="shared" si="2"/>
        <v>2</v>
      </c>
      <c r="D34" s="113"/>
      <c r="E34" s="113"/>
      <c r="F34" s="112">
        <f t="shared" si="3"/>
        <v>2</v>
      </c>
      <c r="G34" s="88">
        <f t="shared" si="4"/>
        <v>100</v>
      </c>
      <c r="H34" s="89" t="s">
        <v>358</v>
      </c>
      <c r="I34" s="113">
        <v>3</v>
      </c>
      <c r="J34" s="113">
        <v>3</v>
      </c>
      <c r="K34" s="90">
        <f t="shared" si="5"/>
        <v>100</v>
      </c>
      <c r="L34" s="115" t="s">
        <v>338</v>
      </c>
      <c r="M34" s="89" t="s">
        <v>358</v>
      </c>
      <c r="N34" s="113">
        <v>4</v>
      </c>
      <c r="O34" s="113">
        <v>4</v>
      </c>
      <c r="P34" s="90">
        <f t="shared" si="0"/>
        <v>100</v>
      </c>
      <c r="Q34" s="92" t="s">
        <v>574</v>
      </c>
      <c r="R34" s="64" t="s">
        <v>385</v>
      </c>
      <c r="S34" s="117" t="s">
        <v>338</v>
      </c>
    </row>
    <row r="35" spans="1:19" ht="15" customHeight="1" x14ac:dyDescent="0.35">
      <c r="A35" s="53" t="s">
        <v>34</v>
      </c>
      <c r="B35" s="87" t="str">
        <f t="shared" si="1"/>
        <v>Нет, не размещается, или размещается в части отдельных плановых контрольных мероприятий (менее 50%), или размещенная информация не отвечает требованиям</v>
      </c>
      <c r="C35" s="113">
        <v>0</v>
      </c>
      <c r="D35" s="113"/>
      <c r="E35" s="113"/>
      <c r="F35" s="112">
        <f t="shared" si="3"/>
        <v>0</v>
      </c>
      <c r="G35" s="88" t="s">
        <v>338</v>
      </c>
      <c r="H35" s="89" t="s">
        <v>380</v>
      </c>
      <c r="I35" s="88" t="s">
        <v>338</v>
      </c>
      <c r="J35" s="88" t="s">
        <v>338</v>
      </c>
      <c r="K35" s="88" t="s">
        <v>338</v>
      </c>
      <c r="L35" s="115" t="s">
        <v>386</v>
      </c>
      <c r="M35" s="89" t="s">
        <v>380</v>
      </c>
      <c r="N35" s="90" t="s">
        <v>338</v>
      </c>
      <c r="O35" s="90" t="s">
        <v>338</v>
      </c>
      <c r="P35" s="90" t="s">
        <v>338</v>
      </c>
      <c r="Q35" s="92" t="s">
        <v>387</v>
      </c>
      <c r="R35" s="64" t="s">
        <v>388</v>
      </c>
      <c r="S35" s="118" t="s">
        <v>338</v>
      </c>
    </row>
    <row r="36" spans="1:19" ht="15" customHeight="1" x14ac:dyDescent="0.35">
      <c r="A36" s="53" t="s">
        <v>389</v>
      </c>
      <c r="B36" s="87" t="str">
        <f t="shared" si="1"/>
        <v>Да, размещается по результатам большей части (не менее 50%) плановых контрольных мероприятий</v>
      </c>
      <c r="C36" s="113">
        <f t="shared" si="2"/>
        <v>1</v>
      </c>
      <c r="D36" s="113"/>
      <c r="E36" s="113"/>
      <c r="F36" s="112">
        <f t="shared" si="3"/>
        <v>1</v>
      </c>
      <c r="G36" s="88">
        <f t="shared" si="4"/>
        <v>73.68421052631578</v>
      </c>
      <c r="H36" s="89" t="s">
        <v>358</v>
      </c>
      <c r="I36" s="113">
        <v>12</v>
      </c>
      <c r="J36" s="113">
        <v>10</v>
      </c>
      <c r="K36" s="90">
        <f t="shared" si="5"/>
        <v>83.333333333333343</v>
      </c>
      <c r="L36" s="115" t="s">
        <v>597</v>
      </c>
      <c r="M36" s="89" t="s">
        <v>358</v>
      </c>
      <c r="N36" s="113">
        <v>7</v>
      </c>
      <c r="O36" s="113">
        <v>4</v>
      </c>
      <c r="P36" s="90">
        <f t="shared" si="0"/>
        <v>57.142857142857139</v>
      </c>
      <c r="Q36" s="92" t="s">
        <v>632</v>
      </c>
      <c r="R36" s="63" t="s">
        <v>390</v>
      </c>
      <c r="S36" s="117" t="s">
        <v>338</v>
      </c>
    </row>
    <row r="37" spans="1:19" ht="15" customHeight="1" x14ac:dyDescent="0.35">
      <c r="A37" s="53" t="s">
        <v>35</v>
      </c>
      <c r="B37" s="87" t="str">
        <f t="shared" si="1"/>
        <v>Да, размещается по результатам большей части (не менее 50%) плановых контрольных мероприятий</v>
      </c>
      <c r="C37" s="113">
        <f t="shared" si="2"/>
        <v>1</v>
      </c>
      <c r="D37" s="113"/>
      <c r="E37" s="113"/>
      <c r="F37" s="112">
        <f t="shared" si="3"/>
        <v>1</v>
      </c>
      <c r="G37" s="55">
        <f t="shared" si="4"/>
        <v>92.307692307692307</v>
      </c>
      <c r="H37" s="89" t="s">
        <v>358</v>
      </c>
      <c r="I37" s="113">
        <v>6</v>
      </c>
      <c r="J37" s="113">
        <v>5</v>
      </c>
      <c r="K37" s="98">
        <f t="shared" si="5"/>
        <v>83.333333333333343</v>
      </c>
      <c r="L37" s="115" t="s">
        <v>598</v>
      </c>
      <c r="M37" s="89" t="s">
        <v>358</v>
      </c>
      <c r="N37" s="113">
        <v>7</v>
      </c>
      <c r="O37" s="113">
        <v>7</v>
      </c>
      <c r="P37" s="90">
        <f t="shared" si="0"/>
        <v>100</v>
      </c>
      <c r="Q37" s="92" t="s">
        <v>338</v>
      </c>
      <c r="R37" s="64" t="s">
        <v>391</v>
      </c>
      <c r="S37" s="117" t="s">
        <v>338</v>
      </c>
    </row>
    <row r="38" spans="1:19" ht="15" customHeight="1" x14ac:dyDescent="0.35">
      <c r="A38" s="49" t="s">
        <v>36</v>
      </c>
      <c r="B38" s="93"/>
      <c r="C38" s="76"/>
      <c r="D38" s="51"/>
      <c r="E38" s="51"/>
      <c r="F38" s="51"/>
      <c r="G38" s="65"/>
      <c r="H38" s="51"/>
      <c r="I38" s="51"/>
      <c r="J38" s="51"/>
      <c r="K38" s="51"/>
      <c r="L38" s="51"/>
      <c r="M38" s="51"/>
      <c r="N38" s="76"/>
      <c r="O38" s="76"/>
      <c r="P38" s="94"/>
      <c r="Q38" s="108"/>
      <c r="R38" s="76"/>
    </row>
    <row r="39" spans="1:19" ht="15" customHeight="1" x14ac:dyDescent="0.35">
      <c r="A39" s="53" t="s">
        <v>37</v>
      </c>
      <c r="B39" s="87" t="str">
        <f t="shared" si="1"/>
        <v>Да, размещается по результатам всех (100%) плановых контрольных мероприятий</v>
      </c>
      <c r="C39" s="113">
        <f t="shared" si="2"/>
        <v>2</v>
      </c>
      <c r="D39" s="113"/>
      <c r="E39" s="113"/>
      <c r="F39" s="112">
        <f t="shared" si="3"/>
        <v>2</v>
      </c>
      <c r="G39" s="88">
        <f t="shared" si="4"/>
        <v>100</v>
      </c>
      <c r="H39" s="89" t="s">
        <v>358</v>
      </c>
      <c r="I39" s="113">
        <v>2</v>
      </c>
      <c r="J39" s="113">
        <v>2</v>
      </c>
      <c r="K39" s="90">
        <f t="shared" si="5"/>
        <v>100</v>
      </c>
      <c r="L39" s="115" t="s">
        <v>338</v>
      </c>
      <c r="M39" s="89" t="s">
        <v>358</v>
      </c>
      <c r="N39" s="113">
        <v>4</v>
      </c>
      <c r="O39" s="113">
        <v>4</v>
      </c>
      <c r="P39" s="90">
        <f t="shared" si="0"/>
        <v>100</v>
      </c>
      <c r="Q39" s="92" t="s">
        <v>338</v>
      </c>
      <c r="R39" s="64" t="s">
        <v>392</v>
      </c>
      <c r="S39" s="117" t="s">
        <v>338</v>
      </c>
    </row>
    <row r="40" spans="1:19" ht="15" customHeight="1" x14ac:dyDescent="0.35">
      <c r="A40" s="53" t="s">
        <v>38</v>
      </c>
      <c r="B40" s="87" t="str">
        <f t="shared" si="1"/>
        <v>Да, размещается по результатам большей части (не менее 50%) плановых контрольных мероприятий</v>
      </c>
      <c r="C40" s="113">
        <f t="shared" si="2"/>
        <v>1</v>
      </c>
      <c r="D40" s="113"/>
      <c r="E40" s="113"/>
      <c r="F40" s="112">
        <f t="shared" si="3"/>
        <v>1</v>
      </c>
      <c r="G40" s="55">
        <f t="shared" si="4"/>
        <v>85.714285714285708</v>
      </c>
      <c r="H40" s="89" t="s">
        <v>358</v>
      </c>
      <c r="I40" s="113">
        <v>2</v>
      </c>
      <c r="J40" s="113">
        <v>2</v>
      </c>
      <c r="K40" s="90">
        <f t="shared" si="5"/>
        <v>100</v>
      </c>
      <c r="L40" s="115" t="s">
        <v>338</v>
      </c>
      <c r="M40" s="89" t="s">
        <v>358</v>
      </c>
      <c r="N40" s="113">
        <v>5</v>
      </c>
      <c r="O40" s="113">
        <v>4</v>
      </c>
      <c r="P40" s="98">
        <f t="shared" si="0"/>
        <v>80</v>
      </c>
      <c r="Q40" s="107" t="s">
        <v>585</v>
      </c>
      <c r="R40" s="64" t="s">
        <v>393</v>
      </c>
      <c r="S40" s="117" t="s">
        <v>338</v>
      </c>
    </row>
    <row r="41" spans="1:19" ht="15" customHeight="1" x14ac:dyDescent="0.35">
      <c r="A41" s="53" t="s">
        <v>39</v>
      </c>
      <c r="B41" s="87" t="str">
        <f t="shared" si="1"/>
        <v>Да, размещается по результатам всех (100%) плановых контрольных мероприятий</v>
      </c>
      <c r="C41" s="113">
        <f t="shared" si="2"/>
        <v>2</v>
      </c>
      <c r="D41" s="113"/>
      <c r="E41" s="113"/>
      <c r="F41" s="112">
        <f t="shared" si="3"/>
        <v>2</v>
      </c>
      <c r="G41" s="88">
        <f t="shared" si="4"/>
        <v>100</v>
      </c>
      <c r="H41" s="89" t="s">
        <v>358</v>
      </c>
      <c r="I41" s="113">
        <v>4</v>
      </c>
      <c r="J41" s="113">
        <v>4</v>
      </c>
      <c r="K41" s="90">
        <f t="shared" si="5"/>
        <v>100</v>
      </c>
      <c r="L41" s="115" t="s">
        <v>338</v>
      </c>
      <c r="M41" s="89" t="s">
        <v>358</v>
      </c>
      <c r="N41" s="113">
        <v>9</v>
      </c>
      <c r="O41" s="113">
        <v>9</v>
      </c>
      <c r="P41" s="90">
        <f t="shared" si="0"/>
        <v>100</v>
      </c>
      <c r="Q41" s="92" t="s">
        <v>338</v>
      </c>
      <c r="R41" s="75" t="s">
        <v>394</v>
      </c>
      <c r="S41" s="117" t="s">
        <v>338</v>
      </c>
    </row>
    <row r="42" spans="1:19" ht="15" customHeight="1" x14ac:dyDescent="0.35">
      <c r="A42" s="53" t="s">
        <v>40</v>
      </c>
      <c r="B42" s="87" t="str">
        <f t="shared" si="1"/>
        <v>Да, размещается по результатам большей части (не менее 50%) плановых контрольных мероприятий</v>
      </c>
      <c r="C42" s="113">
        <f t="shared" si="2"/>
        <v>1</v>
      </c>
      <c r="D42" s="113"/>
      <c r="E42" s="113"/>
      <c r="F42" s="112">
        <f t="shared" si="3"/>
        <v>1</v>
      </c>
      <c r="G42" s="55">
        <f t="shared" si="4"/>
        <v>96.666666666666671</v>
      </c>
      <c r="H42" s="89" t="s">
        <v>358</v>
      </c>
      <c r="I42" s="113">
        <v>14</v>
      </c>
      <c r="J42" s="113">
        <v>14</v>
      </c>
      <c r="K42" s="90">
        <f t="shared" si="5"/>
        <v>100</v>
      </c>
      <c r="L42" s="115" t="s">
        <v>338</v>
      </c>
      <c r="M42" s="89" t="s">
        <v>358</v>
      </c>
      <c r="N42" s="113">
        <v>16</v>
      </c>
      <c r="O42" s="113">
        <v>15</v>
      </c>
      <c r="P42" s="98">
        <f t="shared" si="0"/>
        <v>93.75</v>
      </c>
      <c r="Q42" s="107" t="s">
        <v>522</v>
      </c>
      <c r="R42" s="64" t="s">
        <v>395</v>
      </c>
      <c r="S42" s="117" t="s">
        <v>338</v>
      </c>
    </row>
    <row r="43" spans="1:19" ht="15" customHeight="1" x14ac:dyDescent="0.35">
      <c r="A43" s="53" t="s">
        <v>41</v>
      </c>
      <c r="B43" s="87" t="str">
        <f t="shared" si="1"/>
        <v>Да, размещается по результатам всех (100%) плановых контрольных мероприятий</v>
      </c>
      <c r="C43" s="113">
        <f t="shared" si="2"/>
        <v>2</v>
      </c>
      <c r="D43" s="113"/>
      <c r="E43" s="113"/>
      <c r="F43" s="112">
        <f t="shared" si="3"/>
        <v>2</v>
      </c>
      <c r="G43" s="88">
        <f t="shared" si="4"/>
        <v>100</v>
      </c>
      <c r="H43" s="89" t="s">
        <v>358</v>
      </c>
      <c r="I43" s="113">
        <v>7</v>
      </c>
      <c r="J43" s="113">
        <v>7</v>
      </c>
      <c r="K43" s="90">
        <f t="shared" si="5"/>
        <v>100</v>
      </c>
      <c r="L43" s="115" t="s">
        <v>338</v>
      </c>
      <c r="M43" s="89" t="s">
        <v>358</v>
      </c>
      <c r="N43" s="113">
        <v>3</v>
      </c>
      <c r="O43" s="113">
        <v>3</v>
      </c>
      <c r="P43" s="90">
        <f t="shared" si="0"/>
        <v>100</v>
      </c>
      <c r="Q43" s="92" t="s">
        <v>338</v>
      </c>
      <c r="R43" s="64" t="s">
        <v>396</v>
      </c>
      <c r="S43" s="117" t="s">
        <v>338</v>
      </c>
    </row>
    <row r="44" spans="1:19" ht="15" customHeight="1" x14ac:dyDescent="0.35">
      <c r="A44" s="53" t="s">
        <v>42</v>
      </c>
      <c r="B44" s="87" t="str">
        <f t="shared" si="1"/>
        <v>Да, размещается по результатам всех (100%) плановых контрольных мероприятий</v>
      </c>
      <c r="C44" s="113">
        <f t="shared" si="2"/>
        <v>2</v>
      </c>
      <c r="D44" s="113"/>
      <c r="E44" s="113"/>
      <c r="F44" s="112">
        <f t="shared" si="3"/>
        <v>2</v>
      </c>
      <c r="G44" s="88">
        <f t="shared" si="4"/>
        <v>100</v>
      </c>
      <c r="H44" s="89" t="s">
        <v>358</v>
      </c>
      <c r="I44" s="113">
        <v>6</v>
      </c>
      <c r="J44" s="113">
        <v>6</v>
      </c>
      <c r="K44" s="90">
        <f t="shared" si="5"/>
        <v>100</v>
      </c>
      <c r="L44" s="115" t="s">
        <v>338</v>
      </c>
      <c r="M44" s="89" t="s">
        <v>358</v>
      </c>
      <c r="N44" s="113">
        <v>7</v>
      </c>
      <c r="O44" s="113">
        <v>7</v>
      </c>
      <c r="P44" s="90">
        <f t="shared" si="0"/>
        <v>100</v>
      </c>
      <c r="Q44" s="92" t="s">
        <v>338</v>
      </c>
      <c r="R44" s="64" t="s">
        <v>397</v>
      </c>
      <c r="S44" s="117" t="s">
        <v>338</v>
      </c>
    </row>
    <row r="45" spans="1:19" ht="15" customHeight="1" x14ac:dyDescent="0.35">
      <c r="A45" s="53" t="s">
        <v>43</v>
      </c>
      <c r="B45" s="87" t="str">
        <f t="shared" si="1"/>
        <v>Нет, не размещается, или размещается в части отдельных плановых контрольных мероприятий (менее 50%), или размещенная информация не отвечает требованиям</v>
      </c>
      <c r="C45" s="113">
        <v>0</v>
      </c>
      <c r="D45" s="113"/>
      <c r="E45" s="113"/>
      <c r="F45" s="112">
        <f t="shared" si="3"/>
        <v>0</v>
      </c>
      <c r="G45" s="88" t="s">
        <v>338</v>
      </c>
      <c r="H45" s="95" t="s">
        <v>506</v>
      </c>
      <c r="I45" s="88" t="s">
        <v>338</v>
      </c>
      <c r="J45" s="88" t="s">
        <v>338</v>
      </c>
      <c r="K45" s="88" t="s">
        <v>338</v>
      </c>
      <c r="L45" s="115" t="s">
        <v>504</v>
      </c>
      <c r="M45" s="95" t="s">
        <v>506</v>
      </c>
      <c r="N45" s="88" t="s">
        <v>338</v>
      </c>
      <c r="O45" s="88" t="s">
        <v>338</v>
      </c>
      <c r="P45" s="88" t="s">
        <v>338</v>
      </c>
      <c r="Q45" s="115" t="s">
        <v>504</v>
      </c>
      <c r="R45" s="63" t="s">
        <v>398</v>
      </c>
      <c r="S45" s="119" t="s">
        <v>338</v>
      </c>
    </row>
    <row r="46" spans="1:19" ht="15" customHeight="1" x14ac:dyDescent="0.35">
      <c r="A46" s="53" t="s">
        <v>44</v>
      </c>
      <c r="B46" s="87" t="str">
        <f t="shared" si="1"/>
        <v>Да, размещается по результатам большей части (не менее 50%) плановых контрольных мероприятий</v>
      </c>
      <c r="C46" s="113">
        <f t="shared" si="2"/>
        <v>1</v>
      </c>
      <c r="D46" s="113"/>
      <c r="E46" s="113"/>
      <c r="F46" s="112">
        <f t="shared" si="3"/>
        <v>1</v>
      </c>
      <c r="G46" s="55">
        <f t="shared" si="4"/>
        <v>80</v>
      </c>
      <c r="H46" s="89" t="s">
        <v>358</v>
      </c>
      <c r="I46" s="113">
        <v>4</v>
      </c>
      <c r="J46" s="113">
        <v>4</v>
      </c>
      <c r="K46" s="90">
        <f t="shared" si="5"/>
        <v>100</v>
      </c>
      <c r="L46" s="115" t="s">
        <v>505</v>
      </c>
      <c r="M46" s="89" t="s">
        <v>358</v>
      </c>
      <c r="N46" s="113">
        <v>6</v>
      </c>
      <c r="O46" s="113">
        <v>4</v>
      </c>
      <c r="P46" s="98">
        <f t="shared" si="0"/>
        <v>66.666666666666657</v>
      </c>
      <c r="Q46" s="92" t="s">
        <v>545</v>
      </c>
      <c r="R46" s="64" t="s">
        <v>399</v>
      </c>
      <c r="S46" s="117" t="s">
        <v>338</v>
      </c>
    </row>
    <row r="47" spans="1:19" ht="15" customHeight="1" x14ac:dyDescent="0.35">
      <c r="A47" s="49" t="s">
        <v>45</v>
      </c>
      <c r="B47" s="93"/>
      <c r="C47" s="76"/>
      <c r="D47" s="51"/>
      <c r="E47" s="51"/>
      <c r="F47" s="51"/>
      <c r="G47" s="65"/>
      <c r="H47" s="51"/>
      <c r="I47" s="51"/>
      <c r="J47" s="51"/>
      <c r="K47" s="51"/>
      <c r="L47" s="51"/>
      <c r="M47" s="51"/>
      <c r="N47" s="76"/>
      <c r="O47" s="76"/>
      <c r="P47" s="94"/>
      <c r="Q47" s="108"/>
      <c r="R47" s="76"/>
    </row>
    <row r="48" spans="1:19" ht="15" customHeight="1" x14ac:dyDescent="0.35">
      <c r="A48" s="53" t="s">
        <v>46</v>
      </c>
      <c r="B48" s="87" t="str">
        <f t="shared" si="1"/>
        <v>Да, размещается по результатам большей части (не менее 50%) плановых контрольных мероприятий</v>
      </c>
      <c r="C48" s="113">
        <f t="shared" si="2"/>
        <v>1</v>
      </c>
      <c r="D48" s="113"/>
      <c r="E48" s="113"/>
      <c r="F48" s="112">
        <f t="shared" si="3"/>
        <v>1</v>
      </c>
      <c r="G48" s="88">
        <f t="shared" si="4"/>
        <v>50</v>
      </c>
      <c r="H48" s="89" t="s">
        <v>358</v>
      </c>
      <c r="I48" s="113">
        <v>13</v>
      </c>
      <c r="J48" s="113">
        <v>8</v>
      </c>
      <c r="K48" s="90">
        <f t="shared" si="5"/>
        <v>61.53846153846154</v>
      </c>
      <c r="L48" s="115" t="s">
        <v>599</v>
      </c>
      <c r="M48" s="89" t="s">
        <v>358</v>
      </c>
      <c r="N48" s="113">
        <v>25</v>
      </c>
      <c r="O48" s="113">
        <v>11</v>
      </c>
      <c r="P48" s="90">
        <f t="shared" si="0"/>
        <v>44</v>
      </c>
      <c r="Q48" s="107" t="s">
        <v>600</v>
      </c>
      <c r="R48" s="64" t="s">
        <v>400</v>
      </c>
      <c r="S48" s="117" t="s">
        <v>338</v>
      </c>
    </row>
    <row r="49" spans="1:19" s="26" customFormat="1" ht="15" customHeight="1" x14ac:dyDescent="0.35">
      <c r="A49" s="53" t="s">
        <v>47</v>
      </c>
      <c r="B49" s="87" t="str">
        <f t="shared" si="1"/>
        <v>Да, размещается по результатам всех (100%) плановых контрольных мероприятий</v>
      </c>
      <c r="C49" s="113">
        <f t="shared" si="2"/>
        <v>2</v>
      </c>
      <c r="D49" s="113"/>
      <c r="E49" s="113"/>
      <c r="F49" s="112">
        <f t="shared" si="3"/>
        <v>2</v>
      </c>
      <c r="G49" s="88">
        <f t="shared" si="4"/>
        <v>100</v>
      </c>
      <c r="H49" s="89" t="s">
        <v>401</v>
      </c>
      <c r="I49" s="113">
        <v>4</v>
      </c>
      <c r="J49" s="113">
        <v>4</v>
      </c>
      <c r="K49" s="90">
        <f t="shared" si="5"/>
        <v>100</v>
      </c>
      <c r="L49" s="115" t="s">
        <v>338</v>
      </c>
      <c r="M49" s="89" t="s">
        <v>358</v>
      </c>
      <c r="N49" s="113">
        <v>6</v>
      </c>
      <c r="O49" s="113">
        <v>6</v>
      </c>
      <c r="P49" s="90">
        <f t="shared" si="0"/>
        <v>100</v>
      </c>
      <c r="Q49" s="92" t="s">
        <v>509</v>
      </c>
      <c r="R49" s="63" t="s">
        <v>402</v>
      </c>
      <c r="S49" s="120" t="s">
        <v>338</v>
      </c>
    </row>
    <row r="50" spans="1:19" ht="15" customHeight="1" x14ac:dyDescent="0.35">
      <c r="A50" s="53" t="s">
        <v>48</v>
      </c>
      <c r="B50" s="87" t="str">
        <f t="shared" si="1"/>
        <v>Да, размещается по результатам всех (100%) плановых контрольных мероприятий</v>
      </c>
      <c r="C50" s="113">
        <f t="shared" si="2"/>
        <v>2</v>
      </c>
      <c r="D50" s="113"/>
      <c r="E50" s="113"/>
      <c r="F50" s="112">
        <f t="shared" si="3"/>
        <v>2</v>
      </c>
      <c r="G50" s="88">
        <f t="shared" si="4"/>
        <v>100</v>
      </c>
      <c r="H50" s="89" t="s">
        <v>358</v>
      </c>
      <c r="I50" s="113">
        <v>4</v>
      </c>
      <c r="J50" s="113">
        <v>4</v>
      </c>
      <c r="K50" s="90">
        <f t="shared" si="5"/>
        <v>100</v>
      </c>
      <c r="L50" s="115" t="s">
        <v>507</v>
      </c>
      <c r="M50" s="89" t="s">
        <v>358</v>
      </c>
      <c r="N50" s="113">
        <v>5</v>
      </c>
      <c r="O50" s="113">
        <v>5</v>
      </c>
      <c r="P50" s="90">
        <f t="shared" si="0"/>
        <v>100</v>
      </c>
      <c r="Q50" s="92" t="s">
        <v>338</v>
      </c>
      <c r="R50" s="64" t="s">
        <v>403</v>
      </c>
      <c r="S50" s="117" t="s">
        <v>338</v>
      </c>
    </row>
    <row r="51" spans="1:19" ht="15" customHeight="1" x14ac:dyDescent="0.35">
      <c r="A51" s="53" t="s">
        <v>49</v>
      </c>
      <c r="B51" s="87" t="str">
        <f t="shared" si="1"/>
        <v>Нет, не размещается, или размещается в части отдельных плановых контрольных мероприятий (менее 50%), или размещенная информация не отвечает требованиям</v>
      </c>
      <c r="C51" s="113">
        <f t="shared" si="2"/>
        <v>0</v>
      </c>
      <c r="D51" s="113"/>
      <c r="E51" s="113"/>
      <c r="F51" s="112">
        <f t="shared" si="3"/>
        <v>0</v>
      </c>
      <c r="G51" s="88">
        <f t="shared" si="4"/>
        <v>0</v>
      </c>
      <c r="H51" s="89" t="s">
        <v>358</v>
      </c>
      <c r="I51" s="113">
        <v>9</v>
      </c>
      <c r="J51" s="113">
        <v>0</v>
      </c>
      <c r="K51" s="90">
        <f t="shared" si="5"/>
        <v>0</v>
      </c>
      <c r="L51" s="115" t="s">
        <v>338</v>
      </c>
      <c r="M51" s="89" t="s">
        <v>358</v>
      </c>
      <c r="N51" s="113">
        <v>22</v>
      </c>
      <c r="O51" s="113">
        <v>0</v>
      </c>
      <c r="P51" s="90">
        <f t="shared" si="0"/>
        <v>0</v>
      </c>
      <c r="Q51" s="92" t="s">
        <v>338</v>
      </c>
      <c r="R51" s="64" t="s">
        <v>404</v>
      </c>
      <c r="S51" s="117" t="s">
        <v>338</v>
      </c>
    </row>
    <row r="52" spans="1:19" ht="15" customHeight="1" x14ac:dyDescent="0.35">
      <c r="A52" s="70" t="s">
        <v>50</v>
      </c>
      <c r="B52" s="87" t="str">
        <f t="shared" si="1"/>
        <v>Да, размещается по результатам большей части (не менее 50%) плановых контрольных мероприятий</v>
      </c>
      <c r="C52" s="113">
        <f t="shared" si="2"/>
        <v>1</v>
      </c>
      <c r="D52" s="113"/>
      <c r="E52" s="113"/>
      <c r="F52" s="112">
        <f t="shared" si="3"/>
        <v>1</v>
      </c>
      <c r="G52" s="88">
        <f t="shared" si="4"/>
        <v>95.238095238095227</v>
      </c>
      <c r="H52" s="89" t="s">
        <v>358</v>
      </c>
      <c r="I52" s="113">
        <v>5</v>
      </c>
      <c r="J52" s="113">
        <v>4</v>
      </c>
      <c r="K52" s="90">
        <f t="shared" si="5"/>
        <v>80</v>
      </c>
      <c r="L52" s="115" t="s">
        <v>601</v>
      </c>
      <c r="M52" s="89" t="s">
        <v>358</v>
      </c>
      <c r="N52" s="113">
        <v>16</v>
      </c>
      <c r="O52" s="113">
        <v>16</v>
      </c>
      <c r="P52" s="90">
        <f t="shared" si="0"/>
        <v>100</v>
      </c>
      <c r="Q52" s="92" t="s">
        <v>338</v>
      </c>
      <c r="R52" s="63" t="s">
        <v>405</v>
      </c>
      <c r="S52" s="117" t="s">
        <v>338</v>
      </c>
    </row>
    <row r="53" spans="1:19" ht="15" customHeight="1" x14ac:dyDescent="0.35">
      <c r="A53" s="53" t="s">
        <v>51</v>
      </c>
      <c r="B53" s="87" t="str">
        <f t="shared" si="1"/>
        <v>Нет, не размещается, или размещается в части отдельных плановых контрольных мероприятий (менее 50%), или размещенная информация не отвечает требованиям</v>
      </c>
      <c r="C53" s="113">
        <f t="shared" si="2"/>
        <v>0</v>
      </c>
      <c r="D53" s="113"/>
      <c r="E53" s="113"/>
      <c r="F53" s="112">
        <f t="shared" si="3"/>
        <v>0</v>
      </c>
      <c r="G53" s="88">
        <f t="shared" si="4"/>
        <v>0</v>
      </c>
      <c r="H53" s="89" t="s">
        <v>358</v>
      </c>
      <c r="I53" s="113">
        <v>10</v>
      </c>
      <c r="J53" s="113">
        <v>0</v>
      </c>
      <c r="K53" s="90">
        <f t="shared" si="5"/>
        <v>0</v>
      </c>
      <c r="L53" s="115" t="s">
        <v>406</v>
      </c>
      <c r="M53" s="89" t="s">
        <v>358</v>
      </c>
      <c r="N53" s="113">
        <v>8</v>
      </c>
      <c r="O53" s="113">
        <v>0</v>
      </c>
      <c r="P53" s="90">
        <f t="shared" si="0"/>
        <v>0</v>
      </c>
      <c r="Q53" s="92" t="s">
        <v>406</v>
      </c>
      <c r="R53" s="60" t="s">
        <v>407</v>
      </c>
      <c r="S53" s="117" t="s">
        <v>338</v>
      </c>
    </row>
    <row r="54" spans="1:19" ht="15" customHeight="1" x14ac:dyDescent="0.35">
      <c r="A54" s="53" t="s">
        <v>52</v>
      </c>
      <c r="B54" s="87" t="str">
        <f t="shared" si="1"/>
        <v>Да, размещается по результатам большей части (не менее 50%) плановых контрольных мероприятий</v>
      </c>
      <c r="C54" s="113">
        <f t="shared" si="2"/>
        <v>1</v>
      </c>
      <c r="D54" s="113"/>
      <c r="E54" s="113"/>
      <c r="F54" s="112">
        <f t="shared" si="3"/>
        <v>1</v>
      </c>
      <c r="G54" s="88">
        <f t="shared" si="4"/>
        <v>90.476190476190482</v>
      </c>
      <c r="H54" s="89" t="s">
        <v>358</v>
      </c>
      <c r="I54" s="113">
        <v>9</v>
      </c>
      <c r="J54" s="113">
        <v>8</v>
      </c>
      <c r="K54" s="98">
        <f t="shared" si="5"/>
        <v>88.888888888888886</v>
      </c>
      <c r="L54" s="115" t="s">
        <v>547</v>
      </c>
      <c r="M54" s="89" t="s">
        <v>358</v>
      </c>
      <c r="N54" s="113">
        <v>12</v>
      </c>
      <c r="O54" s="113">
        <v>11</v>
      </c>
      <c r="P54" s="98">
        <f t="shared" si="0"/>
        <v>91.666666666666657</v>
      </c>
      <c r="Q54" s="92" t="s">
        <v>546</v>
      </c>
      <c r="R54" s="64" t="s">
        <v>408</v>
      </c>
      <c r="S54" s="117" t="s">
        <v>338</v>
      </c>
    </row>
    <row r="55" spans="1:19" ht="15" customHeight="1" x14ac:dyDescent="0.35">
      <c r="A55" s="49" t="s">
        <v>53</v>
      </c>
      <c r="B55" s="93"/>
      <c r="C55" s="76"/>
      <c r="D55" s="51"/>
      <c r="E55" s="51"/>
      <c r="F55" s="51"/>
      <c r="G55" s="65"/>
      <c r="H55" s="51"/>
      <c r="I55" s="51"/>
      <c r="J55" s="51"/>
      <c r="K55" s="51"/>
      <c r="L55" s="51"/>
      <c r="M55" s="51"/>
      <c r="N55" s="76"/>
      <c r="O55" s="76"/>
      <c r="P55" s="94"/>
      <c r="Q55" s="108"/>
      <c r="R55" s="76"/>
    </row>
    <row r="56" spans="1:19" ht="15" customHeight="1" x14ac:dyDescent="0.35">
      <c r="A56" s="53" t="s">
        <v>54</v>
      </c>
      <c r="B56" s="87" t="str">
        <f t="shared" si="1"/>
        <v>Нет, не размещается, или размещается в части отдельных плановых контрольных мероприятий (менее 50%), или размещенная информация не отвечает требованиям</v>
      </c>
      <c r="C56" s="113">
        <f t="shared" si="2"/>
        <v>0</v>
      </c>
      <c r="D56" s="113"/>
      <c r="E56" s="113"/>
      <c r="F56" s="112">
        <f t="shared" si="3"/>
        <v>0</v>
      </c>
      <c r="G56" s="88">
        <f t="shared" si="4"/>
        <v>30.232558139534881</v>
      </c>
      <c r="H56" s="89" t="s">
        <v>358</v>
      </c>
      <c r="I56" s="113">
        <v>19</v>
      </c>
      <c r="J56" s="113">
        <v>6</v>
      </c>
      <c r="K56" s="90">
        <f t="shared" si="5"/>
        <v>31.578947368421051</v>
      </c>
      <c r="L56" s="115" t="s">
        <v>548</v>
      </c>
      <c r="M56" s="89" t="s">
        <v>358</v>
      </c>
      <c r="N56" s="113">
        <v>24</v>
      </c>
      <c r="O56" s="113">
        <v>7</v>
      </c>
      <c r="P56" s="90">
        <f t="shared" si="0"/>
        <v>29.166666666666668</v>
      </c>
      <c r="Q56" s="107" t="s">
        <v>549</v>
      </c>
      <c r="R56" s="64" t="s">
        <v>409</v>
      </c>
      <c r="S56" s="117" t="s">
        <v>338</v>
      </c>
    </row>
    <row r="57" spans="1:19" s="35" customFormat="1" ht="15" customHeight="1" x14ac:dyDescent="0.35">
      <c r="A57" s="53" t="s">
        <v>55</v>
      </c>
      <c r="B57" s="87" t="str">
        <f t="shared" si="1"/>
        <v>Да, размещается по результатам всех (100%) плановых контрольных мероприятий</v>
      </c>
      <c r="C57" s="113">
        <f t="shared" si="2"/>
        <v>2</v>
      </c>
      <c r="D57" s="113"/>
      <c r="E57" s="113"/>
      <c r="F57" s="112">
        <f t="shared" si="3"/>
        <v>2</v>
      </c>
      <c r="G57" s="88">
        <f t="shared" si="4"/>
        <v>100</v>
      </c>
      <c r="H57" s="95" t="s">
        <v>518</v>
      </c>
      <c r="I57" s="113">
        <v>2</v>
      </c>
      <c r="J57" s="113">
        <v>2</v>
      </c>
      <c r="K57" s="90">
        <f t="shared" si="5"/>
        <v>100</v>
      </c>
      <c r="L57" s="115" t="s">
        <v>338</v>
      </c>
      <c r="M57" s="105" t="s">
        <v>518</v>
      </c>
      <c r="N57" s="113">
        <v>3</v>
      </c>
      <c r="O57" s="113">
        <v>3</v>
      </c>
      <c r="P57" s="90">
        <f t="shared" si="0"/>
        <v>100</v>
      </c>
      <c r="Q57" s="107" t="s">
        <v>338</v>
      </c>
      <c r="R57" s="64" t="s">
        <v>410</v>
      </c>
      <c r="S57" s="117" t="s">
        <v>338</v>
      </c>
    </row>
    <row r="58" spans="1:19" s="35" customFormat="1" ht="15" customHeight="1" x14ac:dyDescent="0.35">
      <c r="A58" s="53" t="s">
        <v>56</v>
      </c>
      <c r="B58" s="87" t="str">
        <f t="shared" si="1"/>
        <v>Да, размещается по результатам всех (100%) плановых контрольных мероприятий</v>
      </c>
      <c r="C58" s="113">
        <f t="shared" si="2"/>
        <v>2</v>
      </c>
      <c r="D58" s="113"/>
      <c r="E58" s="113"/>
      <c r="F58" s="112">
        <f t="shared" si="3"/>
        <v>2</v>
      </c>
      <c r="G58" s="88">
        <f t="shared" si="4"/>
        <v>100</v>
      </c>
      <c r="H58" s="89" t="s">
        <v>358</v>
      </c>
      <c r="I58" s="113">
        <v>4</v>
      </c>
      <c r="J58" s="113">
        <v>4</v>
      </c>
      <c r="K58" s="90">
        <f t="shared" si="5"/>
        <v>100</v>
      </c>
      <c r="L58" s="115" t="s">
        <v>338</v>
      </c>
      <c r="M58" s="105" t="s">
        <v>467</v>
      </c>
      <c r="N58" s="113">
        <v>6</v>
      </c>
      <c r="O58" s="113">
        <v>6</v>
      </c>
      <c r="P58" s="90">
        <f t="shared" si="0"/>
        <v>100</v>
      </c>
      <c r="Q58" s="92" t="s">
        <v>338</v>
      </c>
      <c r="R58" s="63" t="s">
        <v>411</v>
      </c>
      <c r="S58" s="117" t="s">
        <v>338</v>
      </c>
    </row>
    <row r="59" spans="1:19" ht="15" customHeight="1" x14ac:dyDescent="0.35">
      <c r="A59" s="53" t="s">
        <v>57</v>
      </c>
      <c r="B59" s="87" t="str">
        <f t="shared" si="1"/>
        <v>Да, размещается по результатам большей части (не менее 50%) плановых контрольных мероприятий</v>
      </c>
      <c r="C59" s="113">
        <f t="shared" si="2"/>
        <v>1</v>
      </c>
      <c r="D59" s="113"/>
      <c r="E59" s="113"/>
      <c r="F59" s="112">
        <f t="shared" si="3"/>
        <v>1</v>
      </c>
      <c r="G59" s="88">
        <f t="shared" si="4"/>
        <v>66.666666666666657</v>
      </c>
      <c r="H59" s="89" t="s">
        <v>358</v>
      </c>
      <c r="I59" s="113">
        <v>9</v>
      </c>
      <c r="J59" s="113">
        <v>5</v>
      </c>
      <c r="K59" s="90">
        <f t="shared" si="5"/>
        <v>55.555555555555557</v>
      </c>
      <c r="L59" s="115" t="s">
        <v>602</v>
      </c>
      <c r="M59" s="105" t="s">
        <v>467</v>
      </c>
      <c r="N59" s="113">
        <v>27</v>
      </c>
      <c r="O59" s="113">
        <v>19</v>
      </c>
      <c r="P59" s="90">
        <f t="shared" si="0"/>
        <v>70.370370370370367</v>
      </c>
      <c r="Q59" s="92" t="s">
        <v>633</v>
      </c>
      <c r="R59" s="64" t="s">
        <v>412</v>
      </c>
      <c r="S59" s="117" t="s">
        <v>338</v>
      </c>
    </row>
    <row r="60" spans="1:19" ht="15" customHeight="1" x14ac:dyDescent="0.35">
      <c r="A60" s="53" t="s">
        <v>58</v>
      </c>
      <c r="B60" s="87" t="str">
        <f t="shared" si="1"/>
        <v>Да, размещается по результатам большей части (не менее 50%) плановых контрольных мероприятий</v>
      </c>
      <c r="C60" s="113">
        <f t="shared" si="2"/>
        <v>1</v>
      </c>
      <c r="D60" s="113"/>
      <c r="E60" s="113"/>
      <c r="F60" s="112">
        <f t="shared" si="3"/>
        <v>1</v>
      </c>
      <c r="G60" s="88">
        <f t="shared" si="4"/>
        <v>95.652173913043484</v>
      </c>
      <c r="H60" s="89" t="s">
        <v>358</v>
      </c>
      <c r="I60" s="113">
        <v>9</v>
      </c>
      <c r="J60" s="113">
        <v>9</v>
      </c>
      <c r="K60" s="90">
        <f t="shared" si="5"/>
        <v>100</v>
      </c>
      <c r="L60" s="115" t="s">
        <v>338</v>
      </c>
      <c r="M60" s="89" t="s">
        <v>358</v>
      </c>
      <c r="N60" s="113">
        <v>14</v>
      </c>
      <c r="O60" s="113">
        <v>13</v>
      </c>
      <c r="P60" s="98">
        <f t="shared" si="0"/>
        <v>92.857142857142861</v>
      </c>
      <c r="Q60" s="107" t="s">
        <v>531</v>
      </c>
      <c r="R60" s="64" t="s">
        <v>413</v>
      </c>
      <c r="S60" s="117" t="s">
        <v>338</v>
      </c>
    </row>
    <row r="61" spans="1:19" s="110" customFormat="1" ht="15" customHeight="1" x14ac:dyDescent="0.35">
      <c r="A61" s="53" t="s">
        <v>59</v>
      </c>
      <c r="B61" s="53" t="str">
        <f t="shared" si="1"/>
        <v>Да, размещается по результатам всех (100%) плановых контрольных мероприятий</v>
      </c>
      <c r="C61" s="111">
        <f t="shared" si="2"/>
        <v>2</v>
      </c>
      <c r="D61" s="111"/>
      <c r="E61" s="111"/>
      <c r="F61" s="114">
        <f t="shared" si="3"/>
        <v>2</v>
      </c>
      <c r="G61" s="55">
        <f t="shared" si="4"/>
        <v>100</v>
      </c>
      <c r="H61" s="97" t="s">
        <v>358</v>
      </c>
      <c r="I61" s="111">
        <v>6</v>
      </c>
      <c r="J61" s="111">
        <v>6</v>
      </c>
      <c r="K61" s="98">
        <f t="shared" si="5"/>
        <v>100</v>
      </c>
      <c r="L61" s="96" t="s">
        <v>338</v>
      </c>
      <c r="M61" s="97" t="s">
        <v>358</v>
      </c>
      <c r="N61" s="111">
        <v>15</v>
      </c>
      <c r="O61" s="111">
        <v>15</v>
      </c>
      <c r="P61" s="98">
        <f t="shared" si="0"/>
        <v>100</v>
      </c>
      <c r="Q61" s="107" t="s">
        <v>634</v>
      </c>
      <c r="R61" s="107" t="s">
        <v>664</v>
      </c>
      <c r="S61" s="121" t="s">
        <v>338</v>
      </c>
    </row>
    <row r="62" spans="1:19" s="35" customFormat="1" ht="15" customHeight="1" x14ac:dyDescent="0.35">
      <c r="A62" s="53" t="s">
        <v>60</v>
      </c>
      <c r="B62" s="87" t="str">
        <f t="shared" si="1"/>
        <v>Да, размещается по результатам большей части (не менее 50%) плановых контрольных мероприятий</v>
      </c>
      <c r="C62" s="113">
        <f t="shared" si="2"/>
        <v>1</v>
      </c>
      <c r="D62" s="113"/>
      <c r="E62" s="113"/>
      <c r="F62" s="112">
        <f t="shared" si="3"/>
        <v>1</v>
      </c>
      <c r="G62" s="88">
        <f t="shared" si="4"/>
        <v>83.333333333333343</v>
      </c>
      <c r="H62" s="89" t="s">
        <v>358</v>
      </c>
      <c r="I62" s="113">
        <v>8</v>
      </c>
      <c r="J62" s="113">
        <v>8</v>
      </c>
      <c r="K62" s="90">
        <f t="shared" si="5"/>
        <v>100</v>
      </c>
      <c r="L62" s="115" t="s">
        <v>338</v>
      </c>
      <c r="M62" s="89" t="s">
        <v>358</v>
      </c>
      <c r="N62" s="113">
        <v>10</v>
      </c>
      <c r="O62" s="113">
        <v>7</v>
      </c>
      <c r="P62" s="90">
        <f t="shared" si="0"/>
        <v>70</v>
      </c>
      <c r="Q62" s="92" t="s">
        <v>635</v>
      </c>
      <c r="R62" s="64" t="s">
        <v>414</v>
      </c>
      <c r="S62" s="117" t="s">
        <v>338</v>
      </c>
    </row>
    <row r="63" spans="1:19" ht="15" customHeight="1" x14ac:dyDescent="0.35">
      <c r="A63" s="53" t="s">
        <v>61</v>
      </c>
      <c r="B63" s="87" t="str">
        <f t="shared" si="1"/>
        <v>Да, размещается по результатам большей части (не менее 50%) плановых контрольных мероприятий</v>
      </c>
      <c r="C63" s="113">
        <f t="shared" si="2"/>
        <v>1</v>
      </c>
      <c r="D63" s="113"/>
      <c r="E63" s="113"/>
      <c r="F63" s="112">
        <f t="shared" si="3"/>
        <v>1</v>
      </c>
      <c r="G63" s="88">
        <f t="shared" si="4"/>
        <v>90</v>
      </c>
      <c r="H63" s="89" t="s">
        <v>358</v>
      </c>
      <c r="I63" s="113">
        <v>4</v>
      </c>
      <c r="J63" s="113">
        <v>3</v>
      </c>
      <c r="K63" s="90">
        <f t="shared" si="5"/>
        <v>75</v>
      </c>
      <c r="L63" s="115" t="s">
        <v>636</v>
      </c>
      <c r="M63" s="89" t="s">
        <v>358</v>
      </c>
      <c r="N63" s="113">
        <v>6</v>
      </c>
      <c r="O63" s="113">
        <v>6</v>
      </c>
      <c r="P63" s="90">
        <f t="shared" si="0"/>
        <v>100</v>
      </c>
      <c r="Q63" s="92" t="s">
        <v>338</v>
      </c>
      <c r="R63" s="60" t="s">
        <v>415</v>
      </c>
      <c r="S63" s="121" t="s">
        <v>338</v>
      </c>
    </row>
    <row r="64" spans="1:19" ht="15" customHeight="1" x14ac:dyDescent="0.35">
      <c r="A64" s="53" t="s">
        <v>62</v>
      </c>
      <c r="B64" s="87" t="str">
        <f t="shared" si="1"/>
        <v>Да, размещается по результатам всех (100%) плановых контрольных мероприятий</v>
      </c>
      <c r="C64" s="113">
        <f t="shared" si="2"/>
        <v>2</v>
      </c>
      <c r="D64" s="113"/>
      <c r="E64" s="113"/>
      <c r="F64" s="112">
        <f t="shared" si="3"/>
        <v>2</v>
      </c>
      <c r="G64" s="88">
        <f t="shared" si="4"/>
        <v>100</v>
      </c>
      <c r="H64" s="89" t="s">
        <v>358</v>
      </c>
      <c r="I64" s="113">
        <v>15</v>
      </c>
      <c r="J64" s="113">
        <v>15</v>
      </c>
      <c r="K64" s="90">
        <f t="shared" si="5"/>
        <v>100</v>
      </c>
      <c r="L64" s="115" t="s">
        <v>338</v>
      </c>
      <c r="M64" s="89" t="s">
        <v>358</v>
      </c>
      <c r="N64" s="113">
        <v>36</v>
      </c>
      <c r="O64" s="113">
        <v>36</v>
      </c>
      <c r="P64" s="98">
        <f t="shared" si="0"/>
        <v>100</v>
      </c>
      <c r="Q64" s="107" t="s">
        <v>532</v>
      </c>
      <c r="R64" s="64" t="s">
        <v>416</v>
      </c>
      <c r="S64" s="121" t="s">
        <v>338</v>
      </c>
    </row>
    <row r="65" spans="1:19" ht="15" customHeight="1" x14ac:dyDescent="0.35">
      <c r="A65" s="53" t="s">
        <v>63</v>
      </c>
      <c r="B65" s="87" t="str">
        <f t="shared" si="1"/>
        <v>Да, размещается по результатам всех (100%) плановых контрольных мероприятий</v>
      </c>
      <c r="C65" s="113">
        <f t="shared" si="2"/>
        <v>2</v>
      </c>
      <c r="D65" s="113"/>
      <c r="E65" s="113"/>
      <c r="F65" s="112">
        <f t="shared" si="3"/>
        <v>2</v>
      </c>
      <c r="G65" s="88">
        <f t="shared" si="4"/>
        <v>100</v>
      </c>
      <c r="H65" s="89" t="s">
        <v>358</v>
      </c>
      <c r="I65" s="113">
        <v>10</v>
      </c>
      <c r="J65" s="113">
        <v>10</v>
      </c>
      <c r="K65" s="90">
        <f t="shared" si="5"/>
        <v>100</v>
      </c>
      <c r="L65" s="115" t="s">
        <v>338</v>
      </c>
      <c r="M65" s="89" t="s">
        <v>358</v>
      </c>
      <c r="N65" s="113">
        <v>14</v>
      </c>
      <c r="O65" s="113">
        <v>14</v>
      </c>
      <c r="P65" s="90">
        <f t="shared" si="0"/>
        <v>100</v>
      </c>
      <c r="Q65" s="92" t="s">
        <v>338</v>
      </c>
      <c r="R65" s="64" t="s">
        <v>417</v>
      </c>
      <c r="S65" s="121" t="s">
        <v>338</v>
      </c>
    </row>
    <row r="66" spans="1:19" s="35" customFormat="1" ht="15" customHeight="1" x14ac:dyDescent="0.35">
      <c r="A66" s="53" t="s">
        <v>64</v>
      </c>
      <c r="B66" s="87" t="str">
        <f t="shared" si="1"/>
        <v>Да, размещается по результатам большей части (не менее 50%) плановых контрольных мероприятий</v>
      </c>
      <c r="C66" s="113">
        <f t="shared" si="2"/>
        <v>1</v>
      </c>
      <c r="D66" s="113"/>
      <c r="E66" s="113"/>
      <c r="F66" s="112">
        <f t="shared" si="3"/>
        <v>1</v>
      </c>
      <c r="G66" s="88">
        <f t="shared" si="4"/>
        <v>62.5</v>
      </c>
      <c r="H66" s="89" t="s">
        <v>358</v>
      </c>
      <c r="I66" s="113">
        <v>4</v>
      </c>
      <c r="J66" s="113">
        <v>4</v>
      </c>
      <c r="K66" s="90">
        <f t="shared" si="5"/>
        <v>100</v>
      </c>
      <c r="L66" s="115" t="s">
        <v>338</v>
      </c>
      <c r="M66" s="95" t="s">
        <v>467</v>
      </c>
      <c r="N66" s="113">
        <v>4</v>
      </c>
      <c r="O66" s="113">
        <v>1</v>
      </c>
      <c r="P66" s="90">
        <f t="shared" si="0"/>
        <v>25</v>
      </c>
      <c r="Q66" s="107" t="s">
        <v>533</v>
      </c>
      <c r="R66" s="64" t="s">
        <v>418</v>
      </c>
      <c r="S66" s="117" t="s">
        <v>338</v>
      </c>
    </row>
    <row r="67" spans="1:19" s="35" customFormat="1" ht="15" customHeight="1" x14ac:dyDescent="0.35">
      <c r="A67" s="53" t="s">
        <v>65</v>
      </c>
      <c r="B67" s="87" t="str">
        <f t="shared" si="1"/>
        <v>Да, размещается по результатам всех (100%) плановых контрольных мероприятий</v>
      </c>
      <c r="C67" s="113">
        <f t="shared" si="2"/>
        <v>2</v>
      </c>
      <c r="D67" s="113"/>
      <c r="E67" s="113"/>
      <c r="F67" s="112">
        <f t="shared" si="3"/>
        <v>2</v>
      </c>
      <c r="G67" s="88">
        <f t="shared" si="4"/>
        <v>100</v>
      </c>
      <c r="H67" s="89" t="s">
        <v>358</v>
      </c>
      <c r="I67" s="113">
        <v>7</v>
      </c>
      <c r="J67" s="113">
        <v>7</v>
      </c>
      <c r="K67" s="90">
        <f t="shared" si="5"/>
        <v>100</v>
      </c>
      <c r="L67" s="115" t="s">
        <v>338</v>
      </c>
      <c r="M67" s="89" t="s">
        <v>358</v>
      </c>
      <c r="N67" s="113">
        <v>18</v>
      </c>
      <c r="O67" s="113">
        <v>18</v>
      </c>
      <c r="P67" s="90">
        <f t="shared" si="0"/>
        <v>100</v>
      </c>
      <c r="Q67" s="92" t="s">
        <v>338</v>
      </c>
      <c r="R67" s="63" t="s">
        <v>295</v>
      </c>
      <c r="S67" s="117" t="s">
        <v>338</v>
      </c>
    </row>
    <row r="68" spans="1:19" ht="15" customHeight="1" x14ac:dyDescent="0.35">
      <c r="A68" s="53" t="s">
        <v>66</v>
      </c>
      <c r="B68" s="87" t="str">
        <f t="shared" si="1"/>
        <v>Да, размещается по результатам большей части (не менее 50%) плановых контрольных мероприятий</v>
      </c>
      <c r="C68" s="113">
        <f t="shared" si="2"/>
        <v>1</v>
      </c>
      <c r="D68" s="113">
        <v>0.5</v>
      </c>
      <c r="E68" s="113"/>
      <c r="F68" s="112">
        <f t="shared" si="3"/>
        <v>0.5</v>
      </c>
      <c r="G68" s="88">
        <f t="shared" si="4"/>
        <v>88.888888888888886</v>
      </c>
      <c r="H68" s="89" t="s">
        <v>358</v>
      </c>
      <c r="I68" s="113">
        <v>8</v>
      </c>
      <c r="J68" s="113">
        <v>7</v>
      </c>
      <c r="K68" s="98">
        <f t="shared" si="5"/>
        <v>87.5</v>
      </c>
      <c r="L68" s="115" t="s">
        <v>580</v>
      </c>
      <c r="M68" s="89" t="s">
        <v>358</v>
      </c>
      <c r="N68" s="113">
        <v>10</v>
      </c>
      <c r="O68" s="113">
        <v>9</v>
      </c>
      <c r="P68" s="98">
        <f t="shared" si="0"/>
        <v>90</v>
      </c>
      <c r="Q68" s="92" t="s">
        <v>581</v>
      </c>
      <c r="R68" s="64" t="s">
        <v>419</v>
      </c>
      <c r="S68" s="121" t="s">
        <v>338</v>
      </c>
    </row>
    <row r="69" spans="1:19" ht="15" customHeight="1" x14ac:dyDescent="0.35">
      <c r="A69" s="53" t="s">
        <v>67</v>
      </c>
      <c r="B69" s="87" t="str">
        <f t="shared" si="1"/>
        <v>Да, размещается по результатам большей части (не менее 50%) плановых контрольных мероприятий</v>
      </c>
      <c r="C69" s="113">
        <f t="shared" si="2"/>
        <v>1</v>
      </c>
      <c r="D69" s="113"/>
      <c r="E69" s="113"/>
      <c r="F69" s="112">
        <f t="shared" si="3"/>
        <v>1</v>
      </c>
      <c r="G69" s="88">
        <f t="shared" si="4"/>
        <v>87.5</v>
      </c>
      <c r="H69" s="89" t="s">
        <v>358</v>
      </c>
      <c r="I69" s="113">
        <v>5</v>
      </c>
      <c r="J69" s="113">
        <v>4</v>
      </c>
      <c r="K69" s="98">
        <f t="shared" si="5"/>
        <v>80</v>
      </c>
      <c r="L69" s="115" t="s">
        <v>605</v>
      </c>
      <c r="M69" s="89" t="s">
        <v>358</v>
      </c>
      <c r="N69" s="113">
        <v>11</v>
      </c>
      <c r="O69" s="113">
        <v>10</v>
      </c>
      <c r="P69" s="98">
        <f t="shared" si="0"/>
        <v>90.909090909090907</v>
      </c>
      <c r="Q69" s="92" t="s">
        <v>534</v>
      </c>
      <c r="R69" s="64" t="s">
        <v>420</v>
      </c>
      <c r="S69" s="121" t="s">
        <v>338</v>
      </c>
    </row>
    <row r="70" spans="1:19" ht="15" customHeight="1" x14ac:dyDescent="0.35">
      <c r="A70" s="49" t="s">
        <v>68</v>
      </c>
      <c r="B70" s="93"/>
      <c r="C70" s="76"/>
      <c r="D70" s="76"/>
      <c r="E70" s="76"/>
      <c r="F70" s="76"/>
      <c r="G70" s="65"/>
      <c r="H70" s="51"/>
      <c r="I70" s="51"/>
      <c r="J70" s="51"/>
      <c r="K70" s="51"/>
      <c r="L70" s="51"/>
      <c r="M70" s="51"/>
      <c r="N70" s="76"/>
      <c r="O70" s="76"/>
      <c r="P70" s="94"/>
      <c r="Q70" s="108"/>
      <c r="R70" s="76"/>
    </row>
    <row r="71" spans="1:19" ht="15" customHeight="1" x14ac:dyDescent="0.35">
      <c r="A71" s="53" t="s">
        <v>69</v>
      </c>
      <c r="B71" s="87" t="str">
        <f t="shared" si="1"/>
        <v>Да, размещается по результатам большей части (не менее 50%) плановых контрольных мероприятий</v>
      </c>
      <c r="C71" s="113">
        <f t="shared" si="2"/>
        <v>1</v>
      </c>
      <c r="D71" s="113"/>
      <c r="E71" s="113"/>
      <c r="F71" s="112">
        <f t="shared" si="3"/>
        <v>1</v>
      </c>
      <c r="G71" s="88">
        <f t="shared" si="4"/>
        <v>75</v>
      </c>
      <c r="H71" s="89" t="s">
        <v>358</v>
      </c>
      <c r="I71" s="113">
        <v>5</v>
      </c>
      <c r="J71" s="113">
        <v>4</v>
      </c>
      <c r="K71" s="98">
        <f t="shared" si="5"/>
        <v>80</v>
      </c>
      <c r="L71" s="115" t="s">
        <v>535</v>
      </c>
      <c r="M71" s="89" t="s">
        <v>358</v>
      </c>
      <c r="N71" s="113">
        <v>3</v>
      </c>
      <c r="O71" s="113">
        <v>2</v>
      </c>
      <c r="P71" s="98">
        <f t="shared" si="0"/>
        <v>66.666666666666657</v>
      </c>
      <c r="Q71" s="92" t="s">
        <v>606</v>
      </c>
      <c r="R71" s="63" t="s">
        <v>421</v>
      </c>
      <c r="S71" s="117" t="s">
        <v>338</v>
      </c>
    </row>
    <row r="72" spans="1:19" ht="15" customHeight="1" x14ac:dyDescent="0.35">
      <c r="A72" s="53" t="s">
        <v>70</v>
      </c>
      <c r="B72" s="87" t="str">
        <f t="shared" si="1"/>
        <v>Да, размещается по результатам всех (100%) плановых контрольных мероприятий</v>
      </c>
      <c r="C72" s="113">
        <f t="shared" si="2"/>
        <v>2</v>
      </c>
      <c r="D72" s="113"/>
      <c r="E72" s="113"/>
      <c r="F72" s="112">
        <f t="shared" si="3"/>
        <v>2</v>
      </c>
      <c r="G72" s="88">
        <f t="shared" si="4"/>
        <v>100</v>
      </c>
      <c r="H72" s="89" t="s">
        <v>358</v>
      </c>
      <c r="I72" s="113">
        <v>6</v>
      </c>
      <c r="J72" s="113">
        <v>6</v>
      </c>
      <c r="K72" s="90">
        <f t="shared" si="5"/>
        <v>100</v>
      </c>
      <c r="L72" s="115" t="s">
        <v>338</v>
      </c>
      <c r="M72" s="89" t="s">
        <v>358</v>
      </c>
      <c r="N72" s="113">
        <v>6</v>
      </c>
      <c r="O72" s="113">
        <v>6</v>
      </c>
      <c r="P72" s="90">
        <f t="shared" ref="P72:P87" si="6">O72/N72*100</f>
        <v>100</v>
      </c>
      <c r="Q72" s="92" t="s">
        <v>338</v>
      </c>
      <c r="R72" s="60" t="s">
        <v>422</v>
      </c>
      <c r="S72" s="117" t="s">
        <v>338</v>
      </c>
    </row>
    <row r="73" spans="1:19" s="106" customFormat="1" ht="15" customHeight="1" x14ac:dyDescent="0.35">
      <c r="A73" s="53" t="s">
        <v>71</v>
      </c>
      <c r="B73" s="53" t="str">
        <f t="shared" ref="B73:B99" si="7">IF(C73=2,$B$4,IF(C73=1,$B$5,$B$6))</f>
        <v>Да, размещается по результатам большей части (не менее 50%) плановых контрольных мероприятий</v>
      </c>
      <c r="C73" s="111">
        <f t="shared" ref="C73:C99" si="8">IF(G73=100,2,IF(G73&gt;=50,1,0))</f>
        <v>1</v>
      </c>
      <c r="D73" s="111">
        <v>0.5</v>
      </c>
      <c r="E73" s="111"/>
      <c r="F73" s="114">
        <f t="shared" ref="F73:F99" si="9">C73*(1-D73)*(1-E73)</f>
        <v>0.5</v>
      </c>
      <c r="G73" s="55">
        <f t="shared" ref="G73:G99" si="10">(J73+O73)/(I73+N73)*100</f>
        <v>82.35294117647058</v>
      </c>
      <c r="H73" s="97" t="s">
        <v>358</v>
      </c>
      <c r="I73" s="111">
        <v>10</v>
      </c>
      <c r="J73" s="111">
        <v>7</v>
      </c>
      <c r="K73" s="98">
        <f t="shared" ref="K73:K99" si="11">J73/I73*100</f>
        <v>70</v>
      </c>
      <c r="L73" s="96" t="s">
        <v>536</v>
      </c>
      <c r="M73" s="97" t="s">
        <v>358</v>
      </c>
      <c r="N73" s="111">
        <v>7</v>
      </c>
      <c r="O73" s="111">
        <v>7</v>
      </c>
      <c r="P73" s="98">
        <f t="shared" si="6"/>
        <v>100</v>
      </c>
      <c r="Q73" s="107" t="s">
        <v>338</v>
      </c>
      <c r="R73" s="64" t="s">
        <v>423</v>
      </c>
      <c r="S73" s="121" t="s">
        <v>338</v>
      </c>
    </row>
    <row r="74" spans="1:19" ht="15" customHeight="1" x14ac:dyDescent="0.35">
      <c r="A74" s="53" t="s">
        <v>72</v>
      </c>
      <c r="B74" s="87" t="str">
        <f t="shared" si="7"/>
        <v>Да, размещается по результатам большей части (не менее 50%) плановых контрольных мероприятий</v>
      </c>
      <c r="C74" s="113">
        <f t="shared" si="8"/>
        <v>1</v>
      </c>
      <c r="D74" s="113"/>
      <c r="E74" s="113"/>
      <c r="F74" s="112">
        <f t="shared" si="9"/>
        <v>1</v>
      </c>
      <c r="G74" s="88">
        <f t="shared" si="10"/>
        <v>89.743589743589752</v>
      </c>
      <c r="H74" s="95" t="s">
        <v>424</v>
      </c>
      <c r="I74" s="113">
        <v>13</v>
      </c>
      <c r="J74" s="113">
        <v>13</v>
      </c>
      <c r="K74" s="90">
        <f t="shared" si="11"/>
        <v>100</v>
      </c>
      <c r="L74" s="115" t="s">
        <v>338</v>
      </c>
      <c r="M74" s="95" t="s">
        <v>424</v>
      </c>
      <c r="N74" s="113">
        <v>26</v>
      </c>
      <c r="O74" s="113">
        <v>22</v>
      </c>
      <c r="P74" s="98">
        <f t="shared" si="6"/>
        <v>84.615384615384613</v>
      </c>
      <c r="Q74" s="92" t="s">
        <v>537</v>
      </c>
      <c r="R74" s="64" t="s">
        <v>425</v>
      </c>
      <c r="S74" s="117" t="s">
        <v>338</v>
      </c>
    </row>
    <row r="75" spans="1:19" ht="15" customHeight="1" x14ac:dyDescent="0.35">
      <c r="A75" s="53" t="s">
        <v>73</v>
      </c>
      <c r="B75" s="87" t="str">
        <f t="shared" si="7"/>
        <v>Да, размещается по результатам большей части (не менее 50%) плановых контрольных мероприятий</v>
      </c>
      <c r="C75" s="113">
        <f t="shared" si="8"/>
        <v>1</v>
      </c>
      <c r="D75" s="113"/>
      <c r="E75" s="113"/>
      <c r="F75" s="112">
        <f t="shared" si="9"/>
        <v>1</v>
      </c>
      <c r="G75" s="88">
        <f t="shared" si="10"/>
        <v>90.476190476190482</v>
      </c>
      <c r="H75" s="89" t="s">
        <v>358</v>
      </c>
      <c r="I75" s="113">
        <v>4</v>
      </c>
      <c r="J75" s="113">
        <v>4</v>
      </c>
      <c r="K75" s="90">
        <f t="shared" si="11"/>
        <v>100</v>
      </c>
      <c r="L75" s="115" t="s">
        <v>338</v>
      </c>
      <c r="M75" s="89" t="s">
        <v>358</v>
      </c>
      <c r="N75" s="113">
        <v>17</v>
      </c>
      <c r="O75" s="113">
        <v>15</v>
      </c>
      <c r="P75" s="98">
        <f t="shared" si="6"/>
        <v>88.235294117647058</v>
      </c>
      <c r="Q75" s="92" t="s">
        <v>637</v>
      </c>
      <c r="R75" s="64" t="s">
        <v>426</v>
      </c>
      <c r="S75" s="117" t="s">
        <v>338</v>
      </c>
    </row>
    <row r="76" spans="1:19" ht="15" customHeight="1" x14ac:dyDescent="0.35">
      <c r="A76" s="53" t="s">
        <v>74</v>
      </c>
      <c r="B76" s="87" t="str">
        <f t="shared" si="7"/>
        <v>Нет, не размещается, или размещается в части отдельных плановых контрольных мероприятий (менее 50%), или размещенная информация не отвечает требованиям</v>
      </c>
      <c r="C76" s="113">
        <f t="shared" si="8"/>
        <v>0</v>
      </c>
      <c r="D76" s="113"/>
      <c r="E76" s="113"/>
      <c r="F76" s="112">
        <f t="shared" si="9"/>
        <v>0</v>
      </c>
      <c r="G76" s="88">
        <f t="shared" si="10"/>
        <v>33.333333333333329</v>
      </c>
      <c r="H76" s="89" t="s">
        <v>358</v>
      </c>
      <c r="I76" s="113">
        <v>6</v>
      </c>
      <c r="J76" s="113">
        <v>3</v>
      </c>
      <c r="K76" s="90">
        <f t="shared" si="11"/>
        <v>50</v>
      </c>
      <c r="L76" s="115" t="s">
        <v>641</v>
      </c>
      <c r="M76" s="89" t="s">
        <v>358</v>
      </c>
      <c r="N76" s="113">
        <v>9</v>
      </c>
      <c r="O76" s="113">
        <v>2</v>
      </c>
      <c r="P76" s="90">
        <f t="shared" si="6"/>
        <v>22.222222222222221</v>
      </c>
      <c r="Q76" s="115" t="s">
        <v>640</v>
      </c>
      <c r="R76" s="64" t="s">
        <v>427</v>
      </c>
      <c r="S76" s="117" t="s">
        <v>338</v>
      </c>
    </row>
    <row r="77" spans="1:19" ht="15" customHeight="1" x14ac:dyDescent="0.35">
      <c r="A77" s="49" t="s">
        <v>75</v>
      </c>
      <c r="B77" s="93"/>
      <c r="C77" s="76"/>
      <c r="D77" s="51"/>
      <c r="E77" s="51"/>
      <c r="F77" s="51"/>
      <c r="G77" s="65"/>
      <c r="H77" s="51"/>
      <c r="I77" s="51"/>
      <c r="J77" s="51"/>
      <c r="K77" s="51"/>
      <c r="L77" s="51"/>
      <c r="M77" s="51"/>
      <c r="N77" s="76"/>
      <c r="O77" s="76"/>
      <c r="P77" s="94"/>
      <c r="Q77" s="108"/>
      <c r="R77" s="76"/>
    </row>
    <row r="78" spans="1:19" ht="15" customHeight="1" x14ac:dyDescent="0.35">
      <c r="A78" s="53" t="s">
        <v>76</v>
      </c>
      <c r="B78" s="87" t="str">
        <f t="shared" si="7"/>
        <v>Да, размещается по результатам всех (100%) плановых контрольных мероприятий</v>
      </c>
      <c r="C78" s="113">
        <f t="shared" si="8"/>
        <v>2</v>
      </c>
      <c r="D78" s="113"/>
      <c r="E78" s="113"/>
      <c r="F78" s="112">
        <f t="shared" si="9"/>
        <v>2</v>
      </c>
      <c r="G78" s="88">
        <f t="shared" si="10"/>
        <v>100</v>
      </c>
      <c r="H78" s="89" t="s">
        <v>358</v>
      </c>
      <c r="I78" s="113">
        <v>3</v>
      </c>
      <c r="J78" s="113">
        <v>3</v>
      </c>
      <c r="K78" s="90">
        <f t="shared" si="11"/>
        <v>100</v>
      </c>
      <c r="L78" s="115" t="s">
        <v>338</v>
      </c>
      <c r="M78" s="89" t="s">
        <v>358</v>
      </c>
      <c r="N78" s="113">
        <v>6</v>
      </c>
      <c r="O78" s="113">
        <v>6</v>
      </c>
      <c r="P78" s="90">
        <f t="shared" si="6"/>
        <v>100</v>
      </c>
      <c r="Q78" s="92" t="s">
        <v>338</v>
      </c>
      <c r="R78" s="64" t="s">
        <v>428</v>
      </c>
      <c r="S78" s="117" t="s">
        <v>338</v>
      </c>
    </row>
    <row r="79" spans="1:19" ht="15" customHeight="1" x14ac:dyDescent="0.35">
      <c r="A79" s="53" t="s">
        <v>78</v>
      </c>
      <c r="B79" s="87" t="str">
        <f t="shared" si="7"/>
        <v>Нет, не размещается, или размещается в части отдельных плановых контрольных мероприятий (менее 50%), или размещенная информация не отвечает требованиям</v>
      </c>
      <c r="C79" s="113">
        <f t="shared" si="8"/>
        <v>0</v>
      </c>
      <c r="D79" s="113"/>
      <c r="E79" s="113"/>
      <c r="F79" s="112">
        <f t="shared" si="9"/>
        <v>0</v>
      </c>
      <c r="G79" s="88">
        <f t="shared" si="10"/>
        <v>17.391304347826086</v>
      </c>
      <c r="H79" s="89" t="s">
        <v>358</v>
      </c>
      <c r="I79" s="113">
        <v>8</v>
      </c>
      <c r="J79" s="113">
        <v>3</v>
      </c>
      <c r="K79" s="90">
        <f t="shared" si="11"/>
        <v>37.5</v>
      </c>
      <c r="L79" s="96" t="s">
        <v>639</v>
      </c>
      <c r="M79" s="89" t="s">
        <v>358</v>
      </c>
      <c r="N79" s="113">
        <v>15</v>
      </c>
      <c r="O79" s="113">
        <v>1</v>
      </c>
      <c r="P79" s="90">
        <f t="shared" si="6"/>
        <v>6.666666666666667</v>
      </c>
      <c r="Q79" s="92" t="s">
        <v>638</v>
      </c>
      <c r="R79" s="64" t="s">
        <v>429</v>
      </c>
    </row>
    <row r="80" spans="1:19" ht="15" customHeight="1" x14ac:dyDescent="0.35">
      <c r="A80" s="53" t="s">
        <v>79</v>
      </c>
      <c r="B80" s="87" t="str">
        <f t="shared" si="7"/>
        <v>Да, размещается по результатам всех (100%) плановых контрольных мероприятий</v>
      </c>
      <c r="C80" s="113">
        <f t="shared" si="8"/>
        <v>2</v>
      </c>
      <c r="D80" s="113"/>
      <c r="E80" s="113"/>
      <c r="F80" s="112">
        <f t="shared" si="9"/>
        <v>2</v>
      </c>
      <c r="G80" s="88">
        <f t="shared" si="10"/>
        <v>100</v>
      </c>
      <c r="H80" s="89" t="s">
        <v>358</v>
      </c>
      <c r="I80" s="113">
        <v>1</v>
      </c>
      <c r="J80" s="113">
        <v>1</v>
      </c>
      <c r="K80" s="90">
        <f t="shared" si="11"/>
        <v>100</v>
      </c>
      <c r="L80" s="115" t="s">
        <v>338</v>
      </c>
      <c r="M80" s="89" t="s">
        <v>358</v>
      </c>
      <c r="N80" s="113">
        <v>3</v>
      </c>
      <c r="O80" s="113">
        <v>3</v>
      </c>
      <c r="P80" s="90">
        <f t="shared" si="6"/>
        <v>100</v>
      </c>
      <c r="Q80" s="92" t="s">
        <v>338</v>
      </c>
      <c r="R80" s="64" t="s">
        <v>430</v>
      </c>
      <c r="S80" s="117" t="s">
        <v>338</v>
      </c>
    </row>
    <row r="81" spans="1:19" ht="15" customHeight="1" x14ac:dyDescent="0.35">
      <c r="A81" s="53" t="s">
        <v>80</v>
      </c>
      <c r="B81" s="87" t="str">
        <f t="shared" si="7"/>
        <v>Да, размещается по результатам большей части (не менее 50%) плановых контрольных мероприятий</v>
      </c>
      <c r="C81" s="113">
        <f t="shared" si="8"/>
        <v>1</v>
      </c>
      <c r="D81" s="113"/>
      <c r="E81" s="113"/>
      <c r="F81" s="112">
        <f t="shared" si="9"/>
        <v>1</v>
      </c>
      <c r="G81" s="88">
        <f t="shared" si="10"/>
        <v>72.41379310344827</v>
      </c>
      <c r="H81" s="89" t="s">
        <v>358</v>
      </c>
      <c r="I81" s="113">
        <v>19</v>
      </c>
      <c r="J81" s="113">
        <v>16</v>
      </c>
      <c r="K81" s="90">
        <f t="shared" si="11"/>
        <v>84.210526315789465</v>
      </c>
      <c r="L81" s="115" t="s">
        <v>607</v>
      </c>
      <c r="M81" s="89" t="s">
        <v>358</v>
      </c>
      <c r="N81" s="113">
        <v>10</v>
      </c>
      <c r="O81" s="113">
        <v>5</v>
      </c>
      <c r="P81" s="90">
        <f t="shared" si="6"/>
        <v>50</v>
      </c>
      <c r="Q81" s="92" t="s">
        <v>642</v>
      </c>
      <c r="R81" s="63" t="s">
        <v>431</v>
      </c>
      <c r="S81" s="117" t="s">
        <v>338</v>
      </c>
    </row>
    <row r="82" spans="1:19" ht="15" customHeight="1" x14ac:dyDescent="0.35">
      <c r="A82" s="53" t="s">
        <v>82</v>
      </c>
      <c r="B82" s="87" t="str">
        <f t="shared" si="7"/>
        <v>Нет, не размещается, или размещается в части отдельных плановых контрольных мероприятий (менее 50%), или размещенная информация не отвечает требованиям</v>
      </c>
      <c r="C82" s="113">
        <f t="shared" si="8"/>
        <v>0</v>
      </c>
      <c r="D82" s="113"/>
      <c r="E82" s="113"/>
      <c r="F82" s="112">
        <f t="shared" si="9"/>
        <v>0</v>
      </c>
      <c r="G82" s="88">
        <f t="shared" si="10"/>
        <v>37.5</v>
      </c>
      <c r="H82" s="89" t="s">
        <v>358</v>
      </c>
      <c r="I82" s="113">
        <v>8</v>
      </c>
      <c r="J82" s="113">
        <v>4</v>
      </c>
      <c r="K82" s="90">
        <f t="shared" si="11"/>
        <v>50</v>
      </c>
      <c r="L82" s="115" t="s">
        <v>608</v>
      </c>
      <c r="M82" s="89" t="s">
        <v>358</v>
      </c>
      <c r="N82" s="113">
        <v>8</v>
      </c>
      <c r="O82" s="113">
        <v>2</v>
      </c>
      <c r="P82" s="90">
        <f t="shared" si="6"/>
        <v>25</v>
      </c>
      <c r="Q82" s="92" t="s">
        <v>609</v>
      </c>
      <c r="R82" s="64" t="s">
        <v>432</v>
      </c>
      <c r="S82" s="117" t="s">
        <v>338</v>
      </c>
    </row>
    <row r="83" spans="1:19" ht="15" customHeight="1" x14ac:dyDescent="0.35">
      <c r="A83" s="53" t="s">
        <v>83</v>
      </c>
      <c r="B83" s="87" t="str">
        <f t="shared" si="7"/>
        <v>Да, размещается по результатам большей части (не менее 50%) плановых контрольных мероприятий</v>
      </c>
      <c r="C83" s="113">
        <f t="shared" si="8"/>
        <v>1</v>
      </c>
      <c r="D83" s="113"/>
      <c r="E83" s="113"/>
      <c r="F83" s="112">
        <f t="shared" si="9"/>
        <v>1</v>
      </c>
      <c r="G83" s="88">
        <f t="shared" si="10"/>
        <v>80</v>
      </c>
      <c r="H83" s="89" t="s">
        <v>358</v>
      </c>
      <c r="I83" s="113">
        <v>8</v>
      </c>
      <c r="J83" s="113">
        <v>5</v>
      </c>
      <c r="K83" s="90">
        <f t="shared" si="11"/>
        <v>62.5</v>
      </c>
      <c r="L83" s="115" t="s">
        <v>610</v>
      </c>
      <c r="M83" s="89" t="s">
        <v>358</v>
      </c>
      <c r="N83" s="113">
        <v>12</v>
      </c>
      <c r="O83" s="113">
        <v>11</v>
      </c>
      <c r="P83" s="98">
        <f t="shared" si="6"/>
        <v>91.666666666666657</v>
      </c>
      <c r="Q83" s="92" t="s">
        <v>538</v>
      </c>
      <c r="R83" s="64" t="s">
        <v>433</v>
      </c>
      <c r="S83" s="117" t="s">
        <v>338</v>
      </c>
    </row>
    <row r="84" spans="1:19" s="26" customFormat="1" ht="15" customHeight="1" x14ac:dyDescent="0.35">
      <c r="A84" s="53" t="s">
        <v>434</v>
      </c>
      <c r="B84" s="87" t="str">
        <f t="shared" si="7"/>
        <v>Нет, не размещается, или размещается в части отдельных плановых контрольных мероприятий (менее 50%), или размещенная информация не отвечает требованиям</v>
      </c>
      <c r="C84" s="113">
        <f t="shared" si="8"/>
        <v>0</v>
      </c>
      <c r="D84" s="113"/>
      <c r="E84" s="113"/>
      <c r="F84" s="112">
        <f t="shared" si="9"/>
        <v>0</v>
      </c>
      <c r="G84" s="88">
        <v>0</v>
      </c>
      <c r="H84" s="88" t="s">
        <v>380</v>
      </c>
      <c r="I84" s="88" t="s">
        <v>338</v>
      </c>
      <c r="J84" s="88" t="s">
        <v>338</v>
      </c>
      <c r="K84" s="88" t="s">
        <v>338</v>
      </c>
      <c r="L84" s="115" t="s">
        <v>669</v>
      </c>
      <c r="M84" s="97" t="s">
        <v>380</v>
      </c>
      <c r="N84" s="98" t="s">
        <v>338</v>
      </c>
      <c r="O84" s="98" t="s">
        <v>338</v>
      </c>
      <c r="P84" s="98" t="s">
        <v>338</v>
      </c>
      <c r="Q84" s="115" t="s">
        <v>669</v>
      </c>
      <c r="R84" s="63" t="s">
        <v>298</v>
      </c>
      <c r="S84" s="120"/>
    </row>
    <row r="85" spans="1:19" ht="15" customHeight="1" x14ac:dyDescent="0.35">
      <c r="A85" s="53" t="s">
        <v>84</v>
      </c>
      <c r="B85" s="87" t="str">
        <f t="shared" si="7"/>
        <v>Да, размещается по результатам большей части (не менее 50%) плановых контрольных мероприятий</v>
      </c>
      <c r="C85" s="113">
        <f t="shared" si="8"/>
        <v>1</v>
      </c>
      <c r="D85" s="113"/>
      <c r="E85" s="113"/>
      <c r="F85" s="112">
        <f t="shared" si="9"/>
        <v>1</v>
      </c>
      <c r="G85" s="55">
        <f t="shared" si="10"/>
        <v>85.714285714285708</v>
      </c>
      <c r="H85" s="89" t="s">
        <v>358</v>
      </c>
      <c r="I85" s="113">
        <v>8</v>
      </c>
      <c r="J85" s="113">
        <v>8</v>
      </c>
      <c r="K85" s="90">
        <f t="shared" si="11"/>
        <v>100</v>
      </c>
      <c r="L85" s="115" t="s">
        <v>338</v>
      </c>
      <c r="M85" s="89" t="s">
        <v>358</v>
      </c>
      <c r="N85" s="113">
        <v>6</v>
      </c>
      <c r="O85" s="113">
        <v>4</v>
      </c>
      <c r="P85" s="98">
        <f t="shared" si="6"/>
        <v>66.666666666666657</v>
      </c>
      <c r="Q85" s="92" t="s">
        <v>539</v>
      </c>
      <c r="R85" s="77" t="s">
        <v>435</v>
      </c>
      <c r="S85" s="117" t="s">
        <v>338</v>
      </c>
    </row>
    <row r="86" spans="1:19" ht="15" customHeight="1" x14ac:dyDescent="0.35">
      <c r="A86" s="53" t="s">
        <v>85</v>
      </c>
      <c r="B86" s="87" t="str">
        <f t="shared" si="7"/>
        <v>Да, размещается по результатам большей части (не менее 50%) плановых контрольных мероприятий</v>
      </c>
      <c r="C86" s="113">
        <f t="shared" si="8"/>
        <v>1</v>
      </c>
      <c r="D86" s="113"/>
      <c r="E86" s="113"/>
      <c r="F86" s="112">
        <f t="shared" si="9"/>
        <v>1</v>
      </c>
      <c r="G86" s="55">
        <f t="shared" si="10"/>
        <v>78.571428571428569</v>
      </c>
      <c r="H86" s="89" t="s">
        <v>358</v>
      </c>
      <c r="I86" s="113">
        <v>13</v>
      </c>
      <c r="J86" s="113">
        <v>13</v>
      </c>
      <c r="K86" s="90">
        <f t="shared" si="11"/>
        <v>100</v>
      </c>
      <c r="L86" s="115" t="s">
        <v>338</v>
      </c>
      <c r="M86" s="89" t="s">
        <v>358</v>
      </c>
      <c r="N86" s="113">
        <v>29</v>
      </c>
      <c r="O86" s="113">
        <v>20</v>
      </c>
      <c r="P86" s="98">
        <f t="shared" si="6"/>
        <v>68.965517241379317</v>
      </c>
      <c r="Q86" s="92" t="s">
        <v>561</v>
      </c>
      <c r="R86" s="64" t="s">
        <v>436</v>
      </c>
      <c r="S86" s="117" t="s">
        <v>338</v>
      </c>
    </row>
    <row r="87" spans="1:19" s="25" customFormat="1" ht="15" customHeight="1" x14ac:dyDescent="0.35">
      <c r="A87" s="53" t="s">
        <v>86</v>
      </c>
      <c r="B87" s="87" t="str">
        <f t="shared" si="7"/>
        <v>Да, размещается по результатам всех (100%) плановых контрольных мероприятий</v>
      </c>
      <c r="C87" s="113">
        <f t="shared" si="8"/>
        <v>2</v>
      </c>
      <c r="D87" s="113"/>
      <c r="E87" s="113"/>
      <c r="F87" s="112">
        <f t="shared" si="9"/>
        <v>2</v>
      </c>
      <c r="G87" s="88">
        <f t="shared" si="10"/>
        <v>100</v>
      </c>
      <c r="H87" s="89" t="s">
        <v>358</v>
      </c>
      <c r="I87" s="113">
        <v>5</v>
      </c>
      <c r="J87" s="113">
        <v>5</v>
      </c>
      <c r="K87" s="90">
        <f t="shared" si="11"/>
        <v>100</v>
      </c>
      <c r="L87" s="115" t="s">
        <v>338</v>
      </c>
      <c r="M87" s="89" t="s">
        <v>358</v>
      </c>
      <c r="N87" s="113">
        <v>7</v>
      </c>
      <c r="O87" s="113">
        <v>7</v>
      </c>
      <c r="P87" s="90">
        <f t="shared" si="6"/>
        <v>100</v>
      </c>
      <c r="Q87" s="92" t="s">
        <v>338</v>
      </c>
      <c r="R87" s="64" t="s">
        <v>437</v>
      </c>
      <c r="S87" s="117" t="s">
        <v>338</v>
      </c>
    </row>
    <row r="88" spans="1:19" ht="15" customHeight="1" x14ac:dyDescent="0.35">
      <c r="A88" s="49" t="s">
        <v>87</v>
      </c>
      <c r="B88" s="93"/>
      <c r="C88" s="76"/>
      <c r="D88" s="76"/>
      <c r="E88" s="76"/>
      <c r="F88" s="76"/>
      <c r="G88" s="65"/>
      <c r="H88" s="51"/>
      <c r="I88" s="51"/>
      <c r="J88" s="51"/>
      <c r="K88" s="51"/>
      <c r="L88" s="51"/>
      <c r="M88" s="51"/>
      <c r="N88" s="76"/>
      <c r="O88" s="76"/>
      <c r="P88" s="94"/>
      <c r="Q88" s="108"/>
      <c r="R88" s="76"/>
    </row>
    <row r="89" spans="1:19" ht="15" customHeight="1" x14ac:dyDescent="0.35">
      <c r="A89" s="53" t="s">
        <v>77</v>
      </c>
      <c r="B89" s="87" t="str">
        <f t="shared" si="7"/>
        <v>Да, размещается по результатам всех (100%) плановых контрольных мероприятий</v>
      </c>
      <c r="C89" s="113">
        <f t="shared" si="8"/>
        <v>2</v>
      </c>
      <c r="D89" s="113">
        <v>0.5</v>
      </c>
      <c r="E89" s="113"/>
      <c r="F89" s="112">
        <f>C89*(1-D89)*(1-E89)</f>
        <v>1</v>
      </c>
      <c r="G89" s="88">
        <f t="shared" si="10"/>
        <v>100</v>
      </c>
      <c r="H89" s="89" t="s">
        <v>358</v>
      </c>
      <c r="I89" s="113">
        <v>9</v>
      </c>
      <c r="J89" s="113">
        <v>9</v>
      </c>
      <c r="K89" s="90">
        <f t="shared" si="11"/>
        <v>100</v>
      </c>
      <c r="L89" s="92" t="s">
        <v>510</v>
      </c>
      <c r="M89" s="89" t="s">
        <v>358</v>
      </c>
      <c r="N89" s="113">
        <v>7</v>
      </c>
      <c r="O89" s="113">
        <v>7</v>
      </c>
      <c r="P89" s="90">
        <f t="shared" ref="P89:P99" si="12">O89/N89*100</f>
        <v>100</v>
      </c>
      <c r="Q89" s="92" t="s">
        <v>510</v>
      </c>
      <c r="R89" s="63" t="s">
        <v>438</v>
      </c>
      <c r="S89" s="117" t="s">
        <v>338</v>
      </c>
    </row>
    <row r="90" spans="1:19" s="35" customFormat="1" ht="15" customHeight="1" x14ac:dyDescent="0.35">
      <c r="A90" s="53" t="s">
        <v>88</v>
      </c>
      <c r="B90" s="87" t="str">
        <f t="shared" si="7"/>
        <v>Да, размещается по результатам всех (100%) плановых контрольных мероприятий</v>
      </c>
      <c r="C90" s="113">
        <f t="shared" si="8"/>
        <v>2</v>
      </c>
      <c r="D90" s="113"/>
      <c r="E90" s="113"/>
      <c r="F90" s="112">
        <f t="shared" si="9"/>
        <v>2</v>
      </c>
      <c r="G90" s="88">
        <f t="shared" si="10"/>
        <v>100</v>
      </c>
      <c r="H90" s="89" t="s">
        <v>358</v>
      </c>
      <c r="I90" s="113">
        <v>10</v>
      </c>
      <c r="J90" s="113">
        <v>10</v>
      </c>
      <c r="K90" s="90">
        <f t="shared" si="11"/>
        <v>100</v>
      </c>
      <c r="L90" s="115" t="s">
        <v>338</v>
      </c>
      <c r="M90" s="89" t="s">
        <v>358</v>
      </c>
      <c r="N90" s="113">
        <v>7</v>
      </c>
      <c r="O90" s="113">
        <v>7</v>
      </c>
      <c r="P90" s="90">
        <f t="shared" si="12"/>
        <v>100</v>
      </c>
      <c r="Q90" s="115" t="s">
        <v>338</v>
      </c>
      <c r="R90" s="63" t="s">
        <v>439</v>
      </c>
      <c r="S90" s="117" t="s">
        <v>338</v>
      </c>
    </row>
    <row r="91" spans="1:19" ht="15" customHeight="1" x14ac:dyDescent="0.35">
      <c r="A91" s="53" t="s">
        <v>81</v>
      </c>
      <c r="B91" s="87" t="str">
        <f t="shared" si="7"/>
        <v>Да, размещается по результатам большей части (не менее 50%) плановых контрольных мероприятий</v>
      </c>
      <c r="C91" s="113">
        <f t="shared" si="8"/>
        <v>1</v>
      </c>
      <c r="D91" s="113"/>
      <c r="E91" s="113"/>
      <c r="F91" s="112">
        <f>C91*(1-D91)*(1-E91)</f>
        <v>1</v>
      </c>
      <c r="G91" s="55">
        <f t="shared" si="10"/>
        <v>84.210526315789465</v>
      </c>
      <c r="H91" s="89" t="s">
        <v>358</v>
      </c>
      <c r="I91" s="113">
        <v>21</v>
      </c>
      <c r="J91" s="113">
        <v>17</v>
      </c>
      <c r="K91" s="98">
        <f t="shared" si="11"/>
        <v>80.952380952380949</v>
      </c>
      <c r="L91" s="96" t="s">
        <v>541</v>
      </c>
      <c r="M91" s="97" t="s">
        <v>358</v>
      </c>
      <c r="N91" s="111">
        <v>17</v>
      </c>
      <c r="O91" s="111">
        <v>15</v>
      </c>
      <c r="P91" s="98">
        <f t="shared" si="12"/>
        <v>88.235294117647058</v>
      </c>
      <c r="Q91" s="92" t="s">
        <v>540</v>
      </c>
      <c r="R91" s="64" t="s">
        <v>440</v>
      </c>
    </row>
    <row r="92" spans="1:19" ht="15" customHeight="1" x14ac:dyDescent="0.35">
      <c r="A92" s="53" t="s">
        <v>89</v>
      </c>
      <c r="B92" s="87" t="str">
        <f t="shared" si="7"/>
        <v>Да, размещается по результатам большей части (не менее 50%) плановых контрольных мероприятий</v>
      </c>
      <c r="C92" s="113">
        <f t="shared" si="8"/>
        <v>1</v>
      </c>
      <c r="D92" s="113"/>
      <c r="E92" s="113"/>
      <c r="F92" s="112">
        <f t="shared" si="9"/>
        <v>1</v>
      </c>
      <c r="G92" s="88">
        <f t="shared" si="10"/>
        <v>50</v>
      </c>
      <c r="H92" s="89" t="s">
        <v>358</v>
      </c>
      <c r="I92" s="113">
        <v>3</v>
      </c>
      <c r="J92" s="113">
        <v>2</v>
      </c>
      <c r="K92" s="90">
        <f t="shared" si="11"/>
        <v>66.666666666666657</v>
      </c>
      <c r="L92" s="115" t="s">
        <v>643</v>
      </c>
      <c r="M92" s="89" t="s">
        <v>358</v>
      </c>
      <c r="N92" s="113">
        <v>3</v>
      </c>
      <c r="O92" s="113">
        <v>1</v>
      </c>
      <c r="P92" s="90">
        <f t="shared" si="12"/>
        <v>33.333333333333329</v>
      </c>
      <c r="Q92" s="92" t="s">
        <v>646</v>
      </c>
      <c r="R92" s="64" t="s">
        <v>441</v>
      </c>
      <c r="S92" s="117" t="s">
        <v>338</v>
      </c>
    </row>
    <row r="93" spans="1:19" s="35" customFormat="1" ht="15" customHeight="1" x14ac:dyDescent="0.35">
      <c r="A93" s="53" t="s">
        <v>90</v>
      </c>
      <c r="B93" s="87" t="str">
        <f t="shared" si="7"/>
        <v>Да, размещается по результатам большей части (не менее 50%) плановых контрольных мероприятий</v>
      </c>
      <c r="C93" s="113">
        <f t="shared" si="8"/>
        <v>1</v>
      </c>
      <c r="D93" s="113"/>
      <c r="E93" s="113"/>
      <c r="F93" s="112">
        <f t="shared" si="9"/>
        <v>1</v>
      </c>
      <c r="G93" s="88">
        <f t="shared" si="10"/>
        <v>81.818181818181827</v>
      </c>
      <c r="H93" s="89" t="s">
        <v>358</v>
      </c>
      <c r="I93" s="113">
        <v>5</v>
      </c>
      <c r="J93" s="113">
        <v>2</v>
      </c>
      <c r="K93" s="90">
        <f t="shared" si="11"/>
        <v>40</v>
      </c>
      <c r="L93" s="115" t="s">
        <v>644</v>
      </c>
      <c r="M93" s="89" t="s">
        <v>358</v>
      </c>
      <c r="N93" s="113">
        <v>17</v>
      </c>
      <c r="O93" s="113">
        <v>16</v>
      </c>
      <c r="P93" s="98">
        <f t="shared" si="12"/>
        <v>94.117647058823522</v>
      </c>
      <c r="Q93" s="92" t="s">
        <v>550</v>
      </c>
      <c r="R93" s="63" t="s">
        <v>442</v>
      </c>
      <c r="S93" s="117" t="s">
        <v>338</v>
      </c>
    </row>
    <row r="94" spans="1:19" ht="15" customHeight="1" x14ac:dyDescent="0.35">
      <c r="A94" s="53" t="s">
        <v>91</v>
      </c>
      <c r="B94" s="87" t="str">
        <f t="shared" si="7"/>
        <v>Да, размещается по результатам большей части (не менее 50%) плановых контрольных мероприятий</v>
      </c>
      <c r="C94" s="113">
        <f t="shared" si="8"/>
        <v>1</v>
      </c>
      <c r="D94" s="113"/>
      <c r="E94" s="113"/>
      <c r="F94" s="112">
        <f t="shared" si="9"/>
        <v>1</v>
      </c>
      <c r="G94" s="88">
        <f t="shared" si="10"/>
        <v>69.565217391304344</v>
      </c>
      <c r="H94" s="89" t="s">
        <v>358</v>
      </c>
      <c r="I94" s="113">
        <v>10</v>
      </c>
      <c r="J94" s="113">
        <v>5</v>
      </c>
      <c r="K94" s="90">
        <f t="shared" si="11"/>
        <v>50</v>
      </c>
      <c r="L94" s="115" t="s">
        <v>645</v>
      </c>
      <c r="M94" s="89" t="s">
        <v>358</v>
      </c>
      <c r="N94" s="113">
        <v>13</v>
      </c>
      <c r="O94" s="113">
        <v>11</v>
      </c>
      <c r="P94" s="90">
        <f t="shared" si="12"/>
        <v>84.615384615384613</v>
      </c>
      <c r="Q94" s="92" t="s">
        <v>611</v>
      </c>
      <c r="R94" s="64" t="s">
        <v>443</v>
      </c>
      <c r="S94" s="117" t="s">
        <v>338</v>
      </c>
    </row>
    <row r="95" spans="1:19" ht="15" customHeight="1" x14ac:dyDescent="0.35">
      <c r="A95" s="53" t="s">
        <v>92</v>
      </c>
      <c r="B95" s="87" t="str">
        <f t="shared" si="7"/>
        <v>Да, размещается по результатам большей части (не менее 50%) плановых контрольных мероприятий</v>
      </c>
      <c r="C95" s="113">
        <f t="shared" si="8"/>
        <v>1</v>
      </c>
      <c r="D95" s="113"/>
      <c r="E95" s="113"/>
      <c r="F95" s="112">
        <f t="shared" si="9"/>
        <v>1</v>
      </c>
      <c r="G95" s="55">
        <f t="shared" si="10"/>
        <v>78.431372549019613</v>
      </c>
      <c r="H95" s="89" t="s">
        <v>358</v>
      </c>
      <c r="I95" s="113">
        <v>12</v>
      </c>
      <c r="J95" s="113">
        <v>12</v>
      </c>
      <c r="K95" s="90">
        <f t="shared" si="11"/>
        <v>100</v>
      </c>
      <c r="L95" s="115" t="s">
        <v>338</v>
      </c>
      <c r="M95" s="89" t="s">
        <v>358</v>
      </c>
      <c r="N95" s="113">
        <v>39</v>
      </c>
      <c r="O95" s="113">
        <v>28</v>
      </c>
      <c r="P95" s="98">
        <f t="shared" si="12"/>
        <v>71.794871794871796</v>
      </c>
      <c r="Q95" s="92" t="s">
        <v>542</v>
      </c>
      <c r="R95" s="64" t="s">
        <v>444</v>
      </c>
      <c r="S95" s="117" t="s">
        <v>338</v>
      </c>
    </row>
    <row r="96" spans="1:19" s="35" customFormat="1" ht="15" customHeight="1" x14ac:dyDescent="0.35">
      <c r="A96" s="53" t="s">
        <v>93</v>
      </c>
      <c r="B96" s="87" t="str">
        <f t="shared" si="7"/>
        <v>Да, размещается по результатам всех (100%) плановых контрольных мероприятий</v>
      </c>
      <c r="C96" s="113">
        <f t="shared" si="8"/>
        <v>2</v>
      </c>
      <c r="D96" s="113"/>
      <c r="E96" s="113"/>
      <c r="F96" s="112">
        <f t="shared" si="9"/>
        <v>2</v>
      </c>
      <c r="G96" s="88">
        <f t="shared" si="10"/>
        <v>100</v>
      </c>
      <c r="H96" s="89" t="s">
        <v>358</v>
      </c>
      <c r="I96" s="113">
        <v>1</v>
      </c>
      <c r="J96" s="113">
        <v>1</v>
      </c>
      <c r="K96" s="90">
        <f t="shared" si="11"/>
        <v>100</v>
      </c>
      <c r="L96" s="115" t="s">
        <v>338</v>
      </c>
      <c r="M96" s="89" t="s">
        <v>358</v>
      </c>
      <c r="N96" s="113">
        <v>5</v>
      </c>
      <c r="O96" s="113">
        <v>5</v>
      </c>
      <c r="P96" s="90">
        <f t="shared" si="12"/>
        <v>100</v>
      </c>
      <c r="Q96" s="92" t="s">
        <v>338</v>
      </c>
      <c r="R96" s="64" t="s">
        <v>445</v>
      </c>
      <c r="S96" s="117" t="s">
        <v>338</v>
      </c>
    </row>
    <row r="97" spans="1:19" ht="15" customHeight="1" x14ac:dyDescent="0.35">
      <c r="A97" s="53" t="s">
        <v>94</v>
      </c>
      <c r="B97" s="87" t="str">
        <f t="shared" si="7"/>
        <v>Да, размещается по результатам всех (100%) плановых контрольных мероприятий</v>
      </c>
      <c r="C97" s="113">
        <f t="shared" si="8"/>
        <v>2</v>
      </c>
      <c r="D97" s="113"/>
      <c r="E97" s="113"/>
      <c r="F97" s="112">
        <f t="shared" si="9"/>
        <v>2</v>
      </c>
      <c r="G97" s="88">
        <f t="shared" si="10"/>
        <v>100</v>
      </c>
      <c r="H97" s="89" t="s">
        <v>358</v>
      </c>
      <c r="I97" s="113">
        <v>8</v>
      </c>
      <c r="J97" s="113">
        <v>8</v>
      </c>
      <c r="K97" s="90">
        <f t="shared" si="11"/>
        <v>100</v>
      </c>
      <c r="L97" s="115" t="s">
        <v>338</v>
      </c>
      <c r="M97" s="89" t="s">
        <v>358</v>
      </c>
      <c r="N97" s="113">
        <v>10</v>
      </c>
      <c r="O97" s="113">
        <v>10</v>
      </c>
      <c r="P97" s="90">
        <f t="shared" si="12"/>
        <v>100</v>
      </c>
      <c r="Q97" s="92" t="s">
        <v>338</v>
      </c>
      <c r="R97" s="64" t="s">
        <v>446</v>
      </c>
      <c r="S97" s="117" t="s">
        <v>338</v>
      </c>
    </row>
    <row r="98" spans="1:19" ht="15" customHeight="1" x14ac:dyDescent="0.35">
      <c r="A98" s="53" t="s">
        <v>95</v>
      </c>
      <c r="B98" s="87" t="str">
        <f t="shared" si="7"/>
        <v>Да, размещается по результатам всех (100%) плановых контрольных мероприятий</v>
      </c>
      <c r="C98" s="113">
        <f t="shared" si="8"/>
        <v>2</v>
      </c>
      <c r="D98" s="113"/>
      <c r="E98" s="113"/>
      <c r="F98" s="112">
        <f t="shared" si="9"/>
        <v>2</v>
      </c>
      <c r="G98" s="88">
        <f t="shared" si="10"/>
        <v>100</v>
      </c>
      <c r="H98" s="89" t="s">
        <v>358</v>
      </c>
      <c r="I98" s="113">
        <v>4</v>
      </c>
      <c r="J98" s="113">
        <v>4</v>
      </c>
      <c r="K98" s="90">
        <f t="shared" si="11"/>
        <v>100</v>
      </c>
      <c r="L98" s="115" t="s">
        <v>338</v>
      </c>
      <c r="M98" s="89" t="s">
        <v>358</v>
      </c>
      <c r="N98" s="113">
        <v>8</v>
      </c>
      <c r="O98" s="113">
        <v>8</v>
      </c>
      <c r="P98" s="90">
        <f t="shared" si="12"/>
        <v>100</v>
      </c>
      <c r="Q98" s="92" t="s">
        <v>338</v>
      </c>
      <c r="R98" s="60" t="s">
        <v>447</v>
      </c>
      <c r="S98" s="117" t="s">
        <v>338</v>
      </c>
    </row>
    <row r="99" spans="1:19" ht="15" customHeight="1" x14ac:dyDescent="0.35">
      <c r="A99" s="53" t="s">
        <v>96</v>
      </c>
      <c r="B99" s="87" t="str">
        <f t="shared" si="7"/>
        <v>Да, размещается по результатам всех (100%) плановых контрольных мероприятий</v>
      </c>
      <c r="C99" s="113">
        <f t="shared" si="8"/>
        <v>2</v>
      </c>
      <c r="D99" s="113"/>
      <c r="E99" s="113"/>
      <c r="F99" s="112">
        <f t="shared" si="9"/>
        <v>2</v>
      </c>
      <c r="G99" s="88">
        <f t="shared" si="10"/>
        <v>100</v>
      </c>
      <c r="H99" s="89" t="s">
        <v>358</v>
      </c>
      <c r="I99" s="113">
        <v>6</v>
      </c>
      <c r="J99" s="113">
        <v>6</v>
      </c>
      <c r="K99" s="90">
        <f t="shared" si="11"/>
        <v>100</v>
      </c>
      <c r="L99" s="115" t="s">
        <v>338</v>
      </c>
      <c r="M99" s="89" t="s">
        <v>358</v>
      </c>
      <c r="N99" s="113">
        <v>5</v>
      </c>
      <c r="O99" s="113">
        <v>5</v>
      </c>
      <c r="P99" s="90">
        <f t="shared" si="12"/>
        <v>100</v>
      </c>
      <c r="Q99" s="92" t="s">
        <v>338</v>
      </c>
      <c r="R99" s="64" t="s">
        <v>448</v>
      </c>
      <c r="S99" s="117" t="s">
        <v>338</v>
      </c>
    </row>
    <row r="100" spans="1:19" ht="15" customHeight="1" x14ac:dyDescent="0.35">
      <c r="A100" s="81" t="s">
        <v>499</v>
      </c>
    </row>
  </sheetData>
  <autoFilter ref="A7:R100" xr:uid="{00000000-0009-0000-0000-000005000000}"/>
  <dataConsolidate/>
  <mergeCells count="20">
    <mergeCell ref="Q3:Q6"/>
    <mergeCell ref="R3:R6"/>
    <mergeCell ref="C4:C6"/>
    <mergeCell ref="D4:D6"/>
    <mergeCell ref="E4:E6"/>
    <mergeCell ref="F4:F6"/>
    <mergeCell ref="I4:I6"/>
    <mergeCell ref="J4:J6"/>
    <mergeCell ref="N4:N6"/>
    <mergeCell ref="O4:O6"/>
    <mergeCell ref="P4:P6"/>
    <mergeCell ref="L3:L6"/>
    <mergeCell ref="M3:M6"/>
    <mergeCell ref="N3:P3"/>
    <mergeCell ref="A3:A6"/>
    <mergeCell ref="C3:F3"/>
    <mergeCell ref="G3:G6"/>
    <mergeCell ref="H3:H6"/>
    <mergeCell ref="I3:K3"/>
    <mergeCell ref="K4:K6"/>
  </mergeCells>
  <dataValidations count="1">
    <dataValidation type="list" allowBlank="1" showInputMessage="1" showErrorMessage="1" sqref="B8:B99" xr:uid="{00000000-0002-0000-0500-000000000000}">
      <formula1>$B$4:$B$6</formula1>
    </dataValidation>
  </dataValidations>
  <hyperlinks>
    <hyperlink ref="R9" r:id="rId1" xr:uid="{00000000-0004-0000-0500-000000000000}"/>
    <hyperlink ref="R11" r:id="rId2" xr:uid="{00000000-0004-0000-0500-000001000000}"/>
    <hyperlink ref="R13" r:id="rId3" xr:uid="{00000000-0004-0000-0500-000002000000}"/>
    <hyperlink ref="R16" r:id="rId4" xr:uid="{00000000-0004-0000-0500-000003000000}"/>
    <hyperlink ref="R17" r:id="rId5" xr:uid="{00000000-0004-0000-0500-000004000000}"/>
    <hyperlink ref="R18" r:id="rId6" xr:uid="{00000000-0004-0000-0500-000005000000}"/>
    <hyperlink ref="R15" r:id="rId7" xr:uid="{00000000-0004-0000-0500-000006000000}"/>
    <hyperlink ref="R19" r:id="rId8" xr:uid="{00000000-0004-0000-0500-000007000000}"/>
    <hyperlink ref="R20" r:id="rId9" xr:uid="{00000000-0004-0000-0500-000008000000}"/>
    <hyperlink ref="R21" r:id="rId10" xr:uid="{00000000-0004-0000-0500-000009000000}"/>
    <hyperlink ref="R24" r:id="rId11" xr:uid="{00000000-0004-0000-0500-00000A000000}"/>
    <hyperlink ref="R23" r:id="rId12" xr:uid="{00000000-0004-0000-0500-00000B000000}"/>
    <hyperlink ref="R25" r:id="rId13" xr:uid="{00000000-0004-0000-0500-00000C000000}"/>
    <hyperlink ref="R28" r:id="rId14" xr:uid="{00000000-0004-0000-0500-00000D000000}"/>
    <hyperlink ref="R27" r:id="rId15" xr:uid="{00000000-0004-0000-0500-00000E000000}"/>
    <hyperlink ref="R29" r:id="rId16" xr:uid="{00000000-0004-0000-0500-00000F000000}"/>
    <hyperlink ref="R31" r:id="rId17" xr:uid="{00000000-0004-0000-0500-000010000000}"/>
    <hyperlink ref="R33" r:id="rId18" xr:uid="{00000000-0004-0000-0500-000011000000}"/>
    <hyperlink ref="R34" r:id="rId19" xr:uid="{00000000-0004-0000-0500-000012000000}"/>
    <hyperlink ref="R30" r:id="rId20" xr:uid="{00000000-0004-0000-0500-000013000000}"/>
    <hyperlink ref="R32" r:id="rId21" display="http://www.ksplo.ru/proverka_otchet" xr:uid="{00000000-0004-0000-0500-000014000000}"/>
    <hyperlink ref="R37" r:id="rId22" xr:uid="{00000000-0004-0000-0500-000015000000}"/>
    <hyperlink ref="R39" r:id="rId23" xr:uid="{00000000-0004-0000-0500-000016000000}"/>
    <hyperlink ref="R43" r:id="rId24" xr:uid="{00000000-0004-0000-0500-000017000000}"/>
    <hyperlink ref="R42" r:id="rId25" xr:uid="{00000000-0004-0000-0500-000018000000}"/>
    <hyperlink ref="R44" r:id="rId26" xr:uid="{00000000-0004-0000-0500-000019000000}"/>
    <hyperlink ref="R46" r:id="rId27" xr:uid="{00000000-0004-0000-0500-00001A000000}"/>
    <hyperlink ref="R40" r:id="rId28" xr:uid="{00000000-0004-0000-0500-00001B000000}"/>
    <hyperlink ref="R41" r:id="rId29" xr:uid="{00000000-0004-0000-0500-00001C000000}"/>
    <hyperlink ref="R48" r:id="rId30" xr:uid="{00000000-0004-0000-0500-00001D000000}"/>
    <hyperlink ref="R51" r:id="rId31" xr:uid="{00000000-0004-0000-0500-00001E000000}"/>
    <hyperlink ref="R50" r:id="rId32" xr:uid="{00000000-0004-0000-0500-00001F000000}"/>
    <hyperlink ref="R53" r:id="rId33" xr:uid="{00000000-0004-0000-0500-000020000000}"/>
    <hyperlink ref="R54" r:id="rId34" xr:uid="{00000000-0004-0000-0500-000021000000}"/>
    <hyperlink ref="R60" r:id="rId35" xr:uid="{00000000-0004-0000-0500-000022000000}"/>
    <hyperlink ref="R57" r:id="rId36" xr:uid="{00000000-0004-0000-0500-000023000000}"/>
    <hyperlink ref="R62" r:id="rId37" xr:uid="{00000000-0004-0000-0500-000024000000}"/>
    <hyperlink ref="R65" r:id="rId38" xr:uid="{00000000-0004-0000-0500-000025000000}"/>
    <hyperlink ref="R66" r:id="rId39" xr:uid="{00000000-0004-0000-0500-000026000000}"/>
    <hyperlink ref="R69" r:id="rId40" xr:uid="{00000000-0004-0000-0500-000027000000}"/>
    <hyperlink ref="R56" r:id="rId41" xr:uid="{00000000-0004-0000-0500-000028000000}"/>
    <hyperlink ref="R59" r:id="rId42" xr:uid="{00000000-0004-0000-0500-000029000000}"/>
    <hyperlink ref="R73" r:id="rId43" xr:uid="{00000000-0004-0000-0500-00002A000000}"/>
    <hyperlink ref="R74" r:id="rId44" xr:uid="{00000000-0004-0000-0500-00002B000000}"/>
    <hyperlink ref="R91" r:id="rId45" xr:uid="{00000000-0004-0000-0500-00002C000000}"/>
    <hyperlink ref="R78" r:id="rId46" xr:uid="{00000000-0004-0000-0500-00002D000000}"/>
    <hyperlink ref="R79" r:id="rId47" xr:uid="{00000000-0004-0000-0500-00002E000000}"/>
    <hyperlink ref="R83" r:id="rId48" xr:uid="{00000000-0004-0000-0500-00002F000000}"/>
    <hyperlink ref="R85" r:id="rId49" xr:uid="{00000000-0004-0000-0500-000030000000}"/>
    <hyperlink ref="R86" r:id="rId50" xr:uid="{00000000-0004-0000-0500-000031000000}"/>
    <hyperlink ref="R94" r:id="rId51" xr:uid="{00000000-0004-0000-0500-000032000000}"/>
    <hyperlink ref="R95" r:id="rId52" xr:uid="{00000000-0004-0000-0500-000033000000}"/>
    <hyperlink ref="R92" r:id="rId53" xr:uid="{00000000-0004-0000-0500-000034000000}"/>
    <hyperlink ref="R97" r:id="rId54" xr:uid="{00000000-0004-0000-0500-000035000000}"/>
    <hyperlink ref="R98" r:id="rId55" location="11" xr:uid="{00000000-0004-0000-0500-000036000000}"/>
    <hyperlink ref="R99" r:id="rId56" xr:uid="{00000000-0004-0000-0500-000037000000}"/>
    <hyperlink ref="R72" r:id="rId57" xr:uid="{00000000-0004-0000-0500-000038000000}"/>
    <hyperlink ref="R64" r:id="rId58" xr:uid="{00000000-0004-0000-0500-000039000000}"/>
    <hyperlink ref="R75" r:id="rId59" xr:uid="{00000000-0004-0000-0500-00003A000000}"/>
    <hyperlink ref="R80" r:id="rId60" xr:uid="{00000000-0004-0000-0500-00003B000000}"/>
    <hyperlink ref="R22" r:id="rId61" xr:uid="{00000000-0004-0000-0500-00003C000000}"/>
    <hyperlink ref="R35" r:id="rId62" xr:uid="{00000000-0004-0000-0500-00003D000000}"/>
    <hyperlink ref="R63" r:id="rId63" xr:uid="{00000000-0004-0000-0500-00003E000000}"/>
    <hyperlink ref="R68" r:id="rId64" xr:uid="{00000000-0004-0000-0500-00003F000000}"/>
    <hyperlink ref="R76" r:id="rId65" xr:uid="{00000000-0004-0000-0500-000040000000}"/>
    <hyperlink ref="R82" r:id="rId66" xr:uid="{00000000-0004-0000-0500-000041000000}"/>
    <hyperlink ref="R87" r:id="rId67" xr:uid="{00000000-0004-0000-0500-000042000000}"/>
    <hyperlink ref="R96" r:id="rId68" xr:uid="{00000000-0004-0000-0500-000043000000}"/>
    <hyperlink ref="R10" r:id="rId69" xr:uid="{00000000-0004-0000-0500-000044000000}"/>
    <hyperlink ref="R12" r:id="rId70" xr:uid="{00000000-0004-0000-0500-000045000000}"/>
    <hyperlink ref="R14" r:id="rId71" xr:uid="{00000000-0004-0000-0500-000046000000}"/>
    <hyperlink ref="R45" r:id="rId72" xr:uid="{00000000-0004-0000-0500-000047000000}"/>
    <hyperlink ref="R49" r:id="rId73" xr:uid="{00000000-0004-0000-0500-000048000000}"/>
    <hyperlink ref="R81" r:id="rId74" xr:uid="{00000000-0004-0000-0500-000049000000}"/>
    <hyperlink ref="R89" r:id="rId75" xr:uid="{00000000-0004-0000-0500-00004A000000}"/>
    <hyperlink ref="R90" r:id="rId76" xr:uid="{00000000-0004-0000-0500-00004B000000}"/>
    <hyperlink ref="R67" r:id="rId77" xr:uid="{00000000-0004-0000-0500-00004C000000}"/>
    <hyperlink ref="R36" r:id="rId78" xr:uid="{00000000-0004-0000-0500-00004D000000}"/>
    <hyperlink ref="R58" r:id="rId79" xr:uid="{00000000-0004-0000-0500-00004E000000}"/>
    <hyperlink ref="R71" r:id="rId80" xr:uid="{00000000-0004-0000-0500-00004F000000}"/>
    <hyperlink ref="R84" r:id="rId81" xr:uid="{00000000-0004-0000-0500-000050000000}"/>
    <hyperlink ref="R93" r:id="rId82" xr:uid="{00000000-0004-0000-0500-000051000000}"/>
    <hyperlink ref="R52" r:id="rId83" xr:uid="{00000000-0004-0000-0500-000052000000}"/>
    <hyperlink ref="R8" r:id="rId84" xr:uid="{00000000-0004-0000-0500-000053000000}"/>
  </hyperlinks>
  <pageMargins left="0.70866141732283472" right="0.70866141732283472" top="0.74803149606299213" bottom="0.74803149606299213" header="0.31496062992125984" footer="0.31496062992125984"/>
  <pageSetup paperSize="9" scale="70" fitToWidth="2" fitToHeight="8" orientation="landscape" r:id="rId85"/>
  <headerFooter>
    <oddFooter>&amp;C&amp;A&amp;R&amp;P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00"/>
  <sheetViews>
    <sheetView zoomScaleNormal="100" workbookViewId="0">
      <pane ySplit="6" topLeftCell="A7" activePane="bottomLeft" state="frozenSplit"/>
      <selection pane="bottomLeft" activeCell="L90" sqref="L90"/>
    </sheetView>
  </sheetViews>
  <sheetFormatPr defaultRowHeight="14.5" x14ac:dyDescent="0.35"/>
  <cols>
    <col min="1" max="1" width="24.6328125" customWidth="1"/>
    <col min="2" max="2" width="39.08984375" customWidth="1"/>
    <col min="3" max="3" width="5.6328125" customWidth="1"/>
    <col min="4" max="5" width="4.6328125" customWidth="1"/>
    <col min="6" max="6" width="5.6328125" style="13" customWidth="1"/>
    <col min="7" max="7" width="15.453125" style="13" customWidth="1"/>
    <col min="8" max="10" width="14.6328125" style="13" customWidth="1"/>
    <col min="11" max="11" width="17.7265625" style="13" customWidth="1"/>
    <col min="12" max="15" width="14.6328125" style="13" customWidth="1"/>
    <col min="16" max="16" width="17.36328125" style="13" customWidth="1"/>
    <col min="17" max="17" width="14.6328125" style="13" customWidth="1"/>
    <col min="18" max="18" width="18.6328125" customWidth="1"/>
    <col min="19" max="19" width="8.7265625" style="46"/>
  </cols>
  <sheetData>
    <row r="1" spans="1:19" ht="20.149999999999999" customHeight="1" x14ac:dyDescent="0.35">
      <c r="A1" s="42" t="s">
        <v>449</v>
      </c>
      <c r="B1" s="37"/>
      <c r="C1" s="37"/>
      <c r="D1" s="37"/>
      <c r="E1" s="37"/>
      <c r="F1" s="37"/>
      <c r="G1" s="37"/>
      <c r="H1" s="37"/>
      <c r="I1" s="37"/>
      <c r="J1" s="37"/>
      <c r="K1" s="37"/>
      <c r="L1" s="37"/>
      <c r="M1" s="37"/>
      <c r="N1" s="37"/>
      <c r="O1" s="37"/>
      <c r="P1" s="37"/>
      <c r="Q1" s="37"/>
      <c r="R1" s="37"/>
    </row>
    <row r="2" spans="1:19" ht="15.75" customHeight="1" x14ac:dyDescent="0.35">
      <c r="A2" s="43" t="s">
        <v>647</v>
      </c>
      <c r="B2" s="44"/>
      <c r="C2" s="44"/>
      <c r="D2" s="44"/>
      <c r="E2" s="44"/>
      <c r="F2" s="44"/>
      <c r="G2" s="44"/>
      <c r="H2" s="44"/>
      <c r="I2" s="44"/>
      <c r="J2" s="44"/>
      <c r="K2" s="44"/>
      <c r="L2" s="44"/>
      <c r="M2" s="44"/>
      <c r="N2" s="44"/>
      <c r="O2" s="44"/>
      <c r="P2" s="44"/>
      <c r="Q2" s="44"/>
      <c r="R2" s="44"/>
    </row>
    <row r="3" spans="1:19" ht="62.25" customHeight="1" x14ac:dyDescent="0.35">
      <c r="A3" s="167" t="s">
        <v>114</v>
      </c>
      <c r="B3" s="99" t="s">
        <v>112</v>
      </c>
      <c r="C3" s="168" t="s">
        <v>450</v>
      </c>
      <c r="D3" s="168"/>
      <c r="E3" s="168"/>
      <c r="F3" s="168"/>
      <c r="G3" s="167" t="s">
        <v>451</v>
      </c>
      <c r="H3" s="167" t="s">
        <v>452</v>
      </c>
      <c r="I3" s="167" t="s">
        <v>515</v>
      </c>
      <c r="J3" s="170"/>
      <c r="K3" s="170"/>
      <c r="L3" s="167" t="s">
        <v>513</v>
      </c>
      <c r="M3" s="167" t="s">
        <v>453</v>
      </c>
      <c r="N3" s="167" t="s">
        <v>514</v>
      </c>
      <c r="O3" s="170"/>
      <c r="P3" s="170"/>
      <c r="Q3" s="167" t="s">
        <v>516</v>
      </c>
      <c r="R3" s="172" t="s">
        <v>164</v>
      </c>
    </row>
    <row r="4" spans="1:19" ht="26" customHeight="1" x14ac:dyDescent="0.35">
      <c r="A4" s="167"/>
      <c r="B4" s="100" t="s">
        <v>222</v>
      </c>
      <c r="C4" s="172" t="s">
        <v>99</v>
      </c>
      <c r="D4" s="167" t="s">
        <v>101</v>
      </c>
      <c r="E4" s="167" t="s">
        <v>102</v>
      </c>
      <c r="F4" s="168" t="s">
        <v>115</v>
      </c>
      <c r="G4" s="169"/>
      <c r="H4" s="169"/>
      <c r="I4" s="166" t="s">
        <v>494</v>
      </c>
      <c r="J4" s="154" t="s">
        <v>511</v>
      </c>
      <c r="K4" s="167" t="s">
        <v>512</v>
      </c>
      <c r="L4" s="169"/>
      <c r="M4" s="169"/>
      <c r="N4" s="167" t="s">
        <v>494</v>
      </c>
      <c r="O4" s="167" t="s">
        <v>511</v>
      </c>
      <c r="P4" s="167" t="s">
        <v>512</v>
      </c>
      <c r="Q4" s="169"/>
      <c r="R4" s="172"/>
    </row>
    <row r="5" spans="1:19" ht="30.5" customHeight="1" x14ac:dyDescent="0.35">
      <c r="A5" s="167"/>
      <c r="B5" s="100" t="s">
        <v>223</v>
      </c>
      <c r="C5" s="172"/>
      <c r="D5" s="172"/>
      <c r="E5" s="172"/>
      <c r="F5" s="168"/>
      <c r="G5" s="169"/>
      <c r="H5" s="169"/>
      <c r="I5" s="166"/>
      <c r="J5" s="154"/>
      <c r="K5" s="171"/>
      <c r="L5" s="169"/>
      <c r="M5" s="169"/>
      <c r="N5" s="167"/>
      <c r="O5" s="167"/>
      <c r="P5" s="167"/>
      <c r="Q5" s="169"/>
      <c r="R5" s="172"/>
    </row>
    <row r="6" spans="1:19" ht="49.5" customHeight="1" x14ac:dyDescent="0.35">
      <c r="A6" s="167"/>
      <c r="B6" s="100" t="s">
        <v>225</v>
      </c>
      <c r="C6" s="172"/>
      <c r="D6" s="172"/>
      <c r="E6" s="172"/>
      <c r="F6" s="168"/>
      <c r="G6" s="169"/>
      <c r="H6" s="169"/>
      <c r="I6" s="166"/>
      <c r="J6" s="154"/>
      <c r="K6" s="171"/>
      <c r="L6" s="169"/>
      <c r="M6" s="169"/>
      <c r="N6" s="167"/>
      <c r="O6" s="167"/>
      <c r="P6" s="167"/>
      <c r="Q6" s="169"/>
      <c r="R6" s="172"/>
    </row>
    <row r="7" spans="1:19" ht="15" customHeight="1" x14ac:dyDescent="0.35">
      <c r="A7" s="101" t="s">
        <v>7</v>
      </c>
      <c r="B7" s="103"/>
      <c r="C7" s="103"/>
      <c r="D7" s="103"/>
      <c r="E7" s="103"/>
      <c r="F7" s="104"/>
      <c r="G7" s="104"/>
      <c r="H7" s="104"/>
      <c r="I7" s="104"/>
      <c r="J7" s="104"/>
      <c r="K7" s="104"/>
      <c r="L7" s="104"/>
      <c r="M7" s="104"/>
      <c r="N7" s="104"/>
      <c r="O7" s="104"/>
      <c r="P7" s="104"/>
      <c r="Q7" s="104"/>
      <c r="R7" s="103"/>
    </row>
    <row r="8" spans="1:19" ht="15" customHeight="1" x14ac:dyDescent="0.35">
      <c r="A8" s="53" t="s">
        <v>8</v>
      </c>
      <c r="B8" s="115" t="str">
        <f>IF(C8=2,$B$4,IF(C8=1,$B$5,$B$6))</f>
        <v>Да, размещается по результатам большей части (не менее 50%) плановых контрольных мероприятий</v>
      </c>
      <c r="C8" s="113">
        <f>IF(G8=100,2,IF(G8&gt;=50,1,0))</f>
        <v>1</v>
      </c>
      <c r="D8" s="113"/>
      <c r="E8" s="113"/>
      <c r="F8" s="112">
        <f>C8*(1-D8)*(1-E8)</f>
        <v>1</v>
      </c>
      <c r="G8" s="88">
        <f t="shared" ref="G8:G25" si="0">(J8+O8)/(I8+N8)*100</f>
        <v>71.428571428571431</v>
      </c>
      <c r="H8" s="89" t="s">
        <v>358</v>
      </c>
      <c r="I8" s="113">
        <v>8</v>
      </c>
      <c r="J8" s="113">
        <v>6</v>
      </c>
      <c r="K8" s="88">
        <f>J8/I8*100</f>
        <v>75</v>
      </c>
      <c r="L8" s="87" t="s">
        <v>648</v>
      </c>
      <c r="M8" s="89" t="s">
        <v>358</v>
      </c>
      <c r="N8" s="113">
        <v>6</v>
      </c>
      <c r="O8" s="113">
        <v>4</v>
      </c>
      <c r="P8" s="88">
        <f t="shared" ref="P8:P71" si="1">O8/N8*100</f>
        <v>66.666666666666657</v>
      </c>
      <c r="Q8" s="102" t="s">
        <v>586</v>
      </c>
      <c r="R8" s="60" t="s">
        <v>165</v>
      </c>
    </row>
    <row r="9" spans="1:19" ht="15" customHeight="1" x14ac:dyDescent="0.35">
      <c r="A9" s="53" t="s">
        <v>9</v>
      </c>
      <c r="B9" s="115" t="str">
        <f t="shared" ref="B9:B72" si="2">IF(C9=2,$B$4,IF(C9=1,$B$5,$B$6))</f>
        <v>Да, размещается по результатам всех (100%) плановых контрольных мероприятий</v>
      </c>
      <c r="C9" s="113">
        <f t="shared" ref="C9:C72" si="3">IF(G9=100,2,IF(G9&gt;=50,1,0))</f>
        <v>2</v>
      </c>
      <c r="D9" s="113"/>
      <c r="E9" s="113"/>
      <c r="F9" s="112">
        <f t="shared" ref="F9:F72" si="4">C9*(1-D9)*(1-E9)</f>
        <v>2</v>
      </c>
      <c r="G9" s="88">
        <f t="shared" si="0"/>
        <v>100</v>
      </c>
      <c r="H9" s="89" t="s">
        <v>358</v>
      </c>
      <c r="I9" s="113">
        <v>8</v>
      </c>
      <c r="J9" s="113">
        <v>8</v>
      </c>
      <c r="K9" s="88">
        <f t="shared" ref="K9:K72" si="5">J9/I9*100</f>
        <v>100</v>
      </c>
      <c r="L9" s="87" t="s">
        <v>338</v>
      </c>
      <c r="M9" s="89" t="s">
        <v>358</v>
      </c>
      <c r="N9" s="113">
        <v>9</v>
      </c>
      <c r="O9" s="113">
        <v>9</v>
      </c>
      <c r="P9" s="88">
        <f t="shared" si="1"/>
        <v>100</v>
      </c>
      <c r="Q9" s="102" t="s">
        <v>338</v>
      </c>
      <c r="R9" s="64" t="s">
        <v>359</v>
      </c>
      <c r="S9" s="46" t="s">
        <v>338</v>
      </c>
    </row>
    <row r="10" spans="1:19" ht="15" customHeight="1" x14ac:dyDescent="0.35">
      <c r="A10" s="53" t="s">
        <v>10</v>
      </c>
      <c r="B10" s="115" t="str">
        <f t="shared" si="2"/>
        <v>Да, размещается по результатам большей части (не менее 50%) плановых контрольных мероприятий</v>
      </c>
      <c r="C10" s="113">
        <f t="shared" si="3"/>
        <v>1</v>
      </c>
      <c r="D10" s="113"/>
      <c r="E10" s="113"/>
      <c r="F10" s="112">
        <f t="shared" si="4"/>
        <v>1</v>
      </c>
      <c r="G10" s="88">
        <f t="shared" si="0"/>
        <v>55.555555555555557</v>
      </c>
      <c r="H10" s="89" t="s">
        <v>358</v>
      </c>
      <c r="I10" s="113">
        <v>13</v>
      </c>
      <c r="J10" s="113">
        <v>9</v>
      </c>
      <c r="K10" s="88">
        <f t="shared" si="5"/>
        <v>69.230769230769226</v>
      </c>
      <c r="L10" s="87" t="s">
        <v>587</v>
      </c>
      <c r="M10" s="89" t="s">
        <v>358</v>
      </c>
      <c r="N10" s="113">
        <v>5</v>
      </c>
      <c r="O10" s="113">
        <v>1</v>
      </c>
      <c r="P10" s="88">
        <f t="shared" si="1"/>
        <v>20</v>
      </c>
      <c r="Q10" s="102" t="s">
        <v>588</v>
      </c>
      <c r="R10" s="64" t="s">
        <v>360</v>
      </c>
      <c r="S10" s="46" t="s">
        <v>338</v>
      </c>
    </row>
    <row r="11" spans="1:19" ht="15" customHeight="1" x14ac:dyDescent="0.35">
      <c r="A11" s="53" t="s">
        <v>11</v>
      </c>
      <c r="B11"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11" s="113">
        <f t="shared" si="3"/>
        <v>0</v>
      </c>
      <c r="D11" s="113"/>
      <c r="E11" s="113"/>
      <c r="F11" s="112">
        <f t="shared" si="4"/>
        <v>0</v>
      </c>
      <c r="G11" s="88">
        <f t="shared" si="0"/>
        <v>12.121212121212121</v>
      </c>
      <c r="H11" s="89" t="s">
        <v>358</v>
      </c>
      <c r="I11" s="113">
        <v>21</v>
      </c>
      <c r="J11" s="113">
        <v>4</v>
      </c>
      <c r="K11" s="88">
        <f t="shared" si="5"/>
        <v>19.047619047619047</v>
      </c>
      <c r="L11" s="87" t="s">
        <v>591</v>
      </c>
      <c r="M11" s="89" t="s">
        <v>358</v>
      </c>
      <c r="N11" s="113">
        <v>12</v>
      </c>
      <c r="O11" s="113">
        <v>0</v>
      </c>
      <c r="P11" s="88">
        <f t="shared" si="1"/>
        <v>0</v>
      </c>
      <c r="Q11" s="102" t="s">
        <v>592</v>
      </c>
      <c r="R11" s="64" t="s">
        <v>454</v>
      </c>
      <c r="S11" s="46" t="s">
        <v>338</v>
      </c>
    </row>
    <row r="12" spans="1:19" ht="15" customHeight="1" x14ac:dyDescent="0.35">
      <c r="A12" s="53" t="s">
        <v>12</v>
      </c>
      <c r="B12"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12" s="113">
        <f t="shared" si="3"/>
        <v>0</v>
      </c>
      <c r="D12" s="113"/>
      <c r="E12" s="113"/>
      <c r="F12" s="112">
        <f t="shared" si="4"/>
        <v>0</v>
      </c>
      <c r="G12" s="88">
        <f t="shared" si="0"/>
        <v>0</v>
      </c>
      <c r="H12" s="89" t="s">
        <v>358</v>
      </c>
      <c r="I12" s="113">
        <v>6</v>
      </c>
      <c r="J12" s="113">
        <v>0</v>
      </c>
      <c r="K12" s="88">
        <f t="shared" si="5"/>
        <v>0</v>
      </c>
      <c r="L12" s="115" t="s">
        <v>456</v>
      </c>
      <c r="M12" s="95" t="s">
        <v>467</v>
      </c>
      <c r="N12" s="113">
        <v>10</v>
      </c>
      <c r="O12" s="113">
        <v>0</v>
      </c>
      <c r="P12" s="88">
        <v>0</v>
      </c>
      <c r="Q12" s="102" t="s">
        <v>456</v>
      </c>
      <c r="R12" s="63" t="s">
        <v>455</v>
      </c>
      <c r="S12" s="46" t="s">
        <v>338</v>
      </c>
    </row>
    <row r="13" spans="1:19" ht="15" customHeight="1" x14ac:dyDescent="0.35">
      <c r="A13" s="53" t="s">
        <v>13</v>
      </c>
      <c r="B13"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13" s="113">
        <f t="shared" si="3"/>
        <v>0</v>
      </c>
      <c r="D13" s="113">
        <v>0.5</v>
      </c>
      <c r="E13" s="113"/>
      <c r="F13" s="112">
        <f t="shared" si="4"/>
        <v>0</v>
      </c>
      <c r="G13" s="88">
        <f t="shared" si="0"/>
        <v>0</v>
      </c>
      <c r="H13" s="89" t="s">
        <v>358</v>
      </c>
      <c r="I13" s="113">
        <v>21</v>
      </c>
      <c r="J13" s="113">
        <v>0</v>
      </c>
      <c r="K13" s="88">
        <f t="shared" si="5"/>
        <v>0</v>
      </c>
      <c r="L13" s="115" t="s">
        <v>523</v>
      </c>
      <c r="M13" s="89" t="s">
        <v>358</v>
      </c>
      <c r="N13" s="113">
        <v>18</v>
      </c>
      <c r="O13" s="113">
        <v>0</v>
      </c>
      <c r="P13" s="88">
        <f t="shared" si="1"/>
        <v>0</v>
      </c>
      <c r="Q13" s="102" t="s">
        <v>456</v>
      </c>
      <c r="R13" s="64" t="s">
        <v>168</v>
      </c>
      <c r="S13" s="46" t="s">
        <v>338</v>
      </c>
    </row>
    <row r="14" spans="1:19" ht="15" customHeight="1" x14ac:dyDescent="0.35">
      <c r="A14" s="53" t="s">
        <v>14</v>
      </c>
      <c r="B14"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14" s="113">
        <f t="shared" si="3"/>
        <v>0</v>
      </c>
      <c r="D14" s="113"/>
      <c r="E14" s="113"/>
      <c r="F14" s="112">
        <f t="shared" si="4"/>
        <v>0</v>
      </c>
      <c r="G14" s="88">
        <f t="shared" si="0"/>
        <v>0</v>
      </c>
      <c r="H14" s="89" t="s">
        <v>358</v>
      </c>
      <c r="I14" s="113">
        <v>11</v>
      </c>
      <c r="J14" s="113">
        <v>0</v>
      </c>
      <c r="K14" s="88">
        <f t="shared" si="5"/>
        <v>0</v>
      </c>
      <c r="L14" s="115" t="s">
        <v>456</v>
      </c>
      <c r="M14" s="89" t="s">
        <v>358</v>
      </c>
      <c r="N14" s="113">
        <v>7</v>
      </c>
      <c r="O14" s="113">
        <v>0</v>
      </c>
      <c r="P14" s="88">
        <f t="shared" si="1"/>
        <v>0</v>
      </c>
      <c r="Q14" s="102" t="s">
        <v>456</v>
      </c>
      <c r="R14" s="63" t="s">
        <v>363</v>
      </c>
      <c r="S14" s="46" t="s">
        <v>338</v>
      </c>
    </row>
    <row r="15" spans="1:19" ht="15" customHeight="1" x14ac:dyDescent="0.35">
      <c r="A15" s="53" t="s">
        <v>15</v>
      </c>
      <c r="B15" s="115" t="str">
        <f t="shared" si="2"/>
        <v>Да, размещается по результатам большей части (не менее 50%) плановых контрольных мероприятий</v>
      </c>
      <c r="C15" s="113">
        <f t="shared" si="3"/>
        <v>1</v>
      </c>
      <c r="D15" s="113">
        <v>0.5</v>
      </c>
      <c r="E15" s="113"/>
      <c r="F15" s="112">
        <f t="shared" si="4"/>
        <v>0.5</v>
      </c>
      <c r="G15" s="88">
        <f t="shared" si="0"/>
        <v>90</v>
      </c>
      <c r="H15" s="89" t="s">
        <v>358</v>
      </c>
      <c r="I15" s="113">
        <v>25</v>
      </c>
      <c r="J15" s="113">
        <v>22</v>
      </c>
      <c r="K15" s="88">
        <f t="shared" si="5"/>
        <v>88</v>
      </c>
      <c r="L15" s="87" t="s">
        <v>649</v>
      </c>
      <c r="M15" s="89" t="s">
        <v>358</v>
      </c>
      <c r="N15" s="113">
        <v>15</v>
      </c>
      <c r="O15" s="113">
        <v>14</v>
      </c>
      <c r="P15" s="88">
        <f t="shared" si="1"/>
        <v>93.333333333333329</v>
      </c>
      <c r="Q15" s="102" t="s">
        <v>650</v>
      </c>
      <c r="R15" s="64" t="s">
        <v>457</v>
      </c>
      <c r="S15" s="46" t="s">
        <v>338</v>
      </c>
    </row>
    <row r="16" spans="1:19" ht="15" customHeight="1" x14ac:dyDescent="0.35">
      <c r="A16" s="53" t="s">
        <v>16</v>
      </c>
      <c r="B16"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16" s="113">
        <f t="shared" si="3"/>
        <v>0</v>
      </c>
      <c r="D16" s="113"/>
      <c r="E16" s="113"/>
      <c r="F16" s="112">
        <f t="shared" si="4"/>
        <v>0</v>
      </c>
      <c r="G16" s="88">
        <f t="shared" si="0"/>
        <v>0</v>
      </c>
      <c r="H16" s="89" t="s">
        <v>358</v>
      </c>
      <c r="I16" s="113">
        <v>17</v>
      </c>
      <c r="J16" s="113">
        <v>0</v>
      </c>
      <c r="K16" s="88">
        <f t="shared" si="5"/>
        <v>0</v>
      </c>
      <c r="L16" s="115" t="s">
        <v>456</v>
      </c>
      <c r="M16" s="89" t="s">
        <v>358</v>
      </c>
      <c r="N16" s="113">
        <v>8</v>
      </c>
      <c r="O16" s="113">
        <v>0</v>
      </c>
      <c r="P16" s="88">
        <f t="shared" si="1"/>
        <v>0</v>
      </c>
      <c r="Q16" s="102" t="s">
        <v>456</v>
      </c>
      <c r="R16" s="64" t="s">
        <v>458</v>
      </c>
      <c r="S16" s="46" t="s">
        <v>338</v>
      </c>
    </row>
    <row r="17" spans="1:19" ht="15" customHeight="1" x14ac:dyDescent="0.35">
      <c r="A17" s="53" t="s">
        <v>17</v>
      </c>
      <c r="B17" s="115" t="str">
        <f t="shared" si="2"/>
        <v>Да, размещается по результатам всех (100%) плановых контрольных мероприятий</v>
      </c>
      <c r="C17" s="113">
        <f t="shared" si="3"/>
        <v>2</v>
      </c>
      <c r="D17" s="113"/>
      <c r="E17" s="113"/>
      <c r="F17" s="112">
        <f t="shared" si="4"/>
        <v>2</v>
      </c>
      <c r="G17" s="88">
        <f t="shared" si="0"/>
        <v>100</v>
      </c>
      <c r="H17" s="89" t="s">
        <v>358</v>
      </c>
      <c r="I17" s="113">
        <v>18</v>
      </c>
      <c r="J17" s="113">
        <v>18</v>
      </c>
      <c r="K17" s="88">
        <f t="shared" si="5"/>
        <v>100</v>
      </c>
      <c r="L17" s="87" t="s">
        <v>338</v>
      </c>
      <c r="M17" s="89" t="s">
        <v>358</v>
      </c>
      <c r="N17" s="113">
        <v>5</v>
      </c>
      <c r="O17" s="113">
        <v>5</v>
      </c>
      <c r="P17" s="88">
        <f t="shared" si="1"/>
        <v>100</v>
      </c>
      <c r="Q17" s="102" t="s">
        <v>338</v>
      </c>
      <c r="R17" s="64" t="s">
        <v>366</v>
      </c>
      <c r="S17" s="46" t="s">
        <v>338</v>
      </c>
    </row>
    <row r="18" spans="1:19" ht="15" customHeight="1" x14ac:dyDescent="0.35">
      <c r="A18" s="53" t="s">
        <v>18</v>
      </c>
      <c r="B18"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18" s="113">
        <f t="shared" si="3"/>
        <v>0</v>
      </c>
      <c r="D18" s="113"/>
      <c r="E18" s="113"/>
      <c r="F18" s="112">
        <f t="shared" si="4"/>
        <v>0</v>
      </c>
      <c r="G18" s="88">
        <f t="shared" si="0"/>
        <v>0</v>
      </c>
      <c r="H18" s="89" t="s">
        <v>358</v>
      </c>
      <c r="I18" s="113">
        <v>15</v>
      </c>
      <c r="J18" s="113">
        <v>0</v>
      </c>
      <c r="K18" s="88">
        <f t="shared" si="5"/>
        <v>0</v>
      </c>
      <c r="L18" s="115" t="s">
        <v>456</v>
      </c>
      <c r="M18" s="89" t="s">
        <v>358</v>
      </c>
      <c r="N18" s="113">
        <v>17</v>
      </c>
      <c r="O18" s="113">
        <v>0</v>
      </c>
      <c r="P18" s="88">
        <f t="shared" si="1"/>
        <v>0</v>
      </c>
      <c r="Q18" s="102" t="s">
        <v>456</v>
      </c>
      <c r="R18" s="64" t="s">
        <v>367</v>
      </c>
      <c r="S18" s="46" t="s">
        <v>338</v>
      </c>
    </row>
    <row r="19" spans="1:19" ht="15" customHeight="1" x14ac:dyDescent="0.35">
      <c r="A19" s="53" t="s">
        <v>19</v>
      </c>
      <c r="B19" s="115" t="str">
        <f t="shared" si="2"/>
        <v>Да, размещается по результатам всех (100%) плановых контрольных мероприятий</v>
      </c>
      <c r="C19" s="113">
        <f t="shared" si="3"/>
        <v>2</v>
      </c>
      <c r="D19" s="113"/>
      <c r="E19" s="113"/>
      <c r="F19" s="112">
        <f t="shared" si="4"/>
        <v>2</v>
      </c>
      <c r="G19" s="88">
        <f t="shared" si="0"/>
        <v>100</v>
      </c>
      <c r="H19" s="89" t="s">
        <v>358</v>
      </c>
      <c r="I19" s="113">
        <v>13</v>
      </c>
      <c r="J19" s="113">
        <v>13</v>
      </c>
      <c r="K19" s="88">
        <f t="shared" si="5"/>
        <v>100</v>
      </c>
      <c r="L19" s="115" t="s">
        <v>338</v>
      </c>
      <c r="M19" s="89" t="s">
        <v>358</v>
      </c>
      <c r="N19" s="113">
        <v>4</v>
      </c>
      <c r="O19" s="113">
        <v>4</v>
      </c>
      <c r="P19" s="88">
        <f t="shared" si="1"/>
        <v>100</v>
      </c>
      <c r="Q19" s="102" t="s">
        <v>338</v>
      </c>
      <c r="R19" s="64" t="s">
        <v>368</v>
      </c>
      <c r="S19" s="46" t="s">
        <v>338</v>
      </c>
    </row>
    <row r="20" spans="1:19" ht="15" customHeight="1" x14ac:dyDescent="0.35">
      <c r="A20" s="53" t="s">
        <v>20</v>
      </c>
      <c r="B20"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20" s="113">
        <f t="shared" si="3"/>
        <v>0</v>
      </c>
      <c r="D20" s="113"/>
      <c r="E20" s="113"/>
      <c r="F20" s="112">
        <f t="shared" si="4"/>
        <v>0</v>
      </c>
      <c r="G20" s="88">
        <f t="shared" si="0"/>
        <v>0</v>
      </c>
      <c r="H20" s="89" t="s">
        <v>358</v>
      </c>
      <c r="I20" s="113">
        <v>12</v>
      </c>
      <c r="J20" s="113">
        <v>0</v>
      </c>
      <c r="K20" s="88">
        <f t="shared" si="5"/>
        <v>0</v>
      </c>
      <c r="L20" s="115" t="s">
        <v>456</v>
      </c>
      <c r="M20" s="89" t="s">
        <v>358</v>
      </c>
      <c r="N20" s="113">
        <v>5</v>
      </c>
      <c r="O20" s="113">
        <v>0</v>
      </c>
      <c r="P20" s="88">
        <f t="shared" si="1"/>
        <v>0</v>
      </c>
      <c r="Q20" s="115" t="s">
        <v>456</v>
      </c>
      <c r="R20" s="64" t="s">
        <v>369</v>
      </c>
      <c r="S20" s="46" t="s">
        <v>338</v>
      </c>
    </row>
    <row r="21" spans="1:19" ht="15" customHeight="1" x14ac:dyDescent="0.35">
      <c r="A21" s="53" t="s">
        <v>21</v>
      </c>
      <c r="B21" s="115" t="str">
        <f t="shared" si="2"/>
        <v>Да, размещается по результатам всех (100%) плановых контрольных мероприятий</v>
      </c>
      <c r="C21" s="113">
        <f t="shared" si="3"/>
        <v>2</v>
      </c>
      <c r="D21" s="113"/>
      <c r="E21" s="113"/>
      <c r="F21" s="112">
        <f t="shared" si="4"/>
        <v>2</v>
      </c>
      <c r="G21" s="88">
        <f t="shared" si="0"/>
        <v>100</v>
      </c>
      <c r="H21" s="89" t="s">
        <v>358</v>
      </c>
      <c r="I21" s="113">
        <v>8</v>
      </c>
      <c r="J21" s="113">
        <v>8</v>
      </c>
      <c r="K21" s="88">
        <f t="shared" si="5"/>
        <v>100</v>
      </c>
      <c r="L21" s="87" t="s">
        <v>338</v>
      </c>
      <c r="M21" s="89" t="s">
        <v>358</v>
      </c>
      <c r="N21" s="113">
        <v>1</v>
      </c>
      <c r="O21" s="113">
        <v>1</v>
      </c>
      <c r="P21" s="88">
        <f t="shared" si="1"/>
        <v>100</v>
      </c>
      <c r="Q21" s="102" t="s">
        <v>338</v>
      </c>
      <c r="R21" s="64" t="s">
        <v>370</v>
      </c>
      <c r="S21" s="46" t="s">
        <v>338</v>
      </c>
    </row>
    <row r="22" spans="1:19" s="110" customFormat="1" ht="15" customHeight="1" x14ac:dyDescent="0.35">
      <c r="A22" s="53" t="s">
        <v>22</v>
      </c>
      <c r="B22" s="96"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22" s="111">
        <f t="shared" si="3"/>
        <v>0</v>
      </c>
      <c r="D22" s="111"/>
      <c r="E22" s="111"/>
      <c r="F22" s="114">
        <f t="shared" si="4"/>
        <v>0</v>
      </c>
      <c r="G22" s="55">
        <f t="shared" si="0"/>
        <v>23.076923076923077</v>
      </c>
      <c r="H22" s="97" t="s">
        <v>358</v>
      </c>
      <c r="I22" s="111">
        <v>8</v>
      </c>
      <c r="J22" s="111">
        <v>3</v>
      </c>
      <c r="K22" s="55">
        <f t="shared" si="5"/>
        <v>37.5</v>
      </c>
      <c r="L22" s="53" t="s">
        <v>593</v>
      </c>
      <c r="M22" s="97" t="s">
        <v>358</v>
      </c>
      <c r="N22" s="111">
        <v>5</v>
      </c>
      <c r="O22" s="111">
        <v>0</v>
      </c>
      <c r="P22" s="55">
        <f t="shared" si="1"/>
        <v>0</v>
      </c>
      <c r="Q22" s="72" t="s">
        <v>651</v>
      </c>
      <c r="R22" s="64" t="s">
        <v>371</v>
      </c>
      <c r="S22" s="122" t="s">
        <v>338</v>
      </c>
    </row>
    <row r="23" spans="1:19" ht="15" customHeight="1" x14ac:dyDescent="0.35">
      <c r="A23" s="53" t="s">
        <v>23</v>
      </c>
      <c r="B23" s="115" t="str">
        <f t="shared" si="2"/>
        <v>Да, размещается по результатам большей части (не менее 50%) плановых контрольных мероприятий</v>
      </c>
      <c r="C23" s="113">
        <f t="shared" si="3"/>
        <v>1</v>
      </c>
      <c r="D23" s="113"/>
      <c r="E23" s="113"/>
      <c r="F23" s="112">
        <f t="shared" si="4"/>
        <v>1</v>
      </c>
      <c r="G23" s="88">
        <f t="shared" si="0"/>
        <v>55.555555555555557</v>
      </c>
      <c r="H23" s="89" t="s">
        <v>358</v>
      </c>
      <c r="I23" s="113">
        <v>14</v>
      </c>
      <c r="J23" s="113">
        <v>9</v>
      </c>
      <c r="K23" s="88">
        <f t="shared" si="5"/>
        <v>64.285714285714292</v>
      </c>
      <c r="L23" s="87" t="s">
        <v>594</v>
      </c>
      <c r="M23" s="89" t="s">
        <v>358</v>
      </c>
      <c r="N23" s="113">
        <v>4</v>
      </c>
      <c r="O23" s="111">
        <v>1</v>
      </c>
      <c r="P23" s="55">
        <f t="shared" si="1"/>
        <v>25</v>
      </c>
      <c r="Q23" s="72" t="s">
        <v>571</v>
      </c>
      <c r="R23" s="64" t="s">
        <v>459</v>
      </c>
      <c r="S23" s="122" t="s">
        <v>338</v>
      </c>
    </row>
    <row r="24" spans="1:19" ht="15" customHeight="1" x14ac:dyDescent="0.35">
      <c r="A24" s="53" t="s">
        <v>24</v>
      </c>
      <c r="B24" s="115" t="str">
        <f t="shared" si="2"/>
        <v>Да, размещается по результатам всех (100%) плановых контрольных мероприятий</v>
      </c>
      <c r="C24" s="113">
        <f t="shared" si="3"/>
        <v>2</v>
      </c>
      <c r="D24" s="113"/>
      <c r="E24" s="113"/>
      <c r="F24" s="112">
        <f t="shared" si="4"/>
        <v>2</v>
      </c>
      <c r="G24" s="88">
        <f t="shared" si="0"/>
        <v>100</v>
      </c>
      <c r="H24" s="89" t="s">
        <v>358</v>
      </c>
      <c r="I24" s="113">
        <v>3</v>
      </c>
      <c r="J24" s="113">
        <v>3</v>
      </c>
      <c r="K24" s="88">
        <f t="shared" si="5"/>
        <v>100</v>
      </c>
      <c r="L24" s="87" t="s">
        <v>338</v>
      </c>
      <c r="M24" s="89" t="s">
        <v>358</v>
      </c>
      <c r="N24" s="113">
        <v>3</v>
      </c>
      <c r="O24" s="113">
        <v>3</v>
      </c>
      <c r="P24" s="88">
        <f t="shared" si="1"/>
        <v>100</v>
      </c>
      <c r="Q24" s="102" t="s">
        <v>338</v>
      </c>
      <c r="R24" s="64" t="s">
        <v>373</v>
      </c>
      <c r="S24" s="122" t="s">
        <v>338</v>
      </c>
    </row>
    <row r="25" spans="1:19" ht="15" customHeight="1" x14ac:dyDescent="0.35">
      <c r="A25" s="53" t="s">
        <v>374</v>
      </c>
      <c r="B25"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25" s="113">
        <f t="shared" si="3"/>
        <v>0</v>
      </c>
      <c r="D25" s="113"/>
      <c r="E25" s="113"/>
      <c r="F25" s="112">
        <f t="shared" si="4"/>
        <v>0</v>
      </c>
      <c r="G25" s="88">
        <f t="shared" si="0"/>
        <v>10</v>
      </c>
      <c r="H25" s="89" t="s">
        <v>358</v>
      </c>
      <c r="I25" s="113">
        <v>19</v>
      </c>
      <c r="J25" s="113">
        <v>2</v>
      </c>
      <c r="K25" s="88">
        <f t="shared" si="5"/>
        <v>10.526315789473683</v>
      </c>
      <c r="L25" s="87" t="s">
        <v>652</v>
      </c>
      <c r="M25" s="89" t="s">
        <v>358</v>
      </c>
      <c r="N25" s="113">
        <v>11</v>
      </c>
      <c r="O25" s="113">
        <v>1</v>
      </c>
      <c r="P25" s="88">
        <f t="shared" si="1"/>
        <v>9.0909090909090917</v>
      </c>
      <c r="Q25" s="102" t="s">
        <v>653</v>
      </c>
      <c r="R25" s="64" t="s">
        <v>375</v>
      </c>
      <c r="S25" s="122" t="s">
        <v>338</v>
      </c>
    </row>
    <row r="26" spans="1:19" ht="15" customHeight="1" x14ac:dyDescent="0.35">
      <c r="A26" s="49" t="s">
        <v>25</v>
      </c>
      <c r="B26" s="51"/>
      <c r="C26" s="76"/>
      <c r="D26" s="76"/>
      <c r="E26" s="76"/>
      <c r="F26" s="50"/>
      <c r="G26" s="65"/>
      <c r="H26" s="51"/>
      <c r="I26" s="51"/>
      <c r="J26" s="51"/>
      <c r="K26" s="51"/>
      <c r="L26" s="93"/>
      <c r="M26" s="51"/>
      <c r="N26" s="51"/>
      <c r="O26" s="51"/>
      <c r="P26" s="51"/>
      <c r="Q26" s="93"/>
      <c r="R26" s="76"/>
    </row>
    <row r="27" spans="1:19" ht="15" customHeight="1" x14ac:dyDescent="0.35">
      <c r="A27" s="53" t="s">
        <v>26</v>
      </c>
      <c r="B27"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27" s="113">
        <f t="shared" si="3"/>
        <v>0</v>
      </c>
      <c r="D27" s="113"/>
      <c r="E27" s="113"/>
      <c r="F27" s="112">
        <f t="shared" si="4"/>
        <v>0</v>
      </c>
      <c r="G27" s="88">
        <f>(J27+O27)/(I27+N27)*100</f>
        <v>0</v>
      </c>
      <c r="H27" s="89" t="s">
        <v>358</v>
      </c>
      <c r="I27" s="113">
        <v>3</v>
      </c>
      <c r="J27" s="113">
        <v>0</v>
      </c>
      <c r="K27" s="88">
        <f t="shared" si="5"/>
        <v>0</v>
      </c>
      <c r="L27" s="102" t="s">
        <v>654</v>
      </c>
      <c r="M27" s="89" t="s">
        <v>358</v>
      </c>
      <c r="N27" s="113">
        <v>2</v>
      </c>
      <c r="O27" s="113">
        <v>0</v>
      </c>
      <c r="P27" s="88">
        <f t="shared" si="1"/>
        <v>0</v>
      </c>
      <c r="Q27" s="102" t="s">
        <v>651</v>
      </c>
      <c r="R27" s="64" t="s">
        <v>376</v>
      </c>
      <c r="S27" s="46" t="s">
        <v>338</v>
      </c>
    </row>
    <row r="28" spans="1:19" ht="15" customHeight="1" x14ac:dyDescent="0.35">
      <c r="A28" s="53" t="s">
        <v>27</v>
      </c>
      <c r="B28"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28" s="113">
        <f t="shared" si="3"/>
        <v>0</v>
      </c>
      <c r="D28" s="113"/>
      <c r="E28" s="113"/>
      <c r="F28" s="112">
        <f t="shared" si="4"/>
        <v>0</v>
      </c>
      <c r="G28" s="88">
        <f>(J28+O28)/(I28+N28)*100</f>
        <v>0</v>
      </c>
      <c r="H28" s="89" t="s">
        <v>358</v>
      </c>
      <c r="I28" s="113">
        <v>5</v>
      </c>
      <c r="J28" s="113">
        <v>0</v>
      </c>
      <c r="K28" s="88">
        <f t="shared" si="5"/>
        <v>0</v>
      </c>
      <c r="L28" s="115" t="s">
        <v>654</v>
      </c>
      <c r="M28" s="89" t="s">
        <v>358</v>
      </c>
      <c r="N28" s="113">
        <v>4</v>
      </c>
      <c r="O28" s="113">
        <v>0</v>
      </c>
      <c r="P28" s="88">
        <f t="shared" si="1"/>
        <v>0</v>
      </c>
      <c r="Q28" s="102" t="s">
        <v>595</v>
      </c>
      <c r="R28" s="64" t="s">
        <v>377</v>
      </c>
      <c r="S28" s="46" t="s">
        <v>338</v>
      </c>
    </row>
    <row r="29" spans="1:19" ht="15" customHeight="1" x14ac:dyDescent="0.35">
      <c r="A29" s="53" t="s">
        <v>28</v>
      </c>
      <c r="B29"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29" s="113">
        <f t="shared" si="3"/>
        <v>0</v>
      </c>
      <c r="D29" s="113"/>
      <c r="E29" s="113"/>
      <c r="F29" s="112">
        <f t="shared" si="4"/>
        <v>0</v>
      </c>
      <c r="G29" s="88">
        <f>(J29+O29)/(I29+N29)*100</f>
        <v>0</v>
      </c>
      <c r="H29" s="89" t="s">
        <v>358</v>
      </c>
      <c r="I29" s="113">
        <v>15</v>
      </c>
      <c r="J29" s="113">
        <v>0</v>
      </c>
      <c r="K29" s="88">
        <f t="shared" si="5"/>
        <v>0</v>
      </c>
      <c r="L29" s="115" t="s">
        <v>656</v>
      </c>
      <c r="M29" s="89" t="s">
        <v>358</v>
      </c>
      <c r="N29" s="113">
        <v>9</v>
      </c>
      <c r="O29" s="111">
        <v>0</v>
      </c>
      <c r="P29" s="55">
        <f t="shared" si="1"/>
        <v>0</v>
      </c>
      <c r="Q29" s="72" t="s">
        <v>456</v>
      </c>
      <c r="R29" s="64" t="s">
        <v>460</v>
      </c>
      <c r="S29" s="46" t="s">
        <v>338</v>
      </c>
    </row>
    <row r="30" spans="1:19" s="110" customFormat="1" ht="15" customHeight="1" x14ac:dyDescent="0.35">
      <c r="A30" s="53" t="s">
        <v>29</v>
      </c>
      <c r="B30" s="96" t="str">
        <f t="shared" si="2"/>
        <v>Да, размещается по результатам большей части (не менее 50%) плановых контрольных мероприятий</v>
      </c>
      <c r="C30" s="111">
        <f t="shared" si="3"/>
        <v>1</v>
      </c>
      <c r="D30" s="111"/>
      <c r="E30" s="111"/>
      <c r="F30" s="114">
        <f t="shared" si="4"/>
        <v>1</v>
      </c>
      <c r="G30" s="55">
        <f>(J30+O30)/(I30+N30)*100</f>
        <v>96.15384615384616</v>
      </c>
      <c r="H30" s="97" t="s">
        <v>358</v>
      </c>
      <c r="I30" s="111">
        <v>18</v>
      </c>
      <c r="J30" s="111">
        <v>17</v>
      </c>
      <c r="K30" s="55">
        <f t="shared" si="5"/>
        <v>94.444444444444443</v>
      </c>
      <c r="L30" s="53" t="s">
        <v>655</v>
      </c>
      <c r="M30" s="97" t="s">
        <v>358</v>
      </c>
      <c r="N30" s="111">
        <v>8</v>
      </c>
      <c r="O30" s="111">
        <v>8</v>
      </c>
      <c r="P30" s="55">
        <f t="shared" si="1"/>
        <v>100</v>
      </c>
      <c r="Q30" s="72" t="s">
        <v>338</v>
      </c>
      <c r="R30" s="64" t="s">
        <v>379</v>
      </c>
      <c r="S30" s="122" t="s">
        <v>338</v>
      </c>
    </row>
    <row r="31" spans="1:19" ht="15" customHeight="1" x14ac:dyDescent="0.35">
      <c r="A31" s="53" t="s">
        <v>30</v>
      </c>
      <c r="B31"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31" s="113">
        <f t="shared" si="3"/>
        <v>0</v>
      </c>
      <c r="D31" s="113"/>
      <c r="E31" s="113"/>
      <c r="F31" s="112">
        <f t="shared" si="4"/>
        <v>0</v>
      </c>
      <c r="G31" s="88">
        <v>0</v>
      </c>
      <c r="H31" s="95" t="s">
        <v>506</v>
      </c>
      <c r="I31" s="113" t="s">
        <v>338</v>
      </c>
      <c r="J31" s="113" t="s">
        <v>338</v>
      </c>
      <c r="K31" s="90" t="s">
        <v>338</v>
      </c>
      <c r="L31" s="115" t="s">
        <v>461</v>
      </c>
      <c r="M31" s="89" t="s">
        <v>380</v>
      </c>
      <c r="N31" s="113">
        <v>0</v>
      </c>
      <c r="O31" s="113">
        <v>0</v>
      </c>
      <c r="P31" s="88" t="s">
        <v>338</v>
      </c>
      <c r="Q31" s="115" t="s">
        <v>462</v>
      </c>
      <c r="R31" s="64" t="s">
        <v>382</v>
      </c>
      <c r="S31" s="122" t="s">
        <v>338</v>
      </c>
    </row>
    <row r="32" spans="1:19" ht="15" customHeight="1" x14ac:dyDescent="0.35">
      <c r="A32" s="53" t="s">
        <v>31</v>
      </c>
      <c r="B32"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32" s="113">
        <f t="shared" si="3"/>
        <v>0</v>
      </c>
      <c r="D32" s="113"/>
      <c r="E32" s="113"/>
      <c r="F32" s="112">
        <f t="shared" si="4"/>
        <v>0</v>
      </c>
      <c r="G32" s="88">
        <f>(J32+O32)/(I32+N32)*100</f>
        <v>0</v>
      </c>
      <c r="H32" s="89" t="s">
        <v>358</v>
      </c>
      <c r="I32" s="113">
        <v>7</v>
      </c>
      <c r="J32" s="113">
        <v>0</v>
      </c>
      <c r="K32" s="88">
        <f t="shared" si="5"/>
        <v>0</v>
      </c>
      <c r="L32" s="87" t="s">
        <v>456</v>
      </c>
      <c r="M32" s="89" t="s">
        <v>358</v>
      </c>
      <c r="N32" s="113">
        <v>0</v>
      </c>
      <c r="O32" s="113">
        <v>0</v>
      </c>
      <c r="P32" s="88" t="s">
        <v>338</v>
      </c>
      <c r="Q32" s="102" t="s">
        <v>572</v>
      </c>
      <c r="R32" s="64" t="s">
        <v>383</v>
      </c>
      <c r="S32" s="122" t="s">
        <v>338</v>
      </c>
    </row>
    <row r="33" spans="1:19" ht="15" customHeight="1" x14ac:dyDescent="0.35">
      <c r="A33" s="53" t="s">
        <v>32</v>
      </c>
      <c r="B33"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33" s="113">
        <f t="shared" si="3"/>
        <v>0</v>
      </c>
      <c r="D33" s="113"/>
      <c r="E33" s="113"/>
      <c r="F33" s="112">
        <f t="shared" si="4"/>
        <v>0</v>
      </c>
      <c r="G33" s="88">
        <f>(J33+O33)/(I33+N33)*100</f>
        <v>0</v>
      </c>
      <c r="H33" s="89" t="s">
        <v>358</v>
      </c>
      <c r="I33" s="113">
        <v>7</v>
      </c>
      <c r="J33" s="113">
        <v>0</v>
      </c>
      <c r="K33" s="88">
        <f t="shared" si="5"/>
        <v>0</v>
      </c>
      <c r="L33" s="87" t="s">
        <v>456</v>
      </c>
      <c r="M33" s="89" t="s">
        <v>358</v>
      </c>
      <c r="N33" s="113">
        <v>5</v>
      </c>
      <c r="O33" s="113">
        <v>0</v>
      </c>
      <c r="P33" s="88">
        <f t="shared" si="1"/>
        <v>0</v>
      </c>
      <c r="Q33" s="102" t="s">
        <v>456</v>
      </c>
      <c r="R33" s="64" t="s">
        <v>463</v>
      </c>
      <c r="S33" s="122" t="s">
        <v>338</v>
      </c>
    </row>
    <row r="34" spans="1:19" s="109" customFormat="1" ht="15" customHeight="1" x14ac:dyDescent="0.35">
      <c r="A34" s="53" t="s">
        <v>33</v>
      </c>
      <c r="B34" s="96" t="str">
        <f t="shared" si="2"/>
        <v>Да, размещается по результатам большей части (не менее 50%) плановых контрольных мероприятий</v>
      </c>
      <c r="C34" s="111">
        <f t="shared" si="3"/>
        <v>1</v>
      </c>
      <c r="D34" s="111"/>
      <c r="E34" s="111"/>
      <c r="F34" s="114">
        <f t="shared" si="4"/>
        <v>1</v>
      </c>
      <c r="G34" s="55">
        <f>(J34+O34)/(I34+N34)*100</f>
        <v>80</v>
      </c>
      <c r="H34" s="97" t="s">
        <v>358</v>
      </c>
      <c r="I34" s="111">
        <v>3</v>
      </c>
      <c r="J34" s="111">
        <v>2</v>
      </c>
      <c r="K34" s="55">
        <f t="shared" si="5"/>
        <v>66.666666666666657</v>
      </c>
      <c r="L34" s="53" t="s">
        <v>573</v>
      </c>
      <c r="M34" s="97" t="s">
        <v>358</v>
      </c>
      <c r="N34" s="111">
        <v>2</v>
      </c>
      <c r="O34" s="111">
        <v>2</v>
      </c>
      <c r="P34" s="55">
        <f t="shared" si="1"/>
        <v>100</v>
      </c>
      <c r="Q34" s="92" t="s">
        <v>574</v>
      </c>
      <c r="R34" s="75" t="s">
        <v>464</v>
      </c>
      <c r="S34" s="123" t="s">
        <v>338</v>
      </c>
    </row>
    <row r="35" spans="1:19" ht="15" customHeight="1" x14ac:dyDescent="0.35">
      <c r="A35" s="53" t="s">
        <v>34</v>
      </c>
      <c r="B35"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35" s="113">
        <f>0</f>
        <v>0</v>
      </c>
      <c r="D35" s="113"/>
      <c r="E35" s="113"/>
      <c r="F35" s="112">
        <f t="shared" si="4"/>
        <v>0</v>
      </c>
      <c r="G35" s="88" t="s">
        <v>338</v>
      </c>
      <c r="H35" s="89" t="s">
        <v>380</v>
      </c>
      <c r="I35" s="88" t="s">
        <v>338</v>
      </c>
      <c r="J35" s="88" t="s">
        <v>338</v>
      </c>
      <c r="K35" s="88" t="s">
        <v>338</v>
      </c>
      <c r="L35" s="87" t="s">
        <v>386</v>
      </c>
      <c r="M35" s="89" t="s">
        <v>380</v>
      </c>
      <c r="N35" s="88" t="s">
        <v>338</v>
      </c>
      <c r="O35" s="88" t="s">
        <v>338</v>
      </c>
      <c r="P35" s="88" t="s">
        <v>338</v>
      </c>
      <c r="Q35" s="91" t="s">
        <v>387</v>
      </c>
      <c r="R35" s="64" t="s">
        <v>388</v>
      </c>
      <c r="S35" s="124" t="s">
        <v>338</v>
      </c>
    </row>
    <row r="36" spans="1:19" ht="15" customHeight="1" x14ac:dyDescent="0.35">
      <c r="A36" s="53" t="s">
        <v>389</v>
      </c>
      <c r="B36"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36" s="113">
        <f t="shared" si="3"/>
        <v>0</v>
      </c>
      <c r="D36" s="113"/>
      <c r="E36" s="113"/>
      <c r="F36" s="112">
        <f t="shared" si="4"/>
        <v>0</v>
      </c>
      <c r="G36" s="88">
        <f>(J36+O36)/(I36+N36)*100</f>
        <v>0</v>
      </c>
      <c r="H36" s="89" t="s">
        <v>358</v>
      </c>
      <c r="I36" s="113">
        <v>18</v>
      </c>
      <c r="J36" s="113">
        <v>0</v>
      </c>
      <c r="K36" s="88">
        <f t="shared" si="5"/>
        <v>0</v>
      </c>
      <c r="L36" s="87" t="s">
        <v>465</v>
      </c>
      <c r="M36" s="89" t="s">
        <v>358</v>
      </c>
      <c r="N36" s="113">
        <v>0</v>
      </c>
      <c r="O36" s="113">
        <v>0</v>
      </c>
      <c r="P36" s="88" t="s">
        <v>338</v>
      </c>
      <c r="Q36" s="102" t="s">
        <v>466</v>
      </c>
      <c r="R36" s="64" t="s">
        <v>524</v>
      </c>
      <c r="S36" s="122" t="s">
        <v>338</v>
      </c>
    </row>
    <row r="37" spans="1:19" ht="15" customHeight="1" x14ac:dyDescent="0.35">
      <c r="A37" s="53" t="s">
        <v>35</v>
      </c>
      <c r="B37"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37" s="113">
        <f t="shared" si="3"/>
        <v>0</v>
      </c>
      <c r="D37" s="113"/>
      <c r="E37" s="113"/>
      <c r="F37" s="112">
        <f t="shared" si="4"/>
        <v>0</v>
      </c>
      <c r="G37" s="88">
        <f>(J37+O37)/(I37+N37)*100</f>
        <v>0</v>
      </c>
      <c r="H37" s="89" t="s">
        <v>358</v>
      </c>
      <c r="I37" s="113">
        <v>8</v>
      </c>
      <c r="J37" s="113">
        <v>0</v>
      </c>
      <c r="K37" s="88">
        <f t="shared" si="5"/>
        <v>0</v>
      </c>
      <c r="L37" s="87" t="s">
        <v>456</v>
      </c>
      <c r="M37" s="89" t="s">
        <v>358</v>
      </c>
      <c r="N37" s="113">
        <v>4</v>
      </c>
      <c r="O37" s="113">
        <v>0</v>
      </c>
      <c r="P37" s="88">
        <f t="shared" si="1"/>
        <v>0</v>
      </c>
      <c r="Q37" s="102" t="s">
        <v>456</v>
      </c>
      <c r="R37" s="64" t="s">
        <v>391</v>
      </c>
      <c r="S37" s="122" t="s">
        <v>338</v>
      </c>
    </row>
    <row r="38" spans="1:19" ht="15" customHeight="1" x14ac:dyDescent="0.35">
      <c r="A38" s="49" t="s">
        <v>36</v>
      </c>
      <c r="B38" s="51"/>
      <c r="C38" s="76"/>
      <c r="D38" s="76"/>
      <c r="E38" s="76"/>
      <c r="F38" s="50"/>
      <c r="G38" s="65"/>
      <c r="H38" s="51"/>
      <c r="I38" s="51"/>
      <c r="J38" s="51"/>
      <c r="K38" s="51"/>
      <c r="L38" s="51"/>
      <c r="M38" s="51"/>
      <c r="N38" s="51"/>
      <c r="O38" s="51"/>
      <c r="P38" s="51"/>
      <c r="Q38" s="93"/>
      <c r="R38" s="76"/>
    </row>
    <row r="39" spans="1:19" ht="15" customHeight="1" x14ac:dyDescent="0.35">
      <c r="A39" s="70" t="s">
        <v>37</v>
      </c>
      <c r="B39" s="115" t="str">
        <f t="shared" si="2"/>
        <v>Да, размещается по результатам всех (100%) плановых контрольных мероприятий</v>
      </c>
      <c r="C39" s="113">
        <f t="shared" si="3"/>
        <v>2</v>
      </c>
      <c r="D39" s="113"/>
      <c r="E39" s="113"/>
      <c r="F39" s="112">
        <f t="shared" si="4"/>
        <v>2</v>
      </c>
      <c r="G39" s="88">
        <f t="shared" ref="G39:G44" si="6">(J39+O39)/(I39+N39)*100</f>
        <v>100</v>
      </c>
      <c r="H39" s="89" t="s">
        <v>358</v>
      </c>
      <c r="I39" s="113">
        <v>4</v>
      </c>
      <c r="J39" s="113">
        <v>4</v>
      </c>
      <c r="K39" s="88">
        <f t="shared" si="5"/>
        <v>100</v>
      </c>
      <c r="L39" s="87" t="s">
        <v>338</v>
      </c>
      <c r="M39" s="89" t="s">
        <v>358</v>
      </c>
      <c r="N39" s="113">
        <v>2</v>
      </c>
      <c r="O39" s="113">
        <v>2</v>
      </c>
      <c r="P39" s="88">
        <f t="shared" si="1"/>
        <v>100</v>
      </c>
      <c r="Q39" s="102" t="s">
        <v>338</v>
      </c>
      <c r="R39" s="64" t="s">
        <v>392</v>
      </c>
      <c r="S39" s="46" t="s">
        <v>338</v>
      </c>
    </row>
    <row r="40" spans="1:19" s="25" customFormat="1" ht="15" customHeight="1" x14ac:dyDescent="0.35">
      <c r="A40" s="53" t="s">
        <v>38</v>
      </c>
      <c r="B40"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40" s="113">
        <f t="shared" si="3"/>
        <v>0</v>
      </c>
      <c r="D40" s="113"/>
      <c r="E40" s="113"/>
      <c r="F40" s="112">
        <f t="shared" si="4"/>
        <v>0</v>
      </c>
      <c r="G40" s="88">
        <f t="shared" si="6"/>
        <v>0</v>
      </c>
      <c r="H40" s="89" t="s">
        <v>358</v>
      </c>
      <c r="I40" s="113">
        <v>3</v>
      </c>
      <c r="J40" s="113">
        <v>0</v>
      </c>
      <c r="K40" s="88">
        <f t="shared" si="5"/>
        <v>0</v>
      </c>
      <c r="L40" s="87" t="s">
        <v>612</v>
      </c>
      <c r="M40" s="89" t="s">
        <v>358</v>
      </c>
      <c r="N40" s="113">
        <v>2</v>
      </c>
      <c r="O40" s="113">
        <v>0</v>
      </c>
      <c r="P40" s="88">
        <f t="shared" si="1"/>
        <v>0</v>
      </c>
      <c r="Q40" s="102" t="s">
        <v>657</v>
      </c>
      <c r="R40" s="64" t="s">
        <v>393</v>
      </c>
      <c r="S40" s="46" t="s">
        <v>338</v>
      </c>
    </row>
    <row r="41" spans="1:19" ht="15" customHeight="1" x14ac:dyDescent="0.35">
      <c r="A41" s="53" t="s">
        <v>39</v>
      </c>
      <c r="B41"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41" s="113">
        <f t="shared" si="3"/>
        <v>0</v>
      </c>
      <c r="D41" s="113"/>
      <c r="E41" s="113"/>
      <c r="F41" s="112">
        <f t="shared" si="4"/>
        <v>0</v>
      </c>
      <c r="G41" s="88">
        <f t="shared" si="6"/>
        <v>21.428571428571427</v>
      </c>
      <c r="H41" s="89" t="s">
        <v>358</v>
      </c>
      <c r="I41" s="113">
        <v>7</v>
      </c>
      <c r="J41" s="113">
        <v>1</v>
      </c>
      <c r="K41" s="88">
        <f t="shared" si="5"/>
        <v>14.285714285714285</v>
      </c>
      <c r="L41" s="87" t="s">
        <v>613</v>
      </c>
      <c r="M41" s="89" t="s">
        <v>358</v>
      </c>
      <c r="N41" s="113">
        <v>7</v>
      </c>
      <c r="O41" s="113">
        <v>2</v>
      </c>
      <c r="P41" s="88">
        <f t="shared" si="1"/>
        <v>28.571428571428569</v>
      </c>
      <c r="Q41" s="102" t="s">
        <v>658</v>
      </c>
      <c r="R41" s="75" t="s">
        <v>394</v>
      </c>
      <c r="S41" s="46" t="s">
        <v>338</v>
      </c>
    </row>
    <row r="42" spans="1:19" s="110" customFormat="1" ht="15" customHeight="1" x14ac:dyDescent="0.35">
      <c r="A42" s="53" t="s">
        <v>40</v>
      </c>
      <c r="B42" s="96" t="str">
        <f t="shared" si="2"/>
        <v>Да, размещается по результатам большей части (не менее 50%) плановых контрольных мероприятий</v>
      </c>
      <c r="C42" s="111">
        <f t="shared" si="3"/>
        <v>1</v>
      </c>
      <c r="D42" s="111"/>
      <c r="E42" s="111"/>
      <c r="F42" s="114">
        <f t="shared" si="4"/>
        <v>1</v>
      </c>
      <c r="G42" s="55">
        <f t="shared" si="6"/>
        <v>77.142857142857153</v>
      </c>
      <c r="H42" s="97" t="s">
        <v>358</v>
      </c>
      <c r="I42" s="111">
        <v>27</v>
      </c>
      <c r="J42" s="111">
        <v>22</v>
      </c>
      <c r="K42" s="55">
        <f t="shared" si="5"/>
        <v>81.481481481481481</v>
      </c>
      <c r="L42" s="53" t="s">
        <v>614</v>
      </c>
      <c r="M42" s="97" t="s">
        <v>358</v>
      </c>
      <c r="N42" s="111">
        <v>8</v>
      </c>
      <c r="O42" s="111">
        <v>5</v>
      </c>
      <c r="P42" s="55">
        <f t="shared" si="1"/>
        <v>62.5</v>
      </c>
      <c r="Q42" s="72" t="s">
        <v>575</v>
      </c>
      <c r="R42" s="64" t="s">
        <v>395</v>
      </c>
      <c r="S42" s="122" t="s">
        <v>338</v>
      </c>
    </row>
    <row r="43" spans="1:19" ht="15" customHeight="1" x14ac:dyDescent="0.35">
      <c r="A43" s="53" t="s">
        <v>41</v>
      </c>
      <c r="B43"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43" s="113">
        <f t="shared" si="3"/>
        <v>0</v>
      </c>
      <c r="D43" s="113"/>
      <c r="E43" s="113"/>
      <c r="F43" s="112">
        <f t="shared" si="4"/>
        <v>0</v>
      </c>
      <c r="G43" s="88">
        <f t="shared" si="6"/>
        <v>11.111111111111111</v>
      </c>
      <c r="H43" s="89" t="s">
        <v>358</v>
      </c>
      <c r="I43" s="113">
        <v>8</v>
      </c>
      <c r="J43" s="113">
        <v>0</v>
      </c>
      <c r="K43" s="88">
        <f t="shared" si="5"/>
        <v>0</v>
      </c>
      <c r="L43" s="87" t="s">
        <v>456</v>
      </c>
      <c r="M43" s="89" t="s">
        <v>358</v>
      </c>
      <c r="N43" s="113">
        <v>1</v>
      </c>
      <c r="O43" s="113">
        <v>1</v>
      </c>
      <c r="P43" s="88">
        <f t="shared" si="1"/>
        <v>100</v>
      </c>
      <c r="Q43" s="102" t="s">
        <v>576</v>
      </c>
      <c r="R43" s="64" t="s">
        <v>396</v>
      </c>
      <c r="S43" s="122" t="s">
        <v>338</v>
      </c>
    </row>
    <row r="44" spans="1:19" ht="15" customHeight="1" x14ac:dyDescent="0.35">
      <c r="A44" s="53" t="s">
        <v>42</v>
      </c>
      <c r="B44"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44" s="113">
        <f t="shared" si="3"/>
        <v>0</v>
      </c>
      <c r="D44" s="113"/>
      <c r="E44" s="113"/>
      <c r="F44" s="112">
        <f t="shared" si="4"/>
        <v>0</v>
      </c>
      <c r="G44" s="88">
        <f t="shared" si="6"/>
        <v>0</v>
      </c>
      <c r="H44" s="89" t="s">
        <v>358</v>
      </c>
      <c r="I44" s="113">
        <v>11</v>
      </c>
      <c r="J44" s="113">
        <v>0</v>
      </c>
      <c r="K44" s="88">
        <f t="shared" si="5"/>
        <v>0</v>
      </c>
      <c r="L44" s="87" t="s">
        <v>406</v>
      </c>
      <c r="M44" s="89" t="s">
        <v>358</v>
      </c>
      <c r="N44" s="113">
        <v>1</v>
      </c>
      <c r="O44" s="113">
        <v>0</v>
      </c>
      <c r="P44" s="88">
        <f t="shared" si="1"/>
        <v>0</v>
      </c>
      <c r="Q44" s="102" t="s">
        <v>406</v>
      </c>
      <c r="R44" s="64" t="s">
        <v>397</v>
      </c>
      <c r="S44" s="122" t="s">
        <v>338</v>
      </c>
    </row>
    <row r="45" spans="1:19" ht="15" customHeight="1" x14ac:dyDescent="0.35">
      <c r="A45" s="53" t="s">
        <v>43</v>
      </c>
      <c r="B45"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45" s="113">
        <f t="shared" si="3"/>
        <v>0</v>
      </c>
      <c r="D45" s="113"/>
      <c r="E45" s="113"/>
      <c r="F45" s="112">
        <f t="shared" si="4"/>
        <v>0</v>
      </c>
      <c r="G45" s="88">
        <v>0</v>
      </c>
      <c r="H45" s="95" t="s">
        <v>506</v>
      </c>
      <c r="I45" s="88" t="s">
        <v>338</v>
      </c>
      <c r="J45" s="88" t="s">
        <v>338</v>
      </c>
      <c r="K45" s="88" t="s">
        <v>338</v>
      </c>
      <c r="L45" s="115" t="s">
        <v>504</v>
      </c>
      <c r="M45" s="95" t="s">
        <v>506</v>
      </c>
      <c r="N45" s="88" t="s">
        <v>338</v>
      </c>
      <c r="O45" s="88" t="s">
        <v>338</v>
      </c>
      <c r="P45" s="88" t="s">
        <v>338</v>
      </c>
      <c r="Q45" s="115" t="s">
        <v>504</v>
      </c>
      <c r="R45" s="63" t="s">
        <v>398</v>
      </c>
      <c r="S45" s="124" t="s">
        <v>338</v>
      </c>
    </row>
    <row r="46" spans="1:19" ht="15" customHeight="1" x14ac:dyDescent="0.35">
      <c r="A46" s="53" t="s">
        <v>44</v>
      </c>
      <c r="B46"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46" s="113">
        <f t="shared" si="3"/>
        <v>0</v>
      </c>
      <c r="D46" s="113"/>
      <c r="E46" s="113"/>
      <c r="F46" s="112">
        <f t="shared" si="4"/>
        <v>0</v>
      </c>
      <c r="G46" s="88">
        <f>(J46+O46)/(I46+N46)*100</f>
        <v>0</v>
      </c>
      <c r="H46" s="89" t="s">
        <v>358</v>
      </c>
      <c r="I46" s="113">
        <v>6</v>
      </c>
      <c r="J46" s="111">
        <v>0</v>
      </c>
      <c r="K46" s="55">
        <f t="shared" si="5"/>
        <v>0</v>
      </c>
      <c r="L46" s="53" t="s">
        <v>456</v>
      </c>
      <c r="M46" s="97" t="s">
        <v>358</v>
      </c>
      <c r="N46" s="111">
        <v>4</v>
      </c>
      <c r="O46" s="111">
        <v>0</v>
      </c>
      <c r="P46" s="55">
        <f t="shared" si="1"/>
        <v>0</v>
      </c>
      <c r="Q46" s="72" t="s">
        <v>456</v>
      </c>
      <c r="R46" s="64" t="s">
        <v>399</v>
      </c>
      <c r="S46" s="122" t="s">
        <v>338</v>
      </c>
    </row>
    <row r="47" spans="1:19" ht="15" customHeight="1" x14ac:dyDescent="0.35">
      <c r="A47" s="49" t="s">
        <v>45</v>
      </c>
      <c r="B47" s="51"/>
      <c r="C47" s="76"/>
      <c r="D47" s="76"/>
      <c r="E47" s="76"/>
      <c r="F47" s="50"/>
      <c r="G47" s="65"/>
      <c r="H47" s="51"/>
      <c r="I47" s="51"/>
      <c r="J47" s="51"/>
      <c r="K47" s="51"/>
      <c r="L47" s="93"/>
      <c r="M47" s="51"/>
      <c r="N47" s="51"/>
      <c r="O47" s="51"/>
      <c r="P47" s="51"/>
      <c r="Q47" s="93"/>
      <c r="R47" s="76"/>
    </row>
    <row r="48" spans="1:19" ht="15" customHeight="1" x14ac:dyDescent="0.35">
      <c r="A48" s="53" t="s">
        <v>46</v>
      </c>
      <c r="B48"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48" s="113">
        <f t="shared" si="3"/>
        <v>0</v>
      </c>
      <c r="D48" s="113"/>
      <c r="E48" s="113"/>
      <c r="F48" s="112">
        <f t="shared" si="4"/>
        <v>0</v>
      </c>
      <c r="G48" s="88">
        <f t="shared" ref="G48:G54" si="7">(J48+O48)/(I48+N48)*100</f>
        <v>0</v>
      </c>
      <c r="H48" s="89" t="s">
        <v>358</v>
      </c>
      <c r="I48" s="113">
        <v>20</v>
      </c>
      <c r="J48" s="113">
        <v>0</v>
      </c>
      <c r="K48" s="88">
        <f t="shared" si="5"/>
        <v>0</v>
      </c>
      <c r="L48" s="87" t="s">
        <v>456</v>
      </c>
      <c r="M48" s="89" t="s">
        <v>358</v>
      </c>
      <c r="N48" s="113">
        <v>10</v>
      </c>
      <c r="O48" s="113">
        <v>0</v>
      </c>
      <c r="P48" s="88">
        <f t="shared" si="1"/>
        <v>0</v>
      </c>
      <c r="Q48" s="102" t="s">
        <v>456</v>
      </c>
      <c r="R48" s="64" t="s">
        <v>400</v>
      </c>
      <c r="S48" s="46" t="s">
        <v>338</v>
      </c>
    </row>
    <row r="49" spans="1:19" ht="15" customHeight="1" x14ac:dyDescent="0.35">
      <c r="A49" s="53" t="s">
        <v>47</v>
      </c>
      <c r="B49" s="115" t="str">
        <f t="shared" si="2"/>
        <v>Да, размещается по результатам всех (100%) плановых контрольных мероприятий</v>
      </c>
      <c r="C49" s="113">
        <f t="shared" si="3"/>
        <v>2</v>
      </c>
      <c r="D49" s="113"/>
      <c r="E49" s="113"/>
      <c r="F49" s="112">
        <f t="shared" si="4"/>
        <v>2</v>
      </c>
      <c r="G49" s="88">
        <f t="shared" si="7"/>
        <v>100</v>
      </c>
      <c r="H49" s="89" t="s">
        <v>401</v>
      </c>
      <c r="I49" s="113">
        <v>6</v>
      </c>
      <c r="J49" s="113">
        <v>6</v>
      </c>
      <c r="K49" s="88">
        <f t="shared" si="5"/>
        <v>100</v>
      </c>
      <c r="L49" s="87" t="s">
        <v>338</v>
      </c>
      <c r="M49" s="89" t="s">
        <v>358</v>
      </c>
      <c r="N49" s="113">
        <v>3</v>
      </c>
      <c r="O49" s="111">
        <v>3</v>
      </c>
      <c r="P49" s="88">
        <f t="shared" si="1"/>
        <v>100</v>
      </c>
      <c r="Q49" s="72" t="s">
        <v>338</v>
      </c>
      <c r="R49" s="63" t="s">
        <v>402</v>
      </c>
      <c r="S49" s="46" t="s">
        <v>338</v>
      </c>
    </row>
    <row r="50" spans="1:19" ht="15" customHeight="1" x14ac:dyDescent="0.35">
      <c r="A50" s="53" t="s">
        <v>48</v>
      </c>
      <c r="B50"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50" s="113">
        <f t="shared" si="3"/>
        <v>0</v>
      </c>
      <c r="D50" s="113"/>
      <c r="E50" s="113"/>
      <c r="F50" s="112">
        <f t="shared" si="4"/>
        <v>0</v>
      </c>
      <c r="G50" s="88">
        <f t="shared" si="7"/>
        <v>0</v>
      </c>
      <c r="H50" s="89" t="s">
        <v>358</v>
      </c>
      <c r="I50" s="113">
        <v>7</v>
      </c>
      <c r="J50" s="113">
        <v>0</v>
      </c>
      <c r="K50" s="88">
        <f t="shared" si="5"/>
        <v>0</v>
      </c>
      <c r="L50" s="53" t="s">
        <v>552</v>
      </c>
      <c r="M50" s="89" t="s">
        <v>358</v>
      </c>
      <c r="N50" s="113">
        <v>3</v>
      </c>
      <c r="O50" s="113">
        <v>0</v>
      </c>
      <c r="P50" s="88">
        <f t="shared" si="1"/>
        <v>0</v>
      </c>
      <c r="Q50" s="53" t="s">
        <v>552</v>
      </c>
      <c r="R50" s="64" t="s">
        <v>403</v>
      </c>
      <c r="S50" s="46" t="s">
        <v>338</v>
      </c>
    </row>
    <row r="51" spans="1:19" ht="15" customHeight="1" x14ac:dyDescent="0.35">
      <c r="A51" s="53" t="s">
        <v>49</v>
      </c>
      <c r="B51"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51" s="113">
        <f t="shared" si="3"/>
        <v>0</v>
      </c>
      <c r="D51" s="113"/>
      <c r="E51" s="113"/>
      <c r="F51" s="112">
        <f t="shared" si="4"/>
        <v>0</v>
      </c>
      <c r="G51" s="88">
        <f t="shared" si="7"/>
        <v>0</v>
      </c>
      <c r="H51" s="89" t="s">
        <v>358</v>
      </c>
      <c r="I51" s="113">
        <v>14</v>
      </c>
      <c r="J51" s="113">
        <v>0</v>
      </c>
      <c r="K51" s="88">
        <f t="shared" si="5"/>
        <v>0</v>
      </c>
      <c r="L51" s="87" t="s">
        <v>456</v>
      </c>
      <c r="M51" s="89" t="s">
        <v>358</v>
      </c>
      <c r="N51" s="113">
        <v>19</v>
      </c>
      <c r="O51" s="113">
        <v>0</v>
      </c>
      <c r="P51" s="88">
        <f t="shared" si="1"/>
        <v>0</v>
      </c>
      <c r="Q51" s="102" t="s">
        <v>456</v>
      </c>
      <c r="R51" s="64" t="s">
        <v>468</v>
      </c>
      <c r="S51" s="46" t="s">
        <v>338</v>
      </c>
    </row>
    <row r="52" spans="1:19" ht="15" customHeight="1" x14ac:dyDescent="0.35">
      <c r="A52" s="70" t="s">
        <v>50</v>
      </c>
      <c r="B52"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52" s="113">
        <f t="shared" si="3"/>
        <v>0</v>
      </c>
      <c r="D52" s="113"/>
      <c r="E52" s="113"/>
      <c r="F52" s="112">
        <f t="shared" si="4"/>
        <v>0</v>
      </c>
      <c r="G52" s="88">
        <f t="shared" si="7"/>
        <v>0</v>
      </c>
      <c r="H52" s="89" t="s">
        <v>358</v>
      </c>
      <c r="I52" s="113">
        <v>10</v>
      </c>
      <c r="J52" s="113">
        <v>0</v>
      </c>
      <c r="K52" s="88">
        <f t="shared" si="5"/>
        <v>0</v>
      </c>
      <c r="L52" s="102" t="s">
        <v>570</v>
      </c>
      <c r="M52" s="89" t="s">
        <v>358</v>
      </c>
      <c r="N52" s="113">
        <v>10</v>
      </c>
      <c r="O52" s="113">
        <v>0</v>
      </c>
      <c r="P52" s="88">
        <f t="shared" si="1"/>
        <v>0</v>
      </c>
      <c r="Q52" s="102" t="s">
        <v>456</v>
      </c>
      <c r="R52" s="63" t="s">
        <v>469</v>
      </c>
      <c r="S52" s="46" t="s">
        <v>338</v>
      </c>
    </row>
    <row r="53" spans="1:19" ht="15" customHeight="1" x14ac:dyDescent="0.35">
      <c r="A53" s="53" t="s">
        <v>51</v>
      </c>
      <c r="B53"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53" s="113">
        <f t="shared" si="3"/>
        <v>0</v>
      </c>
      <c r="D53" s="113"/>
      <c r="E53" s="113"/>
      <c r="F53" s="112">
        <f t="shared" si="4"/>
        <v>0</v>
      </c>
      <c r="G53" s="88">
        <f t="shared" si="7"/>
        <v>0</v>
      </c>
      <c r="H53" s="89" t="s">
        <v>358</v>
      </c>
      <c r="I53" s="113">
        <v>26</v>
      </c>
      <c r="J53" s="113">
        <v>0</v>
      </c>
      <c r="K53" s="88">
        <f t="shared" si="5"/>
        <v>0</v>
      </c>
      <c r="L53" s="87" t="s">
        <v>406</v>
      </c>
      <c r="M53" s="89" t="s">
        <v>358</v>
      </c>
      <c r="N53" s="113">
        <v>4</v>
      </c>
      <c r="O53" s="113">
        <v>0</v>
      </c>
      <c r="P53" s="88">
        <f t="shared" si="1"/>
        <v>0</v>
      </c>
      <c r="Q53" s="102" t="s">
        <v>406</v>
      </c>
      <c r="R53" s="60" t="s">
        <v>407</v>
      </c>
      <c r="S53" s="46" t="s">
        <v>338</v>
      </c>
    </row>
    <row r="54" spans="1:19" ht="15" customHeight="1" x14ac:dyDescent="0.35">
      <c r="A54" s="53" t="s">
        <v>52</v>
      </c>
      <c r="B54" s="115" t="str">
        <f t="shared" si="2"/>
        <v>Да, размещается по результатам большей части (не менее 50%) плановых контрольных мероприятий</v>
      </c>
      <c r="C54" s="113">
        <f t="shared" si="3"/>
        <v>1</v>
      </c>
      <c r="D54" s="113"/>
      <c r="E54" s="113"/>
      <c r="F54" s="112">
        <f t="shared" si="4"/>
        <v>1</v>
      </c>
      <c r="G54" s="88">
        <f t="shared" si="7"/>
        <v>68.421052631578945</v>
      </c>
      <c r="H54" s="89" t="s">
        <v>358</v>
      </c>
      <c r="I54" s="113">
        <v>13</v>
      </c>
      <c r="J54" s="113">
        <v>8</v>
      </c>
      <c r="K54" s="88">
        <f t="shared" si="5"/>
        <v>61.53846153846154</v>
      </c>
      <c r="L54" s="87" t="s">
        <v>615</v>
      </c>
      <c r="M54" s="89" t="s">
        <v>358</v>
      </c>
      <c r="N54" s="113">
        <v>6</v>
      </c>
      <c r="O54" s="113">
        <v>5</v>
      </c>
      <c r="P54" s="88">
        <f t="shared" si="1"/>
        <v>83.333333333333343</v>
      </c>
      <c r="Q54" s="102" t="s">
        <v>546</v>
      </c>
      <c r="R54" s="64" t="s">
        <v>470</v>
      </c>
      <c r="S54" s="46" t="s">
        <v>338</v>
      </c>
    </row>
    <row r="55" spans="1:19" ht="15" customHeight="1" x14ac:dyDescent="0.35">
      <c r="A55" s="49" t="s">
        <v>53</v>
      </c>
      <c r="B55" s="51"/>
      <c r="C55" s="76"/>
      <c r="D55" s="76"/>
      <c r="E55" s="76"/>
      <c r="F55" s="50"/>
      <c r="G55" s="65"/>
      <c r="H55" s="51"/>
      <c r="I55" s="51"/>
      <c r="J55" s="51"/>
      <c r="K55" s="51"/>
      <c r="L55" s="51"/>
      <c r="M55" s="51"/>
      <c r="N55" s="51"/>
      <c r="O55" s="51"/>
      <c r="P55" s="51"/>
      <c r="Q55" s="93"/>
      <c r="R55" s="76"/>
    </row>
    <row r="56" spans="1:19" ht="15" customHeight="1" x14ac:dyDescent="0.35">
      <c r="A56" s="53" t="s">
        <v>54</v>
      </c>
      <c r="B56"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56" s="113">
        <f t="shared" si="3"/>
        <v>0</v>
      </c>
      <c r="D56" s="113"/>
      <c r="E56" s="113"/>
      <c r="F56" s="112">
        <f t="shared" si="4"/>
        <v>0</v>
      </c>
      <c r="G56" s="88">
        <f t="shared" ref="G56:G69" si="8">(J56+O56)/(I56+N56)*100</f>
        <v>0</v>
      </c>
      <c r="H56" s="89" t="s">
        <v>358</v>
      </c>
      <c r="I56" s="113">
        <v>29</v>
      </c>
      <c r="J56" s="113">
        <v>0</v>
      </c>
      <c r="K56" s="88">
        <f t="shared" si="5"/>
        <v>0</v>
      </c>
      <c r="L56" s="87" t="s">
        <v>525</v>
      </c>
      <c r="M56" s="89" t="s">
        <v>358</v>
      </c>
      <c r="N56" s="113">
        <v>17</v>
      </c>
      <c r="O56" s="113">
        <v>0</v>
      </c>
      <c r="P56" s="88">
        <f t="shared" si="1"/>
        <v>0</v>
      </c>
      <c r="Q56" s="102" t="s">
        <v>663</v>
      </c>
      <c r="R56" s="64" t="s">
        <v>471</v>
      </c>
      <c r="S56" s="46" t="s">
        <v>338</v>
      </c>
    </row>
    <row r="57" spans="1:19" ht="15" customHeight="1" x14ac:dyDescent="0.35">
      <c r="A57" s="53" t="s">
        <v>55</v>
      </c>
      <c r="B57" s="115" t="str">
        <f t="shared" si="2"/>
        <v>Да, размещается по результатам всех (100%) плановых контрольных мероприятий</v>
      </c>
      <c r="C57" s="113">
        <f t="shared" si="3"/>
        <v>2</v>
      </c>
      <c r="D57" s="113"/>
      <c r="E57" s="113"/>
      <c r="F57" s="112">
        <f t="shared" si="4"/>
        <v>2</v>
      </c>
      <c r="G57" s="88">
        <f t="shared" si="8"/>
        <v>100</v>
      </c>
      <c r="H57" s="95" t="s">
        <v>518</v>
      </c>
      <c r="I57" s="113">
        <v>4</v>
      </c>
      <c r="J57" s="113">
        <v>4</v>
      </c>
      <c r="K57" s="88">
        <f t="shared" si="5"/>
        <v>100</v>
      </c>
      <c r="L57" s="87" t="s">
        <v>338</v>
      </c>
      <c r="M57" s="95" t="s">
        <v>518</v>
      </c>
      <c r="N57" s="113">
        <v>3</v>
      </c>
      <c r="O57" s="113">
        <v>3</v>
      </c>
      <c r="P57" s="88">
        <f t="shared" si="1"/>
        <v>100</v>
      </c>
      <c r="Q57" s="102" t="s">
        <v>338</v>
      </c>
      <c r="R57" s="64" t="s">
        <v>553</v>
      </c>
      <c r="S57" s="46" t="s">
        <v>338</v>
      </c>
    </row>
    <row r="58" spans="1:19" ht="15" customHeight="1" x14ac:dyDescent="0.35">
      <c r="A58" s="53" t="s">
        <v>56</v>
      </c>
      <c r="B58"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58" s="113">
        <f t="shared" si="3"/>
        <v>0</v>
      </c>
      <c r="D58" s="113"/>
      <c r="E58" s="113"/>
      <c r="F58" s="112">
        <f t="shared" si="4"/>
        <v>0</v>
      </c>
      <c r="G58" s="88">
        <f t="shared" si="8"/>
        <v>0</v>
      </c>
      <c r="H58" s="89" t="s">
        <v>358</v>
      </c>
      <c r="I58" s="113">
        <v>7</v>
      </c>
      <c r="J58" s="113">
        <v>0</v>
      </c>
      <c r="K58" s="88">
        <f t="shared" si="5"/>
        <v>0</v>
      </c>
      <c r="L58" s="87" t="s">
        <v>406</v>
      </c>
      <c r="M58" s="95" t="s">
        <v>467</v>
      </c>
      <c r="N58" s="113">
        <v>5</v>
      </c>
      <c r="O58" s="113">
        <v>0</v>
      </c>
      <c r="P58" s="88">
        <f t="shared" si="1"/>
        <v>0</v>
      </c>
      <c r="Q58" s="87" t="s">
        <v>406</v>
      </c>
      <c r="R58" s="64" t="s">
        <v>472</v>
      </c>
      <c r="S58" s="46" t="s">
        <v>338</v>
      </c>
    </row>
    <row r="59" spans="1:19" ht="15" customHeight="1" x14ac:dyDescent="0.35">
      <c r="A59" s="53" t="s">
        <v>57</v>
      </c>
      <c r="B59" s="115" t="str">
        <f t="shared" si="2"/>
        <v>Да, размещается по результатам большей части (не менее 50%) плановых контрольных мероприятий</v>
      </c>
      <c r="C59" s="113">
        <f t="shared" si="3"/>
        <v>1</v>
      </c>
      <c r="D59" s="113"/>
      <c r="E59" s="113"/>
      <c r="F59" s="112">
        <f t="shared" si="4"/>
        <v>1</v>
      </c>
      <c r="G59" s="88">
        <f t="shared" si="8"/>
        <v>58.333333333333336</v>
      </c>
      <c r="H59" s="89" t="s">
        <v>358</v>
      </c>
      <c r="I59" s="113">
        <v>19</v>
      </c>
      <c r="J59" s="113">
        <v>12</v>
      </c>
      <c r="K59" s="88">
        <f t="shared" si="5"/>
        <v>63.157894736842103</v>
      </c>
      <c r="L59" s="53" t="s">
        <v>677</v>
      </c>
      <c r="M59" s="95" t="s">
        <v>467</v>
      </c>
      <c r="N59" s="113">
        <v>17</v>
      </c>
      <c r="O59" s="113">
        <v>9</v>
      </c>
      <c r="P59" s="88">
        <f t="shared" si="1"/>
        <v>52.941176470588239</v>
      </c>
      <c r="Q59" s="72" t="s">
        <v>678</v>
      </c>
      <c r="R59" s="64" t="s">
        <v>473</v>
      </c>
      <c r="S59" s="46" t="s">
        <v>338</v>
      </c>
    </row>
    <row r="60" spans="1:19" ht="15" customHeight="1" x14ac:dyDescent="0.35">
      <c r="A60" s="53" t="s">
        <v>58</v>
      </c>
      <c r="B60"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60" s="113">
        <f t="shared" si="3"/>
        <v>0</v>
      </c>
      <c r="D60" s="113"/>
      <c r="E60" s="113"/>
      <c r="F60" s="112">
        <f t="shared" si="4"/>
        <v>0</v>
      </c>
      <c r="G60" s="88">
        <f t="shared" si="8"/>
        <v>0</v>
      </c>
      <c r="H60" s="89" t="s">
        <v>358</v>
      </c>
      <c r="I60" s="113">
        <v>9</v>
      </c>
      <c r="J60" s="113">
        <v>0</v>
      </c>
      <c r="K60" s="88">
        <f t="shared" si="5"/>
        <v>0</v>
      </c>
      <c r="L60" s="87" t="s">
        <v>525</v>
      </c>
      <c r="M60" s="89" t="s">
        <v>358</v>
      </c>
      <c r="N60" s="113">
        <v>12</v>
      </c>
      <c r="O60" s="113">
        <v>0</v>
      </c>
      <c r="P60" s="88">
        <f t="shared" si="1"/>
        <v>0</v>
      </c>
      <c r="Q60" s="102" t="s">
        <v>554</v>
      </c>
      <c r="R60" s="64" t="s">
        <v>526</v>
      </c>
      <c r="S60" s="46" t="s">
        <v>338</v>
      </c>
    </row>
    <row r="61" spans="1:19" s="110" customFormat="1" ht="15" customHeight="1" x14ac:dyDescent="0.35">
      <c r="A61" s="53" t="s">
        <v>59</v>
      </c>
      <c r="B61" s="96" t="str">
        <f t="shared" si="2"/>
        <v>Да, размещается по результатам большей части (не менее 50%) плановых контрольных мероприятий</v>
      </c>
      <c r="C61" s="111">
        <f t="shared" si="3"/>
        <v>1</v>
      </c>
      <c r="D61" s="111"/>
      <c r="E61" s="111"/>
      <c r="F61" s="114">
        <f t="shared" si="4"/>
        <v>1</v>
      </c>
      <c r="G61" s="55">
        <f t="shared" si="8"/>
        <v>90.476190476190482</v>
      </c>
      <c r="H61" s="97" t="s">
        <v>358</v>
      </c>
      <c r="I61" s="111">
        <v>14</v>
      </c>
      <c r="J61" s="111">
        <v>12</v>
      </c>
      <c r="K61" s="55">
        <f t="shared" si="5"/>
        <v>85.714285714285708</v>
      </c>
      <c r="L61" s="53" t="s">
        <v>659</v>
      </c>
      <c r="M61" s="97" t="s">
        <v>358</v>
      </c>
      <c r="N61" s="116">
        <v>7</v>
      </c>
      <c r="O61" s="116">
        <v>7</v>
      </c>
      <c r="P61" s="55">
        <f t="shared" si="1"/>
        <v>100</v>
      </c>
      <c r="Q61" s="72" t="s">
        <v>679</v>
      </c>
      <c r="R61" s="64" t="s">
        <v>664</v>
      </c>
      <c r="S61" s="122" t="s">
        <v>338</v>
      </c>
    </row>
    <row r="62" spans="1:19" s="45" customFormat="1" ht="15" customHeight="1" x14ac:dyDescent="0.35">
      <c r="A62" s="53" t="s">
        <v>60</v>
      </c>
      <c r="B62" s="115" t="str">
        <f t="shared" si="2"/>
        <v>Да, размещается по результатам большей части (не менее 50%) плановых контрольных мероприятий</v>
      </c>
      <c r="C62" s="113">
        <f t="shared" si="3"/>
        <v>1</v>
      </c>
      <c r="D62" s="113"/>
      <c r="E62" s="113"/>
      <c r="F62" s="112">
        <f t="shared" si="4"/>
        <v>1</v>
      </c>
      <c r="G62" s="88">
        <f t="shared" si="8"/>
        <v>50</v>
      </c>
      <c r="H62" s="89" t="s">
        <v>358</v>
      </c>
      <c r="I62" s="113">
        <v>15</v>
      </c>
      <c r="J62" s="113">
        <v>7</v>
      </c>
      <c r="K62" s="88">
        <f t="shared" si="5"/>
        <v>46.666666666666664</v>
      </c>
      <c r="L62" s="87" t="s">
        <v>660</v>
      </c>
      <c r="M62" s="89" t="s">
        <v>358</v>
      </c>
      <c r="N62" s="113">
        <v>7</v>
      </c>
      <c r="O62" s="113">
        <v>4</v>
      </c>
      <c r="P62" s="88">
        <f t="shared" si="1"/>
        <v>57.142857142857139</v>
      </c>
      <c r="Q62" s="102" t="s">
        <v>665</v>
      </c>
      <c r="R62" s="64" t="s">
        <v>474</v>
      </c>
      <c r="S62" s="125" t="s">
        <v>338</v>
      </c>
    </row>
    <row r="63" spans="1:19" s="110" customFormat="1" ht="15" customHeight="1" x14ac:dyDescent="0.35">
      <c r="A63" s="53" t="s">
        <v>61</v>
      </c>
      <c r="B63" s="96"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63" s="111">
        <f t="shared" si="3"/>
        <v>0</v>
      </c>
      <c r="D63" s="111"/>
      <c r="E63" s="111"/>
      <c r="F63" s="114">
        <f t="shared" si="4"/>
        <v>0</v>
      </c>
      <c r="G63" s="55">
        <f t="shared" si="8"/>
        <v>25</v>
      </c>
      <c r="H63" s="97" t="s">
        <v>358</v>
      </c>
      <c r="I63" s="111">
        <v>6</v>
      </c>
      <c r="J63" s="111">
        <v>1</v>
      </c>
      <c r="K63" s="55">
        <f t="shared" si="5"/>
        <v>16.666666666666664</v>
      </c>
      <c r="L63" s="96" t="s">
        <v>661</v>
      </c>
      <c r="M63" s="97" t="s">
        <v>358</v>
      </c>
      <c r="N63" s="111">
        <v>2</v>
      </c>
      <c r="O63" s="111">
        <v>1</v>
      </c>
      <c r="P63" s="55">
        <f t="shared" si="1"/>
        <v>50</v>
      </c>
      <c r="Q63" s="72" t="s">
        <v>666</v>
      </c>
      <c r="R63" s="60" t="s">
        <v>475</v>
      </c>
      <c r="S63" s="122" t="s">
        <v>338</v>
      </c>
    </row>
    <row r="64" spans="1:19" ht="15" customHeight="1" x14ac:dyDescent="0.35">
      <c r="A64" s="53" t="s">
        <v>62</v>
      </c>
      <c r="B64"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64" s="113">
        <f t="shared" si="3"/>
        <v>0</v>
      </c>
      <c r="D64" s="113"/>
      <c r="E64" s="113"/>
      <c r="F64" s="112">
        <f t="shared" si="4"/>
        <v>0</v>
      </c>
      <c r="G64" s="88">
        <f t="shared" si="8"/>
        <v>33.333333333333329</v>
      </c>
      <c r="H64" s="89" t="s">
        <v>358</v>
      </c>
      <c r="I64" s="113">
        <v>26</v>
      </c>
      <c r="J64" s="113">
        <v>13</v>
      </c>
      <c r="K64" s="88">
        <f t="shared" si="5"/>
        <v>50</v>
      </c>
      <c r="L64" s="87" t="s">
        <v>616</v>
      </c>
      <c r="M64" s="89" t="s">
        <v>358</v>
      </c>
      <c r="N64" s="113">
        <v>22</v>
      </c>
      <c r="O64" s="113">
        <v>3</v>
      </c>
      <c r="P64" s="88">
        <f t="shared" si="1"/>
        <v>13.636363636363635</v>
      </c>
      <c r="Q64" s="102" t="s">
        <v>667</v>
      </c>
      <c r="R64" s="64" t="s">
        <v>416</v>
      </c>
    </row>
    <row r="65" spans="1:19" ht="15" customHeight="1" x14ac:dyDescent="0.35">
      <c r="A65" s="53" t="s">
        <v>63</v>
      </c>
      <c r="B65"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65" s="113">
        <f t="shared" si="3"/>
        <v>0</v>
      </c>
      <c r="D65" s="113"/>
      <c r="E65" s="113"/>
      <c r="F65" s="112">
        <f t="shared" si="4"/>
        <v>0</v>
      </c>
      <c r="G65" s="88">
        <f t="shared" si="8"/>
        <v>0</v>
      </c>
      <c r="H65" s="89" t="s">
        <v>358</v>
      </c>
      <c r="I65" s="113">
        <v>16</v>
      </c>
      <c r="J65" s="113">
        <v>0</v>
      </c>
      <c r="K65" s="88">
        <f t="shared" si="5"/>
        <v>0</v>
      </c>
      <c r="L65" s="87" t="s">
        <v>456</v>
      </c>
      <c r="M65" s="89" t="s">
        <v>358</v>
      </c>
      <c r="N65" s="113">
        <v>7</v>
      </c>
      <c r="O65" s="113">
        <v>0</v>
      </c>
      <c r="P65" s="88">
        <f t="shared" si="1"/>
        <v>0</v>
      </c>
      <c r="Q65" s="102" t="s">
        <v>456</v>
      </c>
      <c r="R65" s="64" t="s">
        <v>417</v>
      </c>
      <c r="S65" s="46" t="s">
        <v>338</v>
      </c>
    </row>
    <row r="66" spans="1:19" ht="15" customHeight="1" x14ac:dyDescent="0.35">
      <c r="A66" s="53" t="s">
        <v>64</v>
      </c>
      <c r="B66"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66" s="113">
        <f t="shared" si="3"/>
        <v>0</v>
      </c>
      <c r="D66" s="113"/>
      <c r="E66" s="113"/>
      <c r="F66" s="112">
        <f t="shared" si="4"/>
        <v>0</v>
      </c>
      <c r="G66" s="88">
        <f t="shared" si="8"/>
        <v>8.3333333333333321</v>
      </c>
      <c r="H66" s="89" t="s">
        <v>358</v>
      </c>
      <c r="I66" s="113">
        <v>8</v>
      </c>
      <c r="J66" s="113">
        <v>1</v>
      </c>
      <c r="K66" s="88">
        <f t="shared" si="5"/>
        <v>12.5</v>
      </c>
      <c r="L66" s="87" t="s">
        <v>662</v>
      </c>
      <c r="M66" s="95" t="s">
        <v>467</v>
      </c>
      <c r="N66" s="113">
        <v>4</v>
      </c>
      <c r="O66" s="113">
        <v>0</v>
      </c>
      <c r="P66" s="88">
        <f t="shared" si="1"/>
        <v>0</v>
      </c>
      <c r="Q66" s="102" t="s">
        <v>577</v>
      </c>
      <c r="R66" s="64" t="s">
        <v>418</v>
      </c>
      <c r="S66" s="46" t="s">
        <v>338</v>
      </c>
    </row>
    <row r="67" spans="1:19" s="110" customFormat="1" ht="15" customHeight="1" x14ac:dyDescent="0.35">
      <c r="A67" s="53" t="s">
        <v>65</v>
      </c>
      <c r="B67" s="96" t="str">
        <f t="shared" si="2"/>
        <v>Да, размещается по результатам всех (100%) плановых контрольных мероприятий</v>
      </c>
      <c r="C67" s="111">
        <f t="shared" si="3"/>
        <v>2</v>
      </c>
      <c r="D67" s="111"/>
      <c r="E67" s="111"/>
      <c r="F67" s="114">
        <f t="shared" si="4"/>
        <v>2</v>
      </c>
      <c r="G67" s="55">
        <f t="shared" si="8"/>
        <v>100</v>
      </c>
      <c r="H67" s="97" t="s">
        <v>358</v>
      </c>
      <c r="I67" s="111">
        <v>20</v>
      </c>
      <c r="J67" s="111">
        <v>20</v>
      </c>
      <c r="K67" s="55">
        <f t="shared" si="5"/>
        <v>100</v>
      </c>
      <c r="L67" s="96" t="s">
        <v>578</v>
      </c>
      <c r="M67" s="97" t="s">
        <v>358</v>
      </c>
      <c r="N67" s="111">
        <v>9</v>
      </c>
      <c r="O67" s="111">
        <v>9</v>
      </c>
      <c r="P67" s="55">
        <f t="shared" si="1"/>
        <v>100</v>
      </c>
      <c r="Q67" s="72" t="s">
        <v>558</v>
      </c>
      <c r="R67" s="75" t="s">
        <v>476</v>
      </c>
      <c r="S67" s="122" t="s">
        <v>338</v>
      </c>
    </row>
    <row r="68" spans="1:19" ht="15" customHeight="1" x14ac:dyDescent="0.35">
      <c r="A68" s="53" t="s">
        <v>66</v>
      </c>
      <c r="B68" s="115" t="str">
        <f t="shared" si="2"/>
        <v>Да, размещается по результатам большей части (не менее 50%) плановых контрольных мероприятий</v>
      </c>
      <c r="C68" s="113">
        <f t="shared" si="3"/>
        <v>1</v>
      </c>
      <c r="D68" s="113">
        <v>0.5</v>
      </c>
      <c r="E68" s="113"/>
      <c r="F68" s="112">
        <f t="shared" si="4"/>
        <v>0.5</v>
      </c>
      <c r="G68" s="88">
        <f t="shared" si="8"/>
        <v>80</v>
      </c>
      <c r="H68" s="89" t="s">
        <v>358</v>
      </c>
      <c r="I68" s="113">
        <v>17</v>
      </c>
      <c r="J68" s="113">
        <v>12</v>
      </c>
      <c r="K68" s="88">
        <f t="shared" si="5"/>
        <v>70.588235294117652</v>
      </c>
      <c r="L68" s="87" t="s">
        <v>582</v>
      </c>
      <c r="M68" s="89" t="s">
        <v>358</v>
      </c>
      <c r="N68" s="113">
        <v>8</v>
      </c>
      <c r="O68" s="111">
        <v>8</v>
      </c>
      <c r="P68" s="55">
        <f t="shared" si="1"/>
        <v>100</v>
      </c>
      <c r="Q68" s="72" t="s">
        <v>579</v>
      </c>
      <c r="R68" s="64" t="s">
        <v>419</v>
      </c>
      <c r="S68" s="122" t="s">
        <v>338</v>
      </c>
    </row>
    <row r="69" spans="1:19" ht="15" customHeight="1" x14ac:dyDescent="0.35">
      <c r="A69" s="53" t="s">
        <v>67</v>
      </c>
      <c r="B69"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69" s="113">
        <f t="shared" si="3"/>
        <v>0</v>
      </c>
      <c r="D69" s="113"/>
      <c r="E69" s="113"/>
      <c r="F69" s="112">
        <f t="shared" si="4"/>
        <v>0</v>
      </c>
      <c r="G69" s="88">
        <f t="shared" si="8"/>
        <v>0</v>
      </c>
      <c r="H69" s="89" t="s">
        <v>358</v>
      </c>
      <c r="I69" s="113">
        <v>9</v>
      </c>
      <c r="J69" s="113">
        <v>0</v>
      </c>
      <c r="K69" s="88">
        <f t="shared" si="5"/>
        <v>0</v>
      </c>
      <c r="L69" s="87" t="s">
        <v>456</v>
      </c>
      <c r="M69" s="89" t="s">
        <v>358</v>
      </c>
      <c r="N69" s="113">
        <v>7</v>
      </c>
      <c r="O69" s="113">
        <v>0</v>
      </c>
      <c r="P69" s="88">
        <f t="shared" si="1"/>
        <v>0</v>
      </c>
      <c r="Q69" s="102" t="s">
        <v>456</v>
      </c>
      <c r="R69" s="64" t="s">
        <v>420</v>
      </c>
      <c r="S69" s="122" t="s">
        <v>338</v>
      </c>
    </row>
    <row r="70" spans="1:19" ht="15" customHeight="1" x14ac:dyDescent="0.35">
      <c r="A70" s="49" t="s">
        <v>68</v>
      </c>
      <c r="B70" s="51"/>
      <c r="C70" s="76"/>
      <c r="D70" s="76"/>
      <c r="E70" s="76"/>
      <c r="F70" s="50"/>
      <c r="G70" s="65"/>
      <c r="H70" s="51"/>
      <c r="I70" s="51"/>
      <c r="J70" s="51"/>
      <c r="K70" s="51"/>
      <c r="L70" s="51"/>
      <c r="M70" s="51"/>
      <c r="N70" s="51"/>
      <c r="O70" s="51"/>
      <c r="P70" s="51"/>
      <c r="Q70" s="93"/>
      <c r="R70" s="76"/>
    </row>
    <row r="71" spans="1:19" ht="15" customHeight="1" x14ac:dyDescent="0.35">
      <c r="A71" s="53" t="s">
        <v>69</v>
      </c>
      <c r="B71"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71" s="113">
        <f t="shared" si="3"/>
        <v>0</v>
      </c>
      <c r="D71" s="113"/>
      <c r="E71" s="113"/>
      <c r="F71" s="112">
        <f t="shared" si="4"/>
        <v>0</v>
      </c>
      <c r="G71" s="88">
        <f t="shared" ref="G71:G76" si="9">(J71+O71)/(I71+N71)*100</f>
        <v>0</v>
      </c>
      <c r="H71" s="89" t="s">
        <v>358</v>
      </c>
      <c r="I71" s="113">
        <v>6</v>
      </c>
      <c r="J71" s="113">
        <v>0</v>
      </c>
      <c r="K71" s="88">
        <f t="shared" si="5"/>
        <v>0</v>
      </c>
      <c r="L71" s="87" t="s">
        <v>551</v>
      </c>
      <c r="M71" s="89" t="s">
        <v>358</v>
      </c>
      <c r="N71" s="113">
        <v>2</v>
      </c>
      <c r="O71" s="113">
        <v>0</v>
      </c>
      <c r="P71" s="88">
        <f t="shared" si="1"/>
        <v>0</v>
      </c>
      <c r="Q71" s="102" t="s">
        <v>551</v>
      </c>
      <c r="R71" s="64" t="s">
        <v>477</v>
      </c>
      <c r="S71" s="46" t="s">
        <v>338</v>
      </c>
    </row>
    <row r="72" spans="1:19" ht="15" customHeight="1" x14ac:dyDescent="0.35">
      <c r="A72" s="53" t="s">
        <v>70</v>
      </c>
      <c r="B72" s="115" t="str">
        <f t="shared" si="2"/>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72" s="113">
        <f t="shared" si="3"/>
        <v>0</v>
      </c>
      <c r="D72" s="113"/>
      <c r="E72" s="113"/>
      <c r="F72" s="112">
        <f t="shared" si="4"/>
        <v>0</v>
      </c>
      <c r="G72" s="88">
        <f t="shared" si="9"/>
        <v>46.666666666666664</v>
      </c>
      <c r="H72" s="89" t="s">
        <v>358</v>
      </c>
      <c r="I72" s="113">
        <v>13</v>
      </c>
      <c r="J72" s="113">
        <v>6</v>
      </c>
      <c r="K72" s="88">
        <f t="shared" si="5"/>
        <v>46.153846153846153</v>
      </c>
      <c r="L72" s="87" t="s">
        <v>624</v>
      </c>
      <c r="M72" s="89" t="s">
        <v>358</v>
      </c>
      <c r="N72" s="113">
        <v>2</v>
      </c>
      <c r="O72" s="113">
        <v>1</v>
      </c>
      <c r="P72" s="88">
        <f t="shared" ref="P72:P87" si="10">O72/N72*100</f>
        <v>50</v>
      </c>
      <c r="Q72" s="102" t="s">
        <v>625</v>
      </c>
      <c r="R72" s="60" t="s">
        <v>478</v>
      </c>
      <c r="S72" s="46" t="s">
        <v>338</v>
      </c>
    </row>
    <row r="73" spans="1:19" s="35" customFormat="1" ht="15" customHeight="1" x14ac:dyDescent="0.35">
      <c r="A73" s="53" t="s">
        <v>71</v>
      </c>
      <c r="B73" s="115" t="str">
        <f t="shared" ref="B73:B99" si="11">IF(C73=2,$B$4,IF(C73=1,$B$5,$B$6))</f>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73" s="113">
        <f t="shared" ref="C73:C99" si="12">IF(G73=100,2,IF(G73&gt;=50,1,0))</f>
        <v>0</v>
      </c>
      <c r="D73" s="113"/>
      <c r="E73" s="113"/>
      <c r="F73" s="112">
        <f t="shared" ref="F73:F99" si="13">C73*(1-D73)*(1-E73)</f>
        <v>0</v>
      </c>
      <c r="G73" s="88">
        <f t="shared" si="9"/>
        <v>0</v>
      </c>
      <c r="H73" s="89" t="s">
        <v>358</v>
      </c>
      <c r="I73" s="113">
        <v>14</v>
      </c>
      <c r="J73" s="113">
        <v>0</v>
      </c>
      <c r="K73" s="88">
        <f t="shared" ref="K73:K99" si="14">J73/I73*100</f>
        <v>0</v>
      </c>
      <c r="L73" s="87" t="s">
        <v>456</v>
      </c>
      <c r="M73" s="89" t="s">
        <v>358</v>
      </c>
      <c r="N73" s="113">
        <v>2</v>
      </c>
      <c r="O73" s="113">
        <v>0</v>
      </c>
      <c r="P73" s="88">
        <f t="shared" si="10"/>
        <v>0</v>
      </c>
      <c r="Q73" s="87" t="s">
        <v>456</v>
      </c>
      <c r="R73" s="64" t="s">
        <v>479</v>
      </c>
      <c r="S73" s="46" t="s">
        <v>338</v>
      </c>
    </row>
    <row r="74" spans="1:19" ht="15" customHeight="1" x14ac:dyDescent="0.35">
      <c r="A74" s="53" t="s">
        <v>72</v>
      </c>
      <c r="B74" s="115" t="str">
        <f t="shared" si="11"/>
        <v>Да, размещается по результатам большей части (не менее 50%) плановых контрольных мероприятий</v>
      </c>
      <c r="C74" s="113">
        <f t="shared" si="12"/>
        <v>1</v>
      </c>
      <c r="D74" s="113"/>
      <c r="E74" s="113"/>
      <c r="F74" s="112">
        <f t="shared" si="13"/>
        <v>1</v>
      </c>
      <c r="G74" s="88">
        <f t="shared" si="9"/>
        <v>87.878787878787875</v>
      </c>
      <c r="H74" s="95" t="s">
        <v>424</v>
      </c>
      <c r="I74" s="111">
        <v>17</v>
      </c>
      <c r="J74" s="111">
        <v>17</v>
      </c>
      <c r="K74" s="55">
        <f t="shared" si="14"/>
        <v>100</v>
      </c>
      <c r="L74" s="96" t="s">
        <v>338</v>
      </c>
      <c r="M74" s="95" t="s">
        <v>424</v>
      </c>
      <c r="N74" s="113">
        <v>16</v>
      </c>
      <c r="O74" s="113">
        <v>12</v>
      </c>
      <c r="P74" s="88">
        <f t="shared" si="10"/>
        <v>75</v>
      </c>
      <c r="Q74" s="102" t="s">
        <v>555</v>
      </c>
      <c r="R74" s="64" t="s">
        <v>425</v>
      </c>
      <c r="S74" s="46" t="s">
        <v>338</v>
      </c>
    </row>
    <row r="75" spans="1:19" ht="15" customHeight="1" x14ac:dyDescent="0.35">
      <c r="A75" s="53" t="s">
        <v>73</v>
      </c>
      <c r="B75" s="115" t="str">
        <f t="shared" si="11"/>
        <v>Да, размещается по результатам всех (100%) плановых контрольных мероприятий</v>
      </c>
      <c r="C75" s="113">
        <f t="shared" si="12"/>
        <v>2</v>
      </c>
      <c r="D75" s="113"/>
      <c r="E75" s="113"/>
      <c r="F75" s="112">
        <f t="shared" si="13"/>
        <v>2</v>
      </c>
      <c r="G75" s="55">
        <f t="shared" si="9"/>
        <v>100</v>
      </c>
      <c r="H75" s="89" t="s">
        <v>358</v>
      </c>
      <c r="I75" s="111">
        <v>12</v>
      </c>
      <c r="J75" s="111">
        <v>12</v>
      </c>
      <c r="K75" s="55">
        <f t="shared" si="14"/>
        <v>100</v>
      </c>
      <c r="L75" s="96" t="s">
        <v>338</v>
      </c>
      <c r="M75" s="89" t="s">
        <v>358</v>
      </c>
      <c r="N75" s="113">
        <v>10</v>
      </c>
      <c r="O75" s="113">
        <v>10</v>
      </c>
      <c r="P75" s="88">
        <f t="shared" si="10"/>
        <v>100</v>
      </c>
      <c r="Q75" s="102" t="s">
        <v>338</v>
      </c>
      <c r="R75" s="64" t="s">
        <v>426</v>
      </c>
      <c r="S75" s="46" t="s">
        <v>338</v>
      </c>
    </row>
    <row r="76" spans="1:19" ht="15" customHeight="1" x14ac:dyDescent="0.35">
      <c r="A76" s="53" t="s">
        <v>74</v>
      </c>
      <c r="B76" s="115"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76" s="113">
        <f t="shared" si="12"/>
        <v>0</v>
      </c>
      <c r="D76" s="113"/>
      <c r="E76" s="113"/>
      <c r="F76" s="112">
        <f t="shared" si="13"/>
        <v>0</v>
      </c>
      <c r="G76" s="88">
        <f t="shared" si="9"/>
        <v>30.76923076923077</v>
      </c>
      <c r="H76" s="89" t="s">
        <v>358</v>
      </c>
      <c r="I76" s="113">
        <v>8</v>
      </c>
      <c r="J76" s="113">
        <v>4</v>
      </c>
      <c r="K76" s="88">
        <f t="shared" si="14"/>
        <v>50</v>
      </c>
      <c r="L76" s="87" t="s">
        <v>557</v>
      </c>
      <c r="M76" s="89" t="s">
        <v>358</v>
      </c>
      <c r="N76" s="113">
        <v>5</v>
      </c>
      <c r="O76" s="113">
        <v>0</v>
      </c>
      <c r="P76" s="88">
        <f t="shared" si="10"/>
        <v>0</v>
      </c>
      <c r="Q76" s="102" t="s">
        <v>556</v>
      </c>
      <c r="R76" s="64" t="s">
        <v>480</v>
      </c>
      <c r="S76" s="46" t="s">
        <v>338</v>
      </c>
    </row>
    <row r="77" spans="1:19" ht="15" customHeight="1" x14ac:dyDescent="0.35">
      <c r="A77" s="49" t="s">
        <v>75</v>
      </c>
      <c r="B77" s="51"/>
      <c r="C77" s="76"/>
      <c r="D77" s="76"/>
      <c r="E77" s="76"/>
      <c r="F77" s="50"/>
      <c r="G77" s="65"/>
      <c r="H77" s="51"/>
      <c r="I77" s="51"/>
      <c r="J77" s="51"/>
      <c r="K77" s="51"/>
      <c r="L77" s="93"/>
      <c r="M77" s="51"/>
      <c r="N77" s="51"/>
      <c r="O77" s="51"/>
      <c r="P77" s="51"/>
      <c r="Q77" s="93"/>
      <c r="R77" s="76"/>
    </row>
    <row r="78" spans="1:19" ht="15" customHeight="1" x14ac:dyDescent="0.35">
      <c r="A78" s="53" t="s">
        <v>76</v>
      </c>
      <c r="B78" s="115" t="str">
        <f t="shared" si="11"/>
        <v>Да, размещается по результатам всех (100%) плановых контрольных мероприятий</v>
      </c>
      <c r="C78" s="113">
        <f t="shared" si="12"/>
        <v>2</v>
      </c>
      <c r="D78" s="113"/>
      <c r="E78" s="113"/>
      <c r="F78" s="112">
        <f t="shared" si="13"/>
        <v>2</v>
      </c>
      <c r="G78" s="88">
        <f t="shared" ref="G78:G83" si="15">(J78+O78)/(I78+N78)*100</f>
        <v>100</v>
      </c>
      <c r="H78" s="89" t="s">
        <v>358</v>
      </c>
      <c r="I78" s="113">
        <v>5</v>
      </c>
      <c r="J78" s="113">
        <v>5</v>
      </c>
      <c r="K78" s="88">
        <f t="shared" si="14"/>
        <v>100</v>
      </c>
      <c r="L78" s="87" t="s">
        <v>559</v>
      </c>
      <c r="M78" s="89" t="s">
        <v>358</v>
      </c>
      <c r="N78" s="113">
        <v>4</v>
      </c>
      <c r="O78" s="113">
        <v>4</v>
      </c>
      <c r="P78" s="88">
        <f t="shared" si="10"/>
        <v>100</v>
      </c>
      <c r="Q78" s="102" t="s">
        <v>338</v>
      </c>
      <c r="R78" s="64" t="s">
        <v>481</v>
      </c>
      <c r="S78" s="46" t="s">
        <v>338</v>
      </c>
    </row>
    <row r="79" spans="1:19" s="110" customFormat="1" ht="15" customHeight="1" x14ac:dyDescent="0.35">
      <c r="A79" s="53" t="s">
        <v>78</v>
      </c>
      <c r="B79" s="96"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79" s="111">
        <f t="shared" si="12"/>
        <v>0</v>
      </c>
      <c r="D79" s="111"/>
      <c r="E79" s="111"/>
      <c r="F79" s="114">
        <f t="shared" si="13"/>
        <v>0</v>
      </c>
      <c r="G79" s="55">
        <f t="shared" si="15"/>
        <v>8.3333333333333321</v>
      </c>
      <c r="H79" s="97" t="s">
        <v>358</v>
      </c>
      <c r="I79" s="111">
        <v>10</v>
      </c>
      <c r="J79" s="111">
        <v>2</v>
      </c>
      <c r="K79" s="55">
        <f t="shared" si="14"/>
        <v>20</v>
      </c>
      <c r="L79" s="96" t="s">
        <v>617</v>
      </c>
      <c r="M79" s="97" t="s">
        <v>358</v>
      </c>
      <c r="N79" s="111">
        <v>14</v>
      </c>
      <c r="O79" s="111">
        <v>0</v>
      </c>
      <c r="P79" s="55">
        <f t="shared" si="10"/>
        <v>0</v>
      </c>
      <c r="Q79" s="72" t="s">
        <v>551</v>
      </c>
      <c r="R79" s="64" t="s">
        <v>429</v>
      </c>
      <c r="S79" s="122" t="s">
        <v>338</v>
      </c>
    </row>
    <row r="80" spans="1:19" ht="15" customHeight="1" x14ac:dyDescent="0.35">
      <c r="A80" s="53" t="s">
        <v>79</v>
      </c>
      <c r="B80" s="115"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80" s="113">
        <f t="shared" si="12"/>
        <v>0</v>
      </c>
      <c r="D80" s="113"/>
      <c r="E80" s="113"/>
      <c r="F80" s="112">
        <f t="shared" si="13"/>
        <v>0</v>
      </c>
      <c r="G80" s="88">
        <f t="shared" si="15"/>
        <v>0</v>
      </c>
      <c r="H80" s="89" t="s">
        <v>358</v>
      </c>
      <c r="I80" s="113">
        <v>4</v>
      </c>
      <c r="J80" s="113">
        <v>0</v>
      </c>
      <c r="K80" s="88">
        <f t="shared" si="14"/>
        <v>0</v>
      </c>
      <c r="L80" s="87" t="s">
        <v>456</v>
      </c>
      <c r="M80" s="89" t="s">
        <v>358</v>
      </c>
      <c r="N80" s="113">
        <v>2</v>
      </c>
      <c r="O80" s="113">
        <v>0</v>
      </c>
      <c r="P80" s="88">
        <f t="shared" si="10"/>
        <v>0</v>
      </c>
      <c r="Q80" s="102" t="s">
        <v>456</v>
      </c>
      <c r="R80" s="64" t="s">
        <v>430</v>
      </c>
      <c r="S80" s="122" t="s">
        <v>338</v>
      </c>
    </row>
    <row r="81" spans="1:19" ht="15" customHeight="1" x14ac:dyDescent="0.35">
      <c r="A81" s="53" t="s">
        <v>80</v>
      </c>
      <c r="B81" s="115"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81" s="113">
        <f t="shared" si="12"/>
        <v>0</v>
      </c>
      <c r="D81" s="113"/>
      <c r="E81" s="113"/>
      <c r="F81" s="112">
        <f t="shared" si="13"/>
        <v>0</v>
      </c>
      <c r="G81" s="88">
        <f t="shared" si="15"/>
        <v>0</v>
      </c>
      <c r="H81" s="89" t="s">
        <v>358</v>
      </c>
      <c r="I81" s="113">
        <v>26</v>
      </c>
      <c r="J81" s="113">
        <v>0</v>
      </c>
      <c r="K81" s="88">
        <f t="shared" si="14"/>
        <v>0</v>
      </c>
      <c r="L81" s="87" t="s">
        <v>560</v>
      </c>
      <c r="M81" s="89" t="s">
        <v>358</v>
      </c>
      <c r="N81" s="113">
        <v>10</v>
      </c>
      <c r="O81" s="113">
        <v>0</v>
      </c>
      <c r="P81" s="88">
        <f t="shared" si="10"/>
        <v>0</v>
      </c>
      <c r="Q81" s="102" t="s">
        <v>560</v>
      </c>
      <c r="R81" s="63" t="s">
        <v>482</v>
      </c>
      <c r="S81" s="122" t="s">
        <v>338</v>
      </c>
    </row>
    <row r="82" spans="1:19" ht="15" customHeight="1" x14ac:dyDescent="0.35">
      <c r="A82" s="53" t="s">
        <v>82</v>
      </c>
      <c r="B82" s="115"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82" s="113">
        <f t="shared" si="12"/>
        <v>0</v>
      </c>
      <c r="D82" s="113"/>
      <c r="E82" s="113"/>
      <c r="F82" s="112">
        <f t="shared" si="13"/>
        <v>0</v>
      </c>
      <c r="G82" s="88">
        <f t="shared" si="15"/>
        <v>18.75</v>
      </c>
      <c r="H82" s="89" t="s">
        <v>358</v>
      </c>
      <c r="I82" s="113">
        <v>11</v>
      </c>
      <c r="J82" s="111">
        <v>3</v>
      </c>
      <c r="K82" s="55">
        <f t="shared" si="14"/>
        <v>27.27272727272727</v>
      </c>
      <c r="L82" s="53" t="s">
        <v>671</v>
      </c>
      <c r="M82" s="97" t="s">
        <v>358</v>
      </c>
      <c r="N82" s="111">
        <v>5</v>
      </c>
      <c r="O82" s="111">
        <v>0</v>
      </c>
      <c r="P82" s="55">
        <f t="shared" si="10"/>
        <v>0</v>
      </c>
      <c r="Q82" s="72" t="s">
        <v>668</v>
      </c>
      <c r="R82" s="64" t="s">
        <v>432</v>
      </c>
      <c r="S82" s="122" t="s">
        <v>338</v>
      </c>
    </row>
    <row r="83" spans="1:19" ht="15" customHeight="1" x14ac:dyDescent="0.35">
      <c r="A83" s="53" t="s">
        <v>83</v>
      </c>
      <c r="B83" s="115" t="str">
        <f t="shared" si="11"/>
        <v>Да, размещается по результатам большей части (не менее 50%) плановых контрольных мероприятий</v>
      </c>
      <c r="C83" s="113">
        <f t="shared" si="12"/>
        <v>1</v>
      </c>
      <c r="D83" s="113"/>
      <c r="E83" s="113"/>
      <c r="F83" s="112">
        <f t="shared" si="13"/>
        <v>1</v>
      </c>
      <c r="G83" s="88">
        <f t="shared" si="15"/>
        <v>63.636363636363633</v>
      </c>
      <c r="H83" s="89" t="s">
        <v>358</v>
      </c>
      <c r="I83" s="113">
        <v>15</v>
      </c>
      <c r="J83" s="113">
        <v>10</v>
      </c>
      <c r="K83" s="88">
        <f t="shared" si="14"/>
        <v>66.666666666666657</v>
      </c>
      <c r="L83" s="87" t="s">
        <v>618</v>
      </c>
      <c r="M83" s="89" t="s">
        <v>358</v>
      </c>
      <c r="N83" s="113">
        <v>7</v>
      </c>
      <c r="O83" s="113">
        <v>4</v>
      </c>
      <c r="P83" s="88">
        <f t="shared" si="10"/>
        <v>57.142857142857139</v>
      </c>
      <c r="Q83" s="102" t="s">
        <v>583</v>
      </c>
      <c r="R83" s="64" t="s">
        <v>483</v>
      </c>
      <c r="S83" s="122" t="s">
        <v>338</v>
      </c>
    </row>
    <row r="84" spans="1:19" ht="15" customHeight="1" x14ac:dyDescent="0.35">
      <c r="A84" s="53" t="s">
        <v>434</v>
      </c>
      <c r="B84" s="115"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84" s="113">
        <f>0</f>
        <v>0</v>
      </c>
      <c r="D84" s="113"/>
      <c r="E84" s="113"/>
      <c r="F84" s="112">
        <f t="shared" si="13"/>
        <v>0</v>
      </c>
      <c r="G84" s="88" t="s">
        <v>338</v>
      </c>
      <c r="H84" s="89" t="s">
        <v>380</v>
      </c>
      <c r="I84" s="88" t="s">
        <v>338</v>
      </c>
      <c r="J84" s="88" t="s">
        <v>338</v>
      </c>
      <c r="K84" s="88" t="s">
        <v>338</v>
      </c>
      <c r="L84" s="115" t="s">
        <v>669</v>
      </c>
      <c r="M84" s="89" t="s">
        <v>380</v>
      </c>
      <c r="N84" s="88" t="s">
        <v>338</v>
      </c>
      <c r="O84" s="88" t="s">
        <v>338</v>
      </c>
      <c r="P84" s="88" t="s">
        <v>338</v>
      </c>
      <c r="Q84" s="115" t="s">
        <v>669</v>
      </c>
      <c r="R84" s="64" t="s">
        <v>484</v>
      </c>
      <c r="S84" s="124" t="s">
        <v>338</v>
      </c>
    </row>
    <row r="85" spans="1:19" ht="15" customHeight="1" x14ac:dyDescent="0.35">
      <c r="A85" s="53" t="s">
        <v>84</v>
      </c>
      <c r="B85" s="115" t="str">
        <f t="shared" si="11"/>
        <v>Да, размещается по результатам большей части (не менее 50%) плановых контрольных мероприятий</v>
      </c>
      <c r="C85" s="113">
        <f t="shared" si="12"/>
        <v>1</v>
      </c>
      <c r="D85" s="113"/>
      <c r="E85" s="113"/>
      <c r="F85" s="112">
        <f t="shared" si="13"/>
        <v>1</v>
      </c>
      <c r="G85" s="88">
        <f>(J85+O85)/(I85+N85)*100</f>
        <v>84.615384615384613</v>
      </c>
      <c r="H85" s="89" t="s">
        <v>358</v>
      </c>
      <c r="I85" s="113">
        <v>11</v>
      </c>
      <c r="J85" s="113">
        <v>9</v>
      </c>
      <c r="K85" s="88">
        <f t="shared" si="14"/>
        <v>81.818181818181827</v>
      </c>
      <c r="L85" s="87" t="s">
        <v>584</v>
      </c>
      <c r="M85" s="89" t="s">
        <v>358</v>
      </c>
      <c r="N85" s="113">
        <v>2</v>
      </c>
      <c r="O85" s="113">
        <v>2</v>
      </c>
      <c r="P85" s="88">
        <f t="shared" si="10"/>
        <v>100</v>
      </c>
      <c r="Q85" s="102" t="s">
        <v>338</v>
      </c>
      <c r="R85" s="77" t="s">
        <v>435</v>
      </c>
      <c r="S85" s="122" t="s">
        <v>338</v>
      </c>
    </row>
    <row r="86" spans="1:19" s="110" customFormat="1" ht="15" customHeight="1" x14ac:dyDescent="0.35">
      <c r="A86" s="53" t="s">
        <v>85</v>
      </c>
      <c r="B86" s="96"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86" s="111">
        <f t="shared" si="12"/>
        <v>0</v>
      </c>
      <c r="D86" s="111"/>
      <c r="E86" s="111"/>
      <c r="F86" s="114">
        <f t="shared" si="13"/>
        <v>0</v>
      </c>
      <c r="G86" s="55">
        <f>(J86+O86)/(I86+N86)*100</f>
        <v>39.473684210526315</v>
      </c>
      <c r="H86" s="97" t="s">
        <v>358</v>
      </c>
      <c r="I86" s="111">
        <v>25</v>
      </c>
      <c r="J86" s="111">
        <v>10</v>
      </c>
      <c r="K86" s="55">
        <f t="shared" si="14"/>
        <v>40</v>
      </c>
      <c r="L86" s="53" t="s">
        <v>619</v>
      </c>
      <c r="M86" s="97" t="s">
        <v>358</v>
      </c>
      <c r="N86" s="111">
        <v>13</v>
      </c>
      <c r="O86" s="111">
        <v>5</v>
      </c>
      <c r="P86" s="55">
        <f t="shared" si="10"/>
        <v>38.461538461538467</v>
      </c>
      <c r="Q86" s="72" t="s">
        <v>670</v>
      </c>
      <c r="R86" s="64" t="s">
        <v>436</v>
      </c>
      <c r="S86" s="122" t="s">
        <v>338</v>
      </c>
    </row>
    <row r="87" spans="1:19" ht="15" customHeight="1" x14ac:dyDescent="0.35">
      <c r="A87" s="53" t="s">
        <v>86</v>
      </c>
      <c r="B87" s="115"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87" s="113">
        <f t="shared" si="12"/>
        <v>0</v>
      </c>
      <c r="D87" s="113"/>
      <c r="E87" s="113"/>
      <c r="F87" s="112">
        <f t="shared" si="13"/>
        <v>0</v>
      </c>
      <c r="G87" s="88">
        <f>(J87+O87)/(I87+N87)*100</f>
        <v>0</v>
      </c>
      <c r="H87" s="89" t="s">
        <v>358</v>
      </c>
      <c r="I87" s="113">
        <v>10</v>
      </c>
      <c r="J87" s="113">
        <v>0</v>
      </c>
      <c r="K87" s="88">
        <f t="shared" si="14"/>
        <v>0</v>
      </c>
      <c r="L87" s="102" t="s">
        <v>456</v>
      </c>
      <c r="M87" s="89" t="s">
        <v>358</v>
      </c>
      <c r="N87" s="113">
        <v>3</v>
      </c>
      <c r="O87" s="113">
        <v>0</v>
      </c>
      <c r="P87" s="88">
        <f t="shared" si="10"/>
        <v>0</v>
      </c>
      <c r="Q87" s="102" t="s">
        <v>456</v>
      </c>
      <c r="R87" s="64" t="s">
        <v>437</v>
      </c>
      <c r="S87" s="122" t="s">
        <v>338</v>
      </c>
    </row>
    <row r="88" spans="1:19" ht="15" customHeight="1" x14ac:dyDescent="0.35">
      <c r="A88" s="49" t="s">
        <v>87</v>
      </c>
      <c r="B88" s="51"/>
      <c r="C88" s="76"/>
      <c r="D88" s="76"/>
      <c r="E88" s="76"/>
      <c r="F88" s="50"/>
      <c r="G88" s="65"/>
      <c r="H88" s="51"/>
      <c r="I88" s="51"/>
      <c r="J88" s="51"/>
      <c r="K88" s="51"/>
      <c r="L88" s="93"/>
      <c r="M88" s="51"/>
      <c r="N88" s="51"/>
      <c r="O88" s="51"/>
      <c r="P88" s="51"/>
      <c r="Q88" s="93"/>
      <c r="R88" s="76"/>
    </row>
    <row r="89" spans="1:19" ht="15" customHeight="1" x14ac:dyDescent="0.35">
      <c r="A89" s="53" t="s">
        <v>77</v>
      </c>
      <c r="B89" s="115"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89" s="113">
        <f t="shared" si="12"/>
        <v>0</v>
      </c>
      <c r="D89" s="113">
        <v>0.5</v>
      </c>
      <c r="E89" s="113"/>
      <c r="F89" s="112">
        <f>C89*(1-D89)*(1-E89)</f>
        <v>0</v>
      </c>
      <c r="G89" s="88">
        <f t="shared" ref="G89:G99" si="16">(J89+O89)/(I89+N89)*100</f>
        <v>0</v>
      </c>
      <c r="H89" s="89" t="s">
        <v>358</v>
      </c>
      <c r="I89" s="113">
        <v>11</v>
      </c>
      <c r="J89" s="113">
        <v>0</v>
      </c>
      <c r="K89" s="88">
        <f t="shared" si="14"/>
        <v>0</v>
      </c>
      <c r="L89" s="87" t="s">
        <v>562</v>
      </c>
      <c r="M89" s="89" t="s">
        <v>358</v>
      </c>
      <c r="N89" s="113">
        <v>5</v>
      </c>
      <c r="O89" s="113">
        <v>0</v>
      </c>
      <c r="P89" s="88">
        <f t="shared" ref="P89:P99" si="17">O89/N89*100</f>
        <v>0</v>
      </c>
      <c r="Q89" s="102" t="s">
        <v>562</v>
      </c>
      <c r="R89" s="63" t="s">
        <v>438</v>
      </c>
      <c r="S89" s="46" t="s">
        <v>338</v>
      </c>
    </row>
    <row r="90" spans="1:19" ht="15" customHeight="1" x14ac:dyDescent="0.35">
      <c r="A90" s="53" t="s">
        <v>88</v>
      </c>
      <c r="B90" s="115" t="str">
        <f t="shared" si="11"/>
        <v>Да, размещается по результатам большей части (не менее 50%) плановых контрольных мероприятий</v>
      </c>
      <c r="C90" s="113">
        <f t="shared" si="12"/>
        <v>1</v>
      </c>
      <c r="D90" s="113">
        <v>0.5</v>
      </c>
      <c r="E90" s="113"/>
      <c r="F90" s="112">
        <f t="shared" si="13"/>
        <v>0.5</v>
      </c>
      <c r="G90" s="88">
        <f t="shared" si="16"/>
        <v>62.5</v>
      </c>
      <c r="H90" s="89" t="s">
        <v>358</v>
      </c>
      <c r="I90" s="113">
        <v>12</v>
      </c>
      <c r="J90" s="113">
        <v>6</v>
      </c>
      <c r="K90" s="88">
        <f t="shared" si="14"/>
        <v>50</v>
      </c>
      <c r="L90" s="53" t="s">
        <v>680</v>
      </c>
      <c r="M90" s="89" t="s">
        <v>358</v>
      </c>
      <c r="N90" s="113">
        <v>4</v>
      </c>
      <c r="O90" s="113">
        <v>4</v>
      </c>
      <c r="P90" s="88">
        <f t="shared" si="17"/>
        <v>100</v>
      </c>
      <c r="Q90" s="102" t="s">
        <v>563</v>
      </c>
      <c r="R90" s="63" t="s">
        <v>485</v>
      </c>
      <c r="S90" s="46" t="s">
        <v>338</v>
      </c>
    </row>
    <row r="91" spans="1:19" ht="15" customHeight="1" x14ac:dyDescent="0.35">
      <c r="A91" s="53" t="s">
        <v>81</v>
      </c>
      <c r="B91" s="115"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91" s="113">
        <f t="shared" si="12"/>
        <v>0</v>
      </c>
      <c r="D91" s="113"/>
      <c r="E91" s="113"/>
      <c r="F91" s="112">
        <f>C91*(1-D91)*(1-E91)</f>
        <v>0</v>
      </c>
      <c r="G91" s="88">
        <f t="shared" si="16"/>
        <v>10.810810810810811</v>
      </c>
      <c r="H91" s="89" t="s">
        <v>358</v>
      </c>
      <c r="I91" s="113">
        <v>27</v>
      </c>
      <c r="J91" s="113">
        <v>3</v>
      </c>
      <c r="K91" s="88">
        <f t="shared" si="14"/>
        <v>11.111111111111111</v>
      </c>
      <c r="L91" s="87" t="s">
        <v>565</v>
      </c>
      <c r="M91" s="89" t="s">
        <v>358</v>
      </c>
      <c r="N91" s="113">
        <v>10</v>
      </c>
      <c r="O91" s="113">
        <v>1</v>
      </c>
      <c r="P91" s="88">
        <f t="shared" si="17"/>
        <v>10</v>
      </c>
      <c r="Q91" s="102" t="s">
        <v>566</v>
      </c>
      <c r="R91" s="64" t="s">
        <v>440</v>
      </c>
      <c r="S91" s="46" t="s">
        <v>338</v>
      </c>
    </row>
    <row r="92" spans="1:19" ht="15" customHeight="1" x14ac:dyDescent="0.35">
      <c r="A92" s="53" t="s">
        <v>89</v>
      </c>
      <c r="B92" s="115"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92" s="113">
        <f t="shared" si="12"/>
        <v>0</v>
      </c>
      <c r="D92" s="113"/>
      <c r="E92" s="113"/>
      <c r="F92" s="112">
        <f t="shared" si="13"/>
        <v>0</v>
      </c>
      <c r="G92" s="88">
        <f t="shared" si="16"/>
        <v>0</v>
      </c>
      <c r="H92" s="89" t="s">
        <v>358</v>
      </c>
      <c r="I92" s="113">
        <v>9</v>
      </c>
      <c r="J92" s="113">
        <v>0</v>
      </c>
      <c r="K92" s="88">
        <f t="shared" si="14"/>
        <v>0</v>
      </c>
      <c r="L92" s="87" t="s">
        <v>456</v>
      </c>
      <c r="M92" s="89" t="s">
        <v>358</v>
      </c>
      <c r="N92" s="113">
        <v>0</v>
      </c>
      <c r="O92" s="113">
        <v>0</v>
      </c>
      <c r="P92" s="88">
        <v>0</v>
      </c>
      <c r="Q92" s="91" t="s">
        <v>564</v>
      </c>
      <c r="R92" s="64" t="s">
        <v>441</v>
      </c>
      <c r="S92" s="46" t="s">
        <v>338</v>
      </c>
    </row>
    <row r="93" spans="1:19" ht="15" customHeight="1" x14ac:dyDescent="0.35">
      <c r="A93" s="53" t="s">
        <v>90</v>
      </c>
      <c r="B93" s="115"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93" s="113">
        <f t="shared" si="12"/>
        <v>0</v>
      </c>
      <c r="D93" s="113"/>
      <c r="E93" s="113"/>
      <c r="F93" s="112">
        <f t="shared" si="13"/>
        <v>0</v>
      </c>
      <c r="G93" s="88">
        <f t="shared" si="16"/>
        <v>27.27272727272727</v>
      </c>
      <c r="H93" s="89" t="s">
        <v>358</v>
      </c>
      <c r="I93" s="113">
        <v>10</v>
      </c>
      <c r="J93" s="113">
        <v>2</v>
      </c>
      <c r="K93" s="88">
        <f t="shared" si="14"/>
        <v>20</v>
      </c>
      <c r="L93" s="87" t="s">
        <v>620</v>
      </c>
      <c r="M93" s="89" t="s">
        <v>358</v>
      </c>
      <c r="N93" s="113">
        <v>12</v>
      </c>
      <c r="O93" s="113">
        <v>4</v>
      </c>
      <c r="P93" s="88">
        <f t="shared" si="17"/>
        <v>33.333333333333329</v>
      </c>
      <c r="Q93" s="102" t="s">
        <v>673</v>
      </c>
      <c r="R93" s="64" t="s">
        <v>442</v>
      </c>
      <c r="S93" s="46" t="s">
        <v>338</v>
      </c>
    </row>
    <row r="94" spans="1:19" ht="15" customHeight="1" x14ac:dyDescent="0.35">
      <c r="A94" s="53" t="s">
        <v>91</v>
      </c>
      <c r="B94" s="115"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94" s="113">
        <f t="shared" si="12"/>
        <v>0</v>
      </c>
      <c r="D94" s="113">
        <v>0.5</v>
      </c>
      <c r="E94" s="113"/>
      <c r="F94" s="112">
        <f t="shared" si="13"/>
        <v>0</v>
      </c>
      <c r="G94" s="88">
        <f t="shared" si="16"/>
        <v>23.809523809523807</v>
      </c>
      <c r="H94" s="89" t="s">
        <v>358</v>
      </c>
      <c r="I94" s="113">
        <v>15</v>
      </c>
      <c r="J94" s="113">
        <v>0</v>
      </c>
      <c r="K94" s="88">
        <f t="shared" si="14"/>
        <v>0</v>
      </c>
      <c r="L94" s="87" t="s">
        <v>568</v>
      </c>
      <c r="M94" s="89" t="s">
        <v>358</v>
      </c>
      <c r="N94" s="113">
        <v>6</v>
      </c>
      <c r="O94" s="111">
        <v>5</v>
      </c>
      <c r="P94" s="88">
        <f t="shared" si="17"/>
        <v>83.333333333333343</v>
      </c>
      <c r="Q94" s="102" t="s">
        <v>567</v>
      </c>
      <c r="R94" s="64" t="s">
        <v>443</v>
      </c>
      <c r="S94" s="46" t="s">
        <v>338</v>
      </c>
    </row>
    <row r="95" spans="1:19" s="110" customFormat="1" ht="15" customHeight="1" x14ac:dyDescent="0.35">
      <c r="A95" s="53" t="s">
        <v>92</v>
      </c>
      <c r="B95" s="96" t="str">
        <f t="shared" si="11"/>
        <v>Да, размещается по результатам большей части (не менее 50%) плановых контрольных мероприятий</v>
      </c>
      <c r="C95" s="111">
        <f t="shared" si="12"/>
        <v>1</v>
      </c>
      <c r="D95" s="111">
        <v>0.5</v>
      </c>
      <c r="E95" s="111"/>
      <c r="F95" s="114">
        <f t="shared" si="13"/>
        <v>0.5</v>
      </c>
      <c r="G95" s="55">
        <f t="shared" si="16"/>
        <v>70.909090909090907</v>
      </c>
      <c r="H95" s="97" t="s">
        <v>358</v>
      </c>
      <c r="I95" s="111">
        <v>26</v>
      </c>
      <c r="J95" s="111">
        <v>26</v>
      </c>
      <c r="K95" s="55">
        <f t="shared" si="14"/>
        <v>100</v>
      </c>
      <c r="L95" s="53" t="s">
        <v>486</v>
      </c>
      <c r="M95" s="97" t="s">
        <v>358</v>
      </c>
      <c r="N95" s="111">
        <v>29</v>
      </c>
      <c r="O95" s="111">
        <v>13</v>
      </c>
      <c r="P95" s="55">
        <f t="shared" si="17"/>
        <v>44.827586206896555</v>
      </c>
      <c r="Q95" s="72" t="s">
        <v>569</v>
      </c>
      <c r="R95" s="64" t="s">
        <v>444</v>
      </c>
      <c r="S95" s="122" t="s">
        <v>338</v>
      </c>
    </row>
    <row r="96" spans="1:19" ht="15" customHeight="1" x14ac:dyDescent="0.35">
      <c r="A96" s="53" t="s">
        <v>93</v>
      </c>
      <c r="B96" s="115" t="str">
        <f t="shared" si="11"/>
        <v>Нет, не размещается, или размещается в части отдельных (менее 50%) плановых контрольных мероприятий, или размещенная информация не отвечает требованиям</v>
      </c>
      <c r="C96" s="113">
        <f t="shared" si="12"/>
        <v>0</v>
      </c>
      <c r="D96" s="113"/>
      <c r="E96" s="113"/>
      <c r="F96" s="112">
        <f t="shared" si="13"/>
        <v>0</v>
      </c>
      <c r="G96" s="88">
        <f t="shared" si="16"/>
        <v>0</v>
      </c>
      <c r="H96" s="89" t="s">
        <v>358</v>
      </c>
      <c r="I96" s="113">
        <v>4</v>
      </c>
      <c r="J96" s="113">
        <v>0</v>
      </c>
      <c r="K96" s="88">
        <f t="shared" si="14"/>
        <v>0</v>
      </c>
      <c r="L96" s="87" t="s">
        <v>456</v>
      </c>
      <c r="M96" s="89" t="s">
        <v>358</v>
      </c>
      <c r="N96" s="113">
        <v>2</v>
      </c>
      <c r="O96" s="113">
        <v>0</v>
      </c>
      <c r="P96" s="88">
        <f t="shared" si="17"/>
        <v>0</v>
      </c>
      <c r="Q96" s="102" t="s">
        <v>456</v>
      </c>
      <c r="R96" s="64" t="s">
        <v>445</v>
      </c>
    </row>
    <row r="97" spans="1:19" ht="15" customHeight="1" x14ac:dyDescent="0.35">
      <c r="A97" s="53" t="s">
        <v>94</v>
      </c>
      <c r="B97" s="115" t="str">
        <f t="shared" si="11"/>
        <v>Да, размещается по результатам всех (100%) плановых контрольных мероприятий</v>
      </c>
      <c r="C97" s="113">
        <f t="shared" si="12"/>
        <v>2</v>
      </c>
      <c r="D97" s="113"/>
      <c r="E97" s="113"/>
      <c r="F97" s="112">
        <f t="shared" si="13"/>
        <v>2</v>
      </c>
      <c r="G97" s="88">
        <f t="shared" si="16"/>
        <v>100</v>
      </c>
      <c r="H97" s="89" t="s">
        <v>358</v>
      </c>
      <c r="I97" s="113">
        <v>15</v>
      </c>
      <c r="J97" s="113">
        <v>15</v>
      </c>
      <c r="K97" s="88">
        <f t="shared" si="14"/>
        <v>100</v>
      </c>
      <c r="L97" s="87" t="s">
        <v>338</v>
      </c>
      <c r="M97" s="89" t="s">
        <v>358</v>
      </c>
      <c r="N97" s="113">
        <v>3</v>
      </c>
      <c r="O97" s="113">
        <v>3</v>
      </c>
      <c r="P97" s="88">
        <f t="shared" si="17"/>
        <v>100</v>
      </c>
      <c r="Q97" s="102" t="s">
        <v>338</v>
      </c>
      <c r="R97" s="64" t="s">
        <v>487</v>
      </c>
      <c r="S97" s="46" t="s">
        <v>338</v>
      </c>
    </row>
    <row r="98" spans="1:19" ht="15" customHeight="1" x14ac:dyDescent="0.35">
      <c r="A98" s="53" t="s">
        <v>95</v>
      </c>
      <c r="B98" s="115" t="str">
        <f t="shared" si="11"/>
        <v>Да, размещается по результатам большей части (не менее 50%) плановых контрольных мероприятий</v>
      </c>
      <c r="C98" s="113">
        <f t="shared" si="12"/>
        <v>1</v>
      </c>
      <c r="D98" s="113"/>
      <c r="E98" s="113"/>
      <c r="F98" s="112">
        <f t="shared" si="13"/>
        <v>1</v>
      </c>
      <c r="G98" s="88">
        <f t="shared" si="16"/>
        <v>58.333333333333336</v>
      </c>
      <c r="H98" s="89" t="s">
        <v>358</v>
      </c>
      <c r="I98" s="113">
        <v>7</v>
      </c>
      <c r="J98" s="113">
        <v>4</v>
      </c>
      <c r="K98" s="88">
        <f t="shared" si="14"/>
        <v>57.142857142857139</v>
      </c>
      <c r="L98" s="87" t="s">
        <v>621</v>
      </c>
      <c r="M98" s="89" t="s">
        <v>358</v>
      </c>
      <c r="N98" s="113">
        <v>5</v>
      </c>
      <c r="O98" s="113">
        <v>3</v>
      </c>
      <c r="P98" s="88">
        <f t="shared" si="17"/>
        <v>60</v>
      </c>
      <c r="Q98" s="102" t="s">
        <v>672</v>
      </c>
      <c r="R98" s="60" t="s">
        <v>447</v>
      </c>
      <c r="S98" s="46" t="s">
        <v>338</v>
      </c>
    </row>
    <row r="99" spans="1:19" ht="15" customHeight="1" x14ac:dyDescent="0.35">
      <c r="A99" s="53" t="s">
        <v>96</v>
      </c>
      <c r="B99" s="115" t="str">
        <f t="shared" si="11"/>
        <v>Да, размещается по результатам большей части (не менее 50%) плановых контрольных мероприятий</v>
      </c>
      <c r="C99" s="113">
        <f t="shared" si="12"/>
        <v>1</v>
      </c>
      <c r="D99" s="113"/>
      <c r="E99" s="113"/>
      <c r="F99" s="112">
        <f t="shared" si="13"/>
        <v>1</v>
      </c>
      <c r="G99" s="88">
        <f t="shared" si="16"/>
        <v>54.54545454545454</v>
      </c>
      <c r="H99" s="89" t="s">
        <v>358</v>
      </c>
      <c r="I99" s="113">
        <v>7</v>
      </c>
      <c r="J99" s="113">
        <v>5</v>
      </c>
      <c r="K99" s="88">
        <f t="shared" si="14"/>
        <v>71.428571428571431</v>
      </c>
      <c r="L99" s="87" t="s">
        <v>622</v>
      </c>
      <c r="M99" s="89" t="s">
        <v>358</v>
      </c>
      <c r="N99" s="113">
        <v>4</v>
      </c>
      <c r="O99" s="113">
        <v>1</v>
      </c>
      <c r="P99" s="88">
        <f t="shared" si="17"/>
        <v>25</v>
      </c>
      <c r="Q99" s="102" t="s">
        <v>623</v>
      </c>
      <c r="R99" s="64" t="s">
        <v>488</v>
      </c>
      <c r="S99" s="46" t="s">
        <v>338</v>
      </c>
    </row>
    <row r="100" spans="1:19" ht="15" customHeight="1" x14ac:dyDescent="0.35">
      <c r="A100" s="40" t="s">
        <v>499</v>
      </c>
    </row>
  </sheetData>
  <autoFilter ref="A7:R100" xr:uid="{00000000-0009-0000-0000-000006000000}"/>
  <mergeCells count="20">
    <mergeCell ref="Q3:Q6"/>
    <mergeCell ref="R3:R6"/>
    <mergeCell ref="C4:C6"/>
    <mergeCell ref="D4:D6"/>
    <mergeCell ref="E4:E6"/>
    <mergeCell ref="F4:F6"/>
    <mergeCell ref="I4:I6"/>
    <mergeCell ref="J4:J6"/>
    <mergeCell ref="N4:N6"/>
    <mergeCell ref="O4:O6"/>
    <mergeCell ref="P4:P6"/>
    <mergeCell ref="L3:L6"/>
    <mergeCell ref="M3:M6"/>
    <mergeCell ref="N3:P3"/>
    <mergeCell ref="A3:A6"/>
    <mergeCell ref="C3:F3"/>
    <mergeCell ref="G3:G6"/>
    <mergeCell ref="H3:H6"/>
    <mergeCell ref="I3:K3"/>
    <mergeCell ref="K4:K6"/>
  </mergeCells>
  <dataValidations count="1">
    <dataValidation type="list" allowBlank="1" showInputMessage="1" showErrorMessage="1" sqref="B8:B99" xr:uid="{00000000-0002-0000-0600-000000000000}">
      <formula1>$B$4:$B$6</formula1>
    </dataValidation>
  </dataValidations>
  <hyperlinks>
    <hyperlink ref="R9" r:id="rId1" xr:uid="{00000000-0004-0000-0600-000000000000}"/>
    <hyperlink ref="R11" r:id="rId2" xr:uid="{00000000-0004-0000-0600-000001000000}"/>
    <hyperlink ref="R13" r:id="rId3" xr:uid="{00000000-0004-0000-0600-000002000000}"/>
    <hyperlink ref="R17" r:id="rId4" xr:uid="{00000000-0004-0000-0600-000003000000}"/>
    <hyperlink ref="R18" r:id="rId5" xr:uid="{00000000-0004-0000-0600-000004000000}"/>
    <hyperlink ref="R15" r:id="rId6" xr:uid="{00000000-0004-0000-0600-000005000000}"/>
    <hyperlink ref="R19" r:id="rId7" xr:uid="{00000000-0004-0000-0600-000006000000}"/>
    <hyperlink ref="R20" r:id="rId8" xr:uid="{00000000-0004-0000-0600-000007000000}"/>
    <hyperlink ref="R21" r:id="rId9" xr:uid="{00000000-0004-0000-0600-000008000000}"/>
    <hyperlink ref="R24" r:id="rId10" xr:uid="{00000000-0004-0000-0600-000009000000}"/>
    <hyperlink ref="R23" r:id="rId11" xr:uid="{00000000-0004-0000-0600-00000A000000}"/>
    <hyperlink ref="R25" r:id="rId12" xr:uid="{00000000-0004-0000-0600-00000B000000}"/>
    <hyperlink ref="R28" r:id="rId13" xr:uid="{00000000-0004-0000-0600-00000C000000}"/>
    <hyperlink ref="R27" r:id="rId14" xr:uid="{00000000-0004-0000-0600-00000D000000}"/>
    <hyperlink ref="R31" r:id="rId15" xr:uid="{00000000-0004-0000-0600-00000E000000}"/>
    <hyperlink ref="R33" r:id="rId16" xr:uid="{00000000-0004-0000-0600-00000F000000}"/>
    <hyperlink ref="R30" r:id="rId17" xr:uid="{00000000-0004-0000-0600-000010000000}"/>
    <hyperlink ref="R32" r:id="rId18" display="http://www.ksplo.ru/proverka_otchet" xr:uid="{00000000-0004-0000-0600-000011000000}"/>
    <hyperlink ref="R36" r:id="rId19" display="http://ksp.org.ru/rubric/195/Predstavleniya-i-predpisaniya" xr:uid="{00000000-0004-0000-0600-000012000000}"/>
    <hyperlink ref="R37" r:id="rId20" xr:uid="{00000000-0004-0000-0600-000013000000}"/>
    <hyperlink ref="R39" r:id="rId21" xr:uid="{00000000-0004-0000-0600-000014000000}"/>
    <hyperlink ref="R43" r:id="rId22" xr:uid="{00000000-0004-0000-0600-000015000000}"/>
    <hyperlink ref="R42" r:id="rId23" xr:uid="{00000000-0004-0000-0600-000016000000}"/>
    <hyperlink ref="R44" r:id="rId24" xr:uid="{00000000-0004-0000-0600-000017000000}"/>
    <hyperlink ref="R46" r:id="rId25" xr:uid="{00000000-0004-0000-0600-000018000000}"/>
    <hyperlink ref="R40" r:id="rId26" xr:uid="{00000000-0004-0000-0600-000019000000}"/>
    <hyperlink ref="R41" r:id="rId27" xr:uid="{00000000-0004-0000-0600-00001A000000}"/>
    <hyperlink ref="R48" r:id="rId28" xr:uid="{00000000-0004-0000-0600-00001B000000}"/>
    <hyperlink ref="R51" r:id="rId29" xr:uid="{00000000-0004-0000-0600-00001C000000}"/>
    <hyperlink ref="R50" r:id="rId30" xr:uid="{00000000-0004-0000-0600-00001D000000}"/>
    <hyperlink ref="R53" r:id="rId31" xr:uid="{00000000-0004-0000-0600-00001E000000}"/>
    <hyperlink ref="R54" r:id="rId32" xr:uid="{00000000-0004-0000-0600-00001F000000}"/>
    <hyperlink ref="R58" r:id="rId33" xr:uid="{00000000-0004-0000-0600-000020000000}"/>
    <hyperlink ref="R62" r:id="rId34" xr:uid="{00000000-0004-0000-0600-000021000000}"/>
    <hyperlink ref="R65" r:id="rId35" xr:uid="{00000000-0004-0000-0600-000022000000}"/>
    <hyperlink ref="R66" r:id="rId36" xr:uid="{00000000-0004-0000-0600-000023000000}"/>
    <hyperlink ref="R69" r:id="rId37" xr:uid="{00000000-0004-0000-0600-000024000000}"/>
    <hyperlink ref="R56" r:id="rId38" xr:uid="{00000000-0004-0000-0600-000025000000}"/>
    <hyperlink ref="R59" r:id="rId39" xr:uid="{00000000-0004-0000-0600-000026000000}"/>
    <hyperlink ref="R73" r:id="rId40" xr:uid="{00000000-0004-0000-0600-000027000000}"/>
    <hyperlink ref="R74" r:id="rId41" xr:uid="{00000000-0004-0000-0600-000028000000}"/>
    <hyperlink ref="R91" r:id="rId42" xr:uid="{00000000-0004-0000-0600-000029000000}"/>
    <hyperlink ref="R78" r:id="rId43" xr:uid="{00000000-0004-0000-0600-00002A000000}"/>
    <hyperlink ref="R79" r:id="rId44" xr:uid="{00000000-0004-0000-0600-00002B000000}"/>
    <hyperlink ref="R83" r:id="rId45" xr:uid="{00000000-0004-0000-0600-00002C000000}"/>
    <hyperlink ref="R85" r:id="rId46" xr:uid="{00000000-0004-0000-0600-00002D000000}"/>
    <hyperlink ref="R86" r:id="rId47" xr:uid="{00000000-0004-0000-0600-00002E000000}"/>
    <hyperlink ref="R94" r:id="rId48" xr:uid="{00000000-0004-0000-0600-00002F000000}"/>
    <hyperlink ref="R95" r:id="rId49" xr:uid="{00000000-0004-0000-0600-000030000000}"/>
    <hyperlink ref="R93" r:id="rId50" xr:uid="{00000000-0004-0000-0600-000031000000}"/>
    <hyperlink ref="R92" r:id="rId51" xr:uid="{00000000-0004-0000-0600-000032000000}"/>
    <hyperlink ref="R97" r:id="rId52" xr:uid="{00000000-0004-0000-0600-000033000000}"/>
    <hyperlink ref="R98" r:id="rId53" location="11" xr:uid="{00000000-0004-0000-0600-000034000000}"/>
    <hyperlink ref="R99" r:id="rId54" xr:uid="{00000000-0004-0000-0600-000035000000}"/>
    <hyperlink ref="R72" r:id="rId55" xr:uid="{00000000-0004-0000-0600-000036000000}"/>
    <hyperlink ref="R64" r:id="rId56" xr:uid="{00000000-0004-0000-0600-000037000000}"/>
    <hyperlink ref="R71" r:id="rId57" xr:uid="{00000000-0004-0000-0600-000038000000}"/>
    <hyperlink ref="R75" r:id="rId58" xr:uid="{00000000-0004-0000-0600-000039000000}"/>
    <hyperlink ref="R80" r:id="rId59" xr:uid="{00000000-0004-0000-0600-00003A000000}"/>
    <hyperlink ref="R22" r:id="rId60" xr:uid="{00000000-0004-0000-0600-00003B000000}"/>
    <hyperlink ref="R8" r:id="rId61" xr:uid="{00000000-0004-0000-0600-00003C000000}"/>
    <hyperlink ref="R35" r:id="rId62" xr:uid="{00000000-0004-0000-0600-00003D000000}"/>
    <hyperlink ref="R63" r:id="rId63" xr:uid="{00000000-0004-0000-0600-00003E000000}"/>
    <hyperlink ref="R68" r:id="rId64" xr:uid="{00000000-0004-0000-0600-00003F000000}"/>
    <hyperlink ref="R76" r:id="rId65" xr:uid="{00000000-0004-0000-0600-000040000000}"/>
    <hyperlink ref="R82" r:id="rId66" xr:uid="{00000000-0004-0000-0600-000041000000}"/>
    <hyperlink ref="R87" r:id="rId67" xr:uid="{00000000-0004-0000-0600-000042000000}"/>
    <hyperlink ref="R96" r:id="rId68" xr:uid="{00000000-0004-0000-0600-000043000000}"/>
    <hyperlink ref="R10" r:id="rId69" xr:uid="{00000000-0004-0000-0600-000044000000}"/>
    <hyperlink ref="R12" r:id="rId70" xr:uid="{00000000-0004-0000-0600-000045000000}"/>
    <hyperlink ref="R14" r:id="rId71" xr:uid="{00000000-0004-0000-0600-000046000000}"/>
    <hyperlink ref="R45" r:id="rId72" xr:uid="{00000000-0004-0000-0600-000047000000}"/>
    <hyperlink ref="R49" r:id="rId73" xr:uid="{00000000-0004-0000-0600-000048000000}"/>
    <hyperlink ref="R52" r:id="rId74" xr:uid="{00000000-0004-0000-0600-000049000000}"/>
    <hyperlink ref="R81" r:id="rId75" xr:uid="{00000000-0004-0000-0600-00004A000000}"/>
    <hyperlink ref="R84" r:id="rId76" xr:uid="{00000000-0004-0000-0600-00004B000000}"/>
    <hyperlink ref="R89" r:id="rId77" xr:uid="{00000000-0004-0000-0600-00004C000000}"/>
    <hyperlink ref="R67" r:id="rId78" xr:uid="{00000000-0004-0000-0600-00004D000000}"/>
    <hyperlink ref="R34" r:id="rId79" xr:uid="{00000000-0004-0000-0600-00004E000000}"/>
    <hyperlink ref="R90" r:id="rId80" xr:uid="{00000000-0004-0000-0600-00004F000000}"/>
    <hyperlink ref="R29" r:id="rId81" xr:uid="{00000000-0004-0000-0600-000050000000}"/>
    <hyperlink ref="R60" r:id="rId82" xr:uid="{00000000-0004-0000-0600-000051000000}"/>
    <hyperlink ref="R61" r:id="rId83" xr:uid="{00000000-0004-0000-0600-000052000000}"/>
  </hyperlinks>
  <pageMargins left="0.70866141732283472" right="0.70866141732283472" top="0.74803149606299213" bottom="0.74803149606299213" header="0.31496062992125984" footer="0.31496062992125984"/>
  <pageSetup paperSize="9" scale="70" fitToHeight="3" orientation="landscape" r:id="rId84"/>
  <headerFooter>
    <oddFooter>&amp;C&amp;A&amp;R&amp;P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15</vt:i4>
      </vt:variant>
    </vt:vector>
  </HeadingPairs>
  <TitlesOfParts>
    <vt:vector size="22" baseType="lpstr">
      <vt:lpstr>Рейтинг (раздел 7)</vt:lpstr>
      <vt:lpstr>Оценка (раздел 7)</vt:lpstr>
      <vt:lpstr>Методика</vt:lpstr>
      <vt:lpstr>7.1</vt:lpstr>
      <vt:lpstr>7.2</vt:lpstr>
      <vt:lpstr>7.3</vt:lpstr>
      <vt:lpstr>7.4</vt:lpstr>
      <vt:lpstr>Методика!_Toc262689</vt:lpstr>
      <vt:lpstr>'7.1'!Заголовки_для_печати</vt:lpstr>
      <vt:lpstr>'7.2'!Заголовки_для_печати</vt:lpstr>
      <vt:lpstr>'7.3'!Заголовки_для_печати</vt:lpstr>
      <vt:lpstr>'7.4'!Заголовки_для_печати</vt:lpstr>
      <vt:lpstr>Методика!Заголовки_для_печати</vt:lpstr>
      <vt:lpstr>'Оценка (раздел 7)'!Заголовки_для_печати</vt:lpstr>
      <vt:lpstr>'Рейтинг (раздел 7)'!Заголовки_для_печати</vt:lpstr>
      <vt:lpstr>'7.1'!Область_печати</vt:lpstr>
      <vt:lpstr>'7.2'!Область_печати</vt:lpstr>
      <vt:lpstr>'7.3'!Область_печати</vt:lpstr>
      <vt:lpstr>'7.4'!Область_печати</vt:lpstr>
      <vt:lpstr>Методика!Область_печати</vt:lpstr>
      <vt:lpstr>'Оценка (раздел 7)'!Область_печати</vt:lpstr>
      <vt:lpstr>'Рейтинг (раздел 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Белоусов</dc:creator>
  <cp:lastModifiedBy>Asus</cp:lastModifiedBy>
  <cp:lastPrinted>2021-04-03T11:12:48Z</cp:lastPrinted>
  <dcterms:created xsi:type="dcterms:W3CDTF">2017-12-27T08:47:04Z</dcterms:created>
  <dcterms:modified xsi:type="dcterms:W3CDTF">2021-05-18T07:51:34Z</dcterms:modified>
</cp:coreProperties>
</file>