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35" activeTab="0"/>
  </bookViews>
  <sheets>
    <sheet name="Рейтинг (раздел 11)" sheetId="1" r:id="rId1"/>
    <sheet name=" Оценка (раздел 11)" sheetId="2" r:id="rId2"/>
    <sheet name=" Методика (раздел 11)" sheetId="3" r:id="rId3"/>
    <sheet name="11.1" sheetId="4" r:id="rId4"/>
    <sheet name="11.2" sheetId="5" r:id="rId5"/>
  </sheets>
  <definedNames>
    <definedName name="_xlnm._FilterDatabase" localSheetId="3" hidden="1">'11.1'!$A$7:$R$7</definedName>
    <definedName name="_xlnm._FilterDatabase" localSheetId="4" hidden="1">'11.2'!$A$8:$Q$8</definedName>
    <definedName name="_xlnm.Print_Titles" localSheetId="1">' Оценка (раздел 11)'!$A:$A,' Оценка (раздел 11)'!$3:$4</definedName>
    <definedName name="_xlnm.Print_Titles" localSheetId="3">'11.1'!$3:$6</definedName>
    <definedName name="_xlnm.Print_Titles" localSheetId="4">'11.2'!$3:$7</definedName>
    <definedName name="_xlnm.Print_Titles" localSheetId="0">'Рейтинг (раздел 11)'!$A:$A,'Рейтинг (раздел 11)'!$3:$4</definedName>
    <definedName name="_xlnm.Print_Area" localSheetId="2">' Методика (раздел 11)'!$A$1:$F$23</definedName>
    <definedName name="_xlnm.Print_Area" localSheetId="1">' Оценка (раздел 11)'!$A$1:$G$98</definedName>
    <definedName name="_xlnm.Print_Area" localSheetId="3">'11.1'!$A$1:$R$99</definedName>
    <definedName name="_xlnm.Print_Area" localSheetId="4">'11.2'!$A$1:$Q$100</definedName>
    <definedName name="_xlnm.Print_Area" localSheetId="0">'Рейтинг (раздел 11)'!$A$1:$F$90</definedName>
  </definedNames>
  <calcPr fullCalcOnLoad="1"/>
</workbook>
</file>

<file path=xl/sharedStrings.xml><?xml version="1.0" encoding="utf-8"?>
<sst xmlns="http://schemas.openxmlformats.org/spreadsheetml/2006/main" count="2062" uniqueCount="723">
  <si>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</si>
  <si>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</si>
  <si>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</si>
  <si>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</si>
  <si>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</si>
  <si>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</si>
  <si>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</si>
  <si>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</si>
  <si>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</si>
  <si>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</si>
  <si>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</si>
  <si>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</si>
  <si>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</si>
  <si>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</si>
  <si>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</si>
  <si>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</si>
  <si>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</si>
  <si>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</si>
  <si>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 xml:space="preserve">г.Москва </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</si>
  <si>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</si>
  <si>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</si>
  <si>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</si>
  <si>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</si>
  <si>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</si>
  <si>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</si>
  <si>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</si>
  <si>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</si>
  <si>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</si>
  <si>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</si>
  <si>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г.Санкт-Петербург</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</si>
  <si>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</si>
  <si>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</si>
  <si>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</si>
  <si>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</si>
  <si>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</si>
  <si>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</si>
  <si>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</si>
  <si>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</si>
  <si>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</si>
  <si>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</si>
  <si>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</si>
  <si>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</si>
  <si>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</si>
  <si>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</si>
  <si>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</si>
  <si>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</si>
  <si>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</si>
  <si>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</si>
  <si>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</si>
  <si>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</si>
  <si>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</si>
  <si>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Чувашская Республика - 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</si>
  <si>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</si>
  <si>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</si>
  <si>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</si>
  <si>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</si>
  <si>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</si>
  <si>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</si>
  <si>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</si>
  <si>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</si>
  <si>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</si>
  <si>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</si>
  <si>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</si>
  <si>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</si>
  <si>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</si>
  <si>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</si>
  <si>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</si>
  <si>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</si>
  <si>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</si>
  <si>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</si>
  <si>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</si>
  <si>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</si>
  <si>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</si>
  <si>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</si>
  <si>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</si>
  <si>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</si>
  <si>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</si>
  <si>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</si>
  <si>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</si>
  <si>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</si>
  <si>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</si>
  <si>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</si>
  <si>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</si>
  <si>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</si>
  <si>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</si>
  <si>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</si>
  <si>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</si>
  <si>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</si>
  <si>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</si>
  <si>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</si>
  <si>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Единица измерения</t>
  </si>
  <si>
    <t>баллов</t>
  </si>
  <si>
    <t>Республика Северная Осетия - Алания</t>
  </si>
  <si>
    <t>Место по федеральному округу</t>
  </si>
  <si>
    <t>место</t>
  </si>
  <si>
    <t>Ссылка на источник данных</t>
  </si>
  <si>
    <t>№ п/п</t>
  </si>
  <si>
    <t>Вопросы и варианты ответов</t>
  </si>
  <si>
    <t>Баллы</t>
  </si>
  <si>
    <t>Понижающие коэффициенты</t>
  </si>
  <si>
    <t>Республика Крым</t>
  </si>
  <si>
    <t>г.Севастополь</t>
  </si>
  <si>
    <t>Наименование субъекта                                                  Российской Федерации</t>
  </si>
  <si>
    <t>Итого</t>
  </si>
  <si>
    <t>Наименование субъекта                                               Российской Федерации</t>
  </si>
  <si>
    <t>Максимальный балл</t>
  </si>
  <si>
    <t>К1</t>
  </si>
  <si>
    <t>К2</t>
  </si>
  <si>
    <t>К3</t>
  </si>
  <si>
    <t xml:space="preserve">АНКЕТА ДЛЯ СОСТАВЛЕНИЯ РЕЙТИНГА СУБЪЕКТОВ РОССИЙСКОЙ ФЕДЕРАЦИИ ПО УРОВНЮ ОТКРЫТОСТИ БЮДЖЕТНЫХ ДАННЫХ В 2016 ГОДУ </t>
  </si>
  <si>
    <t>Комментарий к оценке показателя и применению понижающих коэффициентов</t>
  </si>
  <si>
    <r>
      <t xml:space="preserve">К2  </t>
    </r>
    <r>
      <rPr>
        <i/>
        <sz val="9"/>
        <rFont val="Times New Roman"/>
        <family val="1"/>
      </rPr>
      <t>поиск</t>
    </r>
  </si>
  <si>
    <r>
      <t xml:space="preserve">К3           </t>
    </r>
    <r>
      <rPr>
        <i/>
        <sz val="9"/>
        <rFont val="Times New Roman"/>
        <family val="1"/>
      </rPr>
      <t>срок</t>
    </r>
  </si>
  <si>
    <t>Специализированный портал</t>
  </si>
  <si>
    <t>Справочно: источники данных</t>
  </si>
  <si>
    <t>первая</t>
  </si>
  <si>
    <t>г. Севастополь</t>
  </si>
  <si>
    <t>%</t>
  </si>
  <si>
    <t>Место по Российской Федерации</t>
  </si>
  <si>
    <t>Финансовый контроль</t>
  </si>
  <si>
    <t>В целях оценки показателей раздела учитываются сведения, опубликованные в открытом доступе на портале (сайте) органа внешнего государственного финансового контроля субъекта РФ.</t>
  </si>
  <si>
    <t>На портале (сайте) субъекта РФ, предназначенном для публикации бюджетных данных, должен быть установлен баннер (ссылка) на портал (сайт) органа внешнего государственного финансового контроля субъекта РФ. Если баннер (ссылка) не установлен, к соответствующим показателям применяется понижающий коэффициент за затрудненный поиск. Данное требование не исключает других случаев применения указанного понижающего коэффициента.</t>
  </si>
  <si>
    <t>Опубликован ли утвержденный план контрольных мероприятий органа внешнего государственного финансового контроля субъекта РФ на 2016 год?</t>
  </si>
  <si>
    <t>В целях оценки показателя учитываются планы контрольных мероприятий, удовлетворяющие следующим требованиям:</t>
  </si>
  <si>
    <r>
      <t>а)</t>
    </r>
    <r>
      <rPr>
        <i/>
        <sz val="7"/>
        <color indexed="8"/>
        <rFont val="Times New Roman"/>
        <family val="1"/>
      </rPr>
      <t xml:space="preserve">      </t>
    </r>
    <r>
      <rPr>
        <i/>
        <sz val="9"/>
        <color indexed="8"/>
        <rFont val="Times New Roman"/>
        <family val="1"/>
      </rPr>
      <t xml:space="preserve">опубликован официальный документ, утвержденный решением коллегии органа внешнего государственного финансового контроля субъекта РФ или председателем органа внешнего государственного финансового контроля субъекта РФ, в графическом формате, либо указано, каким органом (должностным лицом) утвержден план, дата его утверждения, должность, фамилия и инициалы лица, подписавшего документ; </t>
    </r>
  </si>
  <si>
    <r>
      <t>б)</t>
    </r>
    <r>
      <rPr>
        <i/>
        <sz val="7"/>
        <color indexed="8"/>
        <rFont val="Times New Roman"/>
        <family val="1"/>
      </rPr>
      <t xml:space="preserve">      </t>
    </r>
    <r>
      <rPr>
        <i/>
        <sz val="9"/>
        <color indexed="8"/>
        <rFont val="Times New Roman"/>
        <family val="1"/>
      </rPr>
      <t>в плане указаны наименования контрольных мероприятий с указанием проверяемого объекта или целевого назначения проверяемых средств;</t>
    </r>
  </si>
  <si>
    <r>
      <t>в)</t>
    </r>
    <r>
      <rPr>
        <i/>
        <sz val="7"/>
        <color indexed="8"/>
        <rFont val="Times New Roman"/>
        <family val="1"/>
      </rPr>
      <t xml:space="preserve">      </t>
    </r>
    <r>
      <rPr>
        <i/>
        <sz val="9"/>
        <color indexed="8"/>
        <rFont val="Times New Roman"/>
        <family val="1"/>
      </rPr>
      <t xml:space="preserve">для каждого контрольного мероприятия указан период его проведения (в месяцах или кварталах). </t>
    </r>
  </si>
  <si>
    <t>В случае несоблюдения указанных требований оценка показателя принимает значение 0 баллов.</t>
  </si>
  <si>
    <t>План контрольных мероприятий на 2016 год должен быть опубликован до  01.01.2016 г. В случае установления факта несоблюдения указанного срока применяется понижающий коэффициент за нарушение сроков обеспечения доступа к бюджетным данным. Если на момент проведения мониторинга план не обнаружен, оценка показателя принимает значение 0 баллов.</t>
  </si>
  <si>
    <t>Да, опубликован</t>
  </si>
  <si>
    <t>Нет, не опубликован или не отвечает требованиям</t>
  </si>
  <si>
    <t>Публикуется ли информация о проведенных в 2016 году органом внешнего государственного финансового контроля субъекта РФ контрольных мероприятиях, о выявленных при их проведении нарушениях,  о внесенных представлениях и предписаниях, а также о принятых по ним решениях и мерах?</t>
  </si>
  <si>
    <t>Для оценки показателя опубликованные сведения, как минимум, должны содержать: а) наименование контрольного мероприятия; б) сведения о выявленных при его проведении нарушениях либо об их отсутствии; в) сведения о внесенных представлениях и предписаниях (в случае их внесения). Для  максимальной оценки показателя требуется также публикация сведений о принятых объектом контроля решениях и мерах по направленным ему представлениям и предписаниям.</t>
  </si>
  <si>
    <t xml:space="preserve">В целях оценки показателя учитываются контрольные мероприятия, предусмотренные утвержденным планом мероприятий органа внешнего финансового контроля на 2016 год, срок реализации которых на дату проведения мониторинга завершен. Также учитываются изменения, внесенные в указанный план, в случае, если они опубликованы на дату проведения мониторинга. Если план контрольных мероприятий не опубликован или он не отвечает требованиям, указанным в пункте 11.1 настоящей анкеты, оценка показателя принимает значение 0 баллов. </t>
  </si>
  <si>
    <t xml:space="preserve">Информация о проведенном контрольном мероприятии должна быть опубликована в течении 3-х месяцев с даты завершения контрольного мероприятия, указанного в плане мероприятий органа внешнего финансового контроля на 2016 год. В случае установления факта несоблюдения указанного срока применяется понижающий коэффициент за нарушение сроков обеспечения доступа к бюджетным данным. </t>
  </si>
  <si>
    <t>Да, по результатам всех контрольных мероприятий, предусмотренных планом на 2016 год, информация опубликована, в том числе опубликованы сведения о принятых объектом контроля решениях и мерах по направленным ему представлениям и предписаниям</t>
  </si>
  <si>
    <t>Да, по результатам всех контрольных мероприятий, предусмотренных планом на 2016 год, информация опубликована за исключением сведений о принятых объектом контроля решениях и мерах по направленным ему представлениям и предписаниям</t>
  </si>
  <si>
    <t>Нет, информация не публикуется, или ее публикация носит несистемный характер (публикуются сведения по отдельным контрольным мероприятиям, предусмотренным планом на 2016 год), или опубликованные сведения не отвечают требованиям</t>
  </si>
  <si>
    <t>11.1</t>
  </si>
  <si>
    <t>11.2</t>
  </si>
  <si>
    <t>Исходные данные и оценка показателя 11.1. "Опубликован ли утвержденный план контрольных мероприятий органа внешнего государственного финансового контроля субъекта РФ на 2016 год?"</t>
  </si>
  <si>
    <t>11.1. Опубликован ли утвержденный план контрольных мероприятий органа внешнего государственного финансового контроля субъекта РФ на 2016 год?</t>
  </si>
  <si>
    <t>Оценка показателя 11.1</t>
  </si>
  <si>
    <t>Опубликован, но не отвечает требованиям</t>
  </si>
  <si>
    <t>Нет, не опубликован</t>
  </si>
  <si>
    <t>Характеристики опубликованного документа</t>
  </si>
  <si>
    <t>опубликован официальный документ</t>
  </si>
  <si>
    <t xml:space="preserve">Соответствие опубликованного документа требованиям </t>
  </si>
  <si>
    <t xml:space="preserve">Опубликован ли план в открытом доступе </t>
  </si>
  <si>
    <t>в плане указаны наименования мероприятий с указанием проверяемого объекта или целевого назначения проверяемых средств</t>
  </si>
  <si>
    <t>для каждого мероприятия указан период его проведения в месяцах или кварталах</t>
  </si>
  <si>
    <r>
      <t xml:space="preserve">Важным элементом бюджетного процесса является государственный финансовый контроль, призванный обеспечить законность, рациональность и эффективность использования государственных средств. В разделе оценивается открытость данных о деятельности органов внешнего государственного финансового контроля субъектов РФ. Показатели раздела в полной мере согласуются с требованиями Бюджетного кодекса РФ, Федерального закона от 9 февраля 2009 г. № 8-ФЗ «Об обеспечении доступа к информации о деятельности государственных органов и органов местного самоуправления», </t>
    </r>
    <r>
      <rPr>
        <i/>
        <sz val="9"/>
        <color indexed="8"/>
        <rFont val="Times New Roman"/>
        <family val="1"/>
      </rPr>
      <t>Федерального закона от 7 февраля 2011 г. № 6-ФЗ «Об общих принципах организации и деятельности контрольно-счетных органов субъектов Российской Федерации и муниципальных образований».</t>
    </r>
  </si>
  <si>
    <t>Наличие на портале, где публикуются бюджетные данные, баннера (ссылки) на портал органа внешнего государственного финансового контроля</t>
  </si>
  <si>
    <t>Сайт органа внешнего государственного финансового контроля</t>
  </si>
  <si>
    <t>Сайт финоргана или страница для публикации бюджетных данных на сайте исполнительных органов (в случае отсутствия сайта финоргана)</t>
  </si>
  <si>
    <t>Исходные данные и оценка показателя 11.2. "Публикуется ли информация о проведенных в 2016 году органом внешнего государственного финансового контроля субъекта РФ контрольных мероприятиях, о выявленных при их проведении нарушениях,  о внесенных представлениях и предписаниях, а также о принятых по ним решениях и мерах??"</t>
  </si>
  <si>
    <t>11.2. Публикуется ли информация о проведенных в 2016 году органом внешнего государственного финансового контроля субъекта РФ контрольных мероприятиях, о выявленных при их проведении нарушениях,  о внесенных представлениях и предписаниях, а также о принятых по ним решениях и мерах?</t>
  </si>
  <si>
    <t>Да, информация опубликована, в том числе опубликованы сведения о принятых объектом контроля решениях и мерах по направленным ему представлениям и предписаниям</t>
  </si>
  <si>
    <t>Да, информация опубликована за исключением сведений о принятых объектом контроля решениях и мерах по направленным ему представлениям и предписаниям</t>
  </si>
  <si>
    <t>Публикация носит несистемный характер (публикуются сведения по отдельным контрольным мероприятиям, предусмотренным планом на 2016 год), или опубликованные сведения не отвечают требованиям</t>
  </si>
  <si>
    <t>Нет, информация не публикуется</t>
  </si>
  <si>
    <t>Наименование мероприятия</t>
  </si>
  <si>
    <t>Сведения о выявленных нарушениях или их отсутствии</t>
  </si>
  <si>
    <t>Сведения о внесенных представлениях и предписаниях</t>
  </si>
  <si>
    <t>Сведения о принятых объектом контроля решениях и мерах по направленным представлениям и предписаниям</t>
  </si>
  <si>
    <t>Количество контрольных мероприятий, срок реализации которых, согласно плану, завершается в 1 полугодии 2016 года</t>
  </si>
  <si>
    <t>Дата проведения мониторинга</t>
  </si>
  <si>
    <t xml:space="preserve">Опубликован ли план контрольнгых мероприятий на 2016 год в открытом доступе </t>
  </si>
  <si>
    <t>Наличие в составе опубликованной по результатам контрольных мероприятий сведений</t>
  </si>
  <si>
    <t>Итого баллов по разделу 11</t>
  </si>
  <si>
    <t>% от максимального количества баллов по разделу 11</t>
  </si>
  <si>
    <t>http://beldepfin.ru/</t>
  </si>
  <si>
    <t>http://ns.bryanskoblfin.ru/Show/Category/?ItemId=26</t>
  </si>
  <si>
    <t>http://www.gfu.vrn.ru/</t>
  </si>
  <si>
    <t>http://df.ivanovoobl.ru/</t>
  </si>
  <si>
    <t>http://depfin.adm44.ru/index.aspx</t>
  </si>
  <si>
    <t>http://adm.rkursk.ru/index.php?id=37</t>
  </si>
  <si>
    <t>http://mf.mosreg.ru/</t>
  </si>
  <si>
    <t>http://orel-region.ru/index.php?head=20&amp;part=25</t>
  </si>
  <si>
    <t>http://minfin.ryazangov.ru/</t>
  </si>
  <si>
    <t>http://fin.tmbreg.ru/</t>
  </si>
  <si>
    <t>http://www.tverfin.ru/</t>
  </si>
  <si>
    <t>http://minfin.tularegion.ru/</t>
  </si>
  <si>
    <t>http://findep.mos.ru/</t>
  </si>
  <si>
    <t>http://minfin.karelia.ru/vopros-otvet/</t>
  </si>
  <si>
    <t>http://www.minfin.rkomi.ru/</t>
  </si>
  <si>
    <t>http://www.df35.ru/</t>
  </si>
  <si>
    <t>http://finance.lenobl.ru/</t>
  </si>
  <si>
    <t>http://www.novkfo.ru/</t>
  </si>
  <si>
    <t>http://finance.pskov.ru/</t>
  </si>
  <si>
    <t>http://www.fincom.spb.ru/cf/main.htm</t>
  </si>
  <si>
    <t>http://dfei.adm-nao.ru/</t>
  </si>
  <si>
    <t>http://minfin01-maykop.ru/Menu/Page/1</t>
  </si>
  <si>
    <t>http://minfinkubani.ru/</t>
  </si>
  <si>
    <t>https://minfin.astrobl.ru/node</t>
  </si>
  <si>
    <t>http://minfin.e-dag.ru/</t>
  </si>
  <si>
    <t>http://www.mfri.ru/</t>
  </si>
  <si>
    <t>http://minfin09.ru/</t>
  </si>
  <si>
    <t>http://www.minfinchr.ru/</t>
  </si>
  <si>
    <t>https://minfin.bashkortostan.ru/</t>
  </si>
  <si>
    <t>http://mari-el.gov.ru/minfin/Pages/main.aspx</t>
  </si>
  <si>
    <t>http://minfin.tatarstan.ru/</t>
  </si>
  <si>
    <t>http://mfur.ru/</t>
  </si>
  <si>
    <t>http://gov.cap.ru/?gov_id=22</t>
  </si>
  <si>
    <t>http://mfin.permkrai.ru/</t>
  </si>
  <si>
    <t>http://www.minfin.kirov.ru/</t>
  </si>
  <si>
    <t>http://mf.nnov.ru/</t>
  </si>
  <si>
    <t>http://minfin.orb.ru/</t>
  </si>
  <si>
    <t>http://www.saratov.gov.ru/gov/auth/minfin/</t>
  </si>
  <si>
    <t>http://www.finupr.kurganobl.ru/</t>
  </si>
  <si>
    <t>http://www.minfin74.ru/</t>
  </si>
  <si>
    <t>http://www.minfin-altai.ru/</t>
  </si>
  <si>
    <t>http://www.minfintuva.ru/</t>
  </si>
  <si>
    <t>http://www.r-19.ru/authorities/ministry-of-finance-of-the-republic-of-khakassia/common/</t>
  </si>
  <si>
    <t>http://fin22.ru/</t>
  </si>
  <si>
    <t>http://минфин.забайкальскийкрай.рф/</t>
  </si>
  <si>
    <t>http://minfin.krskstate.ru/</t>
  </si>
  <si>
    <t>http://www.mfnso.nso.ru/</t>
  </si>
  <si>
    <t>http://www.findep.org/</t>
  </si>
  <si>
    <t>http://minfin.sakha.gov.ru/</t>
  </si>
  <si>
    <t>http://www.kamgov.ru/minfin</t>
  </si>
  <si>
    <t>http://primorsky.ru/authorities/executive-agencies/departments/finance/</t>
  </si>
  <si>
    <t>http://minfin.49gov.ru/</t>
  </si>
  <si>
    <t>http://sakhminfin.ru/</t>
  </si>
  <si>
    <t>http://ufin48.ru/Menu/Page/1</t>
  </si>
  <si>
    <t>http://budget.mosreg.ru/</t>
  </si>
  <si>
    <t>http://portal.tverfin.ru/portal/Menu/Page/24</t>
  </si>
  <si>
    <t>http://dfto.ru/</t>
  </si>
  <si>
    <t>http://budget.mos.ru/</t>
  </si>
  <si>
    <t>http://budget.lenobl.ru/new/</t>
  </si>
  <si>
    <t>http://b4u.gov-murman.ru/index.php#idMenu=1</t>
  </si>
  <si>
    <t>http://portal.novkfo.ru/Show/Reception</t>
  </si>
  <si>
    <t>http://www.minfin34.ru/</t>
  </si>
  <si>
    <t>http://minfin.donland.ru:8088/</t>
  </si>
  <si>
    <t>http://portal.minfinrd.ru/Menu/Page/1</t>
  </si>
  <si>
    <t>http://budget.cap.ru/Menu/Page/1</t>
  </si>
  <si>
    <t>http://budget.permkrai.ru/</t>
  </si>
  <si>
    <t>http://saratov.ifinmon.ru/</t>
  </si>
  <si>
    <t>http://info.mfural.ru/ebudget/Menu/Page/1</t>
  </si>
  <si>
    <t>http://monitoring.yanao.ru/yamal/index.php?option=com_content&amp;view=article&amp;id=299&amp;Itemid=717</t>
  </si>
  <si>
    <t>http://budget.govrb.ru/ebudget/Menu/Page/1</t>
  </si>
  <si>
    <t>http://openbudget.gfu.ru/</t>
  </si>
  <si>
    <t>http://budget.sakha.gov.ru/ebudget/Menu/Page/215</t>
  </si>
  <si>
    <t>https://minfin.khabkrai.ru/forum/</t>
  </si>
  <si>
    <t>http://iis.minfin.49gov.ru/ebudget/Show/Content/51?ItemId=59</t>
  </si>
  <si>
    <t>http://openbudget.sakhminfin.ru/Menu/Page/272</t>
  </si>
  <si>
    <t>http://www.belksp.ru/</t>
  </si>
  <si>
    <t>Да</t>
  </si>
  <si>
    <t>http://kspkostroma.ru/</t>
  </si>
  <si>
    <t>http://ksp.mosreg.ru/content/plan-raboty</t>
  </si>
  <si>
    <t>http://ksp.mosreg.ru/</t>
  </si>
  <si>
    <t>http://belksp.ru/</t>
  </si>
  <si>
    <t>http://www.ksp-vrn.ru/activity/activity1</t>
  </si>
  <si>
    <t>http://ksp37.ru/plan.aspx</t>
  </si>
  <si>
    <t>http://ksp46.ru/work/arrangements/</t>
  </si>
  <si>
    <t>http://www.ksp48.ru/detksp/plan/</t>
  </si>
  <si>
    <t>http://www.ksp-orel.ru/plan-raboty/</t>
  </si>
  <si>
    <t>http://www.ksp62.ru/functions/plan/</t>
  </si>
  <si>
    <t>http://ksp.tmbreg.ru/18/20.html</t>
  </si>
  <si>
    <t>http://www.sptulobl.ru/activities/plan/</t>
  </si>
  <si>
    <t>http://www.kspalata76.yarregion.ru/Info/Plan.html</t>
  </si>
  <si>
    <t>http://ksp.karelia.ru/index.php?option=com_content&amp;view=article&amp;id=59&amp;Itemid=38</t>
  </si>
  <si>
    <t>http://ksp.rkomi.ru/left/deyat/plans/</t>
  </si>
  <si>
    <t>http://www.kspvo.ru/activitiesp/arrangement/</t>
  </si>
  <si>
    <t>http://www.kspmo.ru/?view=plan</t>
  </si>
  <si>
    <t>http://spno.nov.ru/index.php?option=com_content&amp;task=view&amp;id=280</t>
  </si>
  <si>
    <t>http://www.sp-po.ru/activity/control/</t>
  </si>
  <si>
    <t>http://kspra.ru/page.php?id=26</t>
  </si>
  <si>
    <t>http://ksp-ao.ru/flats_sold/plans_work/</t>
  </si>
  <si>
    <t>http://sp-rc.ru/%D0%B4%D0%B5%D1%8F%D1%82%D0%B5%D0%BB%D1%8C%D0%BD%D0%BE%D1%81%D1%82%D1%8C/%D0%BF%D0%BB%D0%B0%D0%BD%D1%8B-%D0%B4%D0%B5%D1%8F%D1%82%D0%B5%D0%BB%D1%8C%D0%BD%D0%BE%D1%81%D1%82%D0%B8/</t>
  </si>
  <si>
    <t>http://kspri.ru/index.php/plan-raboty</t>
  </si>
  <si>
    <t>http://www.kspkbr.ru/index.php/2012-06-22-11-50-48/plan-raboty-kontrolno-schetnoj-palaty</t>
  </si>
  <si>
    <t>http://spchr.ru/</t>
  </si>
  <si>
    <t>http://kspstav.ru/content/plan-raboty-ksp-sk</t>
  </si>
  <si>
    <t>http://марийэл.рф/gsp/Pages/plans.aspx</t>
  </si>
  <si>
    <t>http://www.sp.e-mordovia.ru/plan-raboty.html</t>
  </si>
  <si>
    <t>http://www.gkk.udmurt.ru/inspections/plan/</t>
  </si>
  <si>
    <t>http://gov.cap.ru/SiteMap.aspx?gov_id=108&amp;id=85747</t>
  </si>
  <si>
    <t>http://ksppk.ru/index.php/otkrytye-dannye/plan-raboty</t>
  </si>
  <si>
    <t>http://sp.orb.ru/pages/activity/plan.html</t>
  </si>
  <si>
    <t>http://sp-penza.ru/the-activities-of-the-chamber/work-plan/</t>
  </si>
  <si>
    <t>http://spuo.ru/activity/plan/</t>
  </si>
  <si>
    <t>http://kspkurgan.ru/plan</t>
  </si>
  <si>
    <t>http://spso66.ru/deyatelnost/plan-raboty-schetnoj-palaty/</t>
  </si>
  <si>
    <t>http://rfspto.ru/?page_id=1119</t>
  </si>
  <si>
    <t>http://www.sphmao.ru/about/activities/planning.php</t>
  </si>
  <si>
    <t>https://spyanao.ru/deyatelnost/planyi-rabotyi-schetnoj-palatyi/</t>
  </si>
  <si>
    <t>http://ksp04.ru/deyatelnost/plan-raboty-na-god</t>
  </si>
  <si>
    <t>http://sp03.ru/work/3</t>
  </si>
  <si>
    <t>http://sprt17.ru/?cat=8</t>
  </si>
  <si>
    <t>http://www.ksp19.ru/worck_p.html</t>
  </si>
  <si>
    <t>http://kspzab.ru/plan_of_action/</t>
  </si>
  <si>
    <t>http://spkrk.ru/index.php?option=com_content&amp;view=article&amp;id=16&amp;Itemid=17</t>
  </si>
  <si>
    <t>http://www.ksp.nso.ru/page/30</t>
  </si>
  <si>
    <t>http://www.kspomskobl.ru/plans.html</t>
  </si>
  <si>
    <t>http://ksp-amur.ru/year_plan/</t>
  </si>
  <si>
    <t>http://spsakh.ru/work.php</t>
  </si>
  <si>
    <t>http://palata.chukotka.ru/index.php/deyatelnost/plan-rabot</t>
  </si>
  <si>
    <t>Нет</t>
  </si>
  <si>
    <t>http://www.kspbo.ru/deyatelnost/plan-deyatelnosti</t>
  </si>
  <si>
    <t>http://www.kspbo.ru/</t>
  </si>
  <si>
    <t>http://www.spvo.ru/activity/plans.html</t>
  </si>
  <si>
    <t>http://www.spvo.ru/</t>
  </si>
  <si>
    <t>http://www.ksp-vrn.ru/</t>
  </si>
  <si>
    <t>http://ksp37.ru/</t>
  </si>
  <si>
    <t>http://www.admoblkaluga.ru/sub/control_palata/</t>
  </si>
  <si>
    <t>http://www.admoblkaluga.ru/sub/control_palata/activities/2016/</t>
  </si>
  <si>
    <t>http://kspkostroma.ru/deyatelnost/plany/god2016</t>
  </si>
  <si>
    <t>http://ksp46.ru/</t>
  </si>
  <si>
    <t>http://www.ksp48.ru/</t>
  </si>
  <si>
    <t>http://www.ksp-orel.ru/</t>
  </si>
  <si>
    <t>http://www.finsmol.ru/start</t>
  </si>
  <si>
    <t>http://ksp67.ru/</t>
  </si>
  <si>
    <t>http://ksp67.ru/index.php/deyatelnost/plany-rabot/plan-raboty-2016</t>
  </si>
  <si>
    <t>http://ksp.tmbreg.ru/</t>
  </si>
  <si>
    <t>http://kspto.ru/index.php/act/plans/2016</t>
  </si>
  <si>
    <t>http://kspto.ru/</t>
  </si>
  <si>
    <t>http://www.sptulobl.ru/</t>
  </si>
  <si>
    <t>http://www.yarregion.ru/depts/depfin/default.aspx</t>
  </si>
  <si>
    <t>http://www.kspalata76.yarregion.ru/</t>
  </si>
  <si>
    <t>http://www.ksp.mos.ru/ru/work/work_plan_year/work_plan_2016/index.php</t>
  </si>
  <si>
    <t>http://www.ksp.mos.ru/</t>
  </si>
  <si>
    <t>http://ksp.karelia.ru/index.php?option=com_content&amp;view=frontpage&amp;Itemid=1</t>
  </si>
  <si>
    <t>http://ksp.rkomi.ru/</t>
  </si>
  <si>
    <t>http://kspao.ru/Activities/PlansOfActivities/</t>
  </si>
  <si>
    <t>http://kspao.ru/</t>
  </si>
  <si>
    <t>http://www.kspvo.ru/</t>
  </si>
  <si>
    <t>http://ksp39.ru/</t>
  </si>
  <si>
    <t>http://ksp39.ru/index.php?option=com_content&amp;view=category&amp;id=41&amp;Itemid=81</t>
  </si>
  <si>
    <t>http://www.ksplo.ru/plan_2016</t>
  </si>
  <si>
    <t>http://www.ksplo.ru/</t>
  </si>
  <si>
    <t>http://www.kspmo.ru/</t>
  </si>
  <si>
    <t>http://spno.nov.ru/</t>
  </si>
  <si>
    <t>http://ksp.org.ru/rubric/153/na-2016-god</t>
  </si>
  <si>
    <t>http://ksp.org.ru/</t>
  </si>
  <si>
    <t>http://kspra.ru/page.php?id=1</t>
  </si>
  <si>
    <t>http://ksp.kalmregion.ru/index.htm</t>
  </si>
  <si>
    <t>http://ksp.kalmregion.ru/plans.htm</t>
  </si>
  <si>
    <t>http://sp-rc.ru/</t>
  </si>
  <si>
    <t>http://ksp-ao.ru/</t>
  </si>
  <si>
    <t>http://www.ksp34.ru/activity/plans/plan_rabotyi_na_2016_god/</t>
  </si>
  <si>
    <t>http://www.ksp34.ru/</t>
  </si>
  <si>
    <t>http://www.ksp61.ru/</t>
  </si>
  <si>
    <t>http://kspsev.ru/</t>
  </si>
  <si>
    <t>http://kspsev.ru/index6.html</t>
  </si>
  <si>
    <t>http://www.spdag.ru/</t>
  </si>
  <si>
    <t>http://kspri.ru/</t>
  </si>
  <si>
    <t>http://www.kspkbr.ru/</t>
  </si>
  <si>
    <t>http://www.kspkchr.ru/page/page64.html</t>
  </si>
  <si>
    <t>http://kspstav.ru/</t>
  </si>
  <si>
    <t>http://ksp02.ru/</t>
  </si>
  <si>
    <t>http://www.sp.e-mordovia.ru/</t>
  </si>
  <si>
    <t>http://www.sprt.tatar/articles/6/68/90</t>
  </si>
  <si>
    <t>http://www.gkk.udmurt.ru/</t>
  </si>
  <si>
    <t>http://ksppk.ru/</t>
  </si>
  <si>
    <t>http://www.ksp43.ru/</t>
  </si>
  <si>
    <t>http://www.ksp43.ru/work-plans</t>
  </si>
  <si>
    <t>http://mf.nnov.ru:8025/</t>
  </si>
  <si>
    <t>http://ksp.r52.ru/ru/9/271/</t>
  </si>
  <si>
    <t>http://ksp.r52.ru/</t>
  </si>
  <si>
    <t>http://sp.orb.ru/</t>
  </si>
  <si>
    <t>http://sp-penza.ru/</t>
  </si>
  <si>
    <t>http://www.kspkchr.ru/</t>
  </si>
  <si>
    <t>http://www.kspkuban.ru/</t>
  </si>
  <si>
    <t>http://xn--80azebj.xn--p1ai/</t>
  </si>
  <si>
    <t>http://xn--80azebj.xn--p1ai/index1-3.html</t>
  </si>
  <si>
    <t>http://www.sp-po.ru/</t>
  </si>
  <si>
    <t>http://www.ksp62.ru/</t>
  </si>
  <si>
    <t>http://sp.samregion.ru/</t>
  </si>
  <si>
    <t>http://spso.ucoz.ru/</t>
  </si>
  <si>
    <t>http://spso.ucoz.ru/index/plan_raboty_2016_god/0-98</t>
  </si>
  <si>
    <t>http://spuo.ru/</t>
  </si>
  <si>
    <t>http://kspkurgan.ru/</t>
  </si>
  <si>
    <t>http://minfin.midural.ru/</t>
  </si>
  <si>
    <t>http://spso66.ru/</t>
  </si>
  <si>
    <t>http://rfspto.ru/</t>
  </si>
  <si>
    <t>http://www.ksp74.ru/document.php?name=Plan_16</t>
  </si>
  <si>
    <t>http://www.ksp74.ru/</t>
  </si>
  <si>
    <t>http://www.depfin.admhmao.ru/</t>
  </si>
  <si>
    <t>http://www.sphmao.ru/</t>
  </si>
  <si>
    <t>http://www.open.minfin-altai.ru/</t>
  </si>
  <si>
    <t>http://ksp04.ru/</t>
  </si>
  <si>
    <t>http://sp03.ru/</t>
  </si>
  <si>
    <t>http://sprt17.ru/</t>
  </si>
  <si>
    <t>http://www.ksp19.ru/</t>
  </si>
  <si>
    <t>http://www.ach22.ru/</t>
  </si>
  <si>
    <t>http://kspzab.ru/</t>
  </si>
  <si>
    <t>http://spkrk.ru/index.php</t>
  </si>
  <si>
    <t>http://irksp.ru/</t>
  </si>
  <si>
    <t>http://irksp.ru/?page_id=109</t>
  </si>
  <si>
    <t>http://kspko.ru/</t>
  </si>
  <si>
    <t>http://budget.omsk.ifinmon.ru/</t>
  </si>
  <si>
    <t>http://www.kspomskobl.ru/</t>
  </si>
  <si>
    <t>http://audit.tomsk.ru/deyatelnost/plan_rabot/plan-raboty-2016/</t>
  </si>
  <si>
    <t>https://schetnaja-palata.sakha.gov.ru/Plan-raboti</t>
  </si>
  <si>
    <t>http://ksp41.ru/</t>
  </si>
  <si>
    <t>http://ksp41.ru/deyatelnost-ksp/plan-raboty/file/135-plan-na-2016-god</t>
  </si>
  <si>
    <t>http://ksp25.ru/</t>
  </si>
  <si>
    <t>http://ksp25.ru/working/2016_god/</t>
  </si>
  <si>
    <t>http://ksp27.ru/</t>
  </si>
  <si>
    <t>http://ksp27.ru/workplans</t>
  </si>
  <si>
    <t>http://ksp-amur.ru/</t>
  </si>
  <si>
    <t>http://spmagadan.ru/</t>
  </si>
  <si>
    <t>http://spsakh.ru/</t>
  </si>
  <si>
    <t>http://palata.chukotka.ru/</t>
  </si>
  <si>
    <t>http://www.spdag.ru/activities</t>
  </si>
  <si>
    <t>Нет данных</t>
  </si>
  <si>
    <t>http://www.kspbo.ru/deyatelnost/kontrolnaya-deyatelnost</t>
  </si>
  <si>
    <t>http://dtf.avo.ru/; http://dtf.avo.ru/index.php?option=com_content&amp;view=category&amp;layout=blog&amp;id=98&amp;Itemid=188</t>
  </si>
  <si>
    <t xml:space="preserve">Да </t>
  </si>
  <si>
    <t>Да (для 3 из 7)</t>
  </si>
  <si>
    <t>http://www.spvo.ru/activity/meropr/2016/</t>
  </si>
  <si>
    <t>Применен понижающий коэффициент за затрудненный поиск, так как на сайте, где публикуются бюджетные данные, отсутствует баннер на сайт КСП.</t>
  </si>
  <si>
    <t>http://ksp37.ru/reports.aspx?page=2&amp;cat=1&amp;type=</t>
  </si>
  <si>
    <t>04.10.2016 (с учетом письма)</t>
  </si>
  <si>
    <t>http://www.admoblkaluga.ru/sub/finan/; http://admoblkaluga.ru/main/society/goven/</t>
  </si>
  <si>
    <t xml:space="preserve">Нет </t>
  </si>
  <si>
    <t>http://www.admoblkaluga.ru/sub/control_palata/activities/2016/checkmeasures.php</t>
  </si>
  <si>
    <t>http://kspkostroma.ru/deyatelnost/control/god2016</t>
  </si>
  <si>
    <t>22 (73%)</t>
  </si>
  <si>
    <t>15 (83%)</t>
  </si>
  <si>
    <t>Не отвечает требованиям</t>
  </si>
  <si>
    <t>http://www.admlip.ru/economy/finances/vnutrenniy-gosudarstvennyy-finansovyy-kontrol/; http://ufin48.ru/Menu/Page/1</t>
  </si>
  <si>
    <t>Нет (для контрольных мероприятий)</t>
  </si>
  <si>
    <t>План не содержит сведений о конкретном периоде осуществления контрольного мероприятия.</t>
  </si>
  <si>
    <t>нет</t>
  </si>
  <si>
    <t>http://www.ksp48.ru/detksp/kontrolmer/</t>
  </si>
  <si>
    <t>http://nb44.ru/ (не актуализируется с 07.2016 г.)</t>
  </si>
  <si>
    <t>http://minfin.gov-murman.ru/</t>
  </si>
  <si>
    <t>http://minfin.rk.gov.ru/</t>
  </si>
  <si>
    <t>http://sevastopol.gov.ru/</t>
  </si>
  <si>
    <t>http://mfrno-a.ru/</t>
  </si>
  <si>
    <t>http://www.minfinrm.ru/</t>
  </si>
  <si>
    <t>http://budget.orb.ru/</t>
  </si>
  <si>
    <t>http://finance.pnzreg.ru/</t>
  </si>
  <si>
    <t>http://minfin-samara.ru/</t>
  </si>
  <si>
    <t>http://admtyumen.ru/ogv_ru/finance/finance/bugjet.htm; http://admtyumen.ru/ogv_ru/gov/administrative/finance_department/general_information/more.htm?id=10293778@cmsArticle</t>
  </si>
  <si>
    <t>http://budget17.ru/# (не актуализируется)</t>
  </si>
  <si>
    <t>http://gfu.ru/</t>
  </si>
  <si>
    <t>http://mf.omskportal.ru/</t>
  </si>
  <si>
    <t>https://minfin.khabkrai.ru/portal/Menu/Page/1</t>
  </si>
  <si>
    <t>http://ksp.mosreg.ru/node/714</t>
  </si>
  <si>
    <t>Да (для 1 из 8, а также по мероприятиям прошлых лет)</t>
  </si>
  <si>
    <t>http://www.ksp-orel.ru/kontrolnaya-deyatelnost/</t>
  </si>
  <si>
    <t>8 (67%)</t>
  </si>
  <si>
    <t>Да (минимум информации)</t>
  </si>
  <si>
    <t>Да (для отдельных мероприятиятий)</t>
  </si>
  <si>
    <t>Раздел сайта находится на модерации.</t>
  </si>
  <si>
    <t>Количество контрольных мероприятий, проведенных в 1 полугодии 2016 года, по результатам которых опубликована информация в открытом доступе</t>
  </si>
  <si>
    <t>http://www.ksp62.ru/functions/checkinfo/</t>
  </si>
  <si>
    <t>http://ksp67.ru/index.php/deyatelnost/plany-rabot-6</t>
  </si>
  <si>
    <t>http://ksp.tmbreg.ru/18/58/331.html</t>
  </si>
  <si>
    <t>3 (75%)</t>
  </si>
  <si>
    <t>Да (для 2 из 3, а также по отдельным мероприятиям 2015 г.)</t>
  </si>
  <si>
    <t>06.10.2016 (с учетом письма)</t>
  </si>
  <si>
    <t>05.10.2016 (с учетом письма)</t>
  </si>
  <si>
    <t>http://kspto.ru/act/activity/control/2016</t>
  </si>
  <si>
    <t xml:space="preserve">Применен понижающий коэффициент за затрудненный поиск, так как на сайте, где публикуются бюджетные данные, отсутствует баннер на сайт КСП. Применен понижающий коэффициент за несоблюдение сроков обеспечения доступа к бюджетным данным, так как по состоянию на 04.10.2016 г. опубликована информация о результатах 83% мероприятий, предусмотренных планом контрольной деятельности на 1 полугодие 2016 г. (отсутствуют данные орезультатах мероприятий 2.1.1.11, 2.3.1.13, 2.4.1.13 плана). </t>
  </si>
  <si>
    <t>Применен понижающий коэффициент за несоблюдение сроков обеспечения доступа к бюджетным данным, так как по состоянию на 04.10.2016 г. опубликована информация о результатах 73% мероприятий, предусмотренных планом контрольной деятельности на 1 полугодие 2016 г. (отсутствуют данные по п. 1.4.1, 1.4.6, 1.9, 1.11.1.14 плана; по пунктам  1.1.10, 1.3.1, 1.4.2 плана есть ссылки, но они не активны).</t>
  </si>
  <si>
    <t xml:space="preserve">Применен понижающий коэффициент за затрудненный поиск, так как на сайте, где публикуются бюджетные данные, отсутствует баннер на сайт КСП. Применен понижающий коэффициент за несоблюдение сроков обеспечения доступа к бюджетным данным, так как по состоянию на 05.10.2016 г. опубликована информация о результатах 67% мероприятий, предусмотренных планом контрольной деятельности на 1 полугодие 2016 г. (отсутствуют данные по п. 1.3, 4.6.1, 4.6.2, 4.6.8 плана). </t>
  </si>
  <si>
    <t>Применен понижающий коэффициент за несоблюдение сроков обеспечения доступа к бюджетным данным, так как по состоянию на 05.10.2016 г. опубликована информация о результатах 75% мероприятий, предусмотренных планом контрольной деятельности на 1 полугодие 2016 г. (отсутствуют данные по п. 1.3.1.).</t>
  </si>
  <si>
    <t>2 (50%)</t>
  </si>
  <si>
    <t>http://www.sptulobl.ru/activities/control/; http://www.sptulobl.ru/activities/solving-problems/</t>
  </si>
  <si>
    <t>http://www.kspalata76.yarregion.ru/Info_kmo.html</t>
  </si>
  <si>
    <t>5 (83%)</t>
  </si>
  <si>
    <t>Да (для мероприятий, реализованных ранее 2016 г.)</t>
  </si>
  <si>
    <t>Применен понижающий коэффициент за несоблюдение сроков обеспечения доступа к бюджетным данным, так как по состоянию на 06.10.2016 г. опубликована информация о результатах 83% мероприятий, предусмотренных планом контрольной деятельности на 1 полугодие 2016 г. (отсутствуют данные по п.38 плана); сведения о принятых решения и мерах по результатам контроля публикуются с большим лагом по времени (только данные мероприятий, реализованных ранее 2016 г.).</t>
  </si>
  <si>
    <t>07.10.2016 (с учетом письма)</t>
  </si>
  <si>
    <t>10.10.2016 (с учетом письма)</t>
  </si>
  <si>
    <t>11.10.2016 (с учетом письма)</t>
  </si>
  <si>
    <t>12.10.2016 (с учетом письма)</t>
  </si>
  <si>
    <t>13.10.2016 (с учетом письма)</t>
  </si>
  <si>
    <t>14.10.2016 (с учетом письма)</t>
  </si>
  <si>
    <t>17.10.2016 (с учетом письма)</t>
  </si>
  <si>
    <t>18.10.2016 (с учетом письма)</t>
  </si>
  <si>
    <t>Да (полугодие)</t>
  </si>
  <si>
    <t>Да (квартал)</t>
  </si>
  <si>
    <t>Да (месяц)</t>
  </si>
  <si>
    <t>http://ksp.karelia.ru/index.php?option=com_content&amp;view=article&amp;id=10&amp;Itemid=18</t>
  </si>
  <si>
    <t>7 (100%)</t>
  </si>
  <si>
    <t>8 (100%)</t>
  </si>
  <si>
    <t>17 (100%)</t>
  </si>
  <si>
    <t>3 (100%)</t>
  </si>
  <si>
    <t>http://ksp.rkomi.ru/left/news/</t>
  </si>
  <si>
    <t>http://dvinaland.ru/-c5otv0t5</t>
  </si>
  <si>
    <t>План не содержит сведений о конкретном периоде осуществления контрольного мероприятия. Применен понижающий коэффициент за затрудненный поиск, так как на сайте, где публикуются бюджетные данные, отсутствует баннер на сайт КСП.</t>
  </si>
  <si>
    <t>http://kspao.ru/Activities/ControlActivities/2016/; http://kspao.ru/Activities/FixingProblemsInControlActivities/</t>
  </si>
  <si>
    <t>Нет данных (всего на 2016 год - 33)</t>
  </si>
  <si>
    <t>Нет данных (опубликован перечень основных мероприятий, в котором 8 контрольных мероприятий на год)</t>
  </si>
  <si>
    <t>Не опубликован план контрольных мероприятий на 2016 год. Из опубликованных данных не ясно, на каком основании и когда проведено контрольное мероприятие. Отсутствуют сведения о выявленных конкретных нарушениях.</t>
  </si>
  <si>
    <t>http://ksp46.ru/work/test-actions/; http://ksp46.ru/work/predstavleniya-predpisaniya/</t>
  </si>
  <si>
    <t>В плане контрольных мероприятий на 2016 год отсутствует информация о периоде проведения мероприятия, что не позволяет провести оценку показателя. Из опубликованных сведений не ясно, когда и на каком основании (план контрольной деятельности, внеплановая проверка) проведено контрольное мероприятие, а также когда опубликованы данные о его результатах.</t>
  </si>
  <si>
    <t>Да (8 из 12)</t>
  </si>
  <si>
    <t>http://www.kspvo.ru/activitiesp/km/</t>
  </si>
  <si>
    <t>http://minfin39.ru/index.php</t>
  </si>
  <si>
    <t>Не опубликован план контрольных мероприятий на 2016 год. Из опубликованных данных не ясно, на каком основании и когда проведено контрольное мероприятие. Применен понижающий коэффициент за затрудненный поиск, так как на сайте, где публикуются бюджетные данные, отсутствует баннер на сайт КСП.</t>
  </si>
  <si>
    <t>http://www.ksplo.ru/proverka_otchet</t>
  </si>
  <si>
    <t>Информация о реализации контрольных мероприятий, предусмотренных планом контрольной деятельности на 2016 год, в открытом доступе не опубликована.  Из опубликованных данных не ясно, на каком основании и когда проведено контрольное мероприятие.</t>
  </si>
  <si>
    <t>http://www.kspmo.ru/?view=topic; http://www.kspmo.ru/?view=report</t>
  </si>
  <si>
    <t>7 (88%)</t>
  </si>
  <si>
    <t>Да (для 3 из 7, а также по мероприятиям 2015 и 2014 гг.)</t>
  </si>
  <si>
    <t>http://spno.nov.ru/content/view/414/23/</t>
  </si>
  <si>
    <t>Дата проведения мониторинга (вторая)</t>
  </si>
  <si>
    <t>5 (28%)</t>
  </si>
  <si>
    <t>Публикация сведений носит несистемный характер. По состоянию на 07.10.2016 г. опубликованы сведения о результатах 28% контрольных мероприятий, предусмотренных планом контрольной деятельности на 2016 год, со сроком выполнения в 1 полугодии 2016 г. Публикуемые сведения не содержат данных о внесенных представлениях и предписаниях.</t>
  </si>
  <si>
    <t>Применен понижающий коэффициент за затрудненный поиск, так как на сайте, где публикуются бюджетные данные, отсутствует баннер на сайт СП.</t>
  </si>
  <si>
    <t>Публикация сведений носит несистемный характер. По состоянию на 07.10.2016 г. опубликованы сведения о результатах 50% контрольных мероприятий, предусмотренных планом контрольной деятельности на 2016 год, со сроком выполнения в 1 полугодии 2016 г. (отсутствуют данные по п. 6,7 раздела II плана).</t>
  </si>
  <si>
    <t>Публикация сведений носит несистемный характер. По состоянию на 07.10.2016 г. опубликованы сведения о результатах 50% контрольных мероприятий, предусмотренных планом контрольной деятельности на 2016 год, со сроком выполнения в 1 полугодии 2016 г. (нет данных по п.1 (ссылка не открывается) и п.4 плана). Применен понижающий коэффициент за затрудненный поиск, так как на сайте, где публикуются бюджетные данные, отсутствует баннер на сайт СП.</t>
  </si>
  <si>
    <t>http://kspra.ru/page.php?id=240</t>
  </si>
  <si>
    <t>Да (для 2 из 3, а также по мероприятиям прошлых лет)</t>
  </si>
  <si>
    <t>5 (100%)</t>
  </si>
  <si>
    <t>http://ksp.kalmregion.ru/control.htm</t>
  </si>
  <si>
    <t>http://ksp.org.ru/rubric/633200016/Kontrolno-revizionnaya-deyatelnost</t>
  </si>
  <si>
    <t>http://спнао.рф/index1-4.html</t>
  </si>
  <si>
    <t>http://www.ksp.mos.ru/ru/work/measures/</t>
  </si>
  <si>
    <t>Нет данных (всего на год - 24 мероприятия)</t>
  </si>
  <si>
    <t>В плане контрольных мероприятий на 2016 год отсутствует информация о конкретном периоде проведения мероприятия, что не позволяет провести оценку показателя. Публикация сведений носит несистемный характер. Применен понижающий коэффициент за затрудненный поиск, так как на сайте, где публикуются бюджетные данные, отсутствует баннер на сайт КСП.</t>
  </si>
  <si>
    <t>http://sp-rc.ru/%d0%b4%d0%b5%d1%8f%d1%82%d0%b5%d0%bb%d1%8c%d0%bd%d0%be%d1%81%d1%82%d1%8c/%d1%8d%d0%ba%d1%81%d0%bf%d0%b5%d1%80%d1%82%d0%bd%d0%be-%d0%b0%d0%bd%d0%b0%d0%bb%d0%b8%d1%82%d0%b8%d1%87%d0%b5%d1%81%d0%ba%d0%b8%d0%b5-%d0%bc%d0%b5%d1%80%d0%be%d0%bf%d1%80%d0%b8%d1%8f%d1%82%d0%b8%d1%8f/</t>
  </si>
  <si>
    <t>http://openbudget23region.ru/sajty-krasnodarskogo-kraya</t>
  </si>
  <si>
    <t>http://www.kspkuban.ru/catalog/?ctg_id=709</t>
  </si>
  <si>
    <t>Да (для 9 из 14, а также по мероприятиям прошлых лет)</t>
  </si>
  <si>
    <t>http://ksp-ao.ru/km/km-e/</t>
  </si>
  <si>
    <t>http://volgafin.volganet.ru/; http://volgafin.volganet.ru/current-activity/analytics/5841/</t>
  </si>
  <si>
    <t>Обнаружить ссылку на сайт КСП затруднительно.</t>
  </si>
  <si>
    <t>7 (78%)</t>
  </si>
  <si>
    <t>http://ksp34.ru/activity/control_measures/2016_god2/; http://www.ksp34.ru/activity/reports/</t>
  </si>
  <si>
    <t>Да (для мероприятий прошлых лет, в составе отчета о деятельности)</t>
  </si>
  <si>
    <t>Применен понижающий коэффициент за несоблюдение сроков обеспечения доступа к бюджетным данным, так как по состоянию на 07.10.2016 г. опубликована информация о результатах 88% мероприятий, предусмотренных планом контрольной деятельности на 1 полугодие 2016 г. (отсутствуют данные по п.10, раздел II плана); сведения о принятых решениях и мерах по результатам контроля публикуются с большим лагом по времени (только данные мероприятий, реализованных ранее 2016 г.). Сведения о представлениях и предписаниях публикуются в разделе "Годовой отчет" (наименование раздела не соответствует содержанию документов).</t>
  </si>
  <si>
    <t xml:space="preserve">Применен понижающий коэффициент за несоблюдение сроков обеспечения доступа к бюджетным данным, так как по состоянию на 10.10.2016 г. опубликована информация о результатах 78% мероприятий, предусмотренных планом контрольной деятельности на 1 полугодие 2016 г. (отсутствуют данные по 3.14, 3.18 плана). Сведения о принятых решениях и мерах по результатам контроля публикуются с большим лагом по времени, в составе отчета о работе КСП за прошедший год. </t>
  </si>
  <si>
    <t>http://www.minfin.donland.ru/; http://www.minfin.donland.ru/p_1474469933</t>
  </si>
  <si>
    <t>http://www.ksp61.ru/work/plans/; http://www.ksp61.ru/work/checks/</t>
  </si>
  <si>
    <t>Да (месяц; в квартальных планах)</t>
  </si>
  <si>
    <t>Применен понижающий коэффициент за затрудненный поиск, так как сведения о проведении контрольных мероприятий в разрезе кварталов (квартальные планы) публикуются в разделе "Проверки" при наличии раздела "Планы работ" (где опубликован годовой план).</t>
  </si>
  <si>
    <t>http://ob.sev.gov.ru/dokumenty/finansovyj-kontrol</t>
  </si>
  <si>
    <t>Применен понижающий коэффициент за затрудненный поиск, так как по баннеру (ссылке) со специализированного портала осуществляется переход на пустую страницу. План мероприятий КСП опубликован на специализированном портале "Открытый бюджет города Севастополя", но отсутствует на сайте КСП.</t>
  </si>
  <si>
    <t>http://kspsev.ru/index20.html#</t>
  </si>
  <si>
    <t>Применен понижающий коэффициент за затрудненный поиск, так как по баннеру (ссылке) со специализированного портала осуществляется переход на пустую страницу.</t>
  </si>
  <si>
    <t>http://www.ksp61.ru/work/checks/</t>
  </si>
  <si>
    <t>16 (80%)</t>
  </si>
  <si>
    <t>http://www.spdag.ru/activities/14</t>
  </si>
  <si>
    <t>http://ksp-ao.ru/flats_sold/kontrolnuemeropriyatiya/</t>
  </si>
  <si>
    <t>http://kspri.ru/index.php/informatsionnyj-byulleten</t>
  </si>
  <si>
    <t>Не опубликован план контрольных мероприятий на 2016 год. Применен понижающий коэффициент за затрудненный поиск, так как на сайте, где публикуются бюджетные данные, отсутствует баннер на сайт КСП.</t>
  </si>
  <si>
    <t>Не опубликован план контрольных мероприятий на 2016 год. В бюллетене за 2016 год опубликована информация о мероприятиях за 2015 год. Применен понижающий коэффициент за затрудненный поиск, так как на сайте, где публикуются бюджетные данные, отсутствует баннер на сайт КСП.</t>
  </si>
  <si>
    <t>http://pravitelstvo.kbr.ru/oigv/minfin/poleznye_ssylki.php</t>
  </si>
  <si>
    <t>13 (100%)</t>
  </si>
  <si>
    <t>Да (8 из 13)</t>
  </si>
  <si>
    <t>http://www.kspkbr.ru/index.php/2012-06-22-11-50-48/materialy-kontrolnykh-meropriyatij/53-o-palate/1595-materialy-kontrolnykh-meropriyatij-2016-goda-2</t>
  </si>
  <si>
    <t>http://www.kspkchr.ru/page/page51.html</t>
  </si>
  <si>
    <t>http://ksp-alania.ru/?page_id=33</t>
  </si>
  <si>
    <t>http://ksp-alania.ru/</t>
  </si>
  <si>
    <t>http://ksp-alania.ru/?page_id=37</t>
  </si>
  <si>
    <t>Сайт КСП не загружается. В письме дана ссылка на документ, который не является общедоступным (нет в открытом доступе). Применен понижающий коэффициент за затрудненный поиск, так как на сайте, где публикуются бюджетные данные, отсутствует баннер на сайт КСП.</t>
  </si>
  <si>
    <t>не загружается</t>
  </si>
  <si>
    <t>Сайт КСП не загружается. Применен понижающий коэффициент за затрудненный поиск, так как на сайте, где публикуются бюджетные данные, отсутствует баннер на сайт КСП.</t>
  </si>
  <si>
    <t>http://www.mfsk.ru</t>
  </si>
  <si>
    <t>http://openbudsk.ru/</t>
  </si>
  <si>
    <t>http://forcitizens.ru/</t>
  </si>
  <si>
    <t>http://kspstav.ru/content/informacija-o-kontrolnyh-meroprijatijah</t>
  </si>
  <si>
    <t>4 (24%)</t>
  </si>
  <si>
    <t>Публикация сведений носит несистемный характер. По состоянию на 11.10.2016 г. опубликованы сведения о результатах 24% контрольных мероприятий, предусмотренных планом контрольной деятельности на 2016 год, со сроком выполнения в 1 полугодии 2016 г.</t>
  </si>
  <si>
    <t xml:space="preserve">Публикация сведений носит несистемный характер. По состоянию на 10.10.2016 г. опубликованы отдельные сведения о результатах 2-х контрольных мероприятий, которые по плану должны быть завершены во 2 полугодии 2016 года; сведения  о результатах запланированных на 1 полугодие 2016 г. контрольных мероприятий не опубликованы. </t>
  </si>
  <si>
    <t>http://www.ksp02.ru/deyatelnost/plan-raboty.php</t>
  </si>
  <si>
    <t xml:space="preserve">План опубликован после 31.08.2016 г. </t>
  </si>
  <si>
    <t>10 (63%)</t>
  </si>
  <si>
    <t>http://ksp02.ru/deyatelnost/informatsiya-o-provedennykh-kontrolnykh-i-ekspertno-analiticheskikh-meropriyatiyakh-o-vyyavlennykh-p.php</t>
  </si>
  <si>
    <t>Не опубликован план контрольных мероприятий на 2016 год, что не позволяет провести оценку показателя и сделать вывод о системности публикации данных.</t>
  </si>
  <si>
    <t>В плане контрольных мероприятий на 2016 год отсутствует информация о периоде проведения мероприятия, что не позволяет провести оценку показателя и сделать вывод о системности публикации данных. Из опубликованных сведений не ясно, когда и на каком основании (план контрольной деятельности, внеплановая проверка) проведено контрольное мероприятие.</t>
  </si>
  <si>
    <t>http://марийэл.рф/gsp/Pages/main.aspx</t>
  </si>
  <si>
    <t>Да (поквартальный, с указанием месяцев)</t>
  </si>
  <si>
    <t>5 (71%)</t>
  </si>
  <si>
    <t>Применен понижающий коэффициент за затрудненный поиск, так как на сайте, где публикуются бюджетные данные, отсутствует баннер на сайт СП. Применен понижающий коэффициент за несоблюдение сроков обеспечения доступа к бюджетным данным, так как по состоянию на 11.10.2016 г. опубликована информация о результатах 71% контрольных мероприятий, предусмотренных планом контрольной деятельности на 1 полугодие 2016 г. (отсутствуют данные по п.2.18 плана 1 квартала, п.2.6 плана 2 квартала).</t>
  </si>
  <si>
    <t>http://марийэл.рф/gsp/Pages/kontr_mer2016.aspx</t>
  </si>
  <si>
    <t>http://www.sp.e-mordovia.ru/informatsiya-o-kontrolnykh-meropriyatiyakh.html</t>
  </si>
  <si>
    <t>Применен понижающий коэффициент за несоблюдение сроков обеспечения доступа к бюджетным данным, так как по состоянию на 11.10.2016 г. опубликована информация о результатах 63% контрольных мероприятий, предусмотренных планом контрольной деятельности на 1 полугодие 2016 г. (отсутствуют данные по п.2.1.2, 2.2.1, 2.3.2, 2.4.1, 2.5.1, 2.6.17).</t>
  </si>
  <si>
    <t>http://www.sprt.tatar/</t>
  </si>
  <si>
    <t>http://www.sprt.tatar/articles/6/77</t>
  </si>
  <si>
    <t>14 (100%)</t>
  </si>
  <si>
    <t>Применен понижающий коэффициент за несоблюдение сроков обеспечения доступа к бюджетным данным, так как по состоянию на 11.10.2016 г. опубликована информация о результатах 78% контрольных мероприятий, предусмотренных планом контрольной деятельности на 1 полугодие 2016 г. (отсутствуют данные по п.2.2, 2.3).</t>
  </si>
  <si>
    <t>http://www.gkk.udmurt.ru/inspections/control/index.php; http://www.gkk.udmurt.ru/inspections/result_control/untitled.php</t>
  </si>
  <si>
    <t>Нет (по существу принятых мер информация отсутствует)</t>
  </si>
  <si>
    <t>http://gov.cap.ru/?gov_id=108</t>
  </si>
  <si>
    <t>12 (100%)</t>
  </si>
  <si>
    <t>http://gov.cap.ru/SiteMap.aspx?gov_id=108&amp;id=2215446</t>
  </si>
  <si>
    <t>Да (квартал, полугодие)</t>
  </si>
  <si>
    <t>7 (41%)</t>
  </si>
  <si>
    <t>http://ksppk.ru/index.php/otkrytye-dannye/kontrolno-revizionnaya-deyatelnost-ksp/122-otchety-2016; http://ksppk.ru/index.php/otkrytye-dannye/kontrolno-revizionnaya-deyatelnost-ksp/51-predstavleniya</t>
  </si>
  <si>
    <t>Нет (несистемно)</t>
  </si>
  <si>
    <t xml:space="preserve">Не опубликован план контрольных мероприятий на 2016 год, что не позволяет провести оценку показателя. </t>
  </si>
  <si>
    <t>http://www.ksp43.ru/control-and-analytical?start=0; http://www.ksp43.ru/result_of_monitoring</t>
  </si>
  <si>
    <t>Нет данных (не ясно, когда осуществлены проверки)</t>
  </si>
  <si>
    <t>17 (74%)</t>
  </si>
  <si>
    <t>http://ksp.r52.ru/ru/11/</t>
  </si>
  <si>
    <t>Применен понижающий коэффициент за несоблюдение сроков обеспечения доступа к бюджетным данным, так как по состоянию на 12.10.2016 г. опубликована информация о результатах 74% контрольных мероприятий, предусмотренных планом контрольной деятельности на 1 полугодие 2016 г. (отсутствуют данные по п.1.2, 1.4, 1.10, 1.14, 1.19, 1.42 плана).</t>
  </si>
  <si>
    <t>22 (100%)</t>
  </si>
  <si>
    <t>http://sp.orb.ru/pages/activity/kontrol.html; http://www.sp.orb.ru/pages/activity/otchet_kvartal.html#</t>
  </si>
  <si>
    <t>4 (80%)</t>
  </si>
  <si>
    <t>http://sp-penza.ru/the-activities-of-the-chamber/information-about-control-and-expert-analytical-activities/</t>
  </si>
  <si>
    <t>Применен понижающий коэффициент за несоблюдение сроков обеспечения доступа к бюджетным данным, так как по состоянию на 13.10.2016 г. опубликована информация о результатах 80% контрольных мероприятий, предусмотренных планом контрольной деятельности на 1 полугодие 2016 г. (отсутствуют данные по п.6 раздела II плана).</t>
  </si>
  <si>
    <t>http://sp.samregion.ru/activity/</t>
  </si>
  <si>
    <t>Не опубликован план контрольных мероприятий на 2016 год, что не позволяет провести оценку показателя и сделать вывод о системности публикации сведений о результатах контрольных мероприятий. Опубликованные данные не содержат сведений о внесенных представлениях и предписаниях. Применен понижающий коэффициент за затрудненный поиск, так как на сайте, где публикуются бюджетные данные, отсутствует баннер на сайт КСП.</t>
  </si>
  <si>
    <t>Да (месяц в квартальных планах)</t>
  </si>
  <si>
    <t>5 (63%)</t>
  </si>
  <si>
    <t>http://spso.ucoz.ru/index/kontrolnye_meroprijatija/0-40, раздел "Отчеты"</t>
  </si>
  <si>
    <t>Опубликованные данные не содержат сведений о внесенных представлениях и предписаниях. Опубликованы сведения по 63% мероприятий, запланированных на 1 полугодие.</t>
  </si>
  <si>
    <t>http://ufo.ulntc.ru/, http://ufo.ulntc.ru/index.php?mgf=ref&amp;unformat=1&amp;slep=net</t>
  </si>
  <si>
    <t>http://spuo.ru/activity/events/</t>
  </si>
  <si>
    <t>11 (69%)</t>
  </si>
  <si>
    <t>Применен понижающий коэффициент за несоблюдение сроков обеспечения доступа к бюджетным данным, так как по состоянию на 13.10.2016 г. опубликована информация о результатах 69% контрольных мероприятий, предусмотренных планом контрольной деятельности на 1 полугодие 2016 г. (отсутствуют данные по п.2.8, 2.12, 2.13, 2.14, 2.16 плана).</t>
  </si>
  <si>
    <t>2 (67%)</t>
  </si>
  <si>
    <t>Применен понижающий коэффициент за затрудненный поиск, так как на сайте, где публикуются бюджетные данные, отсутствует баннер на сайт КСП. Применен понижающий коэффициент за несоблюдение сроков обеспечения доступа к бюджетным данным, так как по состоянию на 13.10.2016 г. опубликована информация о результатах 67% контрольных мероприятий, предусмотренных планом контрольной деятельности на 1 полугодие 2016 г. (отсутствуют данные по п.7 плана).</t>
  </si>
  <si>
    <t>http://kspkurgan.ru/auditing</t>
  </si>
  <si>
    <t>http://spso66.ru/deyatelnost/kontrolno-revizionnaya-deyatelnost/</t>
  </si>
  <si>
    <t>Применен понижающий коэффициент за несоблюдение сроков обеспечения доступа к бюджетным данным, так как по состоянию на 13.10.2016 г. опубликована информация о результатах 52% контрольных мероприятий, предусмотренных планом контрольной деятельности на 1 полугодие 2016 г. (отсутствуют данные по п.1,14,22,29,30 плана).</t>
  </si>
  <si>
    <t>17 (77%)</t>
  </si>
  <si>
    <t>http://rfspto.ru/?page_id=49</t>
  </si>
  <si>
    <t>В сводном виде</t>
  </si>
  <si>
    <t>Нет (частично)</t>
  </si>
  <si>
    <t>В плане контрольных мероприятий на 2016 год отсутствует информация о периоде проведения мероприятия, что не позволяет провести оценку показателя. Опубликованные сведения о результатах контрольных мероприятий содержат выборочные сведения о выявленных нарушениях и недостатках; сведения о внесенных представлениях и предписаниях представлены в сводном виде, без привязки к конкретному мероприятию.</t>
  </si>
  <si>
    <t>http://www.ksp74.ru/list.php?cat=audrep2016</t>
  </si>
  <si>
    <t>В плане контрольных мероприятий на 2016 год отсутствует информация о периоде проведения мероприятия, что не позволяет провести оценку показателя. Применен понижающий коэффициент за затрудненный поиск, так как наименования результатов контрольных мероприятий не содержат сведений об их содержании.</t>
  </si>
  <si>
    <t>http://www.sphmao.ru/about/activities/checkresults.php; http://www.sphmao.ru/about/activities/quarterly_information.php</t>
  </si>
  <si>
    <t>5 (36%)</t>
  </si>
  <si>
    <t>http://www.yamalfin.ru/; http://www.yamalfin.ru/index.php?option=com_content&amp;view=article&amp;id=637&amp;Itemid=68</t>
  </si>
  <si>
    <t>https://spyanao.ru/</t>
  </si>
  <si>
    <t>https://spyanao.ru/deyatelnost/kontrolnaya-i-ekspertno-analiticheskaya-deyatelnost/ekspertno-analiticheskie-meropriyatiya/2016-god/</t>
  </si>
  <si>
    <t>2 (22%)</t>
  </si>
  <si>
    <t>Публикация сведений носит несистемный характер: по состоянию на 14.10.2016 г. опубликована информация о результатах 22% контрольных мероприятий, предусмотренных планом контрольной деятельности на 1 полугодие 2016 г. (отсутствуют данные по п.5.1,6.2,6.4,7.1,7.4,7.7,8.1 плана).</t>
  </si>
  <si>
    <t>Публикация сведений носит несистемный характер: по состоянию на 14.10.2016 г. опубликована информация о результатах 36% контрольных мероприятий, предусмотренных планом контрольной деятельности на 1 полугодие 2016 г. (отсутствуют данные по п.1.3,2.2,2.3,3.2.2,3.4.1,3.6.1,7,8,12 раздела 1 плана). Применен понижающий коэффициент за затрудненный поиск, так как сведения о результатах большей части контрольных мероприятий содержатся только в информации о деятельности СП за квартал и отсутствуют в разделе "Результаты проведенных проверок".</t>
  </si>
  <si>
    <t>http://минфинрб.рф/</t>
  </si>
  <si>
    <t>8 (89%)</t>
  </si>
  <si>
    <t>http://www.sp03.ru/work/krd</t>
  </si>
  <si>
    <t>Применен понижающий коэффициент за несоблюдение сроков обеспечения доступа к бюджетным данным, так как по состоянию на 14.10.2016 г. опубликована информация о результатах 89% мероприятий, предусмотренных планом контрольной деятельности на 1 полугодие 2016 г.  (отсутствуют данные по п. 43 плана).</t>
  </si>
  <si>
    <t>Нет данных (сайт не загружается)</t>
  </si>
  <si>
    <t>http://sprt17.ru/?cat=6</t>
  </si>
  <si>
    <t xml:space="preserve">Не опубликован план контрольных мероприятий на 2016 год, что не позволяет провести оценку показателя и сделать вывод о системности публикации сведений о результатах контрольных мероприятий. </t>
  </si>
  <si>
    <t>http://sp.samregion.ru/activity/topicaly/</t>
  </si>
  <si>
    <t>http://www.ksp19.ru/worck_r.html</t>
  </si>
  <si>
    <t>http://www.ach22.ru/index.php/2013-01-31-07-00-31/2014-09-28-13-19-28</t>
  </si>
  <si>
    <t>5 (38%)</t>
  </si>
  <si>
    <t>http://www.ach22.ru/index.php/2013-01-31-07-00-31/2014-09-28-13-21-49; http://www.ach22.ru/index.php/2013-01-31-07-00-31/2014-09-28-13-22-31</t>
  </si>
  <si>
    <t>Публикация сведений носит несистемный характер: по состоянию на 14.10.2016 г. опубликована информация о результатах 38% контрольных мероприятий, предусмотренных планом контрольной деятельности на 1 полугодие 2016 г. (отсутствуют данные по п.1.3.7,1.3.8,1.3.15,1.3.16,1.3.21,1.3.24,1.3.25,1.3.25/1 плана).</t>
  </si>
  <si>
    <t>http://kspzab.ru/control/</t>
  </si>
  <si>
    <t>Частично</t>
  </si>
  <si>
    <t>Да (по большему количеству мероприятий, чем опубликовано результатов)</t>
  </si>
  <si>
    <t>http://spkrk.ru/index.php?option=com_content&amp;view=category&amp;layout=blog&amp;id=14&amp;Itemid=31; http://spkrk.ru/index.php?option=com_content&amp;view=article&amp;id=20&amp;Itemid=22</t>
  </si>
  <si>
    <t>По состоянию на 17.10.2016 г. сведения о результатах контрольных мероприятий, проведенных в 2016 г., отсутствуют.</t>
  </si>
  <si>
    <t>12 (86%)</t>
  </si>
  <si>
    <t>Применен понижающий коэффициент за несоблюдение сроков обеспечения доступа к бюджетным данным, так как по состоянию на 17.10.2016 г. опубликована информация о результатах 86% мероприятий, предусмотренных планом контрольной деятельности на 1 полугодие 2016 г.  (отсутствуют данные по п.7 раздела I, п.7 раздела II плана).</t>
  </si>
  <si>
    <t>http://irksp.ru/?page_id=952; http://irksp.ru/?page_id=113</t>
  </si>
  <si>
    <t>http://www.ofukem.ru/content/view/2424/179/</t>
  </si>
  <si>
    <t>http://www.kspko.ru/pages/inform</t>
  </si>
  <si>
    <t>http://www.kspnso.ru/</t>
  </si>
  <si>
    <t>http://www.ksp.nso.ru/news?field_tags_tid[]=12</t>
  </si>
  <si>
    <t>http://kspko.ru/pages/otchety</t>
  </si>
  <si>
    <t>Да (полугодие; месяц)</t>
  </si>
  <si>
    <t>http://kspomskobl.ru/2016rezul.html; http://kspomskobl.ru/prinmerii.html</t>
  </si>
  <si>
    <t>41 (82%)</t>
  </si>
  <si>
    <t>Применен понижающий коэффициент за несоблюдение сроков обеспечения доступа к бюджетным данным, так как по состоянию на 17.10.2016 г. опубликована информация о результатах 82% мероприятий, предусмотренных планом контрольной деятельности на 1 полугодие 2016 г.  (отсутствуют данные по п.1.4, 1.32,1.42, 1.48, 1.59, 1.60, 1.81,1.86, 1.87 плана).</t>
  </si>
  <si>
    <t>http://www.findep.org/finansoviy-kontrol.html</t>
  </si>
  <si>
    <t>http://open.findep.org/ (не загружается)</t>
  </si>
  <si>
    <t>http://audit.tomsk.ru/deyatelnost/plan_rabot/plan-raboty-2016/kontrolnye-meropriyatiya-2016.php</t>
  </si>
  <si>
    <t>https://schetnaja-palata.sakha.gov.ru/informatsija-o-kontrolnyh-meroprijatijah-v-2016-goda; https://schetnaja-palata.sakha.gov.ru/2016-god11</t>
  </si>
  <si>
    <t>http://openbudget.kamgov.ru/ (не загружается)</t>
  </si>
  <si>
    <t>http://ksp41.ru/deyatelnost-ksp/kontrolnaya</t>
  </si>
  <si>
    <t>http://ebudget.primorsky.ru/Menu/Page/341</t>
  </si>
  <si>
    <t>http://minfin.kalmregion.ru/</t>
  </si>
  <si>
    <t>http://www.ksp25.ru/working/</t>
  </si>
  <si>
    <t>Нет данных (по 7 мероприятиям опубликованы сведения с начала 2016 г.)</t>
  </si>
  <si>
    <t>http://ksp27.ru/information</t>
  </si>
  <si>
    <t>Да (16 из 17)</t>
  </si>
  <si>
    <t>Да (для 9 из 22 и по мероприятиям прошлых лет)</t>
  </si>
  <si>
    <t>Да (для 6 из 16)</t>
  </si>
  <si>
    <t>Да (для 2 из 3)</t>
  </si>
  <si>
    <t>Да  (для 3 из 14 и по мероприятиям прошлых лет)</t>
  </si>
  <si>
    <t>Да (для 4 из 5)</t>
  </si>
  <si>
    <t>Да (для 3 из 9)</t>
  </si>
  <si>
    <t>6 (67%)</t>
  </si>
  <si>
    <t>Применен понижающий коэффициент за несоблюдение сроков обеспечения доступа к бюджетным данным, так как по состоянию на 17.10.2016 г. опубликована информация о результатах 83% мероприятий, предусмотренных планом контрольной деятельности на 1 полугодие 2016 г.  (отсутствуют данные по п.2.37 плана).</t>
  </si>
  <si>
    <t>Применен понижающий коэффициент за несоблюдение сроков обеспечения доступа к бюджетным данным, так как по состоянию на 18.10.2016 г. опубликована информация о результатах 67% мероприятий, предусмотренных планом контрольной деятельности на 1 полугодие 2016 г.  (отсутствуют данные по п.2.1.7, 2.4.1, 2.7.1 плана).</t>
  </si>
  <si>
    <t>http://www.fin.amurobl.ru/deyatelnost/gosudarstvennyy-kontrol/finansovyy-kontrol/</t>
  </si>
  <si>
    <t>http://ksp-amur.ru/articles/</t>
  </si>
  <si>
    <t>Да (по отдельным мероприятиям - минимум информации)</t>
  </si>
  <si>
    <t>14 (78%)</t>
  </si>
  <si>
    <t>Применен понижающий коэффициент за несоблюдение сроков обеспечения доступа к бюджетным данным, так как по состоянию на 18.10.2016 г. опубликована информация о результатах 78% мероприятий, предусмотренных планом контрольной деятельности на 1 полугодие 2016 г. (отсутствуют данные по п.2.2, 2.7, 2.8, 2.13 плана). Сведения о принятых объектом контроля решениях и мерах по направленным предписаниям и представлениям не взаимосвязаны с соответствующими контрольными мероприятиями.</t>
  </si>
  <si>
    <t>http://spmagadan.ru/index.php?do=cat&amp;category=plany-rabot</t>
  </si>
  <si>
    <t>http://spmagadan.ru/index.php?do=cat&amp;category=info</t>
  </si>
  <si>
    <t>http://spsakh.ru/work_15.php; http://spsakh.ru/work_18.php</t>
  </si>
  <si>
    <t>Данные о реализации представлений и предписаний до 2014 г.</t>
  </si>
  <si>
    <t>http://www.eao.ru/vlast--1/struktura/</t>
  </si>
  <si>
    <t>http://www.eao.ru/vlast--1/struktura/kontrolno-schetnaya-palata-eao/plany-i-otchety-ksp-eao/</t>
  </si>
  <si>
    <t>http://www.eao.ru/vlast--1/struktura/kontrolno-schetnaya-palata-eao/</t>
  </si>
  <si>
    <t>http://чукотка.рф/directories/regions/</t>
  </si>
  <si>
    <t>Применен понижающий коэффициент за затрудненный поиск, так как сведения публикуются в разделе "Новости" при наличии раздела "Сведения о контрольных мероприятиях"</t>
  </si>
  <si>
    <t>http://palata.chukotka.ru/index.php/novosti</t>
  </si>
  <si>
    <t>План не содержит: а) реквизитов документа; б) сведений о конкретном периоде осуществления контрольного мероприятия. Баннер на сайт КСП обнаружить затруднительно (слева в меню: Основное меню портала - Иные государственные органа Республики Коми - КСП).</t>
  </si>
  <si>
    <t xml:space="preserve">Несоответствие плана контрольных мероприятий требованиям (отсутствие реквизитов документа и сведений о конкретном периоде проведения мероприятия) не позволяет провести оценку показателя. </t>
  </si>
  <si>
    <t>План не содержит сведений о конкретном периоде осуществления контрольного мероприятия. Ссылка на КСП в контексте финансового контроля отсутствует (есть в раделе "Бюджетный процесс", http://dvinaland.ru/budget/-10jkuhjr).</t>
  </si>
  <si>
    <t>В плане контрольных мероприятий на 2016 год отсутствует информация о конкретном периоде проведения мероприятия, что не позволяет провести оценку показателя. Ссылка на КСП в контексте финансового контроля отсутствует (есть в раделе "Бюджетный процесс", http://dvinaland.ru/budget/-10jkuhjr).</t>
  </si>
  <si>
    <t>Обнаружить баннер на сайт КСП затруднительно (вверху слева "Каталог информационных ресурсов - Органы власти - Счетная палата).</t>
  </si>
  <si>
    <t>Обнаружить баннер на сайт КСП затруднительно (вверху слева "Каталог информационных ресурсов - Органы власти - Счетная палата). Применен понижающий коэффициент за несоблюдение сроков обеспечения доступа к бюджетным данным, так как по состоянию на 10.10.2016 г. опубликована информация о результатах 80% мероприятий, предусмотренных планом контрольной деятельности на 1 полугодие 2016 г. (отсутствуют данные по п.1.1.12, 1.1.15, 1.1.18, 1.1.19).</t>
  </si>
  <si>
    <t>Обнаружить ссылку на сайт КСП затруднительно (Главная - Докмуенты - Годовые планы работ КСП (в массиве данных))</t>
  </si>
  <si>
    <t>В бюллетене за 2016 год опубликована информация о мероприятиях за 2015 год. Обнаружить ссылку на сайт КСП затруднительно (Главная - Докмуенты - Годовые планы работ КСП (в массиве данных)).</t>
  </si>
  <si>
    <t>Обнаружить ссылку на сайт СП затруднительно: вверху справа "Официальный сайт Республики Татарстан"-"Органы власти и организации"-"Счетная палата РТ"</t>
  </si>
  <si>
    <t>Не опубликован план контрольных мероприятий на 2016 год, что не позволяет провести оценку показателя. Обнаружить ссылку на сайт СП затруднительно: вверху справа "Официальный сайт Республики Татарстан"-"Органы власти и организации"-"Счетная палата РТ"</t>
  </si>
  <si>
    <t>Публикация сведений носит несистемный характер. По состоянию на 12.10.2016 г. опубликованы сведения о результатах 41% контрольных мероприятий, предусмотренных планом контрольной деятельности на 2016 год, со сроком выполнения в 1 полугодии 2016 г. К какому мероприятию имеют отношения сведения о выполнении представлений, не ясно. В разделе, где опубликованы данные, на странице отображается информация за 2011 г., а актуальная доступна лишь при раскрытии ссылки "Отчеты".</t>
  </si>
  <si>
    <t>Применен понижающий коэффициент за несоблюдение сроков обеспечения доступа к бюджетным данным, так как по состоянию на 17.10.2016 г. опубликована информация о результатах 80% мероприятий, предусмотренных планом контрольной деятельности на 1 полугодие 2016 г. (отсутствуют данные по п.14 плана, указано "для служебного пользования"). В разделе "Информация о результатах проверок, проведенных в Контрольно-счетной палате Томской области" информация отсутствует.</t>
  </si>
  <si>
    <t>Нет данных (в 1 полугодии 2016 г. опубликована информация по результатам 20 контрольных мероприятий)</t>
  </si>
  <si>
    <t>Нет данных (в 1 полугодии опубликованы сведения по результатам 3 контрольных мероприятий)</t>
  </si>
  <si>
    <t>Нет данных (за истекший период 2016 г. опубликованы сведения о результатах 7 контрольных мероприятий)</t>
  </si>
  <si>
    <t>Нет данных (за истекший период 2016 г. опубликована информация о 10 контрольных мероприятиях, в том числе, выполненных в 2015 году)</t>
  </si>
  <si>
    <t>Нет данных (17 контрольных мероприятий на 2016 год)</t>
  </si>
  <si>
    <t>Нет данных (53 мероприятия на год)</t>
  </si>
  <si>
    <t>Нет данных (по 26 мероприятиям, запланированным на 2016 год, опубликованы сведения)</t>
  </si>
  <si>
    <t>Нет данных (за истекший период 2016 г. опубликована информация о 4 контрольных мероприятиях)</t>
  </si>
  <si>
    <t>Нет данных (за истекший период 2016 г. опубликована информация о 26 контрольных мероприятиях)</t>
  </si>
  <si>
    <t>Нет данных (по 3 мероприятиям опубликованы сведения с начала 2016 г.)</t>
  </si>
  <si>
    <r>
      <t>Мониторинг и оценка показателей раздела проведены в период с 20 сентября по 20 октября 2016 года.</t>
    </r>
    <r>
      <rPr>
        <sz val="9"/>
        <color indexed="10"/>
        <rFont val="Times New Roman"/>
        <family val="1"/>
      </rPr>
      <t xml:space="preserve"> </t>
    </r>
    <r>
      <rPr>
        <sz val="9"/>
        <rFont val="Times New Roman"/>
        <family val="1"/>
      </rPr>
      <t>Оценивалась публикация информации по результатам контрольных мероприятий, срок реализации которых, согласно утвержденному плану, завершается в 1 полугодии 2016 года.</t>
    </r>
  </si>
  <si>
    <t xml:space="preserve">Мониторинг и оценка показателей раздела проведены в период с 15 августа по 20 октября 2016 года. </t>
  </si>
  <si>
    <t>Мониторинг и оценка показателей раздела проведены в период с 15 августа по 20 октября 2016 года.</t>
  </si>
  <si>
    <t xml:space="preserve">Рейтинг субъектов Российской Федерации по разделу 11 "Финансовый контроль" </t>
  </si>
  <si>
    <t>Рейтинг субъектов Российской Федерации по разделу 11 "Финансовый контроль" (группировка по федеральным округам)</t>
  </si>
  <si>
    <t>Не опубликован план контрольных мероприятий на 2016 год, что не позволяет провести оценку показателя и сделать вывод о системности публикации сведений о результатах контрольных мероприятий. Опубликованные сведения о результатах контрольных мероприятий не содержат данных о внесенных представлениях и предписаниях.</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</si>
</sst>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71">
    <font>
      <sz val="11"/>
      <color theme="1"/>
      <name val="Calibri"/>
      <family val="2"/>
    </font>
    <font>
      <sz val="11"/>
      <color indexed="8"/>
      <name val="Calibri"/>
      <family val="2"/>
    </font>
    <font>
      <i/>
      <sz val="9"/>
      <color indexed="8"/>
      <name val="Times New Roman"/>
      <family val="1"/>
    </font>
    <font>
      <b/>
      <sz val="9"/>
      <name val="Times New Roman"/>
      <family val="1"/>
    </font>
    <font>
      <sz val="10"/>
      <name val="Times New Roman"/>
      <family val="1"/>
    </font>
    <font>
      <i/>
      <sz val="9"/>
      <name val="Times New Roman"/>
      <family val="1"/>
    </font>
    <font>
      <sz val="9"/>
      <name val="Times New Roman"/>
      <family val="1"/>
    </font>
    <font>
      <sz val="9"/>
      <color indexed="10"/>
      <name val="Times New Roman"/>
      <family val="1"/>
    </font>
    <font>
      <b/>
      <i/>
      <sz val="9"/>
      <name val="Times New Roman"/>
      <family val="1"/>
    </font>
    <font>
      <i/>
      <sz val="7"/>
      <color indexed="8"/>
      <name val="Times New Roman"/>
      <family val="1"/>
    </font>
    <font>
      <u val="single"/>
      <sz val="11"/>
      <color indexed="12"/>
      <name val="Calibri"/>
      <family val="2"/>
    </font>
    <font>
      <sz val="11"/>
      <name val="Calibri"/>
      <family val="2"/>
    </font>
    <font>
      <sz val="11"/>
      <color indexed="60"/>
      <name val="Calibri"/>
      <family val="2"/>
    </font>
    <font>
      <sz val="8"/>
      <name val="Calibri"/>
      <family val="2"/>
    </font>
    <font>
      <i/>
      <sz val="11"/>
      <name val="Calibri"/>
      <family val="2"/>
    </font>
    <font>
      <b/>
      <sz val="8"/>
      <name val="Calibri"/>
      <family val="2"/>
    </font>
    <font>
      <sz val="11"/>
      <color indexed="8"/>
      <name val="Arial"/>
      <family val="2"/>
    </font>
    <font>
      <sz val="10"/>
      <color indexed="8"/>
      <name val="Arial"/>
      <family val="2"/>
    </font>
    <font>
      <sz val="9"/>
      <color indexed="8"/>
      <name val="Times New Roman"/>
      <family val="1"/>
    </font>
    <font>
      <b/>
      <sz val="11"/>
      <name val="Calibri"/>
      <family val="2"/>
    </font>
    <font>
      <b/>
      <sz val="9"/>
      <color indexed="8"/>
      <name val="Times New Roman"/>
      <family val="1"/>
    </font>
    <font>
      <b/>
      <i/>
      <sz val="9"/>
      <color indexed="8"/>
      <name val="Times New Roman"/>
      <family val="1"/>
    </font>
    <font>
      <sz val="9"/>
      <name val="Calibri"/>
      <family val="2"/>
    </font>
    <font>
      <b/>
      <sz val="10"/>
      <color indexed="8"/>
      <name val="Times New Roman"/>
      <family val="1"/>
    </font>
    <font>
      <b/>
      <sz val="11"/>
      <color indexed="8"/>
      <name val="Times New Roman"/>
      <family val="1"/>
    </font>
    <font>
      <b/>
      <sz val="9"/>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C00000"/>
      <name val="Calibri"/>
      <family val="2"/>
    </font>
    <font>
      <sz val="11"/>
      <color theme="1"/>
      <name val="Arial"/>
      <family val="2"/>
    </font>
    <font>
      <sz val="10"/>
      <color theme="1"/>
      <name val="Arial"/>
      <family val="2"/>
    </font>
    <font>
      <sz val="9"/>
      <color rgb="FF000000"/>
      <name val="Times New Roman"/>
      <family val="1"/>
    </font>
    <font>
      <i/>
      <sz val="9"/>
      <color rgb="FF000000"/>
      <name val="Times New Roman"/>
      <family val="1"/>
    </font>
    <font>
      <i/>
      <sz val="9"/>
      <color theme="1"/>
      <name val="Times New Roman"/>
      <family val="1"/>
    </font>
    <font>
      <sz val="9"/>
      <color theme="1"/>
      <name val="Times New Roman"/>
      <family val="1"/>
    </font>
    <font>
      <b/>
      <sz val="9"/>
      <color theme="1"/>
      <name val="Times New Roman"/>
      <family val="1"/>
    </font>
    <font>
      <b/>
      <i/>
      <sz val="9"/>
      <color rgb="FF000000"/>
      <name val="Times New Roman"/>
      <family val="1"/>
    </font>
    <font>
      <b/>
      <sz val="10"/>
      <color theme="1"/>
      <name val="Times New Roman"/>
      <family val="1"/>
    </font>
    <font>
      <b/>
      <sz val="11"/>
      <color theme="1"/>
      <name val="Times New Roman"/>
      <family val="1"/>
    </font>
    <font>
      <b/>
      <sz val="9"/>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7CAAC"/>
        <bgColor indexed="64"/>
      </patternFill>
    </fill>
    <fill>
      <patternFill patternType="solid">
        <fgColor rgb="FFFDE9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rgb="FFA6A6A6"/>
      </left>
      <right style="thin">
        <color rgb="FFA6A6A6"/>
      </right>
      <top style="thin">
        <color rgb="FFA6A6A6"/>
      </top>
      <bottom style="thin">
        <color rgb="FFA6A6A6"/>
      </bottom>
    </border>
    <border>
      <left style="thin">
        <color rgb="FFA6A6A6"/>
      </left>
      <right style="thin">
        <color rgb="FFA6A6A6"/>
      </right>
      <top/>
      <bottom/>
    </border>
    <border>
      <left style="thin">
        <color rgb="FFA6A6A6"/>
      </left>
      <right style="thin">
        <color rgb="FFA6A6A6"/>
      </right>
      <top style="thin">
        <color rgb="FFA6A6A6"/>
      </top>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rgb="FFA6A6A6"/>
      </left>
      <right style="thin">
        <color rgb="FFA6A6A6"/>
      </right>
      <top/>
      <bottom style="thin">
        <color rgb="FFA6A6A6"/>
      </bottom>
    </border>
    <border>
      <left/>
      <right/>
      <top/>
      <bottom style="thin">
        <color rgb="FFA6A6A6"/>
      </bottom>
    </border>
    <border>
      <left style="thin">
        <color theme="0" tint="-0.3499799966812134"/>
      </left>
      <right style="thin">
        <color theme="0" tint="-0.3499799966812134"/>
      </right>
      <top style="thin">
        <color theme="0" tint="-0.3499799966812134"/>
      </top>
      <bottom/>
    </border>
    <border>
      <left style="thin">
        <color theme="0" tint="-0.3499799966812134"/>
      </left>
      <right style="thin">
        <color theme="0" tint="-0.3499799966812134"/>
      </right>
      <top/>
      <bottom/>
    </border>
    <border>
      <left style="thin">
        <color theme="0" tint="-0.3499799966812134"/>
      </left>
      <right style="thin">
        <color theme="0" tint="-0.3499799966812134"/>
      </right>
      <top/>
      <bottom style="thin">
        <color theme="0" tint="-0.3499799966812134"/>
      </bottom>
    </border>
    <border>
      <left/>
      <right/>
      <top/>
      <bottom style="thin">
        <color theme="0" tint="-0.349979996681213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4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1" fillId="0" borderId="0">
      <alignment/>
      <protection/>
    </xf>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32" borderId="0" applyNumberFormat="0" applyBorder="0" applyAlignment="0" applyProtection="0"/>
  </cellStyleXfs>
  <cellXfs count="151">
    <xf numFmtId="0" fontId="0" fillId="0" borderId="0" xfId="0" applyFont="1" applyAlignment="1">
      <alignment/>
    </xf>
    <xf numFmtId="0" fontId="11" fillId="0" borderId="0" xfId="0" applyFont="1" applyAlignment="1">
      <alignment/>
    </xf>
    <xf numFmtId="0" fontId="59" fillId="0" borderId="0" xfId="0" applyFont="1" applyAlignment="1">
      <alignment/>
    </xf>
    <xf numFmtId="0" fontId="13" fillId="0" borderId="0" xfId="0" applyFont="1" applyAlignment="1">
      <alignment/>
    </xf>
    <xf numFmtId="0" fontId="0" fillId="0" borderId="0" xfId="0" applyFill="1" applyAlignment="1">
      <alignment/>
    </xf>
    <xf numFmtId="0" fontId="4" fillId="0" borderId="0" xfId="0" applyFont="1" applyAlignment="1">
      <alignment/>
    </xf>
    <xf numFmtId="0" fontId="14" fillId="0" borderId="0" xfId="0" applyFont="1" applyAlignment="1">
      <alignment horizontal="center"/>
    </xf>
    <xf numFmtId="0" fontId="11" fillId="0" borderId="0" xfId="0" applyFont="1" applyFill="1" applyAlignment="1">
      <alignment/>
    </xf>
    <xf numFmtId="4" fontId="13" fillId="0" borderId="0" xfId="0" applyNumberFormat="1" applyFont="1" applyAlignment="1">
      <alignment/>
    </xf>
    <xf numFmtId="4" fontId="15" fillId="0" borderId="0" xfId="0" applyNumberFormat="1" applyFont="1" applyAlignment="1">
      <alignment/>
    </xf>
    <xf numFmtId="0" fontId="15" fillId="0" borderId="0" xfId="0" applyFont="1" applyAlignment="1">
      <alignment/>
    </xf>
    <xf numFmtId="0" fontId="11" fillId="0" borderId="0" xfId="0" applyFont="1" applyAlignment="1">
      <alignment wrapText="1"/>
    </xf>
    <xf numFmtId="0" fontId="60" fillId="0" borderId="0" xfId="0" applyFont="1" applyAlignment="1">
      <alignment vertical="center"/>
    </xf>
    <xf numFmtId="0" fontId="61" fillId="0" borderId="0" xfId="0" applyFont="1" applyAlignment="1">
      <alignment vertical="center"/>
    </xf>
    <xf numFmtId="0" fontId="3" fillId="33" borderId="10" xfId="0" applyFont="1" applyFill="1" applyBorder="1" applyAlignment="1">
      <alignment horizontal="center" vertical="center" wrapText="1"/>
    </xf>
    <xf numFmtId="0" fontId="11" fillId="0" borderId="0" xfId="0" applyFont="1" applyAlignment="1">
      <alignment wrapText="1"/>
    </xf>
    <xf numFmtId="0" fontId="62" fillId="0" borderId="11" xfId="0" applyFont="1" applyBorder="1" applyAlignment="1">
      <alignment horizontal="left" vertical="center" wrapText="1" indent="1"/>
    </xf>
    <xf numFmtId="0" fontId="63" fillId="34" borderId="12" xfId="0" applyFont="1" applyFill="1" applyBorder="1" applyAlignment="1">
      <alignment vertical="center" wrapText="1"/>
    </xf>
    <xf numFmtId="0" fontId="64" fillId="35" borderId="12" xfId="0" applyFont="1" applyFill="1" applyBorder="1" applyAlignment="1">
      <alignment vertical="center" wrapText="1"/>
    </xf>
    <xf numFmtId="0" fontId="65" fillId="35" borderId="13" xfId="0" applyFont="1" applyFill="1" applyBorder="1" applyAlignment="1">
      <alignment vertical="center" wrapText="1"/>
    </xf>
    <xf numFmtId="0" fontId="3" fillId="13" borderId="10" xfId="0" applyFont="1" applyFill="1" applyBorder="1" applyAlignment="1">
      <alignment horizontal="left" vertical="center" wrapText="1"/>
    </xf>
    <xf numFmtId="0" fontId="3" fillId="13" borderId="10" xfId="0" applyFont="1" applyFill="1" applyBorder="1" applyAlignment="1">
      <alignment vertical="center" wrapText="1"/>
    </xf>
    <xf numFmtId="0" fontId="6" fillId="0" borderId="10" xfId="0" applyFont="1" applyFill="1" applyBorder="1" applyAlignment="1">
      <alignment horizontal="left" vertical="center" wrapText="1"/>
    </xf>
    <xf numFmtId="0" fontId="3" fillId="13" borderId="10" xfId="0" applyFont="1" applyFill="1" applyBorder="1" applyAlignment="1">
      <alignment horizontal="center" vertical="center"/>
    </xf>
    <xf numFmtId="0" fontId="6" fillId="13" borderId="10" xfId="0" applyFont="1" applyFill="1" applyBorder="1" applyAlignment="1">
      <alignment horizontal="center" vertical="center"/>
    </xf>
    <xf numFmtId="165" fontId="3" fillId="13" borderId="10" xfId="0" applyNumberFormat="1" applyFont="1" applyFill="1" applyBorder="1" applyAlignment="1">
      <alignment horizontal="center" vertical="center"/>
    </xf>
    <xf numFmtId="0" fontId="6" fillId="33" borderId="10" xfId="0" applyFont="1" applyFill="1" applyBorder="1" applyAlignment="1">
      <alignment horizontal="left" vertical="center" wrapText="1"/>
    </xf>
    <xf numFmtId="0" fontId="6" fillId="0" borderId="10" xfId="0" applyFont="1" applyFill="1" applyBorder="1" applyAlignment="1">
      <alignment horizontal="center" vertical="center"/>
    </xf>
    <xf numFmtId="165" fontId="3" fillId="0" borderId="10" xfId="0" applyNumberFormat="1" applyFont="1" applyFill="1" applyBorder="1" applyAlignment="1">
      <alignment horizontal="center" vertical="center"/>
    </xf>
    <xf numFmtId="0" fontId="6" fillId="0" borderId="10" xfId="0" applyFont="1" applyFill="1" applyBorder="1" applyAlignment="1">
      <alignment horizontal="left" vertical="center"/>
    </xf>
    <xf numFmtId="0" fontId="19" fillId="0" borderId="0" xfId="0" applyFont="1" applyAlignment="1">
      <alignment wrapText="1"/>
    </xf>
    <xf numFmtId="0" fontId="5" fillId="33" borderId="10" xfId="0" applyFont="1" applyFill="1" applyBorder="1" applyAlignment="1">
      <alignment horizontal="center" vertical="center" wrapText="1"/>
    </xf>
    <xf numFmtId="0" fontId="6" fillId="13" borderId="10"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xf>
    <xf numFmtId="0" fontId="6" fillId="0" borderId="10" xfId="0" applyFont="1" applyFill="1" applyBorder="1" applyAlignment="1">
      <alignment/>
    </xf>
    <xf numFmtId="0" fontId="6" fillId="0" borderId="10" xfId="0" applyFont="1" applyFill="1" applyBorder="1" applyAlignment="1">
      <alignment horizontal="left"/>
    </xf>
    <xf numFmtId="0" fontId="6" fillId="0" borderId="10" xfId="0" applyFont="1" applyFill="1" applyBorder="1" applyAlignment="1">
      <alignment horizontal="center"/>
    </xf>
    <xf numFmtId="165" fontId="6" fillId="0" borderId="10" xfId="0" applyNumberFormat="1" applyFont="1" applyFill="1" applyBorder="1" applyAlignment="1">
      <alignment horizontal="center" vertical="center"/>
    </xf>
    <xf numFmtId="165" fontId="6" fillId="0" borderId="10" xfId="0" applyNumberFormat="1" applyFont="1" applyFill="1" applyBorder="1" applyAlignment="1">
      <alignment/>
    </xf>
    <xf numFmtId="165" fontId="6" fillId="0" borderId="10" xfId="0" applyNumberFormat="1" applyFont="1" applyFill="1" applyBorder="1" applyAlignment="1">
      <alignment horizontal="center"/>
    </xf>
    <xf numFmtId="0" fontId="3" fillId="13" borderId="10" xfId="0" applyFont="1" applyFill="1" applyBorder="1" applyAlignment="1">
      <alignment horizontal="left" vertical="center"/>
    </xf>
    <xf numFmtId="165" fontId="6" fillId="13" borderId="10" xfId="0" applyNumberFormat="1" applyFont="1" applyFill="1" applyBorder="1" applyAlignment="1">
      <alignment horizontal="center" vertical="center"/>
    </xf>
    <xf numFmtId="0" fontId="6" fillId="33" borderId="10" xfId="0" applyFont="1" applyFill="1" applyBorder="1" applyAlignment="1">
      <alignment vertical="center" wrapText="1"/>
    </xf>
    <xf numFmtId="0" fontId="6" fillId="33" borderId="14"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64" fillId="0" borderId="14" xfId="0" applyFont="1" applyBorder="1" applyAlignment="1">
      <alignment horizontal="center" vertical="center"/>
    </xf>
    <xf numFmtId="0" fontId="3" fillId="13" borderId="14" xfId="0" applyFont="1" applyFill="1" applyBorder="1" applyAlignment="1">
      <alignment vertical="center" wrapText="1"/>
    </xf>
    <xf numFmtId="164" fontId="3" fillId="13" borderId="14" xfId="0" applyNumberFormat="1" applyFont="1" applyFill="1" applyBorder="1" applyAlignment="1">
      <alignment horizontal="center" vertical="center"/>
    </xf>
    <xf numFmtId="1" fontId="3" fillId="33" borderId="14" xfId="0" applyNumberFormat="1" applyFont="1" applyFill="1" applyBorder="1" applyAlignment="1">
      <alignment horizontal="center" vertical="center" wrapText="1"/>
    </xf>
    <xf numFmtId="165" fontId="6" fillId="33" borderId="14" xfId="0" applyNumberFormat="1" applyFont="1" applyFill="1" applyBorder="1" applyAlignment="1">
      <alignment horizontal="center" vertical="center" wrapText="1"/>
    </xf>
    <xf numFmtId="165" fontId="6" fillId="0" borderId="14" xfId="53" applyNumberFormat="1" applyFont="1" applyFill="1" applyBorder="1" applyAlignment="1">
      <alignment horizontal="center" vertical="center"/>
      <protection/>
    </xf>
    <xf numFmtId="1" fontId="3" fillId="13" borderId="14" xfId="0" applyNumberFormat="1" applyFont="1" applyFill="1" applyBorder="1" applyAlignment="1">
      <alignment horizontal="center" vertical="center" wrapText="1"/>
    </xf>
    <xf numFmtId="1" fontId="3" fillId="13" borderId="14" xfId="0" applyNumberFormat="1" applyFont="1" applyFill="1" applyBorder="1" applyAlignment="1">
      <alignment vertical="center" wrapText="1"/>
    </xf>
    <xf numFmtId="165" fontId="6" fillId="13" borderId="14" xfId="0" applyNumberFormat="1" applyFont="1" applyFill="1" applyBorder="1" applyAlignment="1">
      <alignment horizontal="center" vertical="center" wrapText="1"/>
    </xf>
    <xf numFmtId="165" fontId="6" fillId="13" borderId="14" xfId="53" applyNumberFormat="1" applyFont="1" applyFill="1" applyBorder="1" applyAlignment="1">
      <alignment horizontal="center" vertical="center"/>
      <protection/>
    </xf>
    <xf numFmtId="1" fontId="3" fillId="0" borderId="14" xfId="0" applyNumberFormat="1" applyFont="1" applyFill="1" applyBorder="1" applyAlignment="1">
      <alignment horizontal="center" vertical="center" wrapText="1"/>
    </xf>
    <xf numFmtId="1" fontId="66" fillId="0" borderId="14" xfId="0" applyNumberFormat="1" applyFont="1" applyFill="1" applyBorder="1" applyAlignment="1">
      <alignment horizontal="center" vertical="center"/>
    </xf>
    <xf numFmtId="0" fontId="8" fillId="33" borderId="10" xfId="0" applyFont="1" applyFill="1" applyBorder="1" applyAlignment="1">
      <alignment horizontal="center" vertical="center" wrapText="1"/>
    </xf>
    <xf numFmtId="165" fontId="3" fillId="33" borderId="14" xfId="0" applyNumberFormat="1" applyFont="1" applyFill="1" applyBorder="1" applyAlignment="1">
      <alignment horizontal="center" vertical="center" wrapText="1"/>
    </xf>
    <xf numFmtId="165" fontId="3" fillId="13" borderId="14" xfId="0" applyNumberFormat="1" applyFont="1" applyFill="1" applyBorder="1" applyAlignment="1">
      <alignment horizontal="center" vertical="center" wrapText="1"/>
    </xf>
    <xf numFmtId="1" fontId="66" fillId="0" borderId="14" xfId="0" applyNumberFormat="1" applyFont="1" applyFill="1" applyBorder="1" applyAlignment="1">
      <alignment horizontal="center"/>
    </xf>
    <xf numFmtId="49" fontId="62" fillId="0" borderId="11" xfId="0" applyNumberFormat="1" applyFont="1" applyBorder="1" applyAlignment="1">
      <alignment horizontal="center" vertical="center" wrapText="1"/>
    </xf>
    <xf numFmtId="0" fontId="62" fillId="0" borderId="11" xfId="0" applyFont="1" applyBorder="1" applyAlignment="1">
      <alignment horizontal="center" vertical="center" wrapText="1"/>
    </xf>
    <xf numFmtId="0" fontId="62" fillId="0" borderId="13" xfId="0" applyFont="1" applyBorder="1" applyAlignment="1">
      <alignment horizontal="center" vertical="center" wrapText="1"/>
    </xf>
    <xf numFmtId="0" fontId="67" fillId="34" borderId="13" xfId="0" applyFont="1" applyFill="1" applyBorder="1" applyAlignment="1">
      <alignment vertical="center" wrapText="1"/>
    </xf>
    <xf numFmtId="0" fontId="64" fillId="34" borderId="12" xfId="0" applyFont="1" applyFill="1" applyBorder="1" applyAlignment="1">
      <alignment vertical="center" wrapText="1"/>
    </xf>
    <xf numFmtId="0" fontId="64" fillId="34" borderId="15" xfId="0" applyFont="1" applyFill="1" applyBorder="1" applyAlignment="1">
      <alignment vertical="center" wrapText="1"/>
    </xf>
    <xf numFmtId="0" fontId="63" fillId="35" borderId="12" xfId="0" applyFont="1" applyFill="1" applyBorder="1" applyAlignment="1">
      <alignment horizontal="left" vertical="center" wrapText="1" indent="2"/>
    </xf>
    <xf numFmtId="0" fontId="64" fillId="35" borderId="15" xfId="0" applyFont="1" applyFill="1" applyBorder="1" applyAlignment="1">
      <alignment vertical="center" wrapText="1"/>
    </xf>
    <xf numFmtId="49" fontId="6" fillId="0" borderId="10" xfId="0" applyNumberFormat="1" applyFont="1" applyFill="1" applyBorder="1" applyAlignment="1">
      <alignment horizontal="center" vertical="center"/>
    </xf>
    <xf numFmtId="49" fontId="6" fillId="13" borderId="10" xfId="0" applyNumberFormat="1" applyFont="1" applyFill="1" applyBorder="1" applyAlignment="1">
      <alignment horizontal="center" vertical="center"/>
    </xf>
    <xf numFmtId="0" fontId="6" fillId="33" borderId="10" xfId="0" applyFont="1" applyFill="1" applyBorder="1" applyAlignment="1">
      <alignment horizontal="left" vertical="center"/>
    </xf>
    <xf numFmtId="14" fontId="6" fillId="0" borderId="10" xfId="0" applyNumberFormat="1" applyFont="1" applyFill="1" applyBorder="1" applyAlignment="1">
      <alignment horizontal="center" vertical="center"/>
    </xf>
    <xf numFmtId="14" fontId="6" fillId="13" borderId="10" xfId="0" applyNumberFormat="1" applyFont="1" applyFill="1" applyBorder="1" applyAlignment="1">
      <alignment vertical="center" wrapText="1"/>
    </xf>
    <xf numFmtId="14" fontId="6" fillId="13" borderId="10" xfId="0" applyNumberFormat="1" applyFont="1" applyFill="1" applyBorder="1" applyAlignment="1">
      <alignment horizontal="center" vertical="center"/>
    </xf>
    <xf numFmtId="14" fontId="11" fillId="0" borderId="0" xfId="0" applyNumberFormat="1" applyFont="1" applyAlignment="1">
      <alignment wrapText="1"/>
    </xf>
    <xf numFmtId="14" fontId="13" fillId="0" borderId="0" xfId="0" applyNumberFormat="1" applyFont="1" applyAlignment="1">
      <alignment/>
    </xf>
    <xf numFmtId="1" fontId="6" fillId="0" borderId="10" xfId="0" applyNumberFormat="1" applyFont="1" applyFill="1" applyBorder="1" applyAlignment="1">
      <alignment horizontal="center" vertical="center"/>
    </xf>
    <xf numFmtId="0" fontId="6" fillId="13" borderId="10" xfId="0" applyFont="1" applyFill="1" applyBorder="1" applyAlignment="1">
      <alignment vertical="center" wrapText="1"/>
    </xf>
    <xf numFmtId="1" fontId="6" fillId="13" borderId="10" xfId="0" applyNumberFormat="1" applyFont="1" applyFill="1" applyBorder="1" applyAlignment="1">
      <alignment horizontal="center" vertical="center"/>
    </xf>
    <xf numFmtId="1" fontId="11" fillId="0" borderId="0" xfId="0" applyNumberFormat="1" applyFont="1" applyAlignment="1">
      <alignment wrapText="1"/>
    </xf>
    <xf numFmtId="1" fontId="13" fillId="0" borderId="0" xfId="0" applyNumberFormat="1" applyFont="1" applyAlignment="1">
      <alignment/>
    </xf>
    <xf numFmtId="0" fontId="11" fillId="0" borderId="0" xfId="0" applyFont="1" applyAlignment="1">
      <alignment horizontal="left" wrapText="1"/>
    </xf>
    <xf numFmtId="0" fontId="13" fillId="0" borderId="0" xfId="0" applyFont="1" applyAlignment="1">
      <alignment horizontal="left"/>
    </xf>
    <xf numFmtId="4" fontId="13" fillId="0" borderId="0" xfId="0" applyNumberFormat="1" applyFont="1" applyAlignment="1">
      <alignment horizontal="left"/>
    </xf>
    <xf numFmtId="0" fontId="6" fillId="33" borderId="10" xfId="0" applyFont="1" applyFill="1" applyBorder="1" applyAlignment="1">
      <alignment horizontal="center" vertical="center"/>
    </xf>
    <xf numFmtId="0" fontId="22" fillId="0" borderId="0" xfId="0" applyFont="1" applyAlignment="1">
      <alignment wrapText="1"/>
    </xf>
    <xf numFmtId="4" fontId="22" fillId="0" borderId="0" xfId="0" applyNumberFormat="1" applyFont="1" applyAlignment="1">
      <alignment/>
    </xf>
    <xf numFmtId="0" fontId="22" fillId="0" borderId="0" xfId="0" applyFont="1" applyAlignment="1">
      <alignment/>
    </xf>
    <xf numFmtId="14" fontId="6" fillId="0" borderId="10" xfId="0" applyNumberFormat="1" applyFont="1" applyFill="1" applyBorder="1" applyAlignment="1">
      <alignment horizontal="left" vertical="center"/>
    </xf>
    <xf numFmtId="49" fontId="6" fillId="0" borderId="10" xfId="0" applyNumberFormat="1" applyFont="1" applyFill="1" applyBorder="1" applyAlignment="1">
      <alignment horizontal="left" vertical="center"/>
    </xf>
    <xf numFmtId="0" fontId="59" fillId="0" borderId="0" xfId="0" applyFont="1" applyFill="1" applyAlignment="1">
      <alignment/>
    </xf>
    <xf numFmtId="165" fontId="6" fillId="0" borderId="10" xfId="0" applyNumberFormat="1" applyFont="1" applyBorder="1" applyAlignment="1">
      <alignment horizontal="left" vertical="center"/>
    </xf>
    <xf numFmtId="165" fontId="6" fillId="0" borderId="10" xfId="42" applyNumberFormat="1" applyFont="1" applyBorder="1" applyAlignment="1">
      <alignment horizontal="left" vertical="center"/>
    </xf>
    <xf numFmtId="0" fontId="6" fillId="0" borderId="0" xfId="0" applyFont="1" applyAlignment="1">
      <alignment/>
    </xf>
    <xf numFmtId="1" fontId="6" fillId="0" borderId="10" xfId="0" applyNumberFormat="1" applyFont="1" applyFill="1" applyBorder="1" applyAlignment="1">
      <alignment horizontal="left" vertical="center"/>
    </xf>
    <xf numFmtId="0" fontId="6" fillId="0" borderId="10" xfId="42" applyFont="1" applyBorder="1" applyAlignment="1">
      <alignment horizontal="center" vertical="center"/>
    </xf>
    <xf numFmtId="0" fontId="46" fillId="0" borderId="0" xfId="42" applyAlignment="1">
      <alignment/>
    </xf>
    <xf numFmtId="0" fontId="46" fillId="0" borderId="0" xfId="42" applyFill="1" applyAlignment="1">
      <alignment/>
    </xf>
    <xf numFmtId="0" fontId="3" fillId="33"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42" applyFont="1" applyBorder="1" applyAlignment="1">
      <alignment horizontal="left" vertical="center"/>
    </xf>
    <xf numFmtId="0" fontId="6" fillId="0" borderId="10" xfId="42" applyFont="1" applyFill="1" applyBorder="1" applyAlignment="1">
      <alignment horizontal="left" vertical="center"/>
    </xf>
    <xf numFmtId="2" fontId="6" fillId="0" borderId="10" xfId="42" applyNumberFormat="1" applyFont="1" applyBorder="1" applyAlignment="1">
      <alignment horizontal="left" vertical="center"/>
    </xf>
    <xf numFmtId="165" fontId="6" fillId="13" borderId="10" xfId="42" applyNumberFormat="1" applyFont="1" applyFill="1" applyBorder="1" applyAlignment="1">
      <alignment horizontal="left" vertical="center"/>
    </xf>
    <xf numFmtId="0" fontId="6" fillId="0" borderId="10" xfId="42" applyFont="1" applyBorder="1" applyAlignment="1">
      <alignment/>
    </xf>
    <xf numFmtId="2" fontId="6" fillId="0" borderId="10" xfId="42" applyNumberFormat="1" applyFont="1" applyFill="1" applyBorder="1" applyAlignment="1">
      <alignment horizontal="left" vertical="center"/>
    </xf>
    <xf numFmtId="0" fontId="6" fillId="0" borderId="10" xfId="42" applyFont="1" applyFill="1" applyBorder="1" applyAlignment="1">
      <alignment vertical="center"/>
    </xf>
    <xf numFmtId="165" fontId="6" fillId="0" borderId="10" xfId="42" applyNumberFormat="1" applyFont="1" applyFill="1" applyBorder="1" applyAlignment="1">
      <alignment horizontal="left" vertical="center"/>
    </xf>
    <xf numFmtId="0" fontId="6" fillId="0" borderId="0" xfId="42" applyFont="1" applyAlignment="1">
      <alignment/>
    </xf>
    <xf numFmtId="2" fontId="6" fillId="0" borderId="10" xfId="42" applyNumberFormat="1" applyFont="1" applyBorder="1" applyAlignment="1">
      <alignment vertical="center"/>
    </xf>
    <xf numFmtId="0" fontId="6" fillId="0" borderId="10" xfId="42" applyFont="1" applyFill="1" applyBorder="1" applyAlignment="1">
      <alignment horizontal="left"/>
    </xf>
    <xf numFmtId="0" fontId="6" fillId="33" borderId="10" xfId="0" applyFont="1" applyFill="1" applyBorder="1" applyAlignment="1">
      <alignment vertical="center"/>
    </xf>
    <xf numFmtId="165" fontId="0" fillId="0" borderId="0" xfId="0" applyNumberFormat="1" applyAlignment="1">
      <alignment/>
    </xf>
    <xf numFmtId="0" fontId="66" fillId="0" borderId="0" xfId="0" applyFont="1" applyBorder="1" applyAlignment="1">
      <alignment horizontal="center" vertical="center"/>
    </xf>
    <xf numFmtId="0" fontId="68" fillId="0" borderId="0" xfId="0" applyFont="1" applyBorder="1" applyAlignment="1">
      <alignment horizontal="center" vertical="center"/>
    </xf>
    <xf numFmtId="0" fontId="6" fillId="0" borderId="0" xfId="0" applyFont="1" applyBorder="1" applyAlignment="1">
      <alignment horizontal="left" vertical="center" wrapText="1"/>
    </xf>
    <xf numFmtId="0" fontId="11" fillId="0" borderId="0" xfId="0" applyFont="1" applyAlignment="1">
      <alignment vertical="center" wrapText="1"/>
    </xf>
    <xf numFmtId="0" fontId="62" fillId="35" borderId="11" xfId="0" applyFont="1" applyFill="1" applyBorder="1" applyAlignment="1">
      <alignment horizontal="center" vertical="center" wrapText="1"/>
    </xf>
    <xf numFmtId="49" fontId="62" fillId="35" borderId="11" xfId="0" applyNumberFormat="1" applyFont="1" applyFill="1" applyBorder="1" applyAlignment="1">
      <alignment horizontal="center" vertical="center" wrapText="1"/>
    </xf>
    <xf numFmtId="0" fontId="69" fillId="0" borderId="16" xfId="0" applyFont="1" applyBorder="1" applyAlignment="1">
      <alignment horizontal="center" vertical="center"/>
    </xf>
    <xf numFmtId="49" fontId="70" fillId="34" borderId="11" xfId="0" applyNumberFormat="1" applyFont="1" applyFill="1" applyBorder="1" applyAlignment="1">
      <alignment horizontal="center" vertical="center" wrapText="1"/>
    </xf>
    <xf numFmtId="0" fontId="70" fillId="34" borderId="11" xfId="0" applyFont="1" applyFill="1" applyBorder="1" applyAlignment="1">
      <alignment horizontal="center" vertical="center" wrapText="1"/>
    </xf>
    <xf numFmtId="0" fontId="62" fillId="0" borderId="11" xfId="0" applyFont="1" applyBorder="1" applyAlignment="1">
      <alignment horizontal="center" vertical="center" wrapText="1"/>
    </xf>
    <xf numFmtId="49" fontId="62" fillId="0" borderId="11" xfId="0" applyNumberFormat="1" applyFont="1" applyBorder="1" applyAlignment="1">
      <alignment horizontal="center" vertical="center" wrapText="1"/>
    </xf>
    <xf numFmtId="49" fontId="62" fillId="0" borderId="13" xfId="0" applyNumberFormat="1" applyFont="1" applyBorder="1" applyAlignment="1">
      <alignment horizontal="center" vertical="center" wrapText="1"/>
    </xf>
    <xf numFmtId="0" fontId="62" fillId="0" borderId="13" xfId="0" applyFont="1" applyBorder="1" applyAlignment="1">
      <alignment horizontal="center" vertical="center" wrapText="1"/>
    </xf>
    <xf numFmtId="0" fontId="6" fillId="33" borderId="10" xfId="0" applyFont="1" applyFill="1" applyBorder="1" applyAlignment="1">
      <alignment horizontal="center" vertical="center" wrapText="1"/>
    </xf>
    <xf numFmtId="0" fontId="6" fillId="0" borderId="10" xfId="0" applyFont="1" applyBorder="1" applyAlignment="1">
      <alignment horizontal="center" vertical="center" wrapText="1"/>
    </xf>
    <xf numFmtId="14" fontId="6" fillId="33" borderId="17" xfId="0" applyNumberFormat="1" applyFont="1" applyFill="1" applyBorder="1" applyAlignment="1">
      <alignment horizontal="center" vertical="center" wrapText="1"/>
    </xf>
    <xf numFmtId="14" fontId="6" fillId="33" borderId="18" xfId="0" applyNumberFormat="1" applyFont="1" applyFill="1" applyBorder="1" applyAlignment="1">
      <alignment horizontal="center" vertical="center" wrapText="1"/>
    </xf>
    <xf numFmtId="14" fontId="6" fillId="0" borderId="18" xfId="0" applyNumberFormat="1" applyFont="1" applyBorder="1" applyAlignment="1">
      <alignment horizontal="center" vertical="center" wrapText="1"/>
    </xf>
    <xf numFmtId="14" fontId="6" fillId="0" borderId="19" xfId="0" applyNumberFormat="1" applyFont="1" applyBorder="1" applyAlignment="1">
      <alignment horizontal="center" vertical="center" wrapText="1"/>
    </xf>
    <xf numFmtId="0" fontId="3" fillId="0" borderId="0" xfId="0" applyFont="1" applyAlignment="1">
      <alignment horizontal="center" vertical="center" wrapText="1"/>
    </xf>
    <xf numFmtId="0" fontId="25" fillId="0" borderId="0" xfId="0" applyFont="1" applyAlignment="1">
      <alignment horizontal="center" vertical="center" wrapText="1"/>
    </xf>
    <xf numFmtId="0" fontId="6" fillId="33" borderId="17"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left" vertical="center" wrapText="1"/>
    </xf>
    <xf numFmtId="0" fontId="11" fillId="0" borderId="20" xfId="0" applyFont="1" applyBorder="1" applyAlignment="1">
      <alignment vertical="center" wrapText="1"/>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3" fillId="33" borderId="17"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0" fillId="0" borderId="20" xfId="0" applyBorder="1" applyAlignment="1">
      <alignment vertical="center" wrapText="1"/>
    </xf>
    <xf numFmtId="14" fontId="6" fillId="33" borderId="10" xfId="0" applyNumberFormat="1" applyFont="1" applyFill="1" applyBorder="1" applyAlignment="1">
      <alignment horizontal="center" vertical="center" wrapText="1"/>
    </xf>
    <xf numFmtId="14" fontId="6" fillId="0" borderId="10"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yarregion.ru/depts/depfin/default.aspx" TargetMode="External" /><Relationship Id="rId2" Type="http://schemas.openxmlformats.org/officeDocument/2006/relationships/hyperlink" Target="http://www.minfin.rkomi.ru/" TargetMode="External" /><Relationship Id="rId3" Type="http://schemas.openxmlformats.org/officeDocument/2006/relationships/hyperlink" Target="http://www.mfsk.ru/" TargetMode="External" /><Relationship Id="rId4" Type="http://schemas.openxmlformats.org/officeDocument/2006/relationships/hyperlink" Target="http://mfin.permkrai.ru/" TargetMode="External" /><Relationship Id="rId5" Type="http://schemas.openxmlformats.org/officeDocument/2006/relationships/hyperlink" Target="http://mf.nnov.ru/" TargetMode="External" /><Relationship Id="rId6" Type="http://schemas.openxmlformats.org/officeDocument/2006/relationships/hyperlink" Target="http://www.saratov.gov.ru/gov/auth/minfin/" TargetMode="External" /><Relationship Id="rId7" Type="http://schemas.openxmlformats.org/officeDocument/2006/relationships/hyperlink" Target="http://minfin.midural.ru/" TargetMode="External" /><Relationship Id="rId8" Type="http://schemas.openxmlformats.org/officeDocument/2006/relationships/hyperlink" Target="http://www.yamalfin.ru/" TargetMode="External" /><Relationship Id="rId9" Type="http://schemas.openxmlformats.org/officeDocument/2006/relationships/hyperlink" Target="http://www.findep.org/" TargetMode="External" /><Relationship Id="rId10" Type="http://schemas.openxmlformats.org/officeDocument/2006/relationships/hyperlink" Target="http://minfin.sakha.gov.ru/" TargetMode="External" /><Relationship Id="rId11" Type="http://schemas.openxmlformats.org/officeDocument/2006/relationships/hyperlink" Target="http://ns.bryanskoblfin.ru/Show/Category/?ItemId=26" TargetMode="External" /><Relationship Id="rId12" Type="http://schemas.openxmlformats.org/officeDocument/2006/relationships/hyperlink" Target="http://www.novkfo.ru/" TargetMode="External" /><Relationship Id="rId13" Type="http://schemas.openxmlformats.org/officeDocument/2006/relationships/hyperlink" Target="http://dtf.avo.ru/" TargetMode="External" /><Relationship Id="rId14" Type="http://schemas.openxmlformats.org/officeDocument/2006/relationships/hyperlink" Target="http://www.admoblkaluga.ru/sub/finan/" TargetMode="External" /><Relationship Id="rId15" Type="http://schemas.openxmlformats.org/officeDocument/2006/relationships/hyperlink" Target="http://minfin.ryazangov.ru/" TargetMode="External" /><Relationship Id="rId16" Type="http://schemas.openxmlformats.org/officeDocument/2006/relationships/hyperlink" Target="http://mf.mosreg.ru/" TargetMode="External" /><Relationship Id="rId17" Type="http://schemas.openxmlformats.org/officeDocument/2006/relationships/hyperlink" Target="http://orel-region.ru/index.php?head=20&amp;part=25" TargetMode="External" /><Relationship Id="rId18" Type="http://schemas.openxmlformats.org/officeDocument/2006/relationships/hyperlink" Target="http://primorsky.ru/authorities/executive-agencies/departments/finance/" TargetMode="External" /><Relationship Id="rId19" Type="http://schemas.openxmlformats.org/officeDocument/2006/relationships/hyperlink" Target="http://depfin.adm44.ru/index.aspx" TargetMode="External" /><Relationship Id="rId20" Type="http://schemas.openxmlformats.org/officeDocument/2006/relationships/hyperlink" Target="http://www.r-19.ru/authorities/ministry-of-finance-of-the-republic-of-khakassia/common/" TargetMode="External" /><Relationship Id="rId21" Type="http://schemas.openxmlformats.org/officeDocument/2006/relationships/hyperlink" Target="http://gov.cap.ru/?gov_id=22" TargetMode="External" /><Relationship Id="rId22" Type="http://schemas.openxmlformats.org/officeDocument/2006/relationships/hyperlink" Target="http://beldepfin.ru/" TargetMode="External" /><Relationship Id="rId23" Type="http://schemas.openxmlformats.org/officeDocument/2006/relationships/hyperlink" Target="http://www.admlip.ru/economy/finances/" TargetMode="External" /><Relationship Id="rId24" Type="http://schemas.openxmlformats.org/officeDocument/2006/relationships/hyperlink" Target="http://fin.tmbreg.ru/" TargetMode="External" /><Relationship Id="rId25" Type="http://schemas.openxmlformats.org/officeDocument/2006/relationships/hyperlink" Target="http://minfinkubani.ru/" TargetMode="External" /><Relationship Id="rId26" Type="http://schemas.openxmlformats.org/officeDocument/2006/relationships/hyperlink" Target="https://minfin.astrobl.ru/node" TargetMode="External" /><Relationship Id="rId27" Type="http://schemas.openxmlformats.org/officeDocument/2006/relationships/hyperlink" Target="http://minfin09.ru/" TargetMode="External" /><Relationship Id="rId28" Type="http://schemas.openxmlformats.org/officeDocument/2006/relationships/hyperlink" Target="http://www.minfinchr.ru/" TargetMode="External" /><Relationship Id="rId29" Type="http://schemas.openxmlformats.org/officeDocument/2006/relationships/hyperlink" Target="https://minfin.bashkortostan.ru/" TargetMode="External" /><Relationship Id="rId30" Type="http://schemas.openxmlformats.org/officeDocument/2006/relationships/hyperlink" Target="http://mfur.ru/" TargetMode="External" /><Relationship Id="rId31" Type="http://schemas.openxmlformats.org/officeDocument/2006/relationships/hyperlink" Target="http://ufo.ulntc.ru/" TargetMode="External" /><Relationship Id="rId32" Type="http://schemas.openxmlformats.org/officeDocument/2006/relationships/hyperlink" Target="http://www.gfu.vrn.ru/" TargetMode="External" /><Relationship Id="rId33" Type="http://schemas.openxmlformats.org/officeDocument/2006/relationships/hyperlink" Target="http://df.ivanovoobl.ru/" TargetMode="External" /><Relationship Id="rId34" Type="http://schemas.openxmlformats.org/officeDocument/2006/relationships/hyperlink" Target="http://adm.rkursk.ru/index.php?id=37" TargetMode="External" /><Relationship Id="rId35" Type="http://schemas.openxmlformats.org/officeDocument/2006/relationships/hyperlink" Target="http://www.finsmol.ru/start" TargetMode="External" /><Relationship Id="rId36" Type="http://schemas.openxmlformats.org/officeDocument/2006/relationships/hyperlink" Target="http://minfin.tularegion.ru/" TargetMode="External" /><Relationship Id="rId37" Type="http://schemas.openxmlformats.org/officeDocument/2006/relationships/hyperlink" Target="http://findep.mos.ru/" TargetMode="External" /><Relationship Id="rId38" Type="http://schemas.openxmlformats.org/officeDocument/2006/relationships/hyperlink" Target="http://www.df35.ru/" TargetMode="External" /><Relationship Id="rId39" Type="http://schemas.openxmlformats.org/officeDocument/2006/relationships/hyperlink" Target="http://finance.lenobl.ru/" TargetMode="External" /><Relationship Id="rId40" Type="http://schemas.openxmlformats.org/officeDocument/2006/relationships/hyperlink" Target="http://finance.pskov.ru/" TargetMode="External" /><Relationship Id="rId41" Type="http://schemas.openxmlformats.org/officeDocument/2006/relationships/hyperlink" Target="http://www.fincom.spb.ru/cf/main.htm" TargetMode="External" /><Relationship Id="rId42" Type="http://schemas.openxmlformats.org/officeDocument/2006/relationships/hyperlink" Target="http://dfei.adm-nao.ru/" TargetMode="External" /><Relationship Id="rId43" Type="http://schemas.openxmlformats.org/officeDocument/2006/relationships/hyperlink" Target="http://minfin01-maykop.ru/Menu/Page/1" TargetMode="External" /><Relationship Id="rId44" Type="http://schemas.openxmlformats.org/officeDocument/2006/relationships/hyperlink" Target="http://minfin.e-dag.ru/" TargetMode="External" /><Relationship Id="rId45" Type="http://schemas.openxmlformats.org/officeDocument/2006/relationships/hyperlink" Target="http://www.mfri.ru/" TargetMode="External" /><Relationship Id="rId46" Type="http://schemas.openxmlformats.org/officeDocument/2006/relationships/hyperlink" Target="http://mari-el.gov.ru/minfin/Pages/main.aspx" TargetMode="External" /><Relationship Id="rId47" Type="http://schemas.openxmlformats.org/officeDocument/2006/relationships/hyperlink" Target="http://minfin.tatarstan.ru/" TargetMode="External" /><Relationship Id="rId48" Type="http://schemas.openxmlformats.org/officeDocument/2006/relationships/hyperlink" Target="http://www.minfin.kirov.ru/" TargetMode="External" /><Relationship Id="rId49" Type="http://schemas.openxmlformats.org/officeDocument/2006/relationships/hyperlink" Target="http://www.finupr.kurganobl.ru/" TargetMode="External" /><Relationship Id="rId50" Type="http://schemas.openxmlformats.org/officeDocument/2006/relationships/hyperlink" Target="http://www.minfin74.ru/" TargetMode="External" /><Relationship Id="rId51" Type="http://schemas.openxmlformats.org/officeDocument/2006/relationships/hyperlink" Target="http://www.depfin.admhmao.ru/" TargetMode="External" /><Relationship Id="rId52" Type="http://schemas.openxmlformats.org/officeDocument/2006/relationships/hyperlink" Target="http://www.minfintuva.ru/" TargetMode="External" /><Relationship Id="rId53" Type="http://schemas.openxmlformats.org/officeDocument/2006/relationships/hyperlink" Target="http://fin22.ru/" TargetMode="External" /><Relationship Id="rId54" Type="http://schemas.openxmlformats.org/officeDocument/2006/relationships/hyperlink" Target="http://&#1084;&#1080;&#1085;&#1092;&#1080;&#1085;.&#1079;&#1072;&#1073;&#1072;&#1081;&#1082;&#1072;&#1083;&#1100;&#1089;&#1082;&#1080;&#1081;&#1082;&#1088;&#1072;&#1081;.&#1088;&#1092;/" TargetMode="External" /><Relationship Id="rId55" Type="http://schemas.openxmlformats.org/officeDocument/2006/relationships/hyperlink" Target="http://minfin.krskstate.ru/" TargetMode="External" /><Relationship Id="rId56" Type="http://schemas.openxmlformats.org/officeDocument/2006/relationships/hyperlink" Target="http://www.mfnso.nso.ru/" TargetMode="External" /><Relationship Id="rId57" Type="http://schemas.openxmlformats.org/officeDocument/2006/relationships/hyperlink" Target="http://www.kamgov.ru/minfin" TargetMode="External" /><Relationship Id="rId58" Type="http://schemas.openxmlformats.org/officeDocument/2006/relationships/hyperlink" Target="http://portal.novkfo.ru/Show/Reception" TargetMode="External" /><Relationship Id="rId59" Type="http://schemas.openxmlformats.org/officeDocument/2006/relationships/hyperlink" Target="http://budget.govrb.ru/ebudget/Menu/Page/1" TargetMode="External" /><Relationship Id="rId60" Type="http://schemas.openxmlformats.org/officeDocument/2006/relationships/hyperlink" Target="http://open.findep.org/%20(&#1085;&#1077;%20&#1079;&#1072;&#1075;&#1088;&#1091;&#1078;&#1072;&#1077;&#1090;&#1089;&#1103;)" TargetMode="External" /><Relationship Id="rId61" Type="http://schemas.openxmlformats.org/officeDocument/2006/relationships/hyperlink" Target="http://www.open.minfin-altai.ru/" TargetMode="External" /><Relationship Id="rId62" Type="http://schemas.openxmlformats.org/officeDocument/2006/relationships/hyperlink" Target="http://budget.mos.ru/" TargetMode="External" /><Relationship Id="rId63" Type="http://schemas.openxmlformats.org/officeDocument/2006/relationships/hyperlink" Target="http://saratov.ifinmon.ru/" TargetMode="External" /><Relationship Id="rId64" Type="http://schemas.openxmlformats.org/officeDocument/2006/relationships/hyperlink" Target="http://openbudget.gfu.ru/" TargetMode="External" /><Relationship Id="rId65" Type="http://schemas.openxmlformats.org/officeDocument/2006/relationships/hyperlink" Target="http://budget.omsk.ifinmon.ru/" TargetMode="External" /><Relationship Id="rId66" Type="http://schemas.openxmlformats.org/officeDocument/2006/relationships/hyperlink" Target="http://iis.minfin.49gov.ru/ebudget/Show/Content/51?ItemId=59" TargetMode="External" /><Relationship Id="rId67" Type="http://schemas.openxmlformats.org/officeDocument/2006/relationships/hyperlink" Target="http://openbudget.sakhminfin.ru/Menu/Page/272" TargetMode="External" /><Relationship Id="rId68" Type="http://schemas.openxmlformats.org/officeDocument/2006/relationships/hyperlink" Target="http://dfto.ru/" TargetMode="External" /><Relationship Id="rId69" Type="http://schemas.openxmlformats.org/officeDocument/2006/relationships/hyperlink" Target="http://budget.lenobl.ru/new/" TargetMode="External" /><Relationship Id="rId70" Type="http://schemas.openxmlformats.org/officeDocument/2006/relationships/hyperlink" Target="http://www.minfin34.ru/" TargetMode="External" /><Relationship Id="rId71" Type="http://schemas.openxmlformats.org/officeDocument/2006/relationships/hyperlink" Target="http://minfin.donland.ru:8088/" TargetMode="External" /><Relationship Id="rId72" Type="http://schemas.openxmlformats.org/officeDocument/2006/relationships/hyperlink" Target="http://portal.minfinrd.ru/Menu/Page/1" TargetMode="External" /><Relationship Id="rId73" Type="http://schemas.openxmlformats.org/officeDocument/2006/relationships/hyperlink" Target="http://budget.permkrai.ru/" TargetMode="External" /><Relationship Id="rId74" Type="http://schemas.openxmlformats.org/officeDocument/2006/relationships/hyperlink" Target="http://info.mfural.ru/ebudget/Menu/Page/1" TargetMode="External" /><Relationship Id="rId75" Type="http://schemas.openxmlformats.org/officeDocument/2006/relationships/hyperlink" Target="http://monitoring.yanao.ru/yamal/index.php?option=com_content&amp;view=article&amp;id=299&amp;Itemid=717" TargetMode="External" /><Relationship Id="rId76" Type="http://schemas.openxmlformats.org/officeDocument/2006/relationships/hyperlink" Target="http://budget.sakha.gov.ru/ebudget/Menu/Page/215" TargetMode="External" /><Relationship Id="rId77" Type="http://schemas.openxmlformats.org/officeDocument/2006/relationships/hyperlink" Target="http://openbudget.kamgov.ru/%20(&#1085;&#1077;%20&#1079;&#1072;&#1075;&#1088;&#1091;&#1078;&#1072;&#1077;&#1090;&#1089;&#1103;)" TargetMode="External" /><Relationship Id="rId78" Type="http://schemas.openxmlformats.org/officeDocument/2006/relationships/hyperlink" Target="http://ufin48.ru/Menu/Page/1" TargetMode="External" /><Relationship Id="rId79" Type="http://schemas.openxmlformats.org/officeDocument/2006/relationships/hyperlink" Target="http://b4u.gov-murman.ru/index.php#idMenu=1" TargetMode="External" /><Relationship Id="rId80" Type="http://schemas.openxmlformats.org/officeDocument/2006/relationships/hyperlink" Target="http://www.belksp.ru/" TargetMode="External" /><Relationship Id="rId81" Type="http://schemas.openxmlformats.org/officeDocument/2006/relationships/hyperlink" Target="http://kspkostroma.ru/" TargetMode="External" /><Relationship Id="rId82" Type="http://schemas.openxmlformats.org/officeDocument/2006/relationships/hyperlink" Target="http://ksp.mosreg.ru/" TargetMode="External" /><Relationship Id="rId83" Type="http://schemas.openxmlformats.org/officeDocument/2006/relationships/hyperlink" Target="http://ksp.tmbreg.ru/18/20.html" TargetMode="External" /><Relationship Id="rId84" Type="http://schemas.openxmlformats.org/officeDocument/2006/relationships/hyperlink" Target="http://www.kspalata76.yarregion.ru/Info/Plan.html" TargetMode="External" /><Relationship Id="rId85" Type="http://schemas.openxmlformats.org/officeDocument/2006/relationships/hyperlink" Target="http://www.ksp48.ru/detksp/plan/" TargetMode="External" /><Relationship Id="rId86" Type="http://schemas.openxmlformats.org/officeDocument/2006/relationships/hyperlink" Target="http://ksp.rkomi.ru/left/deyat/plans/" TargetMode="External" /><Relationship Id="rId87" Type="http://schemas.openxmlformats.org/officeDocument/2006/relationships/hyperlink" Target="http://www.spdag.ru/activities" TargetMode="External" /><Relationship Id="rId88" Type="http://schemas.openxmlformats.org/officeDocument/2006/relationships/hyperlink" Target="http://www.gkk.udmurt.ru/inspections/plan/" TargetMode="External" /><Relationship Id="rId89" Type="http://schemas.openxmlformats.org/officeDocument/2006/relationships/hyperlink" Target="http://www.ksp74.ru/document.php?name=Plan_16" TargetMode="External" /><Relationship Id="rId90" Type="http://schemas.openxmlformats.org/officeDocument/2006/relationships/hyperlink" Target="http://www.sphmao.ru/about/activities/planning.php" TargetMode="External" /><Relationship Id="rId91" Type="http://schemas.openxmlformats.org/officeDocument/2006/relationships/hyperlink" Target="http://kspzab.ru/plan_of_action/" TargetMode="External" /><Relationship Id="rId92" Type="http://schemas.openxmlformats.org/officeDocument/2006/relationships/hyperlink" Target="http://belksp.ru/" TargetMode="External" /><Relationship Id="rId93" Type="http://schemas.openxmlformats.org/officeDocument/2006/relationships/hyperlink" Target="http://www.ksp-vrn.ru/activity/activity1" TargetMode="External" /><Relationship Id="rId94" Type="http://schemas.openxmlformats.org/officeDocument/2006/relationships/hyperlink" Target="http://www.ksp-vrn.ru/" TargetMode="External" /><Relationship Id="rId95" Type="http://schemas.openxmlformats.org/officeDocument/2006/relationships/hyperlink" Target="http://ksp37.ru/plan.aspx" TargetMode="External" /><Relationship Id="rId96" Type="http://schemas.openxmlformats.org/officeDocument/2006/relationships/hyperlink" Target="http://ksp37.ru/" TargetMode="External" /><Relationship Id="rId97" Type="http://schemas.openxmlformats.org/officeDocument/2006/relationships/hyperlink" Target="http://www.admoblkaluga.ru/sub/control_palata/activities/2016/" TargetMode="External" /><Relationship Id="rId98" Type="http://schemas.openxmlformats.org/officeDocument/2006/relationships/hyperlink" Target="http://www.admoblkaluga.ru/sub/control_palata/" TargetMode="External" /><Relationship Id="rId99" Type="http://schemas.openxmlformats.org/officeDocument/2006/relationships/hyperlink" Target="http://kspkostroma.ru/deyatelnost/plany/god2016" TargetMode="External" /><Relationship Id="rId100" Type="http://schemas.openxmlformats.org/officeDocument/2006/relationships/hyperlink" Target="http://ksp46.ru/work/arrangements/" TargetMode="External" /><Relationship Id="rId101" Type="http://schemas.openxmlformats.org/officeDocument/2006/relationships/hyperlink" Target="http://ksp46.ru/" TargetMode="External" /><Relationship Id="rId102" Type="http://schemas.openxmlformats.org/officeDocument/2006/relationships/hyperlink" Target="http://budget.mosreg.ru/" TargetMode="External" /><Relationship Id="rId103" Type="http://schemas.openxmlformats.org/officeDocument/2006/relationships/hyperlink" Target="http://ksp.mosreg.ru/content/plan-raboty" TargetMode="External" /><Relationship Id="rId104" Type="http://schemas.openxmlformats.org/officeDocument/2006/relationships/hyperlink" Target="http://www.ksp-orel.ru/plan-raboty/" TargetMode="External" /><Relationship Id="rId105" Type="http://schemas.openxmlformats.org/officeDocument/2006/relationships/hyperlink" Target="http://www.ksp-orel.ru/" TargetMode="External" /><Relationship Id="rId106" Type="http://schemas.openxmlformats.org/officeDocument/2006/relationships/hyperlink" Target="http://www.ksp62.ru/functions/plan/" TargetMode="External" /><Relationship Id="rId107" Type="http://schemas.openxmlformats.org/officeDocument/2006/relationships/hyperlink" Target="http://ksp67.ru/index.php/deyatelnost/plany-rabot/plan-raboty-2016" TargetMode="External" /><Relationship Id="rId108" Type="http://schemas.openxmlformats.org/officeDocument/2006/relationships/hyperlink" Target="http://ksp67.ru/" TargetMode="External" /><Relationship Id="rId109" Type="http://schemas.openxmlformats.org/officeDocument/2006/relationships/hyperlink" Target="http://www.tverfin.ru/" TargetMode="External" /><Relationship Id="rId110" Type="http://schemas.openxmlformats.org/officeDocument/2006/relationships/hyperlink" Target="http://portal.tverfin.ru/portal/Menu/Page/24" TargetMode="External" /><Relationship Id="rId111" Type="http://schemas.openxmlformats.org/officeDocument/2006/relationships/hyperlink" Target="http://kspto.ru/index.php/act/plans/2016" TargetMode="External" /><Relationship Id="rId112" Type="http://schemas.openxmlformats.org/officeDocument/2006/relationships/hyperlink" Target="http://kspto.ru/" TargetMode="External" /><Relationship Id="rId113" Type="http://schemas.openxmlformats.org/officeDocument/2006/relationships/hyperlink" Target="http://www.sptulobl.ru/activities/plan/" TargetMode="External" /><Relationship Id="rId114" Type="http://schemas.openxmlformats.org/officeDocument/2006/relationships/hyperlink" Target="http://www.kspalata76.yarregion.ru/" TargetMode="External" /><Relationship Id="rId115" Type="http://schemas.openxmlformats.org/officeDocument/2006/relationships/hyperlink" Target="http://www.ksp.mos.ru/ru/work/work_plan_year/work_plan_2016/index.php" TargetMode="External" /><Relationship Id="rId116" Type="http://schemas.openxmlformats.org/officeDocument/2006/relationships/hyperlink" Target="http://www.ksp.mos.ru/" TargetMode="External" /><Relationship Id="rId117" Type="http://schemas.openxmlformats.org/officeDocument/2006/relationships/hyperlink" Target="http://ksp.karelia.ru/index.php?option=com_content&amp;view=article&amp;id=59&amp;Itemid=38" TargetMode="External" /><Relationship Id="rId118" Type="http://schemas.openxmlformats.org/officeDocument/2006/relationships/hyperlink" Target="http://ksp.karelia.ru/index.php?option=com_content&amp;view=frontpage&amp;Itemid=1" TargetMode="External" /><Relationship Id="rId119" Type="http://schemas.openxmlformats.org/officeDocument/2006/relationships/hyperlink" Target="http://www.spvo.ru/activity/plans.html" TargetMode="External" /><Relationship Id="rId120" Type="http://schemas.openxmlformats.org/officeDocument/2006/relationships/hyperlink" Target="http://ksp.rkomi.ru/" TargetMode="External" /><Relationship Id="rId121" Type="http://schemas.openxmlformats.org/officeDocument/2006/relationships/hyperlink" Target="http://kspao.ru/Activities/PlansOfActivities/" TargetMode="External" /><Relationship Id="rId122" Type="http://schemas.openxmlformats.org/officeDocument/2006/relationships/hyperlink" Target="http://kspao.ru/" TargetMode="External" /><Relationship Id="rId123" Type="http://schemas.openxmlformats.org/officeDocument/2006/relationships/hyperlink" Target="http://www.kspvo.ru/" TargetMode="External" /><Relationship Id="rId124" Type="http://schemas.openxmlformats.org/officeDocument/2006/relationships/hyperlink" Target="http://ksp39.ru/index.php?option=com_content&amp;view=category&amp;id=41&amp;Itemid=81" TargetMode="External" /><Relationship Id="rId125" Type="http://schemas.openxmlformats.org/officeDocument/2006/relationships/hyperlink" Target="http://ksp39.ru/" TargetMode="External" /><Relationship Id="rId126" Type="http://schemas.openxmlformats.org/officeDocument/2006/relationships/hyperlink" Target="http://www.ksplo.ru/plan_2016" TargetMode="External" /><Relationship Id="rId127" Type="http://schemas.openxmlformats.org/officeDocument/2006/relationships/hyperlink" Target="http://www.ksplo.ru/" TargetMode="External" /><Relationship Id="rId128" Type="http://schemas.openxmlformats.org/officeDocument/2006/relationships/hyperlink" Target="http://www.kspmo.ru/?view=plan" TargetMode="External" /><Relationship Id="rId129" Type="http://schemas.openxmlformats.org/officeDocument/2006/relationships/hyperlink" Target="http://www.kspmo.ru/" TargetMode="External" /><Relationship Id="rId130" Type="http://schemas.openxmlformats.org/officeDocument/2006/relationships/hyperlink" Target="http://spno.nov.ru/index.php?option=com_content&amp;task=view&amp;id=280" TargetMode="External" /><Relationship Id="rId131" Type="http://schemas.openxmlformats.org/officeDocument/2006/relationships/hyperlink" Target="http://spno.nov.ru/" TargetMode="External" /><Relationship Id="rId132" Type="http://schemas.openxmlformats.org/officeDocument/2006/relationships/hyperlink" Target="http://www.sp-po.ru/activity/control/" TargetMode="External" /><Relationship Id="rId133" Type="http://schemas.openxmlformats.org/officeDocument/2006/relationships/hyperlink" Target="http://ksp.org.ru/" TargetMode="External" /><Relationship Id="rId134" Type="http://schemas.openxmlformats.org/officeDocument/2006/relationships/hyperlink" Target="http://kspra.ru/page.php?id=26" TargetMode="External" /><Relationship Id="rId135" Type="http://schemas.openxmlformats.org/officeDocument/2006/relationships/hyperlink" Target="http://kspra.ru/page.php?id=1" TargetMode="External" /><Relationship Id="rId136" Type="http://schemas.openxmlformats.org/officeDocument/2006/relationships/hyperlink" Target="http://ksp.kalmregion.ru/plans.htm" TargetMode="External" /><Relationship Id="rId137" Type="http://schemas.openxmlformats.org/officeDocument/2006/relationships/hyperlink" Target="http://ksp.kalmregion.ru/index.htm" TargetMode="External" /><Relationship Id="rId138" Type="http://schemas.openxmlformats.org/officeDocument/2006/relationships/hyperlink" Target="http://sp-rc.ru/%D0%B4%D0%B5%D1%8F%D1%82%D0%B5%D0%BB%D1%8C%D0%BD%D0%BE%D1%81%D1%82%D1%8C/%D0%BF%D0%BB%D0%B0%D0%BD%D1%8B-%D0%B4%D0%B5%D1%8F%D1%82%D0%B5%D0%BB%D1%8C%D0%BD%D0%BE%D1%81%D1%82%D0%B8/" TargetMode="External" /><Relationship Id="rId139" Type="http://schemas.openxmlformats.org/officeDocument/2006/relationships/hyperlink" Target="http://sp-rc.ru/" TargetMode="External" /><Relationship Id="rId140" Type="http://schemas.openxmlformats.org/officeDocument/2006/relationships/hyperlink" Target="http://ksp-ao.ru/" TargetMode="External" /><Relationship Id="rId141" Type="http://schemas.openxmlformats.org/officeDocument/2006/relationships/hyperlink" Target="http://ksp-ao.ru/flats_sold/plans_work/" TargetMode="External" /><Relationship Id="rId142" Type="http://schemas.openxmlformats.org/officeDocument/2006/relationships/hyperlink" Target="http://www.ksp34.ru/" TargetMode="External" /><Relationship Id="rId143" Type="http://schemas.openxmlformats.org/officeDocument/2006/relationships/hyperlink" Target="http://www.ksp61.ru/" TargetMode="External" /><Relationship Id="rId144" Type="http://schemas.openxmlformats.org/officeDocument/2006/relationships/hyperlink" Target="http://kspsev.ru/index6.html" TargetMode="External" /><Relationship Id="rId145" Type="http://schemas.openxmlformats.org/officeDocument/2006/relationships/hyperlink" Target="http://www.spdag.ru/" TargetMode="External" /><Relationship Id="rId146" Type="http://schemas.openxmlformats.org/officeDocument/2006/relationships/hyperlink" Target="http://kspri.ru/index.php/plan-raboty" TargetMode="External" /><Relationship Id="rId147" Type="http://schemas.openxmlformats.org/officeDocument/2006/relationships/hyperlink" Target="http://kspri.ru/" TargetMode="External" /><Relationship Id="rId148" Type="http://schemas.openxmlformats.org/officeDocument/2006/relationships/hyperlink" Target="http://www.kspkbr.ru/" TargetMode="External" /><Relationship Id="rId149" Type="http://schemas.openxmlformats.org/officeDocument/2006/relationships/hyperlink" Target="http://www.kspkchr.ru/page/page64.html" TargetMode="External" /><Relationship Id="rId150" Type="http://schemas.openxmlformats.org/officeDocument/2006/relationships/hyperlink" Target="http://kspstav.ru/" TargetMode="External" /><Relationship Id="rId151" Type="http://schemas.openxmlformats.org/officeDocument/2006/relationships/hyperlink" Target="http://kspstav.ru/content/plan-raboty-ksp-sk" TargetMode="External" /><Relationship Id="rId152" Type="http://schemas.openxmlformats.org/officeDocument/2006/relationships/hyperlink" Target="http://&#1084;&#1072;&#1088;&#1080;&#1081;&#1101;&#1083;.&#1088;&#1092;/gsp/Pages/plans.aspx" TargetMode="External" /><Relationship Id="rId153" Type="http://schemas.openxmlformats.org/officeDocument/2006/relationships/hyperlink" Target="http://www.sp.e-mordovia.ru/plan-raboty.html" TargetMode="External" /><Relationship Id="rId154" Type="http://schemas.openxmlformats.org/officeDocument/2006/relationships/hyperlink" Target="http://www.sp.e-mordovia.ru/" TargetMode="External" /><Relationship Id="rId155" Type="http://schemas.openxmlformats.org/officeDocument/2006/relationships/hyperlink" Target="http://www.sprt.tatar/articles/6/68/90" TargetMode="External" /><Relationship Id="rId156" Type="http://schemas.openxmlformats.org/officeDocument/2006/relationships/hyperlink" Target="http://www.gkk.udmurt.ru/" TargetMode="External" /><Relationship Id="rId157" Type="http://schemas.openxmlformats.org/officeDocument/2006/relationships/hyperlink" Target="http://budget.cap.ru/Menu/Page/1" TargetMode="External" /><Relationship Id="rId158" Type="http://schemas.openxmlformats.org/officeDocument/2006/relationships/hyperlink" Target="http://gov.cap.ru/SiteMap.aspx?gov_id=108&amp;id=85747" TargetMode="External" /><Relationship Id="rId159" Type="http://schemas.openxmlformats.org/officeDocument/2006/relationships/hyperlink" Target="http://ksppk.ru/index.php/otkrytye-dannye/plan-raboty" TargetMode="External" /><Relationship Id="rId160" Type="http://schemas.openxmlformats.org/officeDocument/2006/relationships/hyperlink" Target="http://ksppk.ru/" TargetMode="External" /><Relationship Id="rId161" Type="http://schemas.openxmlformats.org/officeDocument/2006/relationships/hyperlink" Target="http://www.ksp43.ru/" TargetMode="External" /><Relationship Id="rId162" Type="http://schemas.openxmlformats.org/officeDocument/2006/relationships/hyperlink" Target="http://www.ksp43.ru/work-plans" TargetMode="External" /><Relationship Id="rId163" Type="http://schemas.openxmlformats.org/officeDocument/2006/relationships/hyperlink" Target="http://mf.nnov.ru:8025/" TargetMode="External" /><Relationship Id="rId164" Type="http://schemas.openxmlformats.org/officeDocument/2006/relationships/hyperlink" Target="http://ksp.r52.ru/ru/9/271/" TargetMode="External" /><Relationship Id="rId165" Type="http://schemas.openxmlformats.org/officeDocument/2006/relationships/hyperlink" Target="http://minfin.orb.ru/" TargetMode="External" /><Relationship Id="rId166" Type="http://schemas.openxmlformats.org/officeDocument/2006/relationships/hyperlink" Target="http://sp.orb.ru/pages/activity/plan.html" TargetMode="External" /><Relationship Id="rId167" Type="http://schemas.openxmlformats.org/officeDocument/2006/relationships/hyperlink" Target="http://sp.orb.ru/" TargetMode="External" /><Relationship Id="rId168" Type="http://schemas.openxmlformats.org/officeDocument/2006/relationships/hyperlink" Target="http://sp-penza.ru/the-activities-of-the-chamber/work-plan/" TargetMode="External" /><Relationship Id="rId169" Type="http://schemas.openxmlformats.org/officeDocument/2006/relationships/hyperlink" Target="http://sp-penza.ru/" TargetMode="External" /><Relationship Id="rId170" Type="http://schemas.openxmlformats.org/officeDocument/2006/relationships/hyperlink" Target="http://www.kspkchr.ru/" TargetMode="External" /><Relationship Id="rId171" Type="http://schemas.openxmlformats.org/officeDocument/2006/relationships/hyperlink" Target="http://www.kspkuban.ru/" TargetMode="External" /><Relationship Id="rId172" Type="http://schemas.openxmlformats.org/officeDocument/2006/relationships/hyperlink" Target="http://&#1089;&#1087;&#1085;&#1072;&#1086;.&#1088;&#1092;/" TargetMode="External" /><Relationship Id="rId173" Type="http://schemas.openxmlformats.org/officeDocument/2006/relationships/hyperlink" Target="http://&#1089;&#1087;&#1085;&#1072;&#1086;.&#1088;&#1092;/index1-3.html" TargetMode="External" /><Relationship Id="rId174" Type="http://schemas.openxmlformats.org/officeDocument/2006/relationships/hyperlink" Target="http://www.sp-po.ru/" TargetMode="External" /><Relationship Id="rId175" Type="http://schemas.openxmlformats.org/officeDocument/2006/relationships/hyperlink" Target="http://www.ksp62.ru/" TargetMode="External" /><Relationship Id="rId176" Type="http://schemas.openxmlformats.org/officeDocument/2006/relationships/hyperlink" Target="http://sp.samregion.ru/" TargetMode="External" /><Relationship Id="rId177" Type="http://schemas.openxmlformats.org/officeDocument/2006/relationships/hyperlink" Target="http://spso.ucoz.ru/" TargetMode="External" /><Relationship Id="rId178" Type="http://schemas.openxmlformats.org/officeDocument/2006/relationships/hyperlink" Target="http://spuo.ru/activity/plan/" TargetMode="External" /><Relationship Id="rId179" Type="http://schemas.openxmlformats.org/officeDocument/2006/relationships/hyperlink" Target="http://spuo.ru/" TargetMode="External" /><Relationship Id="rId180" Type="http://schemas.openxmlformats.org/officeDocument/2006/relationships/hyperlink" Target="http://kspkurgan.ru/plan" TargetMode="External" /><Relationship Id="rId181" Type="http://schemas.openxmlformats.org/officeDocument/2006/relationships/hyperlink" Target="http://spso66.ru/deyatelnost/plan-raboty-schetnoj-palaty/" TargetMode="External" /><Relationship Id="rId182" Type="http://schemas.openxmlformats.org/officeDocument/2006/relationships/hyperlink" Target="http://spso66.ru/" TargetMode="External" /><Relationship Id="rId183" Type="http://schemas.openxmlformats.org/officeDocument/2006/relationships/hyperlink" Target="http://rfspto.ru/?page_id=1119" TargetMode="External" /><Relationship Id="rId184" Type="http://schemas.openxmlformats.org/officeDocument/2006/relationships/hyperlink" Target="http://rfspto.ru/" TargetMode="External" /><Relationship Id="rId185" Type="http://schemas.openxmlformats.org/officeDocument/2006/relationships/hyperlink" Target="http://www.ksp74.ru/" TargetMode="External" /><Relationship Id="rId186" Type="http://schemas.openxmlformats.org/officeDocument/2006/relationships/hyperlink" Target="https://spyanao.ru/deyatelnost/planyi-rabotyi-schetnoj-palatyi/" TargetMode="External" /><Relationship Id="rId187" Type="http://schemas.openxmlformats.org/officeDocument/2006/relationships/hyperlink" Target="http://www.minfin-altai.ru/" TargetMode="External" /><Relationship Id="rId188" Type="http://schemas.openxmlformats.org/officeDocument/2006/relationships/hyperlink" Target="http://ksp04.ru/deyatelnost/plan-raboty-na-god" TargetMode="External" /><Relationship Id="rId189" Type="http://schemas.openxmlformats.org/officeDocument/2006/relationships/hyperlink" Target="http://ksp04.ru/" TargetMode="External" /><Relationship Id="rId190" Type="http://schemas.openxmlformats.org/officeDocument/2006/relationships/hyperlink" Target="http://sp03.ru/" TargetMode="External" /><Relationship Id="rId191" Type="http://schemas.openxmlformats.org/officeDocument/2006/relationships/hyperlink" Target="http://sp03.ru/work/3" TargetMode="External" /><Relationship Id="rId192" Type="http://schemas.openxmlformats.org/officeDocument/2006/relationships/hyperlink" Target="http://sprt17.ru/?cat=8" TargetMode="External" /><Relationship Id="rId193" Type="http://schemas.openxmlformats.org/officeDocument/2006/relationships/hyperlink" Target="http://sprt17.ru/" TargetMode="External" /><Relationship Id="rId194" Type="http://schemas.openxmlformats.org/officeDocument/2006/relationships/hyperlink" Target="http://www.ksp19.ru/worck_p.html" TargetMode="External" /><Relationship Id="rId195" Type="http://schemas.openxmlformats.org/officeDocument/2006/relationships/hyperlink" Target="http://www.ach22.ru/" TargetMode="External" /><Relationship Id="rId196" Type="http://schemas.openxmlformats.org/officeDocument/2006/relationships/hyperlink" Target="http://kspzab.ru/" TargetMode="External" /><Relationship Id="rId197" Type="http://schemas.openxmlformats.org/officeDocument/2006/relationships/hyperlink" Target="http://spkrk.ru/index.php" TargetMode="External" /><Relationship Id="rId198" Type="http://schemas.openxmlformats.org/officeDocument/2006/relationships/hyperlink" Target="http://spkrk.ru/index.php?option=com_content&amp;view=article&amp;id=16&amp;Itemid=17" TargetMode="External" /><Relationship Id="rId199" Type="http://schemas.openxmlformats.org/officeDocument/2006/relationships/hyperlink" Target="http://irksp.ru/" TargetMode="External" /><Relationship Id="rId200" Type="http://schemas.openxmlformats.org/officeDocument/2006/relationships/hyperlink" Target="http://kspko.ru/" TargetMode="External" /><Relationship Id="rId201" Type="http://schemas.openxmlformats.org/officeDocument/2006/relationships/hyperlink" Target="http://www.ksp.nso.ru/page/30" TargetMode="External" /><Relationship Id="rId202" Type="http://schemas.openxmlformats.org/officeDocument/2006/relationships/hyperlink" Target="http://www.kspomskobl.ru/" TargetMode="External" /><Relationship Id="rId203" Type="http://schemas.openxmlformats.org/officeDocument/2006/relationships/hyperlink" Target="http://audit.tomsk.ru/deyatelnost/plan_rabot/plan-raboty-2016/" TargetMode="External" /><Relationship Id="rId204" Type="http://schemas.openxmlformats.org/officeDocument/2006/relationships/hyperlink" Target="https://schetnaja-palata.sakha.gov.ru/Plan-raboti" TargetMode="External" /><Relationship Id="rId205" Type="http://schemas.openxmlformats.org/officeDocument/2006/relationships/hyperlink" Target="https://schetnaja-palata.sakha.gov.ru/Plan-raboti" TargetMode="External" /><Relationship Id="rId206" Type="http://schemas.openxmlformats.org/officeDocument/2006/relationships/hyperlink" Target="http://ksp41.ru/deyatelnost-ksp/plan-raboty/file/135-plan-na-2016-god" TargetMode="External" /><Relationship Id="rId207" Type="http://schemas.openxmlformats.org/officeDocument/2006/relationships/hyperlink" Target="http://ksp25.ru/working/2016_god/" TargetMode="External" /><Relationship Id="rId208" Type="http://schemas.openxmlformats.org/officeDocument/2006/relationships/hyperlink" Target="http://ksp25.ru/" TargetMode="External" /><Relationship Id="rId209" Type="http://schemas.openxmlformats.org/officeDocument/2006/relationships/hyperlink" Target="https://minfin.khabkrai.ru/forum/" TargetMode="External" /><Relationship Id="rId210" Type="http://schemas.openxmlformats.org/officeDocument/2006/relationships/hyperlink" Target="http://ksp27.ru/" TargetMode="External" /><Relationship Id="rId211" Type="http://schemas.openxmlformats.org/officeDocument/2006/relationships/hyperlink" Target="http://ksp27.ru/workplans" TargetMode="External" /><Relationship Id="rId212" Type="http://schemas.openxmlformats.org/officeDocument/2006/relationships/hyperlink" Target="http://ksp-amur.ru/year_plan/" TargetMode="External" /><Relationship Id="rId213" Type="http://schemas.openxmlformats.org/officeDocument/2006/relationships/hyperlink" Target="http://ksp-amur.ru/" TargetMode="External" /><Relationship Id="rId214" Type="http://schemas.openxmlformats.org/officeDocument/2006/relationships/hyperlink" Target="http://spmagadan.ru/" TargetMode="External" /><Relationship Id="rId215" Type="http://schemas.openxmlformats.org/officeDocument/2006/relationships/hyperlink" Target="http://minfin.49gov.ru/" TargetMode="External" /><Relationship Id="rId216" Type="http://schemas.openxmlformats.org/officeDocument/2006/relationships/hyperlink" Target="http://spsakh.ru/" TargetMode="External" /><Relationship Id="rId217" Type="http://schemas.openxmlformats.org/officeDocument/2006/relationships/hyperlink" Target="http://ksp.org.ru/rubric/153/na-2016-god" TargetMode="External" /><Relationship Id="rId218" Type="http://schemas.openxmlformats.org/officeDocument/2006/relationships/hyperlink" Target="http://www.kspbo.ru/" TargetMode="External" /><Relationship Id="rId219" Type="http://schemas.openxmlformats.org/officeDocument/2006/relationships/hyperlink" Target="http://www.spvo.ru/" TargetMode="External" /><Relationship Id="rId220" Type="http://schemas.openxmlformats.org/officeDocument/2006/relationships/hyperlink" Target="http://nb44.ru/" TargetMode="External" /><Relationship Id="rId221" Type="http://schemas.openxmlformats.org/officeDocument/2006/relationships/hyperlink" Target="http://ksp.tmbreg.ru/" TargetMode="External" /><Relationship Id="rId222" Type="http://schemas.openxmlformats.org/officeDocument/2006/relationships/hyperlink" Target="http://www.kspvo.ru/activitiesp/arrangement/" TargetMode="External" /><Relationship Id="rId223" Type="http://schemas.openxmlformats.org/officeDocument/2006/relationships/hyperlink" Target="http://www.kspkuban.ru/catalog/?ctg_id=709" TargetMode="External" /><Relationship Id="rId224" Type="http://schemas.openxmlformats.org/officeDocument/2006/relationships/hyperlink" Target="http://pravitelstvo.kbr.ru/oigv/minfin/poleznye_ssylki.php" TargetMode="External" /><Relationship Id="rId225" Type="http://schemas.openxmlformats.org/officeDocument/2006/relationships/hyperlink" Target="http://spchr.ru/" TargetMode="External" /><Relationship Id="rId226" Type="http://schemas.openxmlformats.org/officeDocument/2006/relationships/hyperlink" Target="http://kspkurgan.ru/" TargetMode="External" /><Relationship Id="rId227" Type="http://schemas.openxmlformats.org/officeDocument/2006/relationships/hyperlink" Target="http://www.sphmao.ru/" TargetMode="External" /><Relationship Id="rId228" Type="http://schemas.openxmlformats.org/officeDocument/2006/relationships/hyperlink" Target="http://&#1084;&#1080;&#1085;&#1092;&#1080;&#1085;&#1088;&#1073;.&#1088;&#1092;/" TargetMode="External" /><Relationship Id="rId229" Type="http://schemas.openxmlformats.org/officeDocument/2006/relationships/hyperlink" Target="http://budget17.ru/#%20(&#1085;&#1077;%20&#1072;&#1082;&#1090;&#1091;&#1072;&#1083;&#1080;&#1079;&#1080;&#1088;&#1091;&#1077;&#1090;&#1089;&#1103;)" TargetMode="External" /><Relationship Id="rId230" Type="http://schemas.openxmlformats.org/officeDocument/2006/relationships/hyperlink" Target="http://www.ksp19.ru/" TargetMode="External" /><Relationship Id="rId231" Type="http://schemas.openxmlformats.org/officeDocument/2006/relationships/hyperlink" Target="http://www.minfin.donland.ru/" TargetMode="External" /><Relationship Id="rId232" Type="http://schemas.openxmlformats.org/officeDocument/2006/relationships/hyperlink" Target="http://minfin.karelia.ru/vopros-otvet/" TargetMode="External" /><Relationship Id="rId233" Type="http://schemas.openxmlformats.org/officeDocument/2006/relationships/hyperlink" Target="http://ksp41.ru/" TargetMode="External" /><Relationship Id="rId234" Type="http://schemas.openxmlformats.org/officeDocument/2006/relationships/hyperlink" Target="http://dvinaland.ru/-c5otv0t5" TargetMode="External" /><Relationship Id="rId235" Type="http://schemas.openxmlformats.org/officeDocument/2006/relationships/hyperlink" Target="http://www.ofukem.ru/content/view/2424/179/" TargetMode="External" /><Relationship Id="rId236" Type="http://schemas.openxmlformats.org/officeDocument/2006/relationships/hyperlink" Target="https://minfin.khabkrai.ru/portal/Menu/Page/1" TargetMode="External" /><Relationship Id="rId237" Type="http://schemas.openxmlformats.org/officeDocument/2006/relationships/hyperlink" Target="http://sakhminfin.ru/" TargetMode="External" /><Relationship Id="rId238"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dmoblkaluga.ru/sub/control_palata/activities/2016/checkmeasures.php" TargetMode="External" /><Relationship Id="rId2" Type="http://schemas.openxmlformats.org/officeDocument/2006/relationships/hyperlink" Target="http://www.ksp62.ru/functions/checkinfo/" TargetMode="External" /><Relationship Id="rId3" Type="http://schemas.openxmlformats.org/officeDocument/2006/relationships/hyperlink" Target="http://www.belksp.ru/" TargetMode="External" /><Relationship Id="rId4" Type="http://schemas.openxmlformats.org/officeDocument/2006/relationships/hyperlink" Target="http://ksp37.ru/reports.aspx?page=2&amp;cat=1&amp;type=" TargetMode="External" /><Relationship Id="rId5" Type="http://schemas.openxmlformats.org/officeDocument/2006/relationships/hyperlink" Target="http://ksp46.ru/work/test-actions/" TargetMode="External" /><Relationship Id="rId6" Type="http://schemas.openxmlformats.org/officeDocument/2006/relationships/hyperlink" Target="http://www.ksp48.ru/detksp/kontrolmer/" TargetMode="External" /><Relationship Id="rId7" Type="http://schemas.openxmlformats.org/officeDocument/2006/relationships/hyperlink" Target="http://www.ksp-orel.ru/kontrolnaya-deyatelnost/" TargetMode="External" /><Relationship Id="rId8" Type="http://schemas.openxmlformats.org/officeDocument/2006/relationships/hyperlink" Target="http://spchr.ru/" TargetMode="External" /><Relationship Id="rId9" Type="http://schemas.openxmlformats.org/officeDocument/2006/relationships/hyperlink" Target="http://spso.ucoz.ru/index/kontrolnye_meroprijatija/0-40,%20&#1088;&#1072;&#1079;&#1076;&#1077;&#1083;%20%22&#1054;&#1090;&#1095;&#1077;&#1090;&#1099;%22" TargetMode="External" /><Relationship Id="rId10" Type="http://schemas.openxmlformats.org/officeDocument/2006/relationships/hyperlink" Target="http://www.ksp74.ru/list.php?cat=audrep2016" TargetMode="External" /><Relationship Id="rId11" Type="http://schemas.openxmlformats.org/officeDocument/2006/relationships/hyperlink" Target="http://audit.tomsk.ru/deyatelnost/plan_rabot/plan-raboty-2016/kontrolnye-meropriyatiya-2016.php" TargetMode="External" /><Relationship Id="rId1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91"/>
  <sheetViews>
    <sheetView tabSelected="1" zoomScalePageLayoutView="80" workbookViewId="0" topLeftCell="A1">
      <pane ySplit="3" topLeftCell="A4" activePane="bottomLeft" state="frozen"/>
      <selection pane="topLeft" activeCell="A1" sqref="A1"/>
      <selection pane="bottomLeft" activeCell="A90" sqref="A90"/>
    </sheetView>
  </sheetViews>
  <sheetFormatPr defaultColWidth="9.140625" defaultRowHeight="15"/>
  <cols>
    <col min="1" max="1" width="35.28125" style="0" customWidth="1"/>
    <col min="2" max="2" width="12.140625" style="0" customWidth="1"/>
    <col min="3" max="3" width="13.140625" style="0" customWidth="1"/>
    <col min="4" max="4" width="12.7109375" style="0" customWidth="1"/>
    <col min="5" max="5" width="22.7109375" style="0" customWidth="1"/>
    <col min="6" max="6" width="30.7109375" style="0" customWidth="1"/>
  </cols>
  <sheetData>
    <row r="1" spans="1:6" ht="23.25" customHeight="1">
      <c r="A1" s="116" t="s">
        <v>720</v>
      </c>
      <c r="B1" s="117"/>
      <c r="C1" s="117"/>
      <c r="D1" s="117"/>
      <c r="E1" s="117"/>
      <c r="F1" s="117"/>
    </row>
    <row r="2" spans="1:6" ht="21.75" customHeight="1">
      <c r="A2" s="118" t="s">
        <v>719</v>
      </c>
      <c r="B2" s="119"/>
      <c r="C2" s="119"/>
      <c r="D2" s="119"/>
      <c r="E2" s="119"/>
      <c r="F2" s="119"/>
    </row>
    <row r="3" spans="1:6" ht="114.75" customHeight="1">
      <c r="A3" s="44" t="s">
        <v>104</v>
      </c>
      <c r="B3" s="101" t="s">
        <v>118</v>
      </c>
      <c r="C3" s="101" t="s">
        <v>170</v>
      </c>
      <c r="D3" s="101" t="s">
        <v>169</v>
      </c>
      <c r="E3" s="44" t="str">
        <f>'11.1'!B3</f>
        <v>11.1. Опубликован ли утвержденный план контрольных мероприятий органа внешнего государственного финансового контроля субъекта РФ на 2016 год?</v>
      </c>
      <c r="F3" s="44" t="str">
        <f>'11.2'!B3</f>
        <v>11.2. Публикуется ли информация о проведенных в 2016 году органом внешнего государственного финансового контроля субъекта РФ контрольных мероприятиях, о выявленных при их проведении нарушениях,  о внесенных представлениях и предписаниях, а также о принятых по ним решениях и мерах?</v>
      </c>
    </row>
    <row r="4" spans="1:6" ht="15.75" customHeight="1">
      <c r="A4" s="45" t="s">
        <v>90</v>
      </c>
      <c r="B4" s="59" t="s">
        <v>94</v>
      </c>
      <c r="C4" s="59" t="s">
        <v>117</v>
      </c>
      <c r="D4" s="59" t="s">
        <v>91</v>
      </c>
      <c r="E4" s="45" t="s">
        <v>91</v>
      </c>
      <c r="F4" s="47" t="s">
        <v>91</v>
      </c>
    </row>
    <row r="5" spans="1:6" ht="15.75" customHeight="1">
      <c r="A5" s="45" t="s">
        <v>105</v>
      </c>
      <c r="B5" s="46"/>
      <c r="C5" s="46"/>
      <c r="D5" s="46">
        <f aca="true" t="shared" si="0" ref="D5:D36">SUM(E5:F5)</f>
        <v>5</v>
      </c>
      <c r="E5" s="45">
        <v>1</v>
      </c>
      <c r="F5" s="47">
        <v>4</v>
      </c>
    </row>
    <row r="6" spans="1:6" ht="15.75" customHeight="1">
      <c r="A6" s="43" t="s">
        <v>3</v>
      </c>
      <c r="B6" s="50" t="str">
        <f>RANK(C6,$C$6:$C$90)&amp;IF(COUNTIF($C$6:$C$90,C6)&gt;1,"-"&amp;RANK(C6,$C$6:$C$90)+COUNTIF($C$6:$C$90,C6)-1,"")</f>
        <v>1-10</v>
      </c>
      <c r="C6" s="60">
        <f aca="true" t="shared" si="1" ref="C6:C37">D6/$D$5*100</f>
        <v>100</v>
      </c>
      <c r="D6" s="60">
        <f t="shared" si="0"/>
        <v>5</v>
      </c>
      <c r="E6" s="51">
        <f>'11.1'!F10</f>
        <v>1</v>
      </c>
      <c r="F6" s="52">
        <f>'11.2'!F11</f>
        <v>4</v>
      </c>
    </row>
    <row r="7" spans="1:6" ht="15.75" customHeight="1">
      <c r="A7" s="43" t="s">
        <v>10</v>
      </c>
      <c r="B7" s="50" t="str">
        <f aca="true" t="shared" si="2" ref="B7:B70">RANK(C7,$C$6:$C$90)&amp;IF(COUNTIF($C$6:$C$90,C7)&gt;1,"-"&amp;RANK(C7,$C$6:$C$90)+COUNTIF($C$6:$C$90,C7)-1,"")</f>
        <v>1-10</v>
      </c>
      <c r="C7" s="60">
        <f t="shared" si="1"/>
        <v>100</v>
      </c>
      <c r="D7" s="60">
        <f t="shared" si="0"/>
        <v>5</v>
      </c>
      <c r="E7" s="51">
        <f>'11.1'!F17</f>
        <v>1</v>
      </c>
      <c r="F7" s="52">
        <f>'11.2'!F18</f>
        <v>4</v>
      </c>
    </row>
    <row r="8" spans="1:6" ht="15.75" customHeight="1">
      <c r="A8" s="43" t="s">
        <v>16</v>
      </c>
      <c r="B8" s="50" t="str">
        <f t="shared" si="2"/>
        <v>1-10</v>
      </c>
      <c r="C8" s="60">
        <f t="shared" si="1"/>
        <v>100</v>
      </c>
      <c r="D8" s="60">
        <f t="shared" si="0"/>
        <v>5</v>
      </c>
      <c r="E8" s="51">
        <f>'11.1'!F23</f>
        <v>1</v>
      </c>
      <c r="F8" s="52">
        <f>'11.2'!F24</f>
        <v>4</v>
      </c>
    </row>
    <row r="9" spans="1:6" ht="15.75" customHeight="1">
      <c r="A9" s="43" t="s">
        <v>23</v>
      </c>
      <c r="B9" s="50" t="str">
        <f t="shared" si="2"/>
        <v>1-10</v>
      </c>
      <c r="C9" s="60">
        <f t="shared" si="1"/>
        <v>100</v>
      </c>
      <c r="D9" s="60">
        <f t="shared" si="0"/>
        <v>5</v>
      </c>
      <c r="E9" s="51">
        <f>'11.1'!F30</f>
        <v>1</v>
      </c>
      <c r="F9" s="52">
        <f>'11.2'!F31</f>
        <v>4</v>
      </c>
    </row>
    <row r="10" spans="1:6" ht="15.75" customHeight="1">
      <c r="A10" s="43" t="s">
        <v>27</v>
      </c>
      <c r="B10" s="50" t="str">
        <f t="shared" si="2"/>
        <v>1-10</v>
      </c>
      <c r="C10" s="60">
        <f t="shared" si="1"/>
        <v>100</v>
      </c>
      <c r="D10" s="60">
        <f t="shared" si="0"/>
        <v>5</v>
      </c>
      <c r="E10" s="51">
        <f>'11.1'!F34</f>
        <v>1</v>
      </c>
      <c r="F10" s="52">
        <f>'11.2'!F35</f>
        <v>4</v>
      </c>
    </row>
    <row r="11" spans="1:6" ht="15.75" customHeight="1">
      <c r="A11" s="43" t="s">
        <v>34</v>
      </c>
      <c r="B11" s="50" t="str">
        <f t="shared" si="2"/>
        <v>1-10</v>
      </c>
      <c r="C11" s="60">
        <f t="shared" si="1"/>
        <v>100</v>
      </c>
      <c r="D11" s="60">
        <f t="shared" si="0"/>
        <v>5</v>
      </c>
      <c r="E11" s="51">
        <f>'11.1'!F42</f>
        <v>1</v>
      </c>
      <c r="F11" s="52">
        <f>'11.2'!F43</f>
        <v>4</v>
      </c>
    </row>
    <row r="12" spans="1:6" ht="15.75" customHeight="1">
      <c r="A12" s="43" t="s">
        <v>41</v>
      </c>
      <c r="B12" s="50" t="str">
        <f t="shared" si="2"/>
        <v>1-10</v>
      </c>
      <c r="C12" s="60">
        <f t="shared" si="1"/>
        <v>100</v>
      </c>
      <c r="D12" s="60">
        <f t="shared" si="0"/>
        <v>5</v>
      </c>
      <c r="E12" s="51">
        <f>'11.1'!F50</f>
        <v>1</v>
      </c>
      <c r="F12" s="52">
        <f>'11.2'!F51</f>
        <v>4</v>
      </c>
    </row>
    <row r="13" spans="1:6" s="2" customFormat="1" ht="15.75" customHeight="1">
      <c r="A13" s="43" t="s">
        <v>51</v>
      </c>
      <c r="B13" s="50" t="str">
        <f t="shared" si="2"/>
        <v>1-10</v>
      </c>
      <c r="C13" s="60">
        <f t="shared" si="1"/>
        <v>100</v>
      </c>
      <c r="D13" s="60">
        <f t="shared" si="0"/>
        <v>5</v>
      </c>
      <c r="E13" s="51">
        <f>'11.1'!F61</f>
        <v>1</v>
      </c>
      <c r="F13" s="52">
        <f>'11.2'!F62</f>
        <v>4</v>
      </c>
    </row>
    <row r="14" spans="1:6" ht="15.75" customHeight="1">
      <c r="A14" s="43" t="s">
        <v>55</v>
      </c>
      <c r="B14" s="50" t="str">
        <f t="shared" si="2"/>
        <v>1-10</v>
      </c>
      <c r="C14" s="60">
        <f t="shared" si="1"/>
        <v>100</v>
      </c>
      <c r="D14" s="60">
        <f t="shared" si="0"/>
        <v>5</v>
      </c>
      <c r="E14" s="51">
        <f>'11.1'!F65</f>
        <v>1</v>
      </c>
      <c r="F14" s="52">
        <f>'11.2'!F66</f>
        <v>4</v>
      </c>
    </row>
    <row r="15" spans="1:6" ht="15.75" customHeight="1">
      <c r="A15" s="43" t="s">
        <v>77</v>
      </c>
      <c r="B15" s="50" t="str">
        <f t="shared" si="2"/>
        <v>1-10</v>
      </c>
      <c r="C15" s="60">
        <f t="shared" si="1"/>
        <v>100</v>
      </c>
      <c r="D15" s="60">
        <f t="shared" si="0"/>
        <v>5</v>
      </c>
      <c r="E15" s="51">
        <f>'11.1'!F87</f>
        <v>1</v>
      </c>
      <c r="F15" s="52">
        <f>'11.2'!F88</f>
        <v>4</v>
      </c>
    </row>
    <row r="16" spans="1:6" ht="15.75" customHeight="1">
      <c r="A16" s="43" t="s">
        <v>7</v>
      </c>
      <c r="B16" s="50" t="str">
        <f t="shared" si="2"/>
        <v>11-22</v>
      </c>
      <c r="C16" s="60">
        <f t="shared" si="1"/>
        <v>60</v>
      </c>
      <c r="D16" s="60">
        <f t="shared" si="0"/>
        <v>3</v>
      </c>
      <c r="E16" s="51">
        <f>'11.1'!F14</f>
        <v>1</v>
      </c>
      <c r="F16" s="52">
        <f>'11.2'!F15</f>
        <v>2</v>
      </c>
    </row>
    <row r="17" spans="1:6" s="2" customFormat="1" ht="15.75" customHeight="1">
      <c r="A17" s="43" t="s">
        <v>14</v>
      </c>
      <c r="B17" s="50" t="str">
        <f t="shared" si="2"/>
        <v>11-22</v>
      </c>
      <c r="C17" s="60">
        <f t="shared" si="1"/>
        <v>60</v>
      </c>
      <c r="D17" s="60">
        <f t="shared" si="0"/>
        <v>3</v>
      </c>
      <c r="E17" s="51">
        <f>'11.1'!F21</f>
        <v>1</v>
      </c>
      <c r="F17" s="52">
        <f>'11.2'!F22</f>
        <v>2</v>
      </c>
    </row>
    <row r="18" spans="1:6" ht="15.75" customHeight="1">
      <c r="A18" s="43" t="s">
        <v>18</v>
      </c>
      <c r="B18" s="50" t="str">
        <f t="shared" si="2"/>
        <v>11-22</v>
      </c>
      <c r="C18" s="60">
        <f t="shared" si="1"/>
        <v>60</v>
      </c>
      <c r="D18" s="60">
        <f t="shared" si="0"/>
        <v>3</v>
      </c>
      <c r="E18" s="51">
        <f>'11.1'!F25</f>
        <v>1</v>
      </c>
      <c r="F18" s="52">
        <f>'11.2'!F26</f>
        <v>2</v>
      </c>
    </row>
    <row r="19" spans="1:6" ht="15.75" customHeight="1">
      <c r="A19" s="43" t="s">
        <v>20</v>
      </c>
      <c r="B19" s="50" t="str">
        <f t="shared" si="2"/>
        <v>11-22</v>
      </c>
      <c r="C19" s="60">
        <f t="shared" si="1"/>
        <v>60</v>
      </c>
      <c r="D19" s="60">
        <f t="shared" si="0"/>
        <v>3</v>
      </c>
      <c r="E19" s="51">
        <f>'11.1'!F27</f>
        <v>1</v>
      </c>
      <c r="F19" s="52">
        <f>'11.2'!F28</f>
        <v>2</v>
      </c>
    </row>
    <row r="20" spans="1:6" ht="15.75" customHeight="1">
      <c r="A20" s="43" t="s">
        <v>26</v>
      </c>
      <c r="B20" s="50" t="str">
        <f t="shared" si="2"/>
        <v>11-22</v>
      </c>
      <c r="C20" s="60">
        <f t="shared" si="1"/>
        <v>60</v>
      </c>
      <c r="D20" s="60">
        <f t="shared" si="0"/>
        <v>3</v>
      </c>
      <c r="E20" s="51">
        <f>'11.1'!F33</f>
        <v>1</v>
      </c>
      <c r="F20" s="52">
        <f>'11.2'!F34</f>
        <v>2</v>
      </c>
    </row>
    <row r="21" spans="1:6" ht="15.75" customHeight="1">
      <c r="A21" s="43" t="s">
        <v>36</v>
      </c>
      <c r="B21" s="50" t="str">
        <f t="shared" si="2"/>
        <v>11-22</v>
      </c>
      <c r="C21" s="60">
        <f t="shared" si="1"/>
        <v>60</v>
      </c>
      <c r="D21" s="60">
        <f t="shared" si="0"/>
        <v>3</v>
      </c>
      <c r="E21" s="51">
        <f>'11.1'!F44</f>
        <v>1</v>
      </c>
      <c r="F21" s="52">
        <f>'11.2'!F45</f>
        <v>2</v>
      </c>
    </row>
    <row r="22" spans="1:6" ht="15.75" customHeight="1">
      <c r="A22" s="43" t="s">
        <v>56</v>
      </c>
      <c r="B22" s="50" t="str">
        <f t="shared" si="2"/>
        <v>11-22</v>
      </c>
      <c r="C22" s="60">
        <f t="shared" si="1"/>
        <v>60</v>
      </c>
      <c r="D22" s="60">
        <f t="shared" si="0"/>
        <v>3</v>
      </c>
      <c r="E22" s="51">
        <f>'11.1'!F66</f>
        <v>1</v>
      </c>
      <c r="F22" s="52">
        <f>'11.2'!F67</f>
        <v>2</v>
      </c>
    </row>
    <row r="23" spans="1:6" ht="15.75" customHeight="1">
      <c r="A23" s="43" t="s">
        <v>59</v>
      </c>
      <c r="B23" s="50" t="str">
        <f t="shared" si="2"/>
        <v>11-22</v>
      </c>
      <c r="C23" s="60">
        <f t="shared" si="1"/>
        <v>60</v>
      </c>
      <c r="D23" s="60">
        <f t="shared" si="0"/>
        <v>3</v>
      </c>
      <c r="E23" s="51">
        <f>'11.1'!F69</f>
        <v>1</v>
      </c>
      <c r="F23" s="52">
        <f>'11.2'!F70</f>
        <v>2</v>
      </c>
    </row>
    <row r="24" spans="1:6" ht="15.75" customHeight="1">
      <c r="A24" s="43" t="s">
        <v>84</v>
      </c>
      <c r="B24" s="50" t="str">
        <f t="shared" si="2"/>
        <v>11-22</v>
      </c>
      <c r="C24" s="60">
        <f t="shared" si="1"/>
        <v>60</v>
      </c>
      <c r="D24" s="60">
        <f t="shared" si="0"/>
        <v>3</v>
      </c>
      <c r="E24" s="51">
        <f>'11.1'!F94</f>
        <v>1</v>
      </c>
      <c r="F24" s="52">
        <f>'11.2'!F95</f>
        <v>2</v>
      </c>
    </row>
    <row r="25" spans="1:6" s="2" customFormat="1" ht="15.75" customHeight="1">
      <c r="A25" s="43" t="s">
        <v>85</v>
      </c>
      <c r="B25" s="50" t="str">
        <f t="shared" si="2"/>
        <v>11-22</v>
      </c>
      <c r="C25" s="60">
        <f t="shared" si="1"/>
        <v>60</v>
      </c>
      <c r="D25" s="60">
        <f t="shared" si="0"/>
        <v>3</v>
      </c>
      <c r="E25" s="51">
        <f>'11.1'!F95</f>
        <v>1</v>
      </c>
      <c r="F25" s="52">
        <f>'11.2'!F96</f>
        <v>2</v>
      </c>
    </row>
    <row r="26" spans="1:6" ht="15.75" customHeight="1">
      <c r="A26" s="43" t="s">
        <v>87</v>
      </c>
      <c r="B26" s="50" t="str">
        <f t="shared" si="2"/>
        <v>11-22</v>
      </c>
      <c r="C26" s="60">
        <f t="shared" si="1"/>
        <v>60</v>
      </c>
      <c r="D26" s="60">
        <f t="shared" si="0"/>
        <v>3</v>
      </c>
      <c r="E26" s="51">
        <f>'11.1'!F97</f>
        <v>1</v>
      </c>
      <c r="F26" s="52">
        <f>'11.2'!F98</f>
        <v>2</v>
      </c>
    </row>
    <row r="27" spans="1:6" ht="15.75" customHeight="1">
      <c r="A27" s="43" t="s">
        <v>88</v>
      </c>
      <c r="B27" s="50" t="str">
        <f t="shared" si="2"/>
        <v>11-22</v>
      </c>
      <c r="C27" s="60">
        <f t="shared" si="1"/>
        <v>60</v>
      </c>
      <c r="D27" s="60">
        <f t="shared" si="0"/>
        <v>3</v>
      </c>
      <c r="E27" s="51">
        <f>'11.1'!F98</f>
        <v>1</v>
      </c>
      <c r="F27" s="52">
        <f>'11.2'!F99</f>
        <v>2</v>
      </c>
    </row>
    <row r="28" spans="1:6" ht="15.75" customHeight="1">
      <c r="A28" s="43" t="s">
        <v>32</v>
      </c>
      <c r="B28" s="50" t="str">
        <f t="shared" si="2"/>
        <v>23</v>
      </c>
      <c r="C28" s="60">
        <f t="shared" si="1"/>
        <v>50</v>
      </c>
      <c r="D28" s="60">
        <f t="shared" si="0"/>
        <v>2.5</v>
      </c>
      <c r="E28" s="51">
        <f>'11.1'!F39</f>
        <v>0.5</v>
      </c>
      <c r="F28" s="52">
        <f>'11.2'!F40</f>
        <v>2</v>
      </c>
    </row>
    <row r="29" spans="1:6" ht="15.75" customHeight="1">
      <c r="A29" s="43" t="s">
        <v>6</v>
      </c>
      <c r="B29" s="50" t="str">
        <f t="shared" si="2"/>
        <v>24-34</v>
      </c>
      <c r="C29" s="60">
        <f t="shared" si="1"/>
        <v>40</v>
      </c>
      <c r="D29" s="60">
        <f t="shared" si="0"/>
        <v>2</v>
      </c>
      <c r="E29" s="51">
        <f>'11.1'!F13</f>
        <v>1</v>
      </c>
      <c r="F29" s="52">
        <f>'11.2'!F14</f>
        <v>1</v>
      </c>
    </row>
    <row r="30" spans="1:6" ht="15.75" customHeight="1">
      <c r="A30" s="43" t="s">
        <v>39</v>
      </c>
      <c r="B30" s="50" t="str">
        <f t="shared" si="2"/>
        <v>24-34</v>
      </c>
      <c r="C30" s="60">
        <f t="shared" si="1"/>
        <v>40</v>
      </c>
      <c r="D30" s="60">
        <f t="shared" si="0"/>
        <v>2</v>
      </c>
      <c r="E30" s="51">
        <f>'11.1'!F48</f>
        <v>1</v>
      </c>
      <c r="F30" s="52">
        <f>'11.2'!F49</f>
        <v>1</v>
      </c>
    </row>
    <row r="31" spans="1:6" s="2" customFormat="1" ht="15.75" customHeight="1">
      <c r="A31" s="43" t="s">
        <v>50</v>
      </c>
      <c r="B31" s="50" t="str">
        <f t="shared" si="2"/>
        <v>24-34</v>
      </c>
      <c r="C31" s="60">
        <f t="shared" si="1"/>
        <v>40</v>
      </c>
      <c r="D31" s="60">
        <f t="shared" si="0"/>
        <v>2</v>
      </c>
      <c r="E31" s="51">
        <f>'11.1'!F60</f>
        <v>1</v>
      </c>
      <c r="F31" s="52">
        <f>'11.2'!F61</f>
        <v>1</v>
      </c>
    </row>
    <row r="32" spans="1:6" s="2" customFormat="1" ht="15.75" customHeight="1">
      <c r="A32" s="43" t="s">
        <v>54</v>
      </c>
      <c r="B32" s="50" t="str">
        <f t="shared" si="2"/>
        <v>24-34</v>
      </c>
      <c r="C32" s="60">
        <f t="shared" si="1"/>
        <v>40</v>
      </c>
      <c r="D32" s="60">
        <f t="shared" si="0"/>
        <v>2</v>
      </c>
      <c r="E32" s="51">
        <f>'11.1'!F64</f>
        <v>1</v>
      </c>
      <c r="F32" s="52">
        <f>'11.2'!F65</f>
        <v>1</v>
      </c>
    </row>
    <row r="33" spans="1:6" ht="15.75" customHeight="1">
      <c r="A33" s="43" t="s">
        <v>62</v>
      </c>
      <c r="B33" s="50" t="str">
        <f t="shared" si="2"/>
        <v>24-34</v>
      </c>
      <c r="C33" s="60">
        <f t="shared" si="1"/>
        <v>40</v>
      </c>
      <c r="D33" s="60">
        <f t="shared" si="0"/>
        <v>2</v>
      </c>
      <c r="E33" s="51">
        <f>'11.1'!F72</f>
        <v>1</v>
      </c>
      <c r="F33" s="52">
        <f>'11.2'!F73</f>
        <v>1</v>
      </c>
    </row>
    <row r="34" spans="1:6" ht="15.75" customHeight="1">
      <c r="A34" s="43" t="s">
        <v>69</v>
      </c>
      <c r="B34" s="50" t="str">
        <f t="shared" si="2"/>
        <v>24-34</v>
      </c>
      <c r="C34" s="60">
        <f t="shared" si="1"/>
        <v>40</v>
      </c>
      <c r="D34" s="60">
        <f t="shared" si="0"/>
        <v>2</v>
      </c>
      <c r="E34" s="51">
        <f>'11.1'!F79</f>
        <v>1</v>
      </c>
      <c r="F34" s="52">
        <f>'11.2'!F80</f>
        <v>1</v>
      </c>
    </row>
    <row r="35" spans="1:6" ht="15.75" customHeight="1">
      <c r="A35" s="43" t="s">
        <v>75</v>
      </c>
      <c r="B35" s="50" t="str">
        <f t="shared" si="2"/>
        <v>24-34</v>
      </c>
      <c r="C35" s="60">
        <f t="shared" si="1"/>
        <v>40</v>
      </c>
      <c r="D35" s="60">
        <f t="shared" si="0"/>
        <v>2</v>
      </c>
      <c r="E35" s="51">
        <f>'11.1'!F85</f>
        <v>1</v>
      </c>
      <c r="F35" s="52">
        <f>'11.2'!F86</f>
        <v>1</v>
      </c>
    </row>
    <row r="36" spans="1:6" ht="15.75" customHeight="1">
      <c r="A36" s="43" t="s">
        <v>78</v>
      </c>
      <c r="B36" s="50" t="str">
        <f t="shared" si="2"/>
        <v>24-34</v>
      </c>
      <c r="C36" s="60">
        <f t="shared" si="1"/>
        <v>40</v>
      </c>
      <c r="D36" s="60">
        <f t="shared" si="0"/>
        <v>2</v>
      </c>
      <c r="E36" s="51">
        <f>'11.1'!F88</f>
        <v>1</v>
      </c>
      <c r="F36" s="52">
        <f>'11.2'!F89</f>
        <v>1</v>
      </c>
    </row>
    <row r="37" spans="1:6" ht="15.75" customHeight="1">
      <c r="A37" s="43" t="s">
        <v>79</v>
      </c>
      <c r="B37" s="50" t="str">
        <f t="shared" si="2"/>
        <v>24-34</v>
      </c>
      <c r="C37" s="60">
        <f t="shared" si="1"/>
        <v>40</v>
      </c>
      <c r="D37" s="60">
        <f aca="true" t="shared" si="3" ref="D37:D68">SUM(E37:F37)</f>
        <v>2</v>
      </c>
      <c r="E37" s="51">
        <f>'11.1'!F89</f>
        <v>1</v>
      </c>
      <c r="F37" s="52">
        <f>'11.2'!F90</f>
        <v>1</v>
      </c>
    </row>
    <row r="38" spans="1:6" ht="15.75" customHeight="1">
      <c r="A38" s="43" t="s">
        <v>81</v>
      </c>
      <c r="B38" s="50" t="str">
        <f t="shared" si="2"/>
        <v>24-34</v>
      </c>
      <c r="C38" s="60">
        <f aca="true" t="shared" si="4" ref="C38:C69">D38/$D$5*100</f>
        <v>40</v>
      </c>
      <c r="D38" s="60">
        <f t="shared" si="3"/>
        <v>2</v>
      </c>
      <c r="E38" s="51">
        <f>'11.1'!F91</f>
        <v>1</v>
      </c>
      <c r="F38" s="52">
        <f>'11.2'!F92</f>
        <v>1</v>
      </c>
    </row>
    <row r="39" spans="1:6" s="2" customFormat="1" ht="15.75" customHeight="1">
      <c r="A39" s="43" t="s">
        <v>89</v>
      </c>
      <c r="B39" s="50" t="str">
        <f t="shared" si="2"/>
        <v>24-34</v>
      </c>
      <c r="C39" s="60">
        <f t="shared" si="4"/>
        <v>40</v>
      </c>
      <c r="D39" s="60">
        <f t="shared" si="3"/>
        <v>2</v>
      </c>
      <c r="E39" s="51">
        <f>'11.1'!F99</f>
        <v>1</v>
      </c>
      <c r="F39" s="52">
        <f>'11.2'!F100</f>
        <v>1</v>
      </c>
    </row>
    <row r="40" spans="1:6" ht="15.75" customHeight="1">
      <c r="A40" s="43" t="s">
        <v>33</v>
      </c>
      <c r="B40" s="50" t="str">
        <f t="shared" si="2"/>
        <v>35-41</v>
      </c>
      <c r="C40" s="60">
        <f t="shared" si="4"/>
        <v>30</v>
      </c>
      <c r="D40" s="60">
        <f t="shared" si="3"/>
        <v>1.5</v>
      </c>
      <c r="E40" s="51">
        <f>'11.1'!F40</f>
        <v>0.5</v>
      </c>
      <c r="F40" s="52">
        <f>'11.2'!F41</f>
        <v>1</v>
      </c>
    </row>
    <row r="41" spans="1:6" ht="15.75" customHeight="1">
      <c r="A41" s="43" t="s">
        <v>46</v>
      </c>
      <c r="B41" s="50" t="str">
        <f t="shared" si="2"/>
        <v>35-41</v>
      </c>
      <c r="C41" s="60">
        <f t="shared" si="4"/>
        <v>30</v>
      </c>
      <c r="D41" s="60">
        <f t="shared" si="3"/>
        <v>1.5</v>
      </c>
      <c r="E41" s="51">
        <f>'11.1'!F56</f>
        <v>0.5</v>
      </c>
      <c r="F41" s="52">
        <f>'11.2'!F57</f>
        <v>1</v>
      </c>
    </row>
    <row r="42" spans="1:6" ht="15.75" customHeight="1">
      <c r="A42" s="43" t="s">
        <v>48</v>
      </c>
      <c r="B42" s="50" t="str">
        <f t="shared" si="2"/>
        <v>35-41</v>
      </c>
      <c r="C42" s="60">
        <f t="shared" si="4"/>
        <v>30</v>
      </c>
      <c r="D42" s="60">
        <f t="shared" si="3"/>
        <v>1.5</v>
      </c>
      <c r="E42" s="51">
        <f>'11.1'!F58</f>
        <v>0.5</v>
      </c>
      <c r="F42" s="52">
        <f>'11.2'!F59</f>
        <v>1</v>
      </c>
    </row>
    <row r="43" spans="1:6" ht="15.75" customHeight="1">
      <c r="A43" s="43" t="s">
        <v>61</v>
      </c>
      <c r="B43" s="50" t="str">
        <f t="shared" si="2"/>
        <v>35-41</v>
      </c>
      <c r="C43" s="60">
        <f t="shared" si="4"/>
        <v>30</v>
      </c>
      <c r="D43" s="60">
        <f t="shared" si="3"/>
        <v>1.5</v>
      </c>
      <c r="E43" s="51">
        <f>'11.1'!F71</f>
        <v>0.5</v>
      </c>
      <c r="F43" s="52">
        <f>'11.2'!F72</f>
        <v>1</v>
      </c>
    </row>
    <row r="44" spans="1:6" ht="15.75" customHeight="1">
      <c r="A44" s="43" t="s">
        <v>68</v>
      </c>
      <c r="B44" s="50" t="str">
        <f t="shared" si="2"/>
        <v>35-41</v>
      </c>
      <c r="C44" s="60">
        <f t="shared" si="4"/>
        <v>30</v>
      </c>
      <c r="D44" s="60">
        <f t="shared" si="3"/>
        <v>1.5</v>
      </c>
      <c r="E44" s="51">
        <f>'11.1'!F78</f>
        <v>0.5</v>
      </c>
      <c r="F44" s="52">
        <f>'11.2'!F79</f>
        <v>1</v>
      </c>
    </row>
    <row r="45" spans="1:6" ht="15.75" customHeight="1">
      <c r="A45" s="43" t="s">
        <v>71</v>
      </c>
      <c r="B45" s="50" t="str">
        <f t="shared" si="2"/>
        <v>35-41</v>
      </c>
      <c r="C45" s="60">
        <f t="shared" si="4"/>
        <v>30</v>
      </c>
      <c r="D45" s="60">
        <f t="shared" si="3"/>
        <v>1.5</v>
      </c>
      <c r="E45" s="51">
        <f>'11.1'!F81</f>
        <v>0.5</v>
      </c>
      <c r="F45" s="52">
        <f>'11.2'!F82</f>
        <v>1</v>
      </c>
    </row>
    <row r="46" spans="1:6" ht="15.75" customHeight="1">
      <c r="A46" s="43" t="s">
        <v>86</v>
      </c>
      <c r="B46" s="50" t="str">
        <f t="shared" si="2"/>
        <v>35-41</v>
      </c>
      <c r="C46" s="60">
        <f t="shared" si="4"/>
        <v>30</v>
      </c>
      <c r="D46" s="60">
        <f t="shared" si="3"/>
        <v>1.5</v>
      </c>
      <c r="E46" s="51">
        <f>'11.1'!F96</f>
        <v>0.5</v>
      </c>
      <c r="F46" s="52">
        <f>'11.2'!F97</f>
        <v>1</v>
      </c>
    </row>
    <row r="47" spans="1:6" ht="15.75" customHeight="1">
      <c r="A47" s="43" t="s">
        <v>2</v>
      </c>
      <c r="B47" s="50" t="str">
        <f t="shared" si="2"/>
        <v>42-57</v>
      </c>
      <c r="C47" s="60">
        <f t="shared" si="4"/>
        <v>20</v>
      </c>
      <c r="D47" s="60">
        <f t="shared" si="3"/>
        <v>1</v>
      </c>
      <c r="E47" s="51">
        <f>'11.1'!F9</f>
        <v>0.5</v>
      </c>
      <c r="F47" s="52">
        <f>'11.2'!F10</f>
        <v>0.5</v>
      </c>
    </row>
    <row r="48" spans="1:6" ht="15.75" customHeight="1">
      <c r="A48" s="43" t="s">
        <v>11</v>
      </c>
      <c r="B48" s="50" t="str">
        <f t="shared" si="2"/>
        <v>42-57</v>
      </c>
      <c r="C48" s="60">
        <f t="shared" si="4"/>
        <v>20</v>
      </c>
      <c r="D48" s="60">
        <f t="shared" si="3"/>
        <v>1</v>
      </c>
      <c r="E48" s="51">
        <f>'11.1'!F18</f>
        <v>0.5</v>
      </c>
      <c r="F48" s="52">
        <f>'11.2'!F19</f>
        <v>0.5</v>
      </c>
    </row>
    <row r="49" spans="1:6" ht="15.75" customHeight="1">
      <c r="A49" s="43" t="s">
        <v>15</v>
      </c>
      <c r="B49" s="50" t="str">
        <f t="shared" si="2"/>
        <v>42-57</v>
      </c>
      <c r="C49" s="60">
        <f t="shared" si="4"/>
        <v>20</v>
      </c>
      <c r="D49" s="60">
        <f t="shared" si="3"/>
        <v>1</v>
      </c>
      <c r="E49" s="51">
        <f>'11.1'!F22</f>
        <v>1</v>
      </c>
      <c r="F49" s="52">
        <f>'11.2'!F23</f>
        <v>0</v>
      </c>
    </row>
    <row r="50" spans="1:6" ht="15.75" customHeight="1">
      <c r="A50" s="43" t="s">
        <v>25</v>
      </c>
      <c r="B50" s="50" t="str">
        <f t="shared" si="2"/>
        <v>42-57</v>
      </c>
      <c r="C50" s="60">
        <f t="shared" si="4"/>
        <v>20</v>
      </c>
      <c r="D50" s="60">
        <f t="shared" si="3"/>
        <v>1</v>
      </c>
      <c r="E50" s="51">
        <f>'11.1'!F32</f>
        <v>1</v>
      </c>
      <c r="F50" s="52">
        <f>'11.2'!F33</f>
        <v>0</v>
      </c>
    </row>
    <row r="51" spans="1:6" ht="15.75" customHeight="1">
      <c r="A51" s="43" t="s">
        <v>29</v>
      </c>
      <c r="B51" s="50" t="str">
        <f t="shared" si="2"/>
        <v>42-57</v>
      </c>
      <c r="C51" s="60">
        <f t="shared" si="4"/>
        <v>20</v>
      </c>
      <c r="D51" s="60">
        <f t="shared" si="3"/>
        <v>1</v>
      </c>
      <c r="E51" s="51">
        <f>'11.1'!F36</f>
        <v>1</v>
      </c>
      <c r="F51" s="52">
        <f>'11.2'!F37</f>
        <v>0</v>
      </c>
    </row>
    <row r="52" spans="1:6" ht="15.75" customHeight="1">
      <c r="A52" s="43" t="s">
        <v>35</v>
      </c>
      <c r="B52" s="50" t="str">
        <f t="shared" si="2"/>
        <v>42-57</v>
      </c>
      <c r="C52" s="60">
        <f t="shared" si="4"/>
        <v>20</v>
      </c>
      <c r="D52" s="60">
        <f t="shared" si="3"/>
        <v>1</v>
      </c>
      <c r="E52" s="51">
        <f>'11.1'!F43</f>
        <v>1</v>
      </c>
      <c r="F52" s="52">
        <f>'11.2'!F44</f>
        <v>0</v>
      </c>
    </row>
    <row r="53" spans="1:6" s="2" customFormat="1" ht="15.75" customHeight="1">
      <c r="A53" s="43" t="s">
        <v>42</v>
      </c>
      <c r="B53" s="50" t="str">
        <f t="shared" si="2"/>
        <v>42-57</v>
      </c>
      <c r="C53" s="60">
        <f t="shared" si="4"/>
        <v>20</v>
      </c>
      <c r="D53" s="60">
        <f t="shared" si="3"/>
        <v>1</v>
      </c>
      <c r="E53" s="51">
        <f>'11.1'!F51</f>
        <v>1</v>
      </c>
      <c r="F53" s="52">
        <f>'11.2'!F52</f>
        <v>0</v>
      </c>
    </row>
    <row r="54" spans="1:6" ht="15.75" customHeight="1">
      <c r="A54" s="43" t="s">
        <v>44</v>
      </c>
      <c r="B54" s="50" t="str">
        <f t="shared" si="2"/>
        <v>42-57</v>
      </c>
      <c r="C54" s="60">
        <f t="shared" si="4"/>
        <v>20</v>
      </c>
      <c r="D54" s="60">
        <f t="shared" si="3"/>
        <v>1</v>
      </c>
      <c r="E54" s="51">
        <f>'11.1'!F54</f>
        <v>1</v>
      </c>
      <c r="F54" s="52">
        <f>'11.2'!F55</f>
        <v>0</v>
      </c>
    </row>
    <row r="55" spans="1:6" ht="15.75" customHeight="1">
      <c r="A55" s="43" t="s">
        <v>47</v>
      </c>
      <c r="B55" s="50" t="str">
        <f t="shared" si="2"/>
        <v>42-57</v>
      </c>
      <c r="C55" s="60">
        <f t="shared" si="4"/>
        <v>20</v>
      </c>
      <c r="D55" s="60">
        <f t="shared" si="3"/>
        <v>1</v>
      </c>
      <c r="E55" s="51">
        <f>'11.1'!F57</f>
        <v>0.5</v>
      </c>
      <c r="F55" s="52">
        <f>'11.2'!F58</f>
        <v>0.5</v>
      </c>
    </row>
    <row r="56" spans="1:6" ht="15.75" customHeight="1">
      <c r="A56" s="43" t="s">
        <v>52</v>
      </c>
      <c r="B56" s="50" t="str">
        <f t="shared" si="2"/>
        <v>42-57</v>
      </c>
      <c r="C56" s="60">
        <f t="shared" si="4"/>
        <v>20</v>
      </c>
      <c r="D56" s="60">
        <f t="shared" si="3"/>
        <v>1</v>
      </c>
      <c r="E56" s="51">
        <f>'11.1'!F62</f>
        <v>1</v>
      </c>
      <c r="F56" s="52">
        <f>'11.2'!F63</f>
        <v>0</v>
      </c>
    </row>
    <row r="57" spans="1:6" ht="15.75" customHeight="1">
      <c r="A57" s="43" t="s">
        <v>58</v>
      </c>
      <c r="B57" s="50" t="str">
        <f t="shared" si="2"/>
        <v>42-57</v>
      </c>
      <c r="C57" s="60">
        <f t="shared" si="4"/>
        <v>20</v>
      </c>
      <c r="D57" s="60">
        <f t="shared" si="3"/>
        <v>1</v>
      </c>
      <c r="E57" s="51">
        <f>'11.1'!F68</f>
        <v>1</v>
      </c>
      <c r="F57" s="52">
        <f>'11.2'!F69</f>
        <v>0</v>
      </c>
    </row>
    <row r="58" spans="1:6" ht="15.75" customHeight="1">
      <c r="A58" s="114" t="s">
        <v>65</v>
      </c>
      <c r="B58" s="50" t="str">
        <f t="shared" si="2"/>
        <v>42-57</v>
      </c>
      <c r="C58" s="60">
        <f t="shared" si="4"/>
        <v>20</v>
      </c>
      <c r="D58" s="60">
        <f t="shared" si="3"/>
        <v>1</v>
      </c>
      <c r="E58" s="51">
        <f>'11.1'!F75</f>
        <v>1</v>
      </c>
      <c r="F58" s="52">
        <f>'11.2'!F76</f>
        <v>0</v>
      </c>
    </row>
    <row r="59" spans="1:6" ht="15.75" customHeight="1">
      <c r="A59" s="43" t="s">
        <v>66</v>
      </c>
      <c r="B59" s="50" t="str">
        <f t="shared" si="2"/>
        <v>42-57</v>
      </c>
      <c r="C59" s="60">
        <f t="shared" si="4"/>
        <v>20</v>
      </c>
      <c r="D59" s="60">
        <f t="shared" si="3"/>
        <v>1</v>
      </c>
      <c r="E59" s="51">
        <f>'11.1'!F76</f>
        <v>1</v>
      </c>
      <c r="F59" s="52">
        <f>'11.2'!F77</f>
        <v>0</v>
      </c>
    </row>
    <row r="60" spans="1:6" ht="15.75" customHeight="1">
      <c r="A60" s="43" t="s">
        <v>72</v>
      </c>
      <c r="B60" s="50" t="str">
        <f t="shared" si="2"/>
        <v>42-57</v>
      </c>
      <c r="C60" s="60">
        <f t="shared" si="4"/>
        <v>20</v>
      </c>
      <c r="D60" s="60">
        <f t="shared" si="3"/>
        <v>1</v>
      </c>
      <c r="E60" s="51">
        <f>'11.1'!F82</f>
        <v>1</v>
      </c>
      <c r="F60" s="52">
        <f>'11.2'!F83</f>
        <v>0</v>
      </c>
    </row>
    <row r="61" spans="1:6" ht="15.75" customHeight="1">
      <c r="A61" s="43" t="s">
        <v>74</v>
      </c>
      <c r="B61" s="50" t="str">
        <f t="shared" si="2"/>
        <v>42-57</v>
      </c>
      <c r="C61" s="60">
        <f t="shared" si="4"/>
        <v>20</v>
      </c>
      <c r="D61" s="60">
        <f t="shared" si="3"/>
        <v>1</v>
      </c>
      <c r="E61" s="51">
        <f>'11.1'!F84</f>
        <v>1</v>
      </c>
      <c r="F61" s="52">
        <f>'11.2'!F85</f>
        <v>0</v>
      </c>
    </row>
    <row r="62" spans="1:6" ht="15.75" customHeight="1">
      <c r="A62" s="43" t="s">
        <v>82</v>
      </c>
      <c r="B62" s="50" t="str">
        <f t="shared" si="2"/>
        <v>42-57</v>
      </c>
      <c r="C62" s="60">
        <f t="shared" si="4"/>
        <v>20</v>
      </c>
      <c r="D62" s="60">
        <f t="shared" si="3"/>
        <v>1</v>
      </c>
      <c r="E62" s="51">
        <f>'11.1'!F92</f>
        <v>1</v>
      </c>
      <c r="F62" s="52">
        <f>'11.2'!F93</f>
        <v>0</v>
      </c>
    </row>
    <row r="63" spans="1:6" ht="15.75" customHeight="1">
      <c r="A63" s="43" t="s">
        <v>4</v>
      </c>
      <c r="B63" s="50" t="str">
        <f t="shared" si="2"/>
        <v>58-64</v>
      </c>
      <c r="C63" s="60">
        <f t="shared" si="4"/>
        <v>10</v>
      </c>
      <c r="D63" s="60">
        <f t="shared" si="3"/>
        <v>0.5</v>
      </c>
      <c r="E63" s="51">
        <f>'11.1'!F11</f>
        <v>0.5</v>
      </c>
      <c r="F63" s="52">
        <f>'11.2'!F12</f>
        <v>0</v>
      </c>
    </row>
    <row r="64" spans="1:6" ht="15.75" customHeight="1">
      <c r="A64" s="43" t="s">
        <v>13</v>
      </c>
      <c r="B64" s="50" t="str">
        <f t="shared" si="2"/>
        <v>58-64</v>
      </c>
      <c r="C64" s="60">
        <f t="shared" si="4"/>
        <v>10</v>
      </c>
      <c r="D64" s="60">
        <f t="shared" si="3"/>
        <v>0.5</v>
      </c>
      <c r="E64" s="51">
        <f>'11.1'!F20</f>
        <v>0.5</v>
      </c>
      <c r="F64" s="52">
        <f>'11.2'!F21</f>
        <v>0</v>
      </c>
    </row>
    <row r="65" spans="1:6" ht="15.75" customHeight="1">
      <c r="A65" s="43" t="s">
        <v>17</v>
      </c>
      <c r="B65" s="50" t="str">
        <f t="shared" si="2"/>
        <v>58-64</v>
      </c>
      <c r="C65" s="60">
        <f t="shared" si="4"/>
        <v>10</v>
      </c>
      <c r="D65" s="60">
        <f t="shared" si="3"/>
        <v>0.5</v>
      </c>
      <c r="E65" s="51">
        <f>'11.1'!F24</f>
        <v>0.5</v>
      </c>
      <c r="F65" s="52">
        <f>'11.2'!F25</f>
        <v>0</v>
      </c>
    </row>
    <row r="66" spans="1:6" ht="15.75" customHeight="1">
      <c r="A66" s="43" t="s">
        <v>30</v>
      </c>
      <c r="B66" s="50" t="str">
        <f t="shared" si="2"/>
        <v>58-64</v>
      </c>
      <c r="C66" s="60">
        <f t="shared" si="4"/>
        <v>10</v>
      </c>
      <c r="D66" s="60">
        <f t="shared" si="3"/>
        <v>0.5</v>
      </c>
      <c r="E66" s="51">
        <f>'11.1'!F37</f>
        <v>0.5</v>
      </c>
      <c r="F66" s="52">
        <f>'11.2'!F38</f>
        <v>0</v>
      </c>
    </row>
    <row r="67" spans="1:6" ht="15.75" customHeight="1">
      <c r="A67" s="43" t="s">
        <v>37</v>
      </c>
      <c r="B67" s="50" t="str">
        <f t="shared" si="2"/>
        <v>58-64</v>
      </c>
      <c r="C67" s="60">
        <f t="shared" si="4"/>
        <v>10</v>
      </c>
      <c r="D67" s="60">
        <f t="shared" si="3"/>
        <v>0.5</v>
      </c>
      <c r="E67" s="51">
        <f>'11.1'!F45</f>
        <v>0.5</v>
      </c>
      <c r="F67" s="52">
        <f>'11.2'!F46</f>
        <v>0</v>
      </c>
    </row>
    <row r="68" spans="1:6" ht="15.75" customHeight="1">
      <c r="A68" s="43" t="s">
        <v>116</v>
      </c>
      <c r="B68" s="50" t="str">
        <f t="shared" si="2"/>
        <v>58-64</v>
      </c>
      <c r="C68" s="60">
        <f t="shared" si="4"/>
        <v>10</v>
      </c>
      <c r="D68" s="60">
        <f t="shared" si="3"/>
        <v>0.5</v>
      </c>
      <c r="E68" s="51">
        <f>'11.1'!F46</f>
        <v>0.5</v>
      </c>
      <c r="F68" s="52">
        <f>'11.2'!F47</f>
        <v>0</v>
      </c>
    </row>
    <row r="69" spans="1:6" ht="15.75" customHeight="1">
      <c r="A69" s="43" t="s">
        <v>92</v>
      </c>
      <c r="B69" s="50" t="str">
        <f t="shared" si="2"/>
        <v>58-64</v>
      </c>
      <c r="C69" s="60">
        <f t="shared" si="4"/>
        <v>10</v>
      </c>
      <c r="D69" s="60">
        <f aca="true" t="shared" si="5" ref="D69:D90">SUM(E69:F69)</f>
        <v>0.5</v>
      </c>
      <c r="E69" s="51">
        <f>'11.1'!F52</f>
        <v>0.5</v>
      </c>
      <c r="F69" s="52">
        <f>'11.2'!F53</f>
        <v>0</v>
      </c>
    </row>
    <row r="70" spans="1:6" ht="15.75" customHeight="1">
      <c r="A70" s="43" t="s">
        <v>1</v>
      </c>
      <c r="B70" s="50" t="str">
        <f t="shared" si="2"/>
        <v>65-85</v>
      </c>
      <c r="C70" s="60">
        <f aca="true" t="shared" si="6" ref="C70:C90">D70/$D$5*100</f>
        <v>0</v>
      </c>
      <c r="D70" s="60">
        <f t="shared" si="5"/>
        <v>0</v>
      </c>
      <c r="E70" s="51">
        <f>'11.1'!F8</f>
        <v>0</v>
      </c>
      <c r="F70" s="52">
        <f>'11.2'!F9</f>
        <v>0</v>
      </c>
    </row>
    <row r="71" spans="1:6" ht="15.75" customHeight="1">
      <c r="A71" s="43" t="s">
        <v>5</v>
      </c>
      <c r="B71" s="50" t="str">
        <f aca="true" t="shared" si="7" ref="B71:B90">RANK(C71,$C$6:$C$90)&amp;IF(COUNTIF($C$6:$C$90,C71)&gt;1,"-"&amp;RANK(C71,$C$6:$C$90)+COUNTIF($C$6:$C$90,C71)-1,"")</f>
        <v>65-85</v>
      </c>
      <c r="C71" s="60">
        <f t="shared" si="6"/>
        <v>0</v>
      </c>
      <c r="D71" s="60">
        <f t="shared" si="5"/>
        <v>0</v>
      </c>
      <c r="E71" s="51">
        <f>'11.1'!F12</f>
        <v>0</v>
      </c>
      <c r="F71" s="52">
        <f>'11.2'!F13</f>
        <v>0</v>
      </c>
    </row>
    <row r="72" spans="1:6" ht="15.75" customHeight="1">
      <c r="A72" s="43" t="s">
        <v>8</v>
      </c>
      <c r="B72" s="50" t="str">
        <f t="shared" si="7"/>
        <v>65-85</v>
      </c>
      <c r="C72" s="60">
        <f t="shared" si="6"/>
        <v>0</v>
      </c>
      <c r="D72" s="60">
        <f t="shared" si="5"/>
        <v>0</v>
      </c>
      <c r="E72" s="51">
        <f>'11.1'!F15</f>
        <v>0</v>
      </c>
      <c r="F72" s="52">
        <f>'11.2'!F16</f>
        <v>0</v>
      </c>
    </row>
    <row r="73" spans="1:6" ht="15.75" customHeight="1">
      <c r="A73" s="43" t="s">
        <v>9</v>
      </c>
      <c r="B73" s="50" t="str">
        <f t="shared" si="7"/>
        <v>65-85</v>
      </c>
      <c r="C73" s="60">
        <f t="shared" si="6"/>
        <v>0</v>
      </c>
      <c r="D73" s="60">
        <f t="shared" si="5"/>
        <v>0</v>
      </c>
      <c r="E73" s="51">
        <f>'11.1'!F16</f>
        <v>0</v>
      </c>
      <c r="F73" s="52">
        <f>'11.2'!F17</f>
        <v>0</v>
      </c>
    </row>
    <row r="74" spans="1:6" ht="15.75" customHeight="1">
      <c r="A74" s="43" t="s">
        <v>12</v>
      </c>
      <c r="B74" s="50" t="str">
        <f t="shared" si="7"/>
        <v>65-85</v>
      </c>
      <c r="C74" s="60">
        <f t="shared" si="6"/>
        <v>0</v>
      </c>
      <c r="D74" s="60">
        <f t="shared" si="5"/>
        <v>0</v>
      </c>
      <c r="E74" s="51">
        <f>'11.1'!F19</f>
        <v>0</v>
      </c>
      <c r="F74" s="52">
        <f>'11.2'!F20</f>
        <v>0</v>
      </c>
    </row>
    <row r="75" spans="1:6" ht="15.75" customHeight="1">
      <c r="A75" s="43" t="s">
        <v>21</v>
      </c>
      <c r="B75" s="50" t="str">
        <f t="shared" si="7"/>
        <v>65-85</v>
      </c>
      <c r="C75" s="60">
        <f t="shared" si="6"/>
        <v>0</v>
      </c>
      <c r="D75" s="60">
        <f t="shared" si="5"/>
        <v>0</v>
      </c>
      <c r="E75" s="51">
        <f>'11.1'!F28</f>
        <v>0</v>
      </c>
      <c r="F75" s="52">
        <f>'11.2'!F29</f>
        <v>0</v>
      </c>
    </row>
    <row r="76" spans="1:6" ht="15.75" customHeight="1">
      <c r="A76" s="43" t="s">
        <v>22</v>
      </c>
      <c r="B76" s="50" t="str">
        <f t="shared" si="7"/>
        <v>65-85</v>
      </c>
      <c r="C76" s="60">
        <f t="shared" si="6"/>
        <v>0</v>
      </c>
      <c r="D76" s="60">
        <f t="shared" si="5"/>
        <v>0</v>
      </c>
      <c r="E76" s="51">
        <f>'11.1'!F29</f>
        <v>0</v>
      </c>
      <c r="F76" s="52">
        <f>'11.2'!F30</f>
        <v>0</v>
      </c>
    </row>
    <row r="77" spans="1:6" ht="15.75" customHeight="1">
      <c r="A77" s="43" t="s">
        <v>24</v>
      </c>
      <c r="B77" s="50" t="str">
        <f t="shared" si="7"/>
        <v>65-85</v>
      </c>
      <c r="C77" s="60">
        <f t="shared" si="6"/>
        <v>0</v>
      </c>
      <c r="D77" s="60">
        <f t="shared" si="5"/>
        <v>0</v>
      </c>
      <c r="E77" s="51">
        <f>'11.1'!F31</f>
        <v>0</v>
      </c>
      <c r="F77" s="52">
        <f>'11.2'!F32</f>
        <v>0</v>
      </c>
    </row>
    <row r="78" spans="1:6" ht="15.75" customHeight="1">
      <c r="A78" s="43" t="s">
        <v>28</v>
      </c>
      <c r="B78" s="50" t="str">
        <f t="shared" si="7"/>
        <v>65-85</v>
      </c>
      <c r="C78" s="60">
        <f t="shared" si="6"/>
        <v>0</v>
      </c>
      <c r="D78" s="60">
        <f t="shared" si="5"/>
        <v>0</v>
      </c>
      <c r="E78" s="51">
        <f>'11.1'!F35</f>
        <v>0</v>
      </c>
      <c r="F78" s="52">
        <f>'11.2'!F36</f>
        <v>0</v>
      </c>
    </row>
    <row r="79" spans="1:6" ht="15.75" customHeight="1">
      <c r="A79" s="43" t="s">
        <v>100</v>
      </c>
      <c r="B79" s="50" t="str">
        <f t="shared" si="7"/>
        <v>65-85</v>
      </c>
      <c r="C79" s="60">
        <f t="shared" si="6"/>
        <v>0</v>
      </c>
      <c r="D79" s="60">
        <f t="shared" si="5"/>
        <v>0</v>
      </c>
      <c r="E79" s="51">
        <f>'11.1'!F41</f>
        <v>0</v>
      </c>
      <c r="F79" s="52">
        <f>'11.2'!F42</f>
        <v>0</v>
      </c>
    </row>
    <row r="80" spans="1:6" ht="15.75" customHeight="1">
      <c r="A80" s="43" t="s">
        <v>40</v>
      </c>
      <c r="B80" s="50" t="str">
        <f t="shared" si="7"/>
        <v>65-85</v>
      </c>
      <c r="C80" s="60">
        <f t="shared" si="6"/>
        <v>0</v>
      </c>
      <c r="D80" s="60">
        <f t="shared" si="5"/>
        <v>0</v>
      </c>
      <c r="E80" s="51">
        <f>'11.1'!F49</f>
        <v>0</v>
      </c>
      <c r="F80" s="52">
        <f>'11.2'!F50</f>
        <v>0</v>
      </c>
    </row>
    <row r="81" spans="1:6" ht="15.75" customHeight="1">
      <c r="A81" s="43" t="s">
        <v>43</v>
      </c>
      <c r="B81" s="50" t="str">
        <f t="shared" si="7"/>
        <v>65-85</v>
      </c>
      <c r="C81" s="60">
        <f t="shared" si="6"/>
        <v>0</v>
      </c>
      <c r="D81" s="60">
        <f t="shared" si="5"/>
        <v>0</v>
      </c>
      <c r="E81" s="51">
        <f>'11.1'!F53</f>
        <v>0</v>
      </c>
      <c r="F81" s="52">
        <f>'11.2'!F54</f>
        <v>0</v>
      </c>
    </row>
    <row r="82" spans="1:6" ht="15.75" customHeight="1">
      <c r="A82" s="43" t="s">
        <v>49</v>
      </c>
      <c r="B82" s="50" t="str">
        <f t="shared" si="7"/>
        <v>65-85</v>
      </c>
      <c r="C82" s="60">
        <f t="shared" si="6"/>
        <v>0</v>
      </c>
      <c r="D82" s="60">
        <f t="shared" si="5"/>
        <v>0</v>
      </c>
      <c r="E82" s="51">
        <f>'11.1'!F59</f>
        <v>0</v>
      </c>
      <c r="F82" s="52">
        <f>'11.2'!F60</f>
        <v>0</v>
      </c>
    </row>
    <row r="83" spans="1:6" ht="15.75" customHeight="1">
      <c r="A83" s="43" t="s">
        <v>53</v>
      </c>
      <c r="B83" s="50" t="str">
        <f t="shared" si="7"/>
        <v>65-85</v>
      </c>
      <c r="C83" s="60">
        <f t="shared" si="6"/>
        <v>0</v>
      </c>
      <c r="D83" s="60">
        <f t="shared" si="5"/>
        <v>0</v>
      </c>
      <c r="E83" s="51">
        <f>'11.1'!F63</f>
        <v>0</v>
      </c>
      <c r="F83" s="52">
        <f>'11.2'!F64</f>
        <v>0</v>
      </c>
    </row>
    <row r="84" spans="1:6" ht="15.75" customHeight="1">
      <c r="A84" s="43" t="s">
        <v>57</v>
      </c>
      <c r="B84" s="50" t="str">
        <f t="shared" si="7"/>
        <v>65-85</v>
      </c>
      <c r="C84" s="60">
        <f t="shared" si="6"/>
        <v>0</v>
      </c>
      <c r="D84" s="60">
        <f t="shared" si="5"/>
        <v>0</v>
      </c>
      <c r="E84" s="51">
        <f>'11.1'!F67</f>
        <v>0</v>
      </c>
      <c r="F84" s="52">
        <f>'11.2'!F68</f>
        <v>0</v>
      </c>
    </row>
    <row r="85" spans="1:6" ht="15.75" customHeight="1">
      <c r="A85" s="43" t="s">
        <v>63</v>
      </c>
      <c r="B85" s="50" t="str">
        <f t="shared" si="7"/>
        <v>65-85</v>
      </c>
      <c r="C85" s="60">
        <f t="shared" si="6"/>
        <v>0</v>
      </c>
      <c r="D85" s="60">
        <f t="shared" si="5"/>
        <v>0</v>
      </c>
      <c r="E85" s="51">
        <f>'11.1'!F73</f>
        <v>0</v>
      </c>
      <c r="F85" s="52">
        <f>'11.2'!F74</f>
        <v>0</v>
      </c>
    </row>
    <row r="86" spans="1:6" ht="15.75" customHeight="1">
      <c r="A86" s="43" t="s">
        <v>64</v>
      </c>
      <c r="B86" s="50" t="str">
        <f t="shared" si="7"/>
        <v>65-85</v>
      </c>
      <c r="C86" s="60">
        <f t="shared" si="6"/>
        <v>0</v>
      </c>
      <c r="D86" s="60">
        <f t="shared" si="5"/>
        <v>0</v>
      </c>
      <c r="E86" s="51">
        <f>'11.1'!F74</f>
        <v>0</v>
      </c>
      <c r="F86" s="52">
        <f>'11.2'!F75</f>
        <v>0</v>
      </c>
    </row>
    <row r="87" spans="1:6" ht="15.75" customHeight="1">
      <c r="A87" s="43" t="s">
        <v>70</v>
      </c>
      <c r="B87" s="50" t="str">
        <f t="shared" si="7"/>
        <v>65-85</v>
      </c>
      <c r="C87" s="60">
        <f t="shared" si="6"/>
        <v>0</v>
      </c>
      <c r="D87" s="60">
        <f t="shared" si="5"/>
        <v>0</v>
      </c>
      <c r="E87" s="51">
        <f>'11.1'!F80</f>
        <v>0</v>
      </c>
      <c r="F87" s="52">
        <f>'11.2'!F81</f>
        <v>0</v>
      </c>
    </row>
    <row r="88" spans="1:6" ht="15.75" customHeight="1">
      <c r="A88" s="43" t="s">
        <v>73</v>
      </c>
      <c r="B88" s="50" t="str">
        <f t="shared" si="7"/>
        <v>65-85</v>
      </c>
      <c r="C88" s="60">
        <f t="shared" si="6"/>
        <v>0</v>
      </c>
      <c r="D88" s="60">
        <f t="shared" si="5"/>
        <v>0</v>
      </c>
      <c r="E88" s="51">
        <f>'11.1'!F83</f>
        <v>0</v>
      </c>
      <c r="F88" s="52">
        <f>'11.2'!F84</f>
        <v>0</v>
      </c>
    </row>
    <row r="89" spans="1:6" ht="15.75" customHeight="1">
      <c r="A89" s="43" t="s">
        <v>76</v>
      </c>
      <c r="B89" s="50" t="str">
        <f t="shared" si="7"/>
        <v>65-85</v>
      </c>
      <c r="C89" s="60">
        <f t="shared" si="6"/>
        <v>0</v>
      </c>
      <c r="D89" s="60">
        <f t="shared" si="5"/>
        <v>0</v>
      </c>
      <c r="E89" s="51">
        <f>'11.1'!F86</f>
        <v>0</v>
      </c>
      <c r="F89" s="52">
        <f>'11.2'!F87</f>
        <v>0</v>
      </c>
    </row>
    <row r="90" spans="1:6" ht="15.75" customHeight="1">
      <c r="A90" s="43" t="s">
        <v>83</v>
      </c>
      <c r="B90" s="50" t="str">
        <f t="shared" si="7"/>
        <v>65-85</v>
      </c>
      <c r="C90" s="60">
        <f t="shared" si="6"/>
        <v>0</v>
      </c>
      <c r="D90" s="60">
        <f t="shared" si="5"/>
        <v>0</v>
      </c>
      <c r="E90" s="51">
        <f>'11.1'!F93</f>
        <v>0</v>
      </c>
      <c r="F90" s="52">
        <f>'11.2'!F94</f>
        <v>0</v>
      </c>
    </row>
    <row r="91" ht="15">
      <c r="D91" s="115"/>
    </row>
  </sheetData>
  <sheetProtection/>
  <mergeCells count="2">
    <mergeCell ref="A1:F1"/>
    <mergeCell ref="A2:F2"/>
  </mergeCells>
  <printOptions/>
  <pageMargins left="0.7086614173228347" right="0.7086614173228347" top="0.7874015748031497" bottom="0.7874015748031497" header="0.4330708661417323" footer="0.4330708661417323"/>
  <pageSetup fitToHeight="3" horizontalDpi="600" verticalDpi="600" orientation="landscape" paperSize="9" scale="60" r:id="rId1"/>
  <headerFooter scaleWithDoc="0">
    <oddFooter>&amp;C&amp;"Times New Roman,обычный"&amp;8&amp;A&amp;R&amp;9&amp;P</oddFooter>
  </headerFooter>
</worksheet>
</file>

<file path=xl/worksheets/sheet2.xml><?xml version="1.0" encoding="utf-8"?>
<worksheet xmlns="http://schemas.openxmlformats.org/spreadsheetml/2006/main" xmlns:r="http://schemas.openxmlformats.org/officeDocument/2006/relationships">
  <dimension ref="A1:G99"/>
  <sheetViews>
    <sheetView zoomScalePageLayoutView="80" workbookViewId="0" topLeftCell="A1">
      <pane ySplit="3" topLeftCell="A4" activePane="bottomLeft" state="frozen"/>
      <selection pane="topLeft" activeCell="A1" sqref="A1"/>
      <selection pane="bottomLeft" activeCell="E99" sqref="E99"/>
    </sheetView>
  </sheetViews>
  <sheetFormatPr defaultColWidth="9.140625" defaultRowHeight="15"/>
  <cols>
    <col min="1" max="1" width="33.421875" style="0" customWidth="1"/>
    <col min="2" max="2" width="12.140625" style="0" customWidth="1"/>
    <col min="3" max="3" width="12.7109375" style="0" customWidth="1"/>
    <col min="4" max="4" width="13.140625" style="0" customWidth="1"/>
    <col min="5" max="5" width="12.7109375" style="0" customWidth="1"/>
    <col min="6" max="6" width="18.8515625" style="0" customWidth="1"/>
    <col min="7" max="7" width="25.57421875" style="0" customWidth="1"/>
  </cols>
  <sheetData>
    <row r="1" spans="1:7" ht="23.25" customHeight="1">
      <c r="A1" s="116" t="s">
        <v>721</v>
      </c>
      <c r="B1" s="117"/>
      <c r="C1" s="117"/>
      <c r="D1" s="117"/>
      <c r="E1" s="117"/>
      <c r="F1" s="117"/>
      <c r="G1" s="117"/>
    </row>
    <row r="2" spans="1:7" ht="21.75" customHeight="1">
      <c r="A2" s="118" t="s">
        <v>719</v>
      </c>
      <c r="B2" s="119"/>
      <c r="C2" s="119"/>
      <c r="D2" s="119"/>
      <c r="E2" s="119"/>
      <c r="F2" s="119"/>
      <c r="G2" s="119"/>
    </row>
    <row r="3" spans="1:7" ht="138" customHeight="1">
      <c r="A3" s="44" t="s">
        <v>104</v>
      </c>
      <c r="B3" s="14" t="s">
        <v>118</v>
      </c>
      <c r="C3" s="14" t="s">
        <v>93</v>
      </c>
      <c r="D3" s="14" t="s">
        <v>170</v>
      </c>
      <c r="E3" s="14" t="s">
        <v>169</v>
      </c>
      <c r="F3" s="44" t="str">
        <f>'11.1'!B3</f>
        <v>11.1. Опубликован ли утвержденный план контрольных мероприятий органа внешнего государственного финансового контроля субъекта РФ на 2016 год?</v>
      </c>
      <c r="G3" s="44" t="str">
        <f>'11.2'!B3</f>
        <v>11.2. Публикуется ли информация о проведенных в 2016 году органом внешнего государственного финансового контроля субъекта РФ контрольных мероприятиях, о выявленных при их проведении нарушениях,  о внесенных представлениях и предписаниях, а также о принятых по ним решениях и мерах?</v>
      </c>
    </row>
    <row r="4" spans="1:7" ht="15.75" customHeight="1">
      <c r="A4" s="45" t="s">
        <v>90</v>
      </c>
      <c r="B4" s="59" t="s">
        <v>94</v>
      </c>
      <c r="C4" s="59" t="s">
        <v>94</v>
      </c>
      <c r="D4" s="59" t="s">
        <v>117</v>
      </c>
      <c r="E4" s="59" t="s">
        <v>91</v>
      </c>
      <c r="F4" s="45" t="s">
        <v>91</v>
      </c>
      <c r="G4" s="47" t="s">
        <v>91</v>
      </c>
    </row>
    <row r="5" spans="1:7" ht="15.75" customHeight="1">
      <c r="A5" s="45" t="s">
        <v>105</v>
      </c>
      <c r="B5" s="46"/>
      <c r="C5" s="46"/>
      <c r="D5" s="46"/>
      <c r="E5" s="46">
        <f>SUM(F5:G5)</f>
        <v>5</v>
      </c>
      <c r="F5" s="45">
        <v>1</v>
      </c>
      <c r="G5" s="47">
        <v>4</v>
      </c>
    </row>
    <row r="6" spans="1:7" ht="15.75" customHeight="1">
      <c r="A6" s="21" t="s">
        <v>0</v>
      </c>
      <c r="B6" s="48"/>
      <c r="C6" s="48"/>
      <c r="D6" s="48"/>
      <c r="E6" s="48"/>
      <c r="F6" s="48"/>
      <c r="G6" s="49"/>
    </row>
    <row r="7" spans="1:7" ht="15.75" customHeight="1">
      <c r="A7" s="43" t="s">
        <v>1</v>
      </c>
      <c r="B7" s="50" t="str">
        <f>VLOOKUP(A7,'Рейтинг (раздел 11)'!$A$6:$B$90,2,FALSE)</f>
        <v>65-85</v>
      </c>
      <c r="C7" s="50" t="str">
        <f>RANK(D7,$D$7:$D$24)&amp;IF(COUNTIF($D$7:$D$24,D7)&gt;1,"-"&amp;RANK(D7,$D$7:$D$24)+COUNTIF($D$7:$D$24,D7)-1,"")</f>
        <v>14-18</v>
      </c>
      <c r="D7" s="60">
        <f>E7/$E$5*100</f>
        <v>0</v>
      </c>
      <c r="E7" s="60">
        <f aca="true" t="shared" si="0" ref="E7:E24">SUM(F7:G7)</f>
        <v>0</v>
      </c>
      <c r="F7" s="51">
        <f>'11.1'!F8</f>
        <v>0</v>
      </c>
      <c r="G7" s="52">
        <f>'11.2'!F9</f>
        <v>0</v>
      </c>
    </row>
    <row r="8" spans="1:7" ht="15.75" customHeight="1">
      <c r="A8" s="43" t="s">
        <v>2</v>
      </c>
      <c r="B8" s="50" t="str">
        <f>VLOOKUP(A8,'Рейтинг (раздел 11)'!$A$6:$B$90,2,FALSE)</f>
        <v>42-57</v>
      </c>
      <c r="C8" s="50" t="str">
        <f aca="true" t="shared" si="1" ref="C8:C24">RANK(D8,$D$7:$D$24)&amp;IF(COUNTIF($D$7:$D$24,D8)&gt;1,"-"&amp;RANK(D8,$D$7:$D$24)+COUNTIF($D$7:$D$24,D8)-1,"")</f>
        <v>8-10</v>
      </c>
      <c r="D8" s="60">
        <f aca="true" t="shared" si="2" ref="D8:D71">E8/$E$5*100</f>
        <v>20</v>
      </c>
      <c r="E8" s="60">
        <f t="shared" si="0"/>
        <v>1</v>
      </c>
      <c r="F8" s="51">
        <f>'11.1'!F9</f>
        <v>0.5</v>
      </c>
      <c r="G8" s="52">
        <f>'11.2'!F10</f>
        <v>0.5</v>
      </c>
    </row>
    <row r="9" spans="1:7" ht="15.75" customHeight="1">
      <c r="A9" s="43" t="s">
        <v>3</v>
      </c>
      <c r="B9" s="50" t="str">
        <f>VLOOKUP(A9,'Рейтинг (раздел 11)'!$A$6:$B$90,2,FALSE)</f>
        <v>1-10</v>
      </c>
      <c r="C9" s="50" t="str">
        <f t="shared" si="1"/>
        <v>1-3</v>
      </c>
      <c r="D9" s="60">
        <f t="shared" si="2"/>
        <v>100</v>
      </c>
      <c r="E9" s="60">
        <f t="shared" si="0"/>
        <v>5</v>
      </c>
      <c r="F9" s="51">
        <f>'11.1'!F10</f>
        <v>1</v>
      </c>
      <c r="G9" s="52">
        <f>'11.2'!F11</f>
        <v>4</v>
      </c>
    </row>
    <row r="10" spans="1:7" ht="15.75" customHeight="1">
      <c r="A10" s="43" t="s">
        <v>4</v>
      </c>
      <c r="B10" s="50" t="str">
        <f>VLOOKUP(A10,'Рейтинг (раздел 11)'!$A$6:$B$90,2,FALSE)</f>
        <v>58-64</v>
      </c>
      <c r="C10" s="50" t="str">
        <f t="shared" si="1"/>
        <v>11-13</v>
      </c>
      <c r="D10" s="60">
        <f t="shared" si="2"/>
        <v>10</v>
      </c>
      <c r="E10" s="60">
        <f t="shared" si="0"/>
        <v>0.5</v>
      </c>
      <c r="F10" s="51">
        <f>'11.1'!F11</f>
        <v>0.5</v>
      </c>
      <c r="G10" s="52">
        <f>'11.2'!F12</f>
        <v>0</v>
      </c>
    </row>
    <row r="11" spans="1:7" ht="15.75" customHeight="1">
      <c r="A11" s="43" t="s">
        <v>5</v>
      </c>
      <c r="B11" s="50" t="str">
        <f>VLOOKUP(A11,'Рейтинг (раздел 11)'!$A$6:$B$90,2,FALSE)</f>
        <v>65-85</v>
      </c>
      <c r="C11" s="50" t="str">
        <f t="shared" si="1"/>
        <v>14-18</v>
      </c>
      <c r="D11" s="60">
        <f t="shared" si="2"/>
        <v>0</v>
      </c>
      <c r="E11" s="60">
        <f t="shared" si="0"/>
        <v>0</v>
      </c>
      <c r="F11" s="51">
        <f>'11.1'!F12</f>
        <v>0</v>
      </c>
      <c r="G11" s="52">
        <f>'11.2'!F13</f>
        <v>0</v>
      </c>
    </row>
    <row r="12" spans="1:7" ht="15.75" customHeight="1">
      <c r="A12" s="43" t="s">
        <v>6</v>
      </c>
      <c r="B12" s="50" t="str">
        <f>VLOOKUP(A12,'Рейтинг (раздел 11)'!$A$6:$B$90,2,FALSE)</f>
        <v>24-34</v>
      </c>
      <c r="C12" s="50" t="str">
        <f t="shared" si="1"/>
        <v>7</v>
      </c>
      <c r="D12" s="60">
        <f t="shared" si="2"/>
        <v>40</v>
      </c>
      <c r="E12" s="60">
        <f t="shared" si="0"/>
        <v>2</v>
      </c>
      <c r="F12" s="51">
        <f>'11.1'!F13</f>
        <v>1</v>
      </c>
      <c r="G12" s="52">
        <f>'11.2'!F14</f>
        <v>1</v>
      </c>
    </row>
    <row r="13" spans="1:7" ht="15.75" customHeight="1">
      <c r="A13" s="43" t="s">
        <v>7</v>
      </c>
      <c r="B13" s="50" t="str">
        <f>VLOOKUP(A13,'Рейтинг (раздел 11)'!$A$6:$B$90,2,FALSE)</f>
        <v>11-22</v>
      </c>
      <c r="C13" s="50" t="str">
        <f t="shared" si="1"/>
        <v>4-6</v>
      </c>
      <c r="D13" s="60">
        <f t="shared" si="2"/>
        <v>60</v>
      </c>
      <c r="E13" s="60">
        <f t="shared" si="0"/>
        <v>3</v>
      </c>
      <c r="F13" s="51">
        <f>'11.1'!F14</f>
        <v>1</v>
      </c>
      <c r="G13" s="52">
        <f>'11.2'!F15</f>
        <v>2</v>
      </c>
    </row>
    <row r="14" spans="1:7" s="2" customFormat="1" ht="15.75" customHeight="1">
      <c r="A14" s="43" t="s">
        <v>8</v>
      </c>
      <c r="B14" s="50" t="str">
        <f>VLOOKUP(A14,'Рейтинг (раздел 11)'!$A$6:$B$90,2,FALSE)</f>
        <v>65-85</v>
      </c>
      <c r="C14" s="50" t="str">
        <f t="shared" si="1"/>
        <v>14-18</v>
      </c>
      <c r="D14" s="60">
        <f t="shared" si="2"/>
        <v>0</v>
      </c>
      <c r="E14" s="60">
        <f t="shared" si="0"/>
        <v>0</v>
      </c>
      <c r="F14" s="51">
        <f>'11.1'!F15</f>
        <v>0</v>
      </c>
      <c r="G14" s="52">
        <f>'11.2'!F16</f>
        <v>0</v>
      </c>
    </row>
    <row r="15" spans="1:7" ht="15.75" customHeight="1">
      <c r="A15" s="43" t="s">
        <v>9</v>
      </c>
      <c r="B15" s="50" t="str">
        <f>VLOOKUP(A15,'Рейтинг (раздел 11)'!$A$6:$B$90,2,FALSE)</f>
        <v>65-85</v>
      </c>
      <c r="C15" s="50" t="str">
        <f t="shared" si="1"/>
        <v>14-18</v>
      </c>
      <c r="D15" s="60">
        <f t="shared" si="2"/>
        <v>0</v>
      </c>
      <c r="E15" s="60">
        <f t="shared" si="0"/>
        <v>0</v>
      </c>
      <c r="F15" s="51">
        <f>'11.1'!F16</f>
        <v>0</v>
      </c>
      <c r="G15" s="52">
        <f>'11.2'!F17</f>
        <v>0</v>
      </c>
    </row>
    <row r="16" spans="1:7" ht="15.75" customHeight="1">
      <c r="A16" s="43" t="s">
        <v>10</v>
      </c>
      <c r="B16" s="50" t="str">
        <f>VLOOKUP(A16,'Рейтинг (раздел 11)'!$A$6:$B$90,2,FALSE)</f>
        <v>1-10</v>
      </c>
      <c r="C16" s="50" t="str">
        <f t="shared" si="1"/>
        <v>1-3</v>
      </c>
      <c r="D16" s="60">
        <f t="shared" si="2"/>
        <v>100</v>
      </c>
      <c r="E16" s="60">
        <f t="shared" si="0"/>
        <v>5</v>
      </c>
      <c r="F16" s="51">
        <f>'11.1'!F17</f>
        <v>1</v>
      </c>
      <c r="G16" s="52">
        <f>'11.2'!F18</f>
        <v>4</v>
      </c>
    </row>
    <row r="17" spans="1:7" ht="15.75" customHeight="1">
      <c r="A17" s="43" t="s">
        <v>11</v>
      </c>
      <c r="B17" s="50" t="str">
        <f>VLOOKUP(A17,'Рейтинг (раздел 11)'!$A$6:$B$90,2,FALSE)</f>
        <v>42-57</v>
      </c>
      <c r="C17" s="50" t="str">
        <f t="shared" si="1"/>
        <v>8-10</v>
      </c>
      <c r="D17" s="60">
        <f t="shared" si="2"/>
        <v>20</v>
      </c>
      <c r="E17" s="60">
        <f t="shared" si="0"/>
        <v>1</v>
      </c>
      <c r="F17" s="51">
        <f>'11.1'!F18</f>
        <v>0.5</v>
      </c>
      <c r="G17" s="52">
        <f>'11.2'!F19</f>
        <v>0.5</v>
      </c>
    </row>
    <row r="18" spans="1:7" s="2" customFormat="1" ht="15.75" customHeight="1">
      <c r="A18" s="43" t="s">
        <v>12</v>
      </c>
      <c r="B18" s="50" t="str">
        <f>VLOOKUP(A18,'Рейтинг (раздел 11)'!$A$6:$B$90,2,FALSE)</f>
        <v>65-85</v>
      </c>
      <c r="C18" s="50" t="str">
        <f t="shared" si="1"/>
        <v>14-18</v>
      </c>
      <c r="D18" s="60">
        <f t="shared" si="2"/>
        <v>0</v>
      </c>
      <c r="E18" s="60">
        <f t="shared" si="0"/>
        <v>0</v>
      </c>
      <c r="F18" s="51">
        <f>'11.1'!F19</f>
        <v>0</v>
      </c>
      <c r="G18" s="52">
        <f>'11.2'!F20</f>
        <v>0</v>
      </c>
    </row>
    <row r="19" spans="1:7" ht="15.75" customHeight="1">
      <c r="A19" s="43" t="s">
        <v>13</v>
      </c>
      <c r="B19" s="50" t="str">
        <f>VLOOKUP(A19,'Рейтинг (раздел 11)'!$A$6:$B$90,2,FALSE)</f>
        <v>58-64</v>
      </c>
      <c r="C19" s="50" t="str">
        <f t="shared" si="1"/>
        <v>11-13</v>
      </c>
      <c r="D19" s="60">
        <f t="shared" si="2"/>
        <v>10</v>
      </c>
      <c r="E19" s="60">
        <f t="shared" si="0"/>
        <v>0.5</v>
      </c>
      <c r="F19" s="51">
        <f>'11.1'!F20</f>
        <v>0.5</v>
      </c>
      <c r="G19" s="52">
        <f>'11.2'!F21</f>
        <v>0</v>
      </c>
    </row>
    <row r="20" spans="1:7" ht="15.75" customHeight="1">
      <c r="A20" s="43" t="s">
        <v>14</v>
      </c>
      <c r="B20" s="50" t="str">
        <f>VLOOKUP(A20,'Рейтинг (раздел 11)'!$A$6:$B$90,2,FALSE)</f>
        <v>11-22</v>
      </c>
      <c r="C20" s="50" t="str">
        <f t="shared" si="1"/>
        <v>4-6</v>
      </c>
      <c r="D20" s="60">
        <f t="shared" si="2"/>
        <v>60</v>
      </c>
      <c r="E20" s="60">
        <f t="shared" si="0"/>
        <v>3</v>
      </c>
      <c r="F20" s="51">
        <f>'11.1'!F21</f>
        <v>1</v>
      </c>
      <c r="G20" s="52">
        <f>'11.2'!F22</f>
        <v>2</v>
      </c>
    </row>
    <row r="21" spans="1:7" ht="15.75" customHeight="1">
      <c r="A21" s="43" t="s">
        <v>15</v>
      </c>
      <c r="B21" s="50" t="str">
        <f>VLOOKUP(A21,'Рейтинг (раздел 11)'!$A$6:$B$90,2,FALSE)</f>
        <v>42-57</v>
      </c>
      <c r="C21" s="50" t="str">
        <f t="shared" si="1"/>
        <v>8-10</v>
      </c>
      <c r="D21" s="60">
        <f t="shared" si="2"/>
        <v>20</v>
      </c>
      <c r="E21" s="60">
        <f t="shared" si="0"/>
        <v>1</v>
      </c>
      <c r="F21" s="51">
        <f>'11.1'!F22</f>
        <v>1</v>
      </c>
      <c r="G21" s="52">
        <f>'11.2'!F23</f>
        <v>0</v>
      </c>
    </row>
    <row r="22" spans="1:7" ht="15.75" customHeight="1">
      <c r="A22" s="43" t="s">
        <v>16</v>
      </c>
      <c r="B22" s="50" t="str">
        <f>VLOOKUP(A22,'Рейтинг (раздел 11)'!$A$6:$B$90,2,FALSE)</f>
        <v>1-10</v>
      </c>
      <c r="C22" s="50" t="str">
        <f t="shared" si="1"/>
        <v>1-3</v>
      </c>
      <c r="D22" s="60">
        <f t="shared" si="2"/>
        <v>100</v>
      </c>
      <c r="E22" s="60">
        <f t="shared" si="0"/>
        <v>5</v>
      </c>
      <c r="F22" s="51">
        <f>'11.1'!F23</f>
        <v>1</v>
      </c>
      <c r="G22" s="52">
        <f>'11.2'!F24</f>
        <v>4</v>
      </c>
    </row>
    <row r="23" spans="1:7" ht="15.75" customHeight="1">
      <c r="A23" s="43" t="s">
        <v>17</v>
      </c>
      <c r="B23" s="50" t="str">
        <f>VLOOKUP(A23,'Рейтинг (раздел 11)'!$A$6:$B$90,2,FALSE)</f>
        <v>58-64</v>
      </c>
      <c r="C23" s="50" t="str">
        <f t="shared" si="1"/>
        <v>11-13</v>
      </c>
      <c r="D23" s="60">
        <f t="shared" si="2"/>
        <v>10</v>
      </c>
      <c r="E23" s="60">
        <f t="shared" si="0"/>
        <v>0.5</v>
      </c>
      <c r="F23" s="51">
        <f>'11.1'!F24</f>
        <v>0.5</v>
      </c>
      <c r="G23" s="52">
        <f>'11.2'!F25</f>
        <v>0</v>
      </c>
    </row>
    <row r="24" spans="1:7" ht="15.75" customHeight="1">
      <c r="A24" s="43" t="s">
        <v>18</v>
      </c>
      <c r="B24" s="50" t="str">
        <f>VLOOKUP(A24,'Рейтинг (раздел 11)'!$A$6:$B$90,2,FALSE)</f>
        <v>11-22</v>
      </c>
      <c r="C24" s="57" t="str">
        <f t="shared" si="1"/>
        <v>4-6</v>
      </c>
      <c r="D24" s="60">
        <f t="shared" si="2"/>
        <v>60</v>
      </c>
      <c r="E24" s="60">
        <f t="shared" si="0"/>
        <v>3</v>
      </c>
      <c r="F24" s="51">
        <f>'11.1'!F25</f>
        <v>1</v>
      </c>
      <c r="G24" s="52">
        <f>'11.2'!F26</f>
        <v>2</v>
      </c>
    </row>
    <row r="25" spans="1:7" ht="15.75" customHeight="1">
      <c r="A25" s="21" t="s">
        <v>19</v>
      </c>
      <c r="B25" s="53"/>
      <c r="C25" s="54"/>
      <c r="D25" s="61"/>
      <c r="E25" s="61"/>
      <c r="F25" s="55"/>
      <c r="G25" s="56"/>
    </row>
    <row r="26" spans="1:7" s="2" customFormat="1" ht="15.75" customHeight="1">
      <c r="A26" s="43" t="s">
        <v>20</v>
      </c>
      <c r="B26" s="50" t="str">
        <f>VLOOKUP(A26,'Рейтинг (раздел 11)'!$A$6:$B$90,2,FALSE)</f>
        <v>11-22</v>
      </c>
      <c r="C26" s="57" t="str">
        <f>RANK(D26,$D$26:$D$36)&amp;IF(COUNTIF($D$26:$D$36,D26)&gt;1,"-"&amp;RANK(D26,$D$26:$D$36)+COUNTIF($D$26:$D$36,D26)-1,"")</f>
        <v>3-4</v>
      </c>
      <c r="D26" s="60">
        <f t="shared" si="2"/>
        <v>60</v>
      </c>
      <c r="E26" s="60">
        <f aca="true" t="shared" si="3" ref="E26:E36">SUM(F26:G26)</f>
        <v>3</v>
      </c>
      <c r="F26" s="51">
        <f>'11.1'!F27</f>
        <v>1</v>
      </c>
      <c r="G26" s="52">
        <f>'11.2'!F28</f>
        <v>2</v>
      </c>
    </row>
    <row r="27" spans="1:7" ht="15.75" customHeight="1">
      <c r="A27" s="43" t="s">
        <v>21</v>
      </c>
      <c r="B27" s="50" t="str">
        <f>VLOOKUP(A27,'Рейтинг (раздел 11)'!$A$6:$B$90,2,FALSE)</f>
        <v>65-85</v>
      </c>
      <c r="C27" s="57" t="str">
        <f aca="true" t="shared" si="4" ref="C27:C36">RANK(D27,$D$26:$D$36)&amp;IF(COUNTIF($D$26:$D$36,D27)&gt;1,"-"&amp;RANK(D27,$D$26:$D$36)+COUNTIF($D$26:$D$36,D27)-1,"")</f>
        <v>8-11</v>
      </c>
      <c r="D27" s="60">
        <f t="shared" si="2"/>
        <v>0</v>
      </c>
      <c r="E27" s="60">
        <f t="shared" si="3"/>
        <v>0</v>
      </c>
      <c r="F27" s="51">
        <f>'11.1'!F28</f>
        <v>0</v>
      </c>
      <c r="G27" s="52">
        <f>'11.2'!F29</f>
        <v>0</v>
      </c>
    </row>
    <row r="28" spans="1:7" ht="15.75" customHeight="1">
      <c r="A28" s="43" t="s">
        <v>22</v>
      </c>
      <c r="B28" s="50" t="str">
        <f>VLOOKUP(A28,'Рейтинг (раздел 11)'!$A$6:$B$90,2,FALSE)</f>
        <v>65-85</v>
      </c>
      <c r="C28" s="57" t="str">
        <f t="shared" si="4"/>
        <v>8-11</v>
      </c>
      <c r="D28" s="60">
        <f t="shared" si="2"/>
        <v>0</v>
      </c>
      <c r="E28" s="60">
        <f t="shared" si="3"/>
        <v>0</v>
      </c>
      <c r="F28" s="51">
        <f>'11.1'!F29</f>
        <v>0</v>
      </c>
      <c r="G28" s="52">
        <f>'11.2'!F30</f>
        <v>0</v>
      </c>
    </row>
    <row r="29" spans="1:7" ht="15.75" customHeight="1">
      <c r="A29" s="43" t="s">
        <v>23</v>
      </c>
      <c r="B29" s="50" t="str">
        <f>VLOOKUP(A29,'Рейтинг (раздел 11)'!$A$6:$B$90,2,FALSE)</f>
        <v>1-10</v>
      </c>
      <c r="C29" s="57" t="str">
        <f t="shared" si="4"/>
        <v>1-2</v>
      </c>
      <c r="D29" s="60">
        <f t="shared" si="2"/>
        <v>100</v>
      </c>
      <c r="E29" s="60">
        <f t="shared" si="3"/>
        <v>5</v>
      </c>
      <c r="F29" s="51">
        <f>'11.1'!F30</f>
        <v>1</v>
      </c>
      <c r="G29" s="52">
        <f>'11.2'!F31</f>
        <v>4</v>
      </c>
    </row>
    <row r="30" spans="1:7" ht="15.75" customHeight="1">
      <c r="A30" s="43" t="s">
        <v>24</v>
      </c>
      <c r="B30" s="50" t="str">
        <f>VLOOKUP(A30,'Рейтинг (раздел 11)'!$A$6:$B$90,2,FALSE)</f>
        <v>65-85</v>
      </c>
      <c r="C30" s="57" t="str">
        <f t="shared" si="4"/>
        <v>8-11</v>
      </c>
      <c r="D30" s="60">
        <f t="shared" si="2"/>
        <v>0</v>
      </c>
      <c r="E30" s="60">
        <f t="shared" si="3"/>
        <v>0</v>
      </c>
      <c r="F30" s="51">
        <f>'11.1'!F31</f>
        <v>0</v>
      </c>
      <c r="G30" s="52">
        <f>'11.2'!F32</f>
        <v>0</v>
      </c>
    </row>
    <row r="31" spans="1:7" ht="15.75" customHeight="1">
      <c r="A31" s="43" t="s">
        <v>25</v>
      </c>
      <c r="B31" s="50" t="str">
        <f>VLOOKUP(A31,'Рейтинг (раздел 11)'!$A$6:$B$90,2,FALSE)</f>
        <v>42-57</v>
      </c>
      <c r="C31" s="57" t="str">
        <f t="shared" si="4"/>
        <v>5-6</v>
      </c>
      <c r="D31" s="60">
        <f t="shared" si="2"/>
        <v>20</v>
      </c>
      <c r="E31" s="60">
        <f t="shared" si="3"/>
        <v>1</v>
      </c>
      <c r="F31" s="51">
        <f>'11.1'!F32</f>
        <v>1</v>
      </c>
      <c r="G31" s="52">
        <f>'11.2'!F33</f>
        <v>0</v>
      </c>
    </row>
    <row r="32" spans="1:7" s="2" customFormat="1" ht="15.75" customHeight="1">
      <c r="A32" s="43" t="s">
        <v>26</v>
      </c>
      <c r="B32" s="50" t="str">
        <f>VLOOKUP(A32,'Рейтинг (раздел 11)'!$A$6:$B$90,2,FALSE)</f>
        <v>11-22</v>
      </c>
      <c r="C32" s="57" t="str">
        <f t="shared" si="4"/>
        <v>3-4</v>
      </c>
      <c r="D32" s="60">
        <f t="shared" si="2"/>
        <v>60</v>
      </c>
      <c r="E32" s="60">
        <f t="shared" si="3"/>
        <v>3</v>
      </c>
      <c r="F32" s="51">
        <f>'11.1'!F33</f>
        <v>1</v>
      </c>
      <c r="G32" s="52">
        <f>'11.2'!F34</f>
        <v>2</v>
      </c>
    </row>
    <row r="33" spans="1:7" s="2" customFormat="1" ht="15.75" customHeight="1">
      <c r="A33" s="43" t="s">
        <v>27</v>
      </c>
      <c r="B33" s="50" t="str">
        <f>VLOOKUP(A33,'Рейтинг (раздел 11)'!$A$6:$B$90,2,FALSE)</f>
        <v>1-10</v>
      </c>
      <c r="C33" s="57" t="str">
        <f t="shared" si="4"/>
        <v>1-2</v>
      </c>
      <c r="D33" s="60">
        <f t="shared" si="2"/>
        <v>100</v>
      </c>
      <c r="E33" s="60">
        <f t="shared" si="3"/>
        <v>5</v>
      </c>
      <c r="F33" s="51">
        <f>'11.1'!F34</f>
        <v>1</v>
      </c>
      <c r="G33" s="52">
        <f>'11.2'!F35</f>
        <v>4</v>
      </c>
    </row>
    <row r="34" spans="1:7" ht="15.75" customHeight="1">
      <c r="A34" s="43" t="s">
        <v>28</v>
      </c>
      <c r="B34" s="50" t="str">
        <f>VLOOKUP(A34,'Рейтинг (раздел 11)'!$A$6:$B$90,2,FALSE)</f>
        <v>65-85</v>
      </c>
      <c r="C34" s="57" t="str">
        <f t="shared" si="4"/>
        <v>8-11</v>
      </c>
      <c r="D34" s="60">
        <f t="shared" si="2"/>
        <v>0</v>
      </c>
      <c r="E34" s="60">
        <f t="shared" si="3"/>
        <v>0</v>
      </c>
      <c r="F34" s="51">
        <f>'11.1'!F35</f>
        <v>0</v>
      </c>
      <c r="G34" s="52">
        <f>'11.2'!F36</f>
        <v>0</v>
      </c>
    </row>
    <row r="35" spans="1:7" ht="15.75" customHeight="1">
      <c r="A35" s="43" t="s">
        <v>29</v>
      </c>
      <c r="B35" s="50" t="str">
        <f>VLOOKUP(A35,'Рейтинг (раздел 11)'!$A$6:$B$90,2,FALSE)</f>
        <v>42-57</v>
      </c>
      <c r="C35" s="57" t="str">
        <f t="shared" si="4"/>
        <v>5-6</v>
      </c>
      <c r="D35" s="60">
        <f t="shared" si="2"/>
        <v>20</v>
      </c>
      <c r="E35" s="60">
        <f t="shared" si="3"/>
        <v>1</v>
      </c>
      <c r="F35" s="51">
        <f>'11.1'!F36</f>
        <v>1</v>
      </c>
      <c r="G35" s="52">
        <f>'11.2'!F37</f>
        <v>0</v>
      </c>
    </row>
    <row r="36" spans="1:7" ht="15.75" customHeight="1">
      <c r="A36" s="43" t="s">
        <v>30</v>
      </c>
      <c r="B36" s="50" t="str">
        <f>VLOOKUP(A36,'Рейтинг (раздел 11)'!$A$6:$B$90,2,FALSE)</f>
        <v>58-64</v>
      </c>
      <c r="C36" s="57" t="str">
        <f t="shared" si="4"/>
        <v>7</v>
      </c>
      <c r="D36" s="60">
        <f t="shared" si="2"/>
        <v>10</v>
      </c>
      <c r="E36" s="60">
        <f t="shared" si="3"/>
        <v>0.5</v>
      </c>
      <c r="F36" s="51">
        <f>'11.1'!F37</f>
        <v>0.5</v>
      </c>
      <c r="G36" s="52">
        <f>'11.2'!F38</f>
        <v>0</v>
      </c>
    </row>
    <row r="37" spans="1:7" ht="15.75" customHeight="1">
      <c r="A37" s="21" t="s">
        <v>31</v>
      </c>
      <c r="B37" s="53"/>
      <c r="C37" s="54"/>
      <c r="D37" s="61"/>
      <c r="E37" s="61"/>
      <c r="F37" s="55"/>
      <c r="G37" s="56"/>
    </row>
    <row r="38" spans="1:7" ht="15.75" customHeight="1">
      <c r="A38" s="43" t="s">
        <v>32</v>
      </c>
      <c r="B38" s="50" t="str">
        <f>VLOOKUP(A38,'Рейтинг (раздел 11)'!$A$6:$B$90,2,FALSE)</f>
        <v>23</v>
      </c>
      <c r="C38" s="57" t="str">
        <f>RANK(D38,$D$38:$D$45)&amp;IF(COUNTIF($D$38:$D$45,D38)&gt;1,"-"&amp;RANK(D38,$D$38:$D$45)+COUNTIF($D$38:$D$45,D38)-1,"")</f>
        <v>3</v>
      </c>
      <c r="D38" s="60">
        <f t="shared" si="2"/>
        <v>50</v>
      </c>
      <c r="E38" s="60">
        <f aca="true" t="shared" si="5" ref="E38:E45">SUM(F38:G38)</f>
        <v>2.5</v>
      </c>
      <c r="F38" s="51">
        <f>'11.1'!F39</f>
        <v>0.5</v>
      </c>
      <c r="G38" s="52">
        <f>'11.2'!F40</f>
        <v>2</v>
      </c>
    </row>
    <row r="39" spans="1:7" ht="15.75" customHeight="1">
      <c r="A39" s="43" t="s">
        <v>33</v>
      </c>
      <c r="B39" s="50" t="str">
        <f>VLOOKUP(A39,'Рейтинг (раздел 11)'!$A$6:$B$90,2,FALSE)</f>
        <v>35-41</v>
      </c>
      <c r="C39" s="57" t="str">
        <f aca="true" t="shared" si="6" ref="C39:C45">RANK(D39,$D$38:$D$45)&amp;IF(COUNTIF($D$38:$D$45,D39)&gt;1,"-"&amp;RANK(D39,$D$38:$D$45)+COUNTIF($D$38:$D$45,D39)-1,"")</f>
        <v>4</v>
      </c>
      <c r="D39" s="60">
        <f t="shared" si="2"/>
        <v>30</v>
      </c>
      <c r="E39" s="60">
        <f t="shared" si="5"/>
        <v>1.5</v>
      </c>
      <c r="F39" s="51">
        <f>'11.1'!F40</f>
        <v>0.5</v>
      </c>
      <c r="G39" s="52">
        <f>'11.2'!F41</f>
        <v>1</v>
      </c>
    </row>
    <row r="40" spans="1:7" s="2" customFormat="1" ht="15.75" customHeight="1">
      <c r="A40" s="43" t="s">
        <v>100</v>
      </c>
      <c r="B40" s="50" t="str">
        <f>VLOOKUP(A40,'Рейтинг (раздел 11)'!$A$6:$B$90,2,FALSE)</f>
        <v>65-85</v>
      </c>
      <c r="C40" s="57" t="str">
        <f t="shared" si="6"/>
        <v>8</v>
      </c>
      <c r="D40" s="60">
        <f t="shared" si="2"/>
        <v>0</v>
      </c>
      <c r="E40" s="60">
        <f t="shared" si="5"/>
        <v>0</v>
      </c>
      <c r="F40" s="51">
        <f>'11.1'!F41</f>
        <v>0</v>
      </c>
      <c r="G40" s="52">
        <f>'11.2'!F42</f>
        <v>0</v>
      </c>
    </row>
    <row r="41" spans="1:7" ht="15.75" customHeight="1">
      <c r="A41" s="43" t="s">
        <v>34</v>
      </c>
      <c r="B41" s="50" t="str">
        <f>VLOOKUP(A41,'Рейтинг (раздел 11)'!$A$6:$B$90,2,FALSE)</f>
        <v>1-10</v>
      </c>
      <c r="C41" s="57" t="str">
        <f t="shared" si="6"/>
        <v>1</v>
      </c>
      <c r="D41" s="60">
        <f t="shared" si="2"/>
        <v>100</v>
      </c>
      <c r="E41" s="60">
        <f t="shared" si="5"/>
        <v>5</v>
      </c>
      <c r="F41" s="51">
        <f>'11.1'!F42</f>
        <v>1</v>
      </c>
      <c r="G41" s="52">
        <f>'11.2'!F43</f>
        <v>4</v>
      </c>
    </row>
    <row r="42" spans="1:7" ht="15.75" customHeight="1">
      <c r="A42" s="43" t="s">
        <v>35</v>
      </c>
      <c r="B42" s="50" t="str">
        <f>VLOOKUP(A42,'Рейтинг (раздел 11)'!$A$6:$B$90,2,FALSE)</f>
        <v>42-57</v>
      </c>
      <c r="C42" s="57" t="str">
        <f t="shared" si="6"/>
        <v>5</v>
      </c>
      <c r="D42" s="60">
        <f t="shared" si="2"/>
        <v>20</v>
      </c>
      <c r="E42" s="60">
        <f t="shared" si="5"/>
        <v>1</v>
      </c>
      <c r="F42" s="51">
        <f>'11.1'!F43</f>
        <v>1</v>
      </c>
      <c r="G42" s="52">
        <f>'11.2'!F44</f>
        <v>0</v>
      </c>
    </row>
    <row r="43" spans="1:7" ht="15.75" customHeight="1">
      <c r="A43" s="43" t="s">
        <v>36</v>
      </c>
      <c r="B43" s="50" t="str">
        <f>VLOOKUP(A43,'Рейтинг (раздел 11)'!$A$6:$B$90,2,FALSE)</f>
        <v>11-22</v>
      </c>
      <c r="C43" s="57" t="str">
        <f t="shared" si="6"/>
        <v>2</v>
      </c>
      <c r="D43" s="60">
        <f t="shared" si="2"/>
        <v>60</v>
      </c>
      <c r="E43" s="60">
        <f t="shared" si="5"/>
        <v>3</v>
      </c>
      <c r="F43" s="51">
        <f>'11.1'!F44</f>
        <v>1</v>
      </c>
      <c r="G43" s="52">
        <f>'11.2'!F45</f>
        <v>2</v>
      </c>
    </row>
    <row r="44" spans="1:7" ht="15.75" customHeight="1">
      <c r="A44" s="43" t="s">
        <v>37</v>
      </c>
      <c r="B44" s="50" t="str">
        <f>VLOOKUP(A44,'Рейтинг (раздел 11)'!$A$6:$B$90,2,FALSE)</f>
        <v>58-64</v>
      </c>
      <c r="C44" s="57" t="str">
        <f t="shared" si="6"/>
        <v>6-7</v>
      </c>
      <c r="D44" s="60">
        <f t="shared" si="2"/>
        <v>10</v>
      </c>
      <c r="E44" s="60">
        <f t="shared" si="5"/>
        <v>0.5</v>
      </c>
      <c r="F44" s="51">
        <f>'11.1'!F45</f>
        <v>0.5</v>
      </c>
      <c r="G44" s="52">
        <f>'11.2'!F46</f>
        <v>0</v>
      </c>
    </row>
    <row r="45" spans="1:7" ht="15.75" customHeight="1">
      <c r="A45" s="43" t="s">
        <v>116</v>
      </c>
      <c r="B45" s="50" t="str">
        <f>VLOOKUP(A45,'Рейтинг (раздел 11)'!$A$6:$B$90,2,FALSE)</f>
        <v>58-64</v>
      </c>
      <c r="C45" s="57" t="str">
        <f t="shared" si="6"/>
        <v>6-7</v>
      </c>
      <c r="D45" s="60">
        <f t="shared" si="2"/>
        <v>10</v>
      </c>
      <c r="E45" s="60">
        <f t="shared" si="5"/>
        <v>0.5</v>
      </c>
      <c r="F45" s="51">
        <f>'11.1'!F46</f>
        <v>0.5</v>
      </c>
      <c r="G45" s="52">
        <f>'11.2'!F47</f>
        <v>0</v>
      </c>
    </row>
    <row r="46" spans="1:7" ht="15.75" customHeight="1">
      <c r="A46" s="21" t="s">
        <v>38</v>
      </c>
      <c r="B46" s="53"/>
      <c r="C46" s="53"/>
      <c r="D46" s="61"/>
      <c r="E46" s="61"/>
      <c r="F46" s="55"/>
      <c r="G46" s="56"/>
    </row>
    <row r="47" spans="1:7" ht="15.75" customHeight="1">
      <c r="A47" s="43" t="s">
        <v>39</v>
      </c>
      <c r="B47" s="50" t="str">
        <f>VLOOKUP(A47,'Рейтинг (раздел 11)'!$A$6:$B$90,2,FALSE)</f>
        <v>24-34</v>
      </c>
      <c r="C47" s="57" t="str">
        <f aca="true" t="shared" si="7" ref="C47:C53">RANK(D47,$D$47:$D$53)&amp;IF(COUNTIF($D$47:$D$53,D47)&gt;1,"-"&amp;RANK(D47,$D$47:$D$53)+COUNTIF($D$47:$D$53,D47)-1,"")</f>
        <v>2</v>
      </c>
      <c r="D47" s="60">
        <f t="shared" si="2"/>
        <v>40</v>
      </c>
      <c r="E47" s="60">
        <f aca="true" t="shared" si="8" ref="E47:E53">SUM(F47:G47)</f>
        <v>2</v>
      </c>
      <c r="F47" s="51">
        <f>'11.1'!F48</f>
        <v>1</v>
      </c>
      <c r="G47" s="52">
        <f>'11.2'!F49</f>
        <v>1</v>
      </c>
    </row>
    <row r="48" spans="1:7" ht="15.75" customHeight="1">
      <c r="A48" s="43" t="s">
        <v>40</v>
      </c>
      <c r="B48" s="50" t="str">
        <f>VLOOKUP(A48,'Рейтинг (раздел 11)'!$A$6:$B$90,2,FALSE)</f>
        <v>65-85</v>
      </c>
      <c r="C48" s="57" t="str">
        <f t="shared" si="7"/>
        <v>6-7</v>
      </c>
      <c r="D48" s="60">
        <f t="shared" si="2"/>
        <v>0</v>
      </c>
      <c r="E48" s="60">
        <f t="shared" si="8"/>
        <v>0</v>
      </c>
      <c r="F48" s="51">
        <f>'11.1'!F49</f>
        <v>0</v>
      </c>
      <c r="G48" s="52">
        <f>'11.2'!F50</f>
        <v>0</v>
      </c>
    </row>
    <row r="49" spans="1:7" ht="15.75" customHeight="1">
      <c r="A49" s="43" t="s">
        <v>41</v>
      </c>
      <c r="B49" s="50" t="str">
        <f>VLOOKUP(A49,'Рейтинг (раздел 11)'!$A$6:$B$90,2,FALSE)</f>
        <v>1-10</v>
      </c>
      <c r="C49" s="57" t="str">
        <f t="shared" si="7"/>
        <v>1</v>
      </c>
      <c r="D49" s="60">
        <f t="shared" si="2"/>
        <v>100</v>
      </c>
      <c r="E49" s="60">
        <f t="shared" si="8"/>
        <v>5</v>
      </c>
      <c r="F49" s="51">
        <f>'11.1'!F50</f>
        <v>1</v>
      </c>
      <c r="G49" s="52">
        <f>'11.2'!F51</f>
        <v>4</v>
      </c>
    </row>
    <row r="50" spans="1:7" ht="15.75" customHeight="1">
      <c r="A50" s="43" t="s">
        <v>42</v>
      </c>
      <c r="B50" s="50" t="str">
        <f>VLOOKUP(A50,'Рейтинг (раздел 11)'!$A$6:$B$90,2,FALSE)</f>
        <v>42-57</v>
      </c>
      <c r="C50" s="57" t="str">
        <f t="shared" si="7"/>
        <v>3-4</v>
      </c>
      <c r="D50" s="60">
        <f t="shared" si="2"/>
        <v>20</v>
      </c>
      <c r="E50" s="60">
        <f t="shared" si="8"/>
        <v>1</v>
      </c>
      <c r="F50" s="51">
        <f>'11.1'!F51</f>
        <v>1</v>
      </c>
      <c r="G50" s="52">
        <f>'11.2'!F52</f>
        <v>0</v>
      </c>
    </row>
    <row r="51" spans="1:7" ht="15.75" customHeight="1">
      <c r="A51" s="43" t="s">
        <v>92</v>
      </c>
      <c r="B51" s="50" t="str">
        <f>VLOOKUP(A51,'Рейтинг (раздел 11)'!$A$6:$B$90,2,FALSE)</f>
        <v>58-64</v>
      </c>
      <c r="C51" s="57" t="str">
        <f t="shared" si="7"/>
        <v>5</v>
      </c>
      <c r="D51" s="60">
        <f t="shared" si="2"/>
        <v>10</v>
      </c>
      <c r="E51" s="60">
        <f t="shared" si="8"/>
        <v>0.5</v>
      </c>
      <c r="F51" s="51">
        <f>'11.1'!F52</f>
        <v>0.5</v>
      </c>
      <c r="G51" s="52">
        <f>'11.2'!F53</f>
        <v>0</v>
      </c>
    </row>
    <row r="52" spans="1:7" ht="15.75" customHeight="1">
      <c r="A52" s="43" t="s">
        <v>43</v>
      </c>
      <c r="B52" s="50" t="str">
        <f>VLOOKUP(A52,'Рейтинг (раздел 11)'!$A$6:$B$90,2,FALSE)</f>
        <v>65-85</v>
      </c>
      <c r="C52" s="57" t="str">
        <f t="shared" si="7"/>
        <v>6-7</v>
      </c>
      <c r="D52" s="60">
        <f t="shared" si="2"/>
        <v>0</v>
      </c>
      <c r="E52" s="60">
        <f t="shared" si="8"/>
        <v>0</v>
      </c>
      <c r="F52" s="51">
        <f>'11.1'!F53</f>
        <v>0</v>
      </c>
      <c r="G52" s="52">
        <f>'11.2'!F54</f>
        <v>0</v>
      </c>
    </row>
    <row r="53" spans="1:7" ht="15.75" customHeight="1">
      <c r="A53" s="43" t="s">
        <v>44</v>
      </c>
      <c r="B53" s="50" t="str">
        <f>VLOOKUP(A53,'Рейтинг (раздел 11)'!$A$6:$B$90,2,FALSE)</f>
        <v>42-57</v>
      </c>
      <c r="C53" s="57" t="str">
        <f t="shared" si="7"/>
        <v>3-4</v>
      </c>
      <c r="D53" s="60">
        <f t="shared" si="2"/>
        <v>20</v>
      </c>
      <c r="E53" s="60">
        <f t="shared" si="8"/>
        <v>1</v>
      </c>
      <c r="F53" s="51">
        <f>'11.1'!F54</f>
        <v>1</v>
      </c>
      <c r="G53" s="52">
        <f>'11.2'!F55</f>
        <v>0</v>
      </c>
    </row>
    <row r="54" spans="1:7" s="2" customFormat="1" ht="15.75" customHeight="1">
      <c r="A54" s="21" t="s">
        <v>45</v>
      </c>
      <c r="B54" s="53"/>
      <c r="C54" s="53"/>
      <c r="D54" s="61"/>
      <c r="E54" s="61"/>
      <c r="F54" s="55"/>
      <c r="G54" s="56"/>
    </row>
    <row r="55" spans="1:7" ht="15.75" customHeight="1">
      <c r="A55" s="43" t="s">
        <v>46</v>
      </c>
      <c r="B55" s="50" t="str">
        <f>VLOOKUP(A55,'Рейтинг (раздел 11)'!$A$6:$B$90,2,FALSE)</f>
        <v>35-41</v>
      </c>
      <c r="C55" s="57" t="str">
        <f aca="true" t="shared" si="9" ref="C55:C68">RANK(D55,$D$55:$D$68)&amp;IF(COUNTIF($D$55:$D$68,D55)&gt;1,"-"&amp;RANK(D55,$D$55:$D$68)+COUNTIF($D$55:$D$68,D55)-1,"")</f>
        <v>7-8</v>
      </c>
      <c r="D55" s="60">
        <f t="shared" si="2"/>
        <v>30</v>
      </c>
      <c r="E55" s="60">
        <f aca="true" t="shared" si="10" ref="E55:E68">SUM(F55:G55)</f>
        <v>1.5</v>
      </c>
      <c r="F55" s="51">
        <f>'11.1'!F56</f>
        <v>0.5</v>
      </c>
      <c r="G55" s="52">
        <f>'11.2'!F57</f>
        <v>1</v>
      </c>
    </row>
    <row r="56" spans="1:7" ht="15.75" customHeight="1">
      <c r="A56" s="43" t="s">
        <v>47</v>
      </c>
      <c r="B56" s="50" t="str">
        <f>VLOOKUP(A56,'Рейтинг (раздел 11)'!$A$6:$B$90,2,FALSE)</f>
        <v>42-57</v>
      </c>
      <c r="C56" s="57" t="str">
        <f t="shared" si="9"/>
        <v>9-11</v>
      </c>
      <c r="D56" s="60">
        <f t="shared" si="2"/>
        <v>20</v>
      </c>
      <c r="E56" s="60">
        <f t="shared" si="10"/>
        <v>1</v>
      </c>
      <c r="F56" s="51">
        <f>'11.1'!F57</f>
        <v>0.5</v>
      </c>
      <c r="G56" s="52">
        <f>'11.2'!F58</f>
        <v>0.5</v>
      </c>
    </row>
    <row r="57" spans="1:7" ht="15.75" customHeight="1">
      <c r="A57" s="43" t="s">
        <v>48</v>
      </c>
      <c r="B57" s="50" t="str">
        <f>VLOOKUP(A57,'Рейтинг (раздел 11)'!$A$6:$B$90,2,FALSE)</f>
        <v>35-41</v>
      </c>
      <c r="C57" s="57" t="str">
        <f t="shared" si="9"/>
        <v>7-8</v>
      </c>
      <c r="D57" s="60">
        <f t="shared" si="2"/>
        <v>30</v>
      </c>
      <c r="E57" s="60">
        <f t="shared" si="10"/>
        <v>1.5</v>
      </c>
      <c r="F57" s="51">
        <f>'11.1'!F58</f>
        <v>0.5</v>
      </c>
      <c r="G57" s="52">
        <f>'11.2'!F59</f>
        <v>1</v>
      </c>
    </row>
    <row r="58" spans="1:7" ht="15.75" customHeight="1">
      <c r="A58" s="43" t="s">
        <v>49</v>
      </c>
      <c r="B58" s="50" t="str">
        <f>VLOOKUP(A58,'Рейтинг (раздел 11)'!$A$6:$B$90,2,FALSE)</f>
        <v>65-85</v>
      </c>
      <c r="C58" s="57" t="str">
        <f t="shared" si="9"/>
        <v>12-14</v>
      </c>
      <c r="D58" s="60">
        <f t="shared" si="2"/>
        <v>0</v>
      </c>
      <c r="E58" s="60">
        <f t="shared" si="10"/>
        <v>0</v>
      </c>
      <c r="F58" s="51">
        <f>'11.1'!F59</f>
        <v>0</v>
      </c>
      <c r="G58" s="52">
        <f>'11.2'!F60</f>
        <v>0</v>
      </c>
    </row>
    <row r="59" spans="1:7" ht="15.75" customHeight="1">
      <c r="A59" s="43" t="s">
        <v>50</v>
      </c>
      <c r="B59" s="50" t="str">
        <f>VLOOKUP(A59,'Рейтинг (раздел 11)'!$A$6:$B$90,2,FALSE)</f>
        <v>24-34</v>
      </c>
      <c r="C59" s="57" t="str">
        <f t="shared" si="9"/>
        <v>5-6</v>
      </c>
      <c r="D59" s="60">
        <f t="shared" si="2"/>
        <v>40</v>
      </c>
      <c r="E59" s="60">
        <f t="shared" si="10"/>
        <v>2</v>
      </c>
      <c r="F59" s="51">
        <f>'11.1'!F60</f>
        <v>1</v>
      </c>
      <c r="G59" s="52">
        <f>'11.2'!F61</f>
        <v>1</v>
      </c>
    </row>
    <row r="60" spans="1:7" ht="15.75" customHeight="1">
      <c r="A60" s="43" t="s">
        <v>51</v>
      </c>
      <c r="B60" s="50" t="str">
        <f>VLOOKUP(A60,'Рейтинг (раздел 11)'!$A$6:$B$90,2,FALSE)</f>
        <v>1-10</v>
      </c>
      <c r="C60" s="57" t="str">
        <f t="shared" si="9"/>
        <v>1-2</v>
      </c>
      <c r="D60" s="60">
        <f t="shared" si="2"/>
        <v>100</v>
      </c>
      <c r="E60" s="60">
        <f t="shared" si="10"/>
        <v>5</v>
      </c>
      <c r="F60" s="51">
        <f>'11.1'!F61</f>
        <v>1</v>
      </c>
      <c r="G60" s="52">
        <f>'11.2'!F62</f>
        <v>4</v>
      </c>
    </row>
    <row r="61" spans="1:7" ht="15.75" customHeight="1">
      <c r="A61" s="43" t="s">
        <v>52</v>
      </c>
      <c r="B61" s="50" t="str">
        <f>VLOOKUP(A61,'Рейтинг (раздел 11)'!$A$6:$B$90,2,FALSE)</f>
        <v>42-57</v>
      </c>
      <c r="C61" s="57" t="str">
        <f t="shared" si="9"/>
        <v>9-11</v>
      </c>
      <c r="D61" s="60">
        <f t="shared" si="2"/>
        <v>20</v>
      </c>
      <c r="E61" s="60">
        <f t="shared" si="10"/>
        <v>1</v>
      </c>
      <c r="F61" s="51">
        <f>'11.1'!F62</f>
        <v>1</v>
      </c>
      <c r="G61" s="52">
        <f>'11.2'!F63</f>
        <v>0</v>
      </c>
    </row>
    <row r="62" spans="1:7" ht="15.75" customHeight="1">
      <c r="A62" s="43" t="s">
        <v>53</v>
      </c>
      <c r="B62" s="50" t="str">
        <f>VLOOKUP(A62,'Рейтинг (раздел 11)'!$A$6:$B$90,2,FALSE)</f>
        <v>65-85</v>
      </c>
      <c r="C62" s="57" t="str">
        <f t="shared" si="9"/>
        <v>12-14</v>
      </c>
      <c r="D62" s="60">
        <f t="shared" si="2"/>
        <v>0</v>
      </c>
      <c r="E62" s="60">
        <f t="shared" si="10"/>
        <v>0</v>
      </c>
      <c r="F62" s="51">
        <f>'11.1'!F63</f>
        <v>0</v>
      </c>
      <c r="G62" s="52">
        <f>'11.2'!F64</f>
        <v>0</v>
      </c>
    </row>
    <row r="63" spans="1:7" ht="15.75" customHeight="1">
      <c r="A63" s="43" t="s">
        <v>54</v>
      </c>
      <c r="B63" s="50" t="str">
        <f>VLOOKUP(A63,'Рейтинг (раздел 11)'!$A$6:$B$90,2,FALSE)</f>
        <v>24-34</v>
      </c>
      <c r="C63" s="57" t="str">
        <f t="shared" si="9"/>
        <v>5-6</v>
      </c>
      <c r="D63" s="60">
        <f t="shared" si="2"/>
        <v>40</v>
      </c>
      <c r="E63" s="60">
        <f t="shared" si="10"/>
        <v>2</v>
      </c>
      <c r="F63" s="51">
        <f>'11.1'!F64</f>
        <v>1</v>
      </c>
      <c r="G63" s="52">
        <f>'11.2'!F65</f>
        <v>1</v>
      </c>
    </row>
    <row r="64" spans="1:7" ht="15.75" customHeight="1">
      <c r="A64" s="43" t="s">
        <v>55</v>
      </c>
      <c r="B64" s="50" t="str">
        <f>VLOOKUP(A64,'Рейтинг (раздел 11)'!$A$6:$B$90,2,FALSE)</f>
        <v>1-10</v>
      </c>
      <c r="C64" s="57" t="str">
        <f t="shared" si="9"/>
        <v>1-2</v>
      </c>
      <c r="D64" s="60">
        <f t="shared" si="2"/>
        <v>100</v>
      </c>
      <c r="E64" s="60">
        <f t="shared" si="10"/>
        <v>5</v>
      </c>
      <c r="F64" s="51">
        <f>'11.1'!F65</f>
        <v>1</v>
      </c>
      <c r="G64" s="52">
        <f>'11.2'!F66</f>
        <v>4</v>
      </c>
    </row>
    <row r="65" spans="1:7" ht="15.75" customHeight="1">
      <c r="A65" s="43" t="s">
        <v>56</v>
      </c>
      <c r="B65" s="50" t="str">
        <f>VLOOKUP(A65,'Рейтинг (раздел 11)'!$A$6:$B$90,2,FALSE)</f>
        <v>11-22</v>
      </c>
      <c r="C65" s="57" t="str">
        <f t="shared" si="9"/>
        <v>3-4</v>
      </c>
      <c r="D65" s="60">
        <f t="shared" si="2"/>
        <v>60</v>
      </c>
      <c r="E65" s="60">
        <f t="shared" si="10"/>
        <v>3</v>
      </c>
      <c r="F65" s="51">
        <f>'11.1'!F66</f>
        <v>1</v>
      </c>
      <c r="G65" s="52">
        <f>'11.2'!F67</f>
        <v>2</v>
      </c>
    </row>
    <row r="66" spans="1:7" ht="15.75" customHeight="1">
      <c r="A66" s="43" t="s">
        <v>57</v>
      </c>
      <c r="B66" s="50" t="str">
        <f>VLOOKUP(A66,'Рейтинг (раздел 11)'!$A$6:$B$90,2,FALSE)</f>
        <v>65-85</v>
      </c>
      <c r="C66" s="57" t="str">
        <f t="shared" si="9"/>
        <v>12-14</v>
      </c>
      <c r="D66" s="60">
        <f t="shared" si="2"/>
        <v>0</v>
      </c>
      <c r="E66" s="60">
        <f t="shared" si="10"/>
        <v>0</v>
      </c>
      <c r="F66" s="51">
        <f>'11.1'!F67</f>
        <v>0</v>
      </c>
      <c r="G66" s="52">
        <f>'11.2'!F68</f>
        <v>0</v>
      </c>
    </row>
    <row r="67" spans="1:7" ht="15.75" customHeight="1">
      <c r="A67" s="43" t="s">
        <v>58</v>
      </c>
      <c r="B67" s="50" t="str">
        <f>VLOOKUP(A67,'Рейтинг (раздел 11)'!$A$6:$B$90,2,FALSE)</f>
        <v>42-57</v>
      </c>
      <c r="C67" s="57" t="str">
        <f t="shared" si="9"/>
        <v>9-11</v>
      </c>
      <c r="D67" s="60">
        <f t="shared" si="2"/>
        <v>20</v>
      </c>
      <c r="E67" s="60">
        <f t="shared" si="10"/>
        <v>1</v>
      </c>
      <c r="F67" s="51">
        <f>'11.1'!F68</f>
        <v>1</v>
      </c>
      <c r="G67" s="52">
        <f>'11.2'!F69</f>
        <v>0</v>
      </c>
    </row>
    <row r="68" spans="1:7" ht="15.75" customHeight="1">
      <c r="A68" s="43" t="s">
        <v>59</v>
      </c>
      <c r="B68" s="50" t="str">
        <f>VLOOKUP(A68,'Рейтинг (раздел 11)'!$A$6:$B$90,2,FALSE)</f>
        <v>11-22</v>
      </c>
      <c r="C68" s="57" t="str">
        <f t="shared" si="9"/>
        <v>3-4</v>
      </c>
      <c r="D68" s="60">
        <f t="shared" si="2"/>
        <v>60</v>
      </c>
      <c r="E68" s="60">
        <f t="shared" si="10"/>
        <v>3</v>
      </c>
      <c r="F68" s="51">
        <f>'11.1'!F69</f>
        <v>1</v>
      </c>
      <c r="G68" s="52">
        <f>'11.2'!F70</f>
        <v>2</v>
      </c>
    </row>
    <row r="69" spans="1:7" ht="15.75" customHeight="1">
      <c r="A69" s="21" t="s">
        <v>60</v>
      </c>
      <c r="B69" s="53"/>
      <c r="C69" s="53"/>
      <c r="D69" s="61"/>
      <c r="E69" s="61"/>
      <c r="F69" s="55"/>
      <c r="G69" s="56"/>
    </row>
    <row r="70" spans="1:7" ht="15.75" customHeight="1">
      <c r="A70" s="43" t="s">
        <v>61</v>
      </c>
      <c r="B70" s="50" t="str">
        <f>VLOOKUP(A70,'Рейтинг (раздел 11)'!$A$6:$B$90,2,FALSE)</f>
        <v>35-41</v>
      </c>
      <c r="C70" s="57" t="str">
        <f aca="true" t="shared" si="11" ref="C70:C75">RANK(D70,$D$70:$D$75)&amp;IF(COUNTIF($D$70:$D$75,D70)&gt;1,"-"&amp;RANK(D70,$D$70:$D$75)+COUNTIF($D$70:$D$75,D70)-1,"")</f>
        <v>2</v>
      </c>
      <c r="D70" s="60">
        <f t="shared" si="2"/>
        <v>30</v>
      </c>
      <c r="E70" s="60">
        <f aca="true" t="shared" si="12" ref="E70:E75">SUM(F70:G70)</f>
        <v>1.5</v>
      </c>
      <c r="F70" s="51">
        <f>'11.1'!F71</f>
        <v>0.5</v>
      </c>
      <c r="G70" s="52">
        <f>'11.2'!F72</f>
        <v>1</v>
      </c>
    </row>
    <row r="71" spans="1:7" ht="15.75" customHeight="1">
      <c r="A71" s="43" t="s">
        <v>62</v>
      </c>
      <c r="B71" s="50" t="str">
        <f>VLOOKUP(A71,'Рейтинг (раздел 11)'!$A$6:$B$90,2,FALSE)</f>
        <v>24-34</v>
      </c>
      <c r="C71" s="57" t="str">
        <f t="shared" si="11"/>
        <v>1</v>
      </c>
      <c r="D71" s="60">
        <f t="shared" si="2"/>
        <v>40</v>
      </c>
      <c r="E71" s="60">
        <f t="shared" si="12"/>
        <v>2</v>
      </c>
      <c r="F71" s="51">
        <f>'11.1'!F72</f>
        <v>1</v>
      </c>
      <c r="G71" s="52">
        <f>'11.2'!F73</f>
        <v>1</v>
      </c>
    </row>
    <row r="72" spans="1:7" ht="15.75" customHeight="1">
      <c r="A72" s="43" t="s">
        <v>63</v>
      </c>
      <c r="B72" s="50" t="str">
        <f>VLOOKUP(A72,'Рейтинг (раздел 11)'!$A$6:$B$90,2,FALSE)</f>
        <v>65-85</v>
      </c>
      <c r="C72" s="57" t="str">
        <f t="shared" si="11"/>
        <v>5-6</v>
      </c>
      <c r="D72" s="60">
        <f aca="true" t="shared" si="13" ref="D72:D98">E72/$E$5*100</f>
        <v>0</v>
      </c>
      <c r="E72" s="60">
        <f t="shared" si="12"/>
        <v>0</v>
      </c>
      <c r="F72" s="51">
        <f>'11.1'!F73</f>
        <v>0</v>
      </c>
      <c r="G72" s="52">
        <f>'11.2'!F74</f>
        <v>0</v>
      </c>
    </row>
    <row r="73" spans="1:7" ht="15.75" customHeight="1">
      <c r="A73" s="43" t="s">
        <v>64</v>
      </c>
      <c r="B73" s="50" t="str">
        <f>VLOOKUP(A73,'Рейтинг (раздел 11)'!$A$6:$B$90,2,FALSE)</f>
        <v>65-85</v>
      </c>
      <c r="C73" s="57" t="str">
        <f t="shared" si="11"/>
        <v>5-6</v>
      </c>
      <c r="D73" s="60">
        <f t="shared" si="13"/>
        <v>0</v>
      </c>
      <c r="E73" s="60">
        <f t="shared" si="12"/>
        <v>0</v>
      </c>
      <c r="F73" s="51">
        <f>'11.1'!F74</f>
        <v>0</v>
      </c>
      <c r="G73" s="52">
        <f>'11.2'!F75</f>
        <v>0</v>
      </c>
    </row>
    <row r="74" spans="1:7" ht="15.75" customHeight="1">
      <c r="A74" s="43" t="s">
        <v>65</v>
      </c>
      <c r="B74" s="50" t="str">
        <f>VLOOKUP(A74,'Рейтинг (раздел 11)'!$A$6:$B$90,2,FALSE)</f>
        <v>42-57</v>
      </c>
      <c r="C74" s="57" t="str">
        <f t="shared" si="11"/>
        <v>3-4</v>
      </c>
      <c r="D74" s="60">
        <f t="shared" si="13"/>
        <v>20</v>
      </c>
      <c r="E74" s="60">
        <f t="shared" si="12"/>
        <v>1</v>
      </c>
      <c r="F74" s="51">
        <f>'11.1'!F75</f>
        <v>1</v>
      </c>
      <c r="G74" s="52">
        <f>'11.2'!F76</f>
        <v>0</v>
      </c>
    </row>
    <row r="75" spans="1:7" ht="15.75" customHeight="1">
      <c r="A75" s="43" t="s">
        <v>66</v>
      </c>
      <c r="B75" s="50" t="str">
        <f>VLOOKUP(A75,'Рейтинг (раздел 11)'!$A$6:$B$90,2,FALSE)</f>
        <v>42-57</v>
      </c>
      <c r="C75" s="57" t="str">
        <f t="shared" si="11"/>
        <v>3-4</v>
      </c>
      <c r="D75" s="60">
        <f t="shared" si="13"/>
        <v>20</v>
      </c>
      <c r="E75" s="60">
        <f t="shared" si="12"/>
        <v>1</v>
      </c>
      <c r="F75" s="51">
        <f>'11.1'!F76</f>
        <v>1</v>
      </c>
      <c r="G75" s="52">
        <f>'11.2'!F77</f>
        <v>0</v>
      </c>
    </row>
    <row r="76" spans="1:7" ht="15.75" customHeight="1">
      <c r="A76" s="21" t="s">
        <v>67</v>
      </c>
      <c r="B76" s="53"/>
      <c r="C76" s="53"/>
      <c r="D76" s="61"/>
      <c r="E76" s="61"/>
      <c r="F76" s="55"/>
      <c r="G76" s="56"/>
    </row>
    <row r="77" spans="1:7" ht="15.75" customHeight="1">
      <c r="A77" s="43" t="s">
        <v>68</v>
      </c>
      <c r="B77" s="50" t="str">
        <f>VLOOKUP(A77,'Рейтинг (раздел 11)'!$A$6:$B$90,2,FALSE)</f>
        <v>35-41</v>
      </c>
      <c r="C77" s="57" t="str">
        <f aca="true" t="shared" si="14" ref="C77:C88">RANK(D77,$D$77:$D$88)&amp;IF(COUNTIF($D$77:$D$88,D77)&gt;1,"-"&amp;RANK(D77,$D$77:$D$88)+COUNTIF($D$77:$D$88,D77)-1,"")</f>
        <v>6-7</v>
      </c>
      <c r="D77" s="60">
        <f t="shared" si="13"/>
        <v>30</v>
      </c>
      <c r="E77" s="60">
        <f aca="true" t="shared" si="15" ref="E77:E88">SUM(F77:G77)</f>
        <v>1.5</v>
      </c>
      <c r="F77" s="51">
        <f>'11.1'!F78</f>
        <v>0.5</v>
      </c>
      <c r="G77" s="52">
        <f>'11.2'!F79</f>
        <v>1</v>
      </c>
    </row>
    <row r="78" spans="1:7" ht="15.75" customHeight="1">
      <c r="A78" s="43" t="s">
        <v>69</v>
      </c>
      <c r="B78" s="50" t="str">
        <f>VLOOKUP(A78,'Рейтинг (раздел 11)'!$A$6:$B$90,2,FALSE)</f>
        <v>24-34</v>
      </c>
      <c r="C78" s="57" t="str">
        <f t="shared" si="14"/>
        <v>2-5</v>
      </c>
      <c r="D78" s="60">
        <f t="shared" si="13"/>
        <v>40</v>
      </c>
      <c r="E78" s="60">
        <f t="shared" si="15"/>
        <v>2</v>
      </c>
      <c r="F78" s="51">
        <f>'11.1'!F79</f>
        <v>1</v>
      </c>
      <c r="G78" s="52">
        <f>'11.2'!F80</f>
        <v>1</v>
      </c>
    </row>
    <row r="79" spans="1:7" ht="15.75" customHeight="1">
      <c r="A79" s="43" t="s">
        <v>70</v>
      </c>
      <c r="B79" s="50" t="str">
        <f>VLOOKUP(A79,'Рейтинг (раздел 11)'!$A$6:$B$90,2,FALSE)</f>
        <v>65-85</v>
      </c>
      <c r="C79" s="57" t="str">
        <f t="shared" si="14"/>
        <v>10-12</v>
      </c>
      <c r="D79" s="60">
        <f t="shared" si="13"/>
        <v>0</v>
      </c>
      <c r="E79" s="60">
        <f t="shared" si="15"/>
        <v>0</v>
      </c>
      <c r="F79" s="51">
        <f>'11.1'!F80</f>
        <v>0</v>
      </c>
      <c r="G79" s="52">
        <f>'11.2'!F81</f>
        <v>0</v>
      </c>
    </row>
    <row r="80" spans="1:7" ht="15.75" customHeight="1">
      <c r="A80" s="43" t="s">
        <v>71</v>
      </c>
      <c r="B80" s="50" t="str">
        <f>VLOOKUP(A80,'Рейтинг (раздел 11)'!$A$6:$B$90,2,FALSE)</f>
        <v>35-41</v>
      </c>
      <c r="C80" s="57" t="str">
        <f t="shared" si="14"/>
        <v>6-7</v>
      </c>
      <c r="D80" s="60">
        <f t="shared" si="13"/>
        <v>30</v>
      </c>
      <c r="E80" s="60">
        <f t="shared" si="15"/>
        <v>1.5</v>
      </c>
      <c r="F80" s="51">
        <f>'11.1'!F81</f>
        <v>0.5</v>
      </c>
      <c r="G80" s="52">
        <f>'11.2'!F82</f>
        <v>1</v>
      </c>
    </row>
    <row r="81" spans="1:7" ht="15.75" customHeight="1">
      <c r="A81" s="43" t="s">
        <v>72</v>
      </c>
      <c r="B81" s="50" t="str">
        <f>VLOOKUP(A81,'Рейтинг (раздел 11)'!$A$6:$B$90,2,FALSE)</f>
        <v>42-57</v>
      </c>
      <c r="C81" s="57" t="str">
        <f t="shared" si="14"/>
        <v>8-9</v>
      </c>
      <c r="D81" s="60">
        <f t="shared" si="13"/>
        <v>20</v>
      </c>
      <c r="E81" s="60">
        <f t="shared" si="15"/>
        <v>1</v>
      </c>
      <c r="F81" s="51">
        <f>'11.1'!F82</f>
        <v>1</v>
      </c>
      <c r="G81" s="52">
        <f>'11.2'!F83</f>
        <v>0</v>
      </c>
    </row>
    <row r="82" spans="1:7" ht="15.75" customHeight="1">
      <c r="A82" s="43" t="s">
        <v>73</v>
      </c>
      <c r="B82" s="50" t="str">
        <f>VLOOKUP(A82,'Рейтинг (раздел 11)'!$A$6:$B$90,2,FALSE)</f>
        <v>65-85</v>
      </c>
      <c r="C82" s="57" t="str">
        <f t="shared" si="14"/>
        <v>10-12</v>
      </c>
      <c r="D82" s="60">
        <f t="shared" si="13"/>
        <v>0</v>
      </c>
      <c r="E82" s="60">
        <f t="shared" si="15"/>
        <v>0</v>
      </c>
      <c r="F82" s="51">
        <f>'11.1'!F83</f>
        <v>0</v>
      </c>
      <c r="G82" s="52">
        <f>'11.2'!F84</f>
        <v>0</v>
      </c>
    </row>
    <row r="83" spans="1:7" ht="15.75" customHeight="1">
      <c r="A83" s="43" t="s">
        <v>74</v>
      </c>
      <c r="B83" s="50" t="str">
        <f>VLOOKUP(A83,'Рейтинг (раздел 11)'!$A$6:$B$90,2,FALSE)</f>
        <v>42-57</v>
      </c>
      <c r="C83" s="57" t="str">
        <f t="shared" si="14"/>
        <v>8-9</v>
      </c>
      <c r="D83" s="60">
        <f t="shared" si="13"/>
        <v>20</v>
      </c>
      <c r="E83" s="60">
        <f t="shared" si="15"/>
        <v>1</v>
      </c>
      <c r="F83" s="51">
        <f>'11.1'!F84</f>
        <v>1</v>
      </c>
      <c r="G83" s="52">
        <f>'11.2'!F85</f>
        <v>0</v>
      </c>
    </row>
    <row r="84" spans="1:7" ht="15.75" customHeight="1">
      <c r="A84" s="43" t="s">
        <v>75</v>
      </c>
      <c r="B84" s="50" t="str">
        <f>VLOOKUP(A84,'Рейтинг (раздел 11)'!$A$6:$B$90,2,FALSE)</f>
        <v>24-34</v>
      </c>
      <c r="C84" s="57" t="str">
        <f t="shared" si="14"/>
        <v>2-5</v>
      </c>
      <c r="D84" s="60">
        <f t="shared" si="13"/>
        <v>40</v>
      </c>
      <c r="E84" s="60">
        <f t="shared" si="15"/>
        <v>2</v>
      </c>
      <c r="F84" s="51">
        <f>'11.1'!F85</f>
        <v>1</v>
      </c>
      <c r="G84" s="52">
        <f>'11.2'!F86</f>
        <v>1</v>
      </c>
    </row>
    <row r="85" spans="1:7" ht="15.75" customHeight="1">
      <c r="A85" s="43" t="s">
        <v>76</v>
      </c>
      <c r="B85" s="50" t="str">
        <f>VLOOKUP(A85,'Рейтинг (раздел 11)'!$A$6:$B$90,2,FALSE)</f>
        <v>65-85</v>
      </c>
      <c r="C85" s="57" t="str">
        <f t="shared" si="14"/>
        <v>10-12</v>
      </c>
      <c r="D85" s="60">
        <f t="shared" si="13"/>
        <v>0</v>
      </c>
      <c r="E85" s="60">
        <f t="shared" si="15"/>
        <v>0</v>
      </c>
      <c r="F85" s="51">
        <f>'11.1'!F86</f>
        <v>0</v>
      </c>
      <c r="G85" s="52">
        <f>'11.2'!F87</f>
        <v>0</v>
      </c>
    </row>
    <row r="86" spans="1:7" ht="15.75" customHeight="1">
      <c r="A86" s="43" t="s">
        <v>77</v>
      </c>
      <c r="B86" s="50" t="str">
        <f>VLOOKUP(A86,'Рейтинг (раздел 11)'!$A$6:$B$90,2,FALSE)</f>
        <v>1-10</v>
      </c>
      <c r="C86" s="57" t="str">
        <f t="shared" si="14"/>
        <v>1</v>
      </c>
      <c r="D86" s="60">
        <f t="shared" si="13"/>
        <v>100</v>
      </c>
      <c r="E86" s="60">
        <f t="shared" si="15"/>
        <v>5</v>
      </c>
      <c r="F86" s="51">
        <f>'11.1'!F87</f>
        <v>1</v>
      </c>
      <c r="G86" s="52">
        <f>'11.2'!F88</f>
        <v>4</v>
      </c>
    </row>
    <row r="87" spans="1:7" ht="15.75" customHeight="1">
      <c r="A87" s="43" t="s">
        <v>78</v>
      </c>
      <c r="B87" s="50" t="str">
        <f>VLOOKUP(A87,'Рейтинг (раздел 11)'!$A$6:$B$90,2,FALSE)</f>
        <v>24-34</v>
      </c>
      <c r="C87" s="57" t="str">
        <f t="shared" si="14"/>
        <v>2-5</v>
      </c>
      <c r="D87" s="60">
        <f t="shared" si="13"/>
        <v>40</v>
      </c>
      <c r="E87" s="60">
        <f t="shared" si="15"/>
        <v>2</v>
      </c>
      <c r="F87" s="51">
        <f>'11.1'!F88</f>
        <v>1</v>
      </c>
      <c r="G87" s="52">
        <f>'11.2'!F89</f>
        <v>1</v>
      </c>
    </row>
    <row r="88" spans="1:7" ht="15.75" customHeight="1">
      <c r="A88" s="43" t="s">
        <v>79</v>
      </c>
      <c r="B88" s="50" t="str">
        <f>VLOOKUP(A88,'Рейтинг (раздел 11)'!$A$6:$B$90,2,FALSE)</f>
        <v>24-34</v>
      </c>
      <c r="C88" s="57" t="str">
        <f t="shared" si="14"/>
        <v>2-5</v>
      </c>
      <c r="D88" s="60">
        <f t="shared" si="13"/>
        <v>40</v>
      </c>
      <c r="E88" s="60">
        <f t="shared" si="15"/>
        <v>2</v>
      </c>
      <c r="F88" s="51">
        <f>'11.1'!F89</f>
        <v>1</v>
      </c>
      <c r="G88" s="52">
        <f>'11.2'!F90</f>
        <v>1</v>
      </c>
    </row>
    <row r="89" spans="1:7" ht="15.75" customHeight="1">
      <c r="A89" s="21" t="s">
        <v>80</v>
      </c>
      <c r="B89" s="53"/>
      <c r="C89" s="53"/>
      <c r="D89" s="61"/>
      <c r="E89" s="61"/>
      <c r="F89" s="55"/>
      <c r="G89" s="56"/>
    </row>
    <row r="90" spans="1:7" ht="15.75" customHeight="1">
      <c r="A90" s="43" t="s">
        <v>81</v>
      </c>
      <c r="B90" s="50" t="str">
        <f>VLOOKUP(A90,'Рейтинг (раздел 11)'!$A$6:$B$90,2,FALSE)</f>
        <v>24-34</v>
      </c>
      <c r="C90" s="57" t="str">
        <f aca="true" t="shared" si="16" ref="C90:C98">RANK(D90,$D$90:$D$98)&amp;IF(COUNTIF($D$90:$D$98,D90)&gt;1,"-"&amp;RANK(D90,$D$90:$D$98)+COUNTIF($D$90:$D$98,D90)-1,"")</f>
        <v>5-6</v>
      </c>
      <c r="D90" s="60">
        <f t="shared" si="13"/>
        <v>40</v>
      </c>
      <c r="E90" s="60">
        <f aca="true" t="shared" si="17" ref="E90:E98">SUM(F90:G90)</f>
        <v>2</v>
      </c>
      <c r="F90" s="51">
        <f>'11.1'!F91</f>
        <v>1</v>
      </c>
      <c r="G90" s="52">
        <f>'11.2'!F92</f>
        <v>1</v>
      </c>
    </row>
    <row r="91" spans="1:7" ht="15.75" customHeight="1">
      <c r="A91" s="43" t="s">
        <v>82</v>
      </c>
      <c r="B91" s="50" t="str">
        <f>VLOOKUP(A91,'Рейтинг (раздел 11)'!$A$6:$B$90,2,FALSE)</f>
        <v>42-57</v>
      </c>
      <c r="C91" s="57" t="str">
        <f t="shared" si="16"/>
        <v>8</v>
      </c>
      <c r="D91" s="60">
        <f t="shared" si="13"/>
        <v>20</v>
      </c>
      <c r="E91" s="60">
        <f t="shared" si="17"/>
        <v>1</v>
      </c>
      <c r="F91" s="51">
        <f>'11.1'!F92</f>
        <v>1</v>
      </c>
      <c r="G91" s="52">
        <f>'11.2'!F93</f>
        <v>0</v>
      </c>
    </row>
    <row r="92" spans="1:7" ht="15.75" customHeight="1">
      <c r="A92" s="43" t="s">
        <v>83</v>
      </c>
      <c r="B92" s="50" t="str">
        <f>VLOOKUP(A92,'Рейтинг (раздел 11)'!$A$6:$B$90,2,FALSE)</f>
        <v>65-85</v>
      </c>
      <c r="C92" s="57" t="str">
        <f t="shared" si="16"/>
        <v>9</v>
      </c>
      <c r="D92" s="60">
        <f t="shared" si="13"/>
        <v>0</v>
      </c>
      <c r="E92" s="60">
        <f t="shared" si="17"/>
        <v>0</v>
      </c>
      <c r="F92" s="51">
        <f>'11.1'!F93</f>
        <v>0</v>
      </c>
      <c r="G92" s="52">
        <f>'11.2'!F94</f>
        <v>0</v>
      </c>
    </row>
    <row r="93" spans="1:7" ht="15.75" customHeight="1">
      <c r="A93" s="43" t="s">
        <v>84</v>
      </c>
      <c r="B93" s="50" t="str">
        <f>VLOOKUP(A93,'Рейтинг (раздел 11)'!$A$6:$B$90,2,FALSE)</f>
        <v>11-22</v>
      </c>
      <c r="C93" s="57" t="str">
        <f t="shared" si="16"/>
        <v>1-4</v>
      </c>
      <c r="D93" s="60">
        <f t="shared" si="13"/>
        <v>60</v>
      </c>
      <c r="E93" s="60">
        <f t="shared" si="17"/>
        <v>3</v>
      </c>
      <c r="F93" s="51">
        <f>'11.1'!F94</f>
        <v>1</v>
      </c>
      <c r="G93" s="52">
        <f>'11.2'!F95</f>
        <v>2</v>
      </c>
    </row>
    <row r="94" spans="1:7" ht="15.75" customHeight="1">
      <c r="A94" s="43" t="s">
        <v>85</v>
      </c>
      <c r="B94" s="50" t="str">
        <f>VLOOKUP(A94,'Рейтинг (раздел 11)'!$A$6:$B$90,2,FALSE)</f>
        <v>11-22</v>
      </c>
      <c r="C94" s="57" t="str">
        <f t="shared" si="16"/>
        <v>1-4</v>
      </c>
      <c r="D94" s="60">
        <f t="shared" si="13"/>
        <v>60</v>
      </c>
      <c r="E94" s="60">
        <f t="shared" si="17"/>
        <v>3</v>
      </c>
      <c r="F94" s="51">
        <f>'11.1'!F95</f>
        <v>1</v>
      </c>
      <c r="G94" s="52">
        <f>'11.2'!F96</f>
        <v>2</v>
      </c>
    </row>
    <row r="95" spans="1:7" ht="15.75" customHeight="1">
      <c r="A95" s="43" t="s">
        <v>86</v>
      </c>
      <c r="B95" s="50" t="str">
        <f>VLOOKUP(A95,'Рейтинг (раздел 11)'!$A$6:$B$90,2,FALSE)</f>
        <v>35-41</v>
      </c>
      <c r="C95" s="57" t="str">
        <f t="shared" si="16"/>
        <v>7</v>
      </c>
      <c r="D95" s="60">
        <f t="shared" si="13"/>
        <v>30</v>
      </c>
      <c r="E95" s="60">
        <f t="shared" si="17"/>
        <v>1.5</v>
      </c>
      <c r="F95" s="51">
        <f>'11.1'!F96</f>
        <v>0.5</v>
      </c>
      <c r="G95" s="52">
        <f>'11.2'!F97</f>
        <v>1</v>
      </c>
    </row>
    <row r="96" spans="1:7" ht="15.75" customHeight="1">
      <c r="A96" s="43" t="s">
        <v>87</v>
      </c>
      <c r="B96" s="50" t="str">
        <f>VLOOKUP(A96,'Рейтинг (раздел 11)'!$A$6:$B$90,2,FALSE)</f>
        <v>11-22</v>
      </c>
      <c r="C96" s="57" t="str">
        <f t="shared" si="16"/>
        <v>1-4</v>
      </c>
      <c r="D96" s="60">
        <f t="shared" si="13"/>
        <v>60</v>
      </c>
      <c r="E96" s="60">
        <f t="shared" si="17"/>
        <v>3</v>
      </c>
      <c r="F96" s="51">
        <f>'11.1'!F97</f>
        <v>1</v>
      </c>
      <c r="G96" s="52">
        <f>'11.2'!F98</f>
        <v>2</v>
      </c>
    </row>
    <row r="97" spans="1:7" s="4" customFormat="1" ht="15">
      <c r="A97" s="43" t="s">
        <v>88</v>
      </c>
      <c r="B97" s="50" t="str">
        <f>VLOOKUP(A97,'Рейтинг (раздел 11)'!$A$6:$B$90,2,FALSE)</f>
        <v>11-22</v>
      </c>
      <c r="C97" s="62" t="str">
        <f t="shared" si="16"/>
        <v>1-4</v>
      </c>
      <c r="D97" s="60">
        <f t="shared" si="13"/>
        <v>60</v>
      </c>
      <c r="E97" s="60">
        <f t="shared" si="17"/>
        <v>3</v>
      </c>
      <c r="F97" s="51">
        <f>'11.1'!F98</f>
        <v>1</v>
      </c>
      <c r="G97" s="52">
        <f>'11.2'!F99</f>
        <v>2</v>
      </c>
    </row>
    <row r="98" spans="1:7" ht="15">
      <c r="A98" s="43" t="s">
        <v>89</v>
      </c>
      <c r="B98" s="50" t="str">
        <f>VLOOKUP(A98,'Рейтинг (раздел 11)'!$A$6:$B$90,2,FALSE)</f>
        <v>24-34</v>
      </c>
      <c r="C98" s="58" t="str">
        <f t="shared" si="16"/>
        <v>5-6</v>
      </c>
      <c r="D98" s="60">
        <f t="shared" si="13"/>
        <v>40</v>
      </c>
      <c r="E98" s="60">
        <f t="shared" si="17"/>
        <v>2</v>
      </c>
      <c r="F98" s="51">
        <f>'11.1'!F99</f>
        <v>1</v>
      </c>
      <c r="G98" s="52">
        <f>'11.2'!F100</f>
        <v>1</v>
      </c>
    </row>
    <row r="99" ht="15">
      <c r="E99" s="115"/>
    </row>
  </sheetData>
  <sheetProtection/>
  <mergeCells count="2">
    <mergeCell ref="A1:G1"/>
    <mergeCell ref="A2:G2"/>
  </mergeCells>
  <printOptions/>
  <pageMargins left="0.7086614173228347" right="0.7086614173228347" top="0.7874015748031497" bottom="0.7874015748031497" header="0.4330708661417323" footer="0.4330708661417323"/>
  <pageSetup fitToHeight="3" horizontalDpi="600" verticalDpi="600" orientation="landscape" paperSize="9" scale="60" r:id="rId1"/>
  <headerFooter scaleWithDoc="0">
    <oddFooter>&amp;C&amp;"Times New Roman,обычный"&amp;8&amp;A&amp;R&amp;9&amp;P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1">
      <selection activeCell="B4" sqref="B4"/>
    </sheetView>
  </sheetViews>
  <sheetFormatPr defaultColWidth="9.140625" defaultRowHeight="15"/>
  <cols>
    <col min="1" max="1" width="7.28125" style="0" customWidth="1"/>
    <col min="2" max="2" width="146.140625" style="0" customWidth="1"/>
    <col min="3" max="6" width="8.7109375" style="0" customWidth="1"/>
  </cols>
  <sheetData>
    <row r="1" spans="1:6" ht="22.5" customHeight="1">
      <c r="A1" s="122" t="s">
        <v>109</v>
      </c>
      <c r="B1" s="122"/>
      <c r="C1" s="122"/>
      <c r="D1" s="122"/>
      <c r="E1" s="122"/>
      <c r="F1" s="122"/>
    </row>
    <row r="2" spans="1:6" ht="15">
      <c r="A2" s="126" t="s">
        <v>96</v>
      </c>
      <c r="B2" s="125" t="s">
        <v>97</v>
      </c>
      <c r="C2" s="125" t="s">
        <v>98</v>
      </c>
      <c r="D2" s="125" t="s">
        <v>99</v>
      </c>
      <c r="E2" s="125"/>
      <c r="F2" s="125"/>
    </row>
    <row r="3" spans="1:6" ht="15">
      <c r="A3" s="127"/>
      <c r="B3" s="128"/>
      <c r="C3" s="128"/>
      <c r="D3" s="65" t="s">
        <v>106</v>
      </c>
      <c r="E3" s="65" t="s">
        <v>107</v>
      </c>
      <c r="F3" s="65" t="s">
        <v>108</v>
      </c>
    </row>
    <row r="4" spans="1:6" ht="15">
      <c r="A4" s="123">
        <v>11</v>
      </c>
      <c r="B4" s="66" t="s">
        <v>119</v>
      </c>
      <c r="C4" s="124">
        <v>5</v>
      </c>
      <c r="D4" s="124"/>
      <c r="E4" s="124"/>
      <c r="F4" s="124"/>
    </row>
    <row r="5" spans="1:6" ht="60">
      <c r="A5" s="123"/>
      <c r="B5" s="17" t="s">
        <v>151</v>
      </c>
      <c r="C5" s="124"/>
      <c r="D5" s="124"/>
      <c r="E5" s="124"/>
      <c r="F5" s="124"/>
    </row>
    <row r="6" spans="1:6" ht="14.25" customHeight="1">
      <c r="A6" s="123"/>
      <c r="B6" s="67" t="s">
        <v>120</v>
      </c>
      <c r="C6" s="124"/>
      <c r="D6" s="124"/>
      <c r="E6" s="124"/>
      <c r="F6" s="124"/>
    </row>
    <row r="7" spans="1:6" ht="39" customHeight="1">
      <c r="A7" s="123"/>
      <c r="B7" s="68" t="s">
        <v>121</v>
      </c>
      <c r="C7" s="124"/>
      <c r="D7" s="124"/>
      <c r="E7" s="124"/>
      <c r="F7" s="124"/>
    </row>
    <row r="8" spans="1:6" ht="15">
      <c r="A8" s="121" t="s">
        <v>138</v>
      </c>
      <c r="B8" s="19" t="s">
        <v>122</v>
      </c>
      <c r="C8" s="120"/>
      <c r="D8" s="120"/>
      <c r="E8" s="120"/>
      <c r="F8" s="120"/>
    </row>
    <row r="9" spans="1:6" ht="15">
      <c r="A9" s="121"/>
      <c r="B9" s="18" t="s">
        <v>123</v>
      </c>
      <c r="C9" s="120"/>
      <c r="D9" s="120"/>
      <c r="E9" s="120"/>
      <c r="F9" s="120"/>
    </row>
    <row r="10" spans="1:6" ht="36">
      <c r="A10" s="121"/>
      <c r="B10" s="69" t="s">
        <v>124</v>
      </c>
      <c r="C10" s="120"/>
      <c r="D10" s="120"/>
      <c r="E10" s="120"/>
      <c r="F10" s="120"/>
    </row>
    <row r="11" spans="1:6" ht="15">
      <c r="A11" s="121"/>
      <c r="B11" s="69" t="s">
        <v>125</v>
      </c>
      <c r="C11" s="120"/>
      <c r="D11" s="120"/>
      <c r="E11" s="120"/>
      <c r="F11" s="120"/>
    </row>
    <row r="12" spans="1:6" ht="15">
      <c r="A12" s="121"/>
      <c r="B12" s="69" t="s">
        <v>126</v>
      </c>
      <c r="C12" s="120"/>
      <c r="D12" s="120"/>
      <c r="E12" s="120"/>
      <c r="F12" s="120"/>
    </row>
    <row r="13" spans="1:6" ht="15">
      <c r="A13" s="121"/>
      <c r="B13" s="18" t="s">
        <v>127</v>
      </c>
      <c r="C13" s="120"/>
      <c r="D13" s="120"/>
      <c r="E13" s="120"/>
      <c r="F13" s="120"/>
    </row>
    <row r="14" spans="1:6" ht="29.25" customHeight="1">
      <c r="A14" s="121"/>
      <c r="B14" s="70" t="s">
        <v>128</v>
      </c>
      <c r="C14" s="120"/>
      <c r="D14" s="120"/>
      <c r="E14" s="120"/>
      <c r="F14" s="120"/>
    </row>
    <row r="15" spans="1:6" ht="15">
      <c r="A15" s="63"/>
      <c r="B15" s="16" t="s">
        <v>129</v>
      </c>
      <c r="C15" s="64">
        <v>1</v>
      </c>
      <c r="D15" s="64">
        <v>0.5</v>
      </c>
      <c r="E15" s="64">
        <v>0.5</v>
      </c>
      <c r="F15" s="64">
        <v>0.5</v>
      </c>
    </row>
    <row r="16" spans="1:6" ht="15">
      <c r="A16" s="63"/>
      <c r="B16" s="16" t="s">
        <v>130</v>
      </c>
      <c r="C16" s="64">
        <v>0</v>
      </c>
      <c r="D16" s="64"/>
      <c r="E16" s="64"/>
      <c r="F16" s="64"/>
    </row>
    <row r="17" spans="1:6" ht="24">
      <c r="A17" s="121" t="s">
        <v>139</v>
      </c>
      <c r="B17" s="19" t="s">
        <v>131</v>
      </c>
      <c r="C17" s="120"/>
      <c r="D17" s="120"/>
      <c r="E17" s="120"/>
      <c r="F17" s="120"/>
    </row>
    <row r="18" spans="1:6" ht="36">
      <c r="A18" s="121"/>
      <c r="B18" s="18" t="s">
        <v>132</v>
      </c>
      <c r="C18" s="120"/>
      <c r="D18" s="120"/>
      <c r="E18" s="120"/>
      <c r="F18" s="120"/>
    </row>
    <row r="19" spans="1:6" ht="40.5" customHeight="1">
      <c r="A19" s="121"/>
      <c r="B19" s="18" t="s">
        <v>133</v>
      </c>
      <c r="C19" s="120"/>
      <c r="D19" s="120"/>
      <c r="E19" s="120"/>
      <c r="F19" s="120"/>
    </row>
    <row r="20" spans="1:6" ht="36">
      <c r="A20" s="121"/>
      <c r="B20" s="70" t="s">
        <v>134</v>
      </c>
      <c r="C20" s="120"/>
      <c r="D20" s="120"/>
      <c r="E20" s="120"/>
      <c r="F20" s="120"/>
    </row>
    <row r="21" spans="1:6" ht="28.5" customHeight="1">
      <c r="A21" s="63"/>
      <c r="B21" s="16" t="s">
        <v>135</v>
      </c>
      <c r="C21" s="64">
        <v>4</v>
      </c>
      <c r="D21" s="64">
        <v>0.5</v>
      </c>
      <c r="E21" s="64">
        <v>0.5</v>
      </c>
      <c r="F21" s="64">
        <v>0.5</v>
      </c>
    </row>
    <row r="22" spans="1:6" ht="27" customHeight="1">
      <c r="A22" s="63"/>
      <c r="B22" s="16" t="s">
        <v>136</v>
      </c>
      <c r="C22" s="64">
        <v>2</v>
      </c>
      <c r="D22" s="64">
        <v>0.5</v>
      </c>
      <c r="E22" s="64">
        <v>0.5</v>
      </c>
      <c r="F22" s="64">
        <v>0.5</v>
      </c>
    </row>
    <row r="23" spans="1:6" ht="26.25" customHeight="1">
      <c r="A23" s="63"/>
      <c r="B23" s="16" t="s">
        <v>137</v>
      </c>
      <c r="C23" s="64">
        <v>0</v>
      </c>
      <c r="D23" s="64"/>
      <c r="E23" s="64"/>
      <c r="F23" s="64"/>
    </row>
  </sheetData>
  <sheetProtection/>
  <mergeCells count="20">
    <mergeCell ref="A1:F1"/>
    <mergeCell ref="A4:A7"/>
    <mergeCell ref="C4:C7"/>
    <mergeCell ref="D4:D7"/>
    <mergeCell ref="E4:E7"/>
    <mergeCell ref="F4:F7"/>
    <mergeCell ref="D2:F2"/>
    <mergeCell ref="A2:A3"/>
    <mergeCell ref="B2:B3"/>
    <mergeCell ref="C2:C3"/>
    <mergeCell ref="C8:C14"/>
    <mergeCell ref="D8:D14"/>
    <mergeCell ref="E8:E14"/>
    <mergeCell ref="F8:F14"/>
    <mergeCell ref="A17:A20"/>
    <mergeCell ref="C17:C20"/>
    <mergeCell ref="D17:D20"/>
    <mergeCell ref="E17:E20"/>
    <mergeCell ref="F17:F20"/>
    <mergeCell ref="A8:A1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9" r:id="rId1"/>
  <headerFooter>
    <oddFooter>&amp;C&amp;9&amp;A&amp;R&amp;9&amp;P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U124"/>
  <sheetViews>
    <sheetView zoomScalePageLayoutView="0" workbookViewId="0" topLeftCell="A1">
      <pane ySplit="7" topLeftCell="A8" activePane="bottomLeft" state="frozen"/>
      <selection pane="topLeft" activeCell="A1" sqref="A1"/>
      <selection pane="bottomLeft" activeCell="P57" sqref="P57"/>
    </sheetView>
  </sheetViews>
  <sheetFormatPr defaultColWidth="8.8515625" defaultRowHeight="15"/>
  <cols>
    <col min="1" max="1" width="31.7109375" style="3" customWidth="1"/>
    <col min="2" max="2" width="36.8515625" style="3" customWidth="1"/>
    <col min="3" max="3" width="6.7109375" style="3" customWidth="1"/>
    <col min="4" max="5" width="5.7109375" style="3" customWidth="1"/>
    <col min="6" max="6" width="6.7109375" style="10" customWidth="1"/>
    <col min="7" max="7" width="13.7109375" style="78" customWidth="1"/>
    <col min="8" max="8" width="11.00390625" style="10" customWidth="1"/>
    <col min="9" max="9" width="13.7109375" style="10" customWidth="1"/>
    <col min="10" max="10" width="12.28125" style="3" customWidth="1"/>
    <col min="11" max="11" width="20.57421875" style="3" customWidth="1"/>
    <col min="12" max="12" width="12.8515625" style="3" customWidth="1"/>
    <col min="13" max="13" width="16.140625" style="90" customWidth="1"/>
    <col min="14" max="14" width="16.57421875" style="3" customWidth="1"/>
    <col min="15" max="15" width="14.7109375" style="3" customWidth="1"/>
    <col min="16" max="16" width="15.8515625" style="85" customWidth="1"/>
    <col min="17" max="17" width="23.00390625" style="3" customWidth="1"/>
    <col min="18" max="18" width="22.421875" style="1" customWidth="1"/>
    <col min="19" max="19" width="14.421875" style="1" customWidth="1"/>
    <col min="20" max="16384" width="8.8515625" style="1" customWidth="1"/>
  </cols>
  <sheetData>
    <row r="1" spans="1:18" s="5" customFormat="1" ht="29.25" customHeight="1">
      <c r="A1" s="135" t="s">
        <v>140</v>
      </c>
      <c r="B1" s="135"/>
      <c r="C1" s="135"/>
      <c r="D1" s="135"/>
      <c r="E1" s="135"/>
      <c r="F1" s="135"/>
      <c r="G1" s="135"/>
      <c r="H1" s="135"/>
      <c r="I1" s="135"/>
      <c r="J1" s="135"/>
      <c r="K1" s="135"/>
      <c r="L1" s="135"/>
      <c r="M1" s="135"/>
      <c r="N1" s="135"/>
      <c r="O1" s="135"/>
      <c r="P1" s="135"/>
      <c r="Q1" s="135"/>
      <c r="R1" s="136"/>
    </row>
    <row r="2" spans="1:18" s="5" customFormat="1" ht="21" customHeight="1">
      <c r="A2" s="141" t="s">
        <v>718</v>
      </c>
      <c r="B2" s="142"/>
      <c r="C2" s="142"/>
      <c r="D2" s="142"/>
      <c r="E2" s="142"/>
      <c r="F2" s="142"/>
      <c r="G2" s="142"/>
      <c r="H2" s="142"/>
      <c r="I2" s="142"/>
      <c r="J2" s="142"/>
      <c r="K2" s="142"/>
      <c r="L2" s="142"/>
      <c r="M2" s="142"/>
      <c r="N2" s="142"/>
      <c r="O2" s="142"/>
      <c r="P2" s="142"/>
      <c r="Q2" s="142"/>
      <c r="R2" s="142"/>
    </row>
    <row r="3" spans="1:18" ht="50.25" customHeight="1">
      <c r="A3" s="137" t="s">
        <v>102</v>
      </c>
      <c r="B3" s="101" t="s">
        <v>141</v>
      </c>
      <c r="C3" s="143" t="s">
        <v>142</v>
      </c>
      <c r="D3" s="144"/>
      <c r="E3" s="144"/>
      <c r="F3" s="144"/>
      <c r="G3" s="131" t="s">
        <v>502</v>
      </c>
      <c r="H3" s="137" t="s">
        <v>148</v>
      </c>
      <c r="I3" s="137" t="s">
        <v>147</v>
      </c>
      <c r="J3" s="129" t="s">
        <v>145</v>
      </c>
      <c r="K3" s="130"/>
      <c r="L3" s="130"/>
      <c r="M3" s="137" t="s">
        <v>152</v>
      </c>
      <c r="N3" s="137" t="s">
        <v>110</v>
      </c>
      <c r="O3" s="137" t="s">
        <v>95</v>
      </c>
      <c r="P3" s="129" t="s">
        <v>114</v>
      </c>
      <c r="Q3" s="130"/>
      <c r="R3" s="130"/>
    </row>
    <row r="4" spans="1:18" ht="24" customHeight="1">
      <c r="A4" s="138"/>
      <c r="B4" s="31" t="s">
        <v>129</v>
      </c>
      <c r="C4" s="137" t="s">
        <v>98</v>
      </c>
      <c r="D4" s="137" t="s">
        <v>111</v>
      </c>
      <c r="E4" s="137" t="s">
        <v>112</v>
      </c>
      <c r="F4" s="145" t="s">
        <v>103</v>
      </c>
      <c r="G4" s="132"/>
      <c r="H4" s="138"/>
      <c r="I4" s="139"/>
      <c r="J4" s="129" t="s">
        <v>146</v>
      </c>
      <c r="K4" s="129" t="s">
        <v>149</v>
      </c>
      <c r="L4" s="129" t="s">
        <v>150</v>
      </c>
      <c r="M4" s="139"/>
      <c r="N4" s="138"/>
      <c r="O4" s="138"/>
      <c r="P4" s="129" t="s">
        <v>153</v>
      </c>
      <c r="Q4" s="129" t="s">
        <v>154</v>
      </c>
      <c r="R4" s="129" t="s">
        <v>113</v>
      </c>
    </row>
    <row r="5" spans="1:18" ht="24" customHeight="1">
      <c r="A5" s="139"/>
      <c r="B5" s="31" t="s">
        <v>143</v>
      </c>
      <c r="C5" s="139"/>
      <c r="D5" s="139"/>
      <c r="E5" s="139"/>
      <c r="F5" s="146"/>
      <c r="G5" s="133"/>
      <c r="H5" s="139"/>
      <c r="I5" s="139"/>
      <c r="J5" s="130"/>
      <c r="K5" s="130"/>
      <c r="L5" s="130"/>
      <c r="M5" s="139"/>
      <c r="N5" s="139"/>
      <c r="O5" s="139"/>
      <c r="P5" s="130"/>
      <c r="Q5" s="130"/>
      <c r="R5" s="130"/>
    </row>
    <row r="6" spans="1:18" s="6" customFormat="1" ht="27" customHeight="1">
      <c r="A6" s="140"/>
      <c r="B6" s="31" t="s">
        <v>144</v>
      </c>
      <c r="C6" s="140"/>
      <c r="D6" s="140"/>
      <c r="E6" s="140"/>
      <c r="F6" s="147"/>
      <c r="G6" s="134"/>
      <c r="H6" s="140"/>
      <c r="I6" s="140"/>
      <c r="J6" s="130"/>
      <c r="K6" s="130"/>
      <c r="L6" s="130"/>
      <c r="M6" s="140"/>
      <c r="N6" s="140"/>
      <c r="O6" s="140"/>
      <c r="P6" s="130"/>
      <c r="Q6" s="130"/>
      <c r="R6" s="130"/>
    </row>
    <row r="7" spans="1:18" s="7" customFormat="1" ht="15.75" customHeight="1">
      <c r="A7" s="41" t="s">
        <v>0</v>
      </c>
      <c r="B7" s="21"/>
      <c r="C7" s="21"/>
      <c r="D7" s="21"/>
      <c r="E7" s="21"/>
      <c r="F7" s="21"/>
      <c r="G7" s="75"/>
      <c r="H7" s="21"/>
      <c r="I7" s="21"/>
      <c r="J7" s="21"/>
      <c r="K7" s="21"/>
      <c r="L7" s="21"/>
      <c r="M7" s="21"/>
      <c r="N7" s="21"/>
      <c r="O7" s="21"/>
      <c r="P7" s="20"/>
      <c r="Q7" s="21"/>
      <c r="R7" s="32"/>
    </row>
    <row r="8" spans="1:19" ht="15.75" customHeight="1">
      <c r="A8" s="29" t="s">
        <v>1</v>
      </c>
      <c r="B8" s="29" t="s">
        <v>144</v>
      </c>
      <c r="C8" s="38">
        <f aca="true" t="shared" si="0" ref="C8:C25">IF(B8="Да, опубликован",1,0)</f>
        <v>0</v>
      </c>
      <c r="D8" s="38"/>
      <c r="E8" s="38"/>
      <c r="F8" s="28">
        <f aca="true" t="shared" si="1" ref="F8:F25">C8*(1-D8)*(1-E8)</f>
        <v>0</v>
      </c>
      <c r="G8" s="91" t="s">
        <v>414</v>
      </c>
      <c r="H8" s="38" t="s">
        <v>298</v>
      </c>
      <c r="I8" s="38"/>
      <c r="J8" s="27"/>
      <c r="K8" s="27"/>
      <c r="L8" s="27"/>
      <c r="M8" s="87" t="s">
        <v>247</v>
      </c>
      <c r="N8" s="27"/>
      <c r="O8" s="103" t="s">
        <v>251</v>
      </c>
      <c r="P8" s="104" t="s">
        <v>246</v>
      </c>
      <c r="Q8" s="95" t="s">
        <v>171</v>
      </c>
      <c r="R8" s="94" t="s">
        <v>425</v>
      </c>
      <c r="S8" s="2"/>
    </row>
    <row r="9" spans="1:19" ht="15.75" customHeight="1">
      <c r="A9" s="29" t="s">
        <v>2</v>
      </c>
      <c r="B9" s="29" t="s">
        <v>129</v>
      </c>
      <c r="C9" s="38">
        <f t="shared" si="0"/>
        <v>1</v>
      </c>
      <c r="D9" s="38">
        <v>0.5</v>
      </c>
      <c r="E9" s="38"/>
      <c r="F9" s="28">
        <f t="shared" si="1"/>
        <v>0.5</v>
      </c>
      <c r="G9" s="74">
        <v>42647</v>
      </c>
      <c r="H9" s="38" t="s">
        <v>247</v>
      </c>
      <c r="I9" s="38" t="s">
        <v>247</v>
      </c>
      <c r="J9" s="27" t="s">
        <v>247</v>
      </c>
      <c r="K9" s="27" t="s">
        <v>247</v>
      </c>
      <c r="L9" s="27" t="s">
        <v>475</v>
      </c>
      <c r="M9" s="87" t="s">
        <v>298</v>
      </c>
      <c r="N9" s="29" t="s">
        <v>412</v>
      </c>
      <c r="O9" s="105" t="s">
        <v>299</v>
      </c>
      <c r="P9" s="104" t="s">
        <v>300</v>
      </c>
      <c r="Q9" s="104" t="s">
        <v>172</v>
      </c>
      <c r="R9" s="94" t="s">
        <v>425</v>
      </c>
      <c r="S9" s="2"/>
    </row>
    <row r="10" spans="1:19" ht="15.75" customHeight="1">
      <c r="A10" s="29" t="s">
        <v>3</v>
      </c>
      <c r="B10" s="29" t="s">
        <v>129</v>
      </c>
      <c r="C10" s="38">
        <f t="shared" si="0"/>
        <v>1</v>
      </c>
      <c r="D10" s="38"/>
      <c r="E10" s="38"/>
      <c r="F10" s="28">
        <f t="shared" si="1"/>
        <v>1</v>
      </c>
      <c r="G10" s="74">
        <v>42647</v>
      </c>
      <c r="H10" s="38" t="s">
        <v>247</v>
      </c>
      <c r="I10" s="38" t="s">
        <v>247</v>
      </c>
      <c r="J10" s="27" t="s">
        <v>247</v>
      </c>
      <c r="K10" s="27" t="s">
        <v>247</v>
      </c>
      <c r="L10" s="27" t="s">
        <v>476</v>
      </c>
      <c r="M10" s="87" t="s">
        <v>247</v>
      </c>
      <c r="N10" s="27"/>
      <c r="O10" s="105" t="s">
        <v>301</v>
      </c>
      <c r="P10" s="104" t="s">
        <v>302</v>
      </c>
      <c r="Q10" s="95" t="s">
        <v>408</v>
      </c>
      <c r="R10" s="94" t="s">
        <v>425</v>
      </c>
      <c r="S10" s="2"/>
    </row>
    <row r="11" spans="1:19" ht="15.75" customHeight="1">
      <c r="A11" s="29" t="s">
        <v>4</v>
      </c>
      <c r="B11" s="29" t="s">
        <v>129</v>
      </c>
      <c r="C11" s="38">
        <f t="shared" si="0"/>
        <v>1</v>
      </c>
      <c r="D11" s="38">
        <v>0.5</v>
      </c>
      <c r="E11" s="38"/>
      <c r="F11" s="28">
        <f t="shared" si="1"/>
        <v>0.5</v>
      </c>
      <c r="G11" s="74">
        <v>42647</v>
      </c>
      <c r="H11" s="38" t="s">
        <v>247</v>
      </c>
      <c r="I11" s="38" t="s">
        <v>247</v>
      </c>
      <c r="J11" s="27" t="s">
        <v>247</v>
      </c>
      <c r="K11" s="27" t="s">
        <v>247</v>
      </c>
      <c r="L11" s="27" t="s">
        <v>476</v>
      </c>
      <c r="M11" s="87" t="s">
        <v>298</v>
      </c>
      <c r="N11" s="29" t="s">
        <v>412</v>
      </c>
      <c r="O11" s="105" t="s">
        <v>252</v>
      </c>
      <c r="P11" s="104" t="s">
        <v>303</v>
      </c>
      <c r="Q11" s="95" t="s">
        <v>173</v>
      </c>
      <c r="R11" s="94" t="s">
        <v>425</v>
      </c>
      <c r="S11" s="2"/>
    </row>
    <row r="12" spans="1:19" ht="15.75" customHeight="1">
      <c r="A12" s="29" t="s">
        <v>5</v>
      </c>
      <c r="B12" s="29" t="s">
        <v>144</v>
      </c>
      <c r="C12" s="38">
        <f t="shared" si="0"/>
        <v>0</v>
      </c>
      <c r="D12" s="38"/>
      <c r="E12" s="38"/>
      <c r="F12" s="28">
        <f t="shared" si="1"/>
        <v>0</v>
      </c>
      <c r="G12" s="74">
        <v>42647</v>
      </c>
      <c r="H12" s="38" t="s">
        <v>298</v>
      </c>
      <c r="I12" s="38"/>
      <c r="J12" s="27"/>
      <c r="K12" s="27"/>
      <c r="L12" s="27"/>
      <c r="M12" s="87" t="s">
        <v>247</v>
      </c>
      <c r="N12" s="29" t="s">
        <v>447</v>
      </c>
      <c r="O12" s="105" t="s">
        <v>253</v>
      </c>
      <c r="P12" s="104" t="s">
        <v>304</v>
      </c>
      <c r="Q12" s="95" t="s">
        <v>174</v>
      </c>
      <c r="R12" s="94" t="s">
        <v>425</v>
      </c>
      <c r="S12" s="2"/>
    </row>
    <row r="13" spans="1:19" ht="15.75" customHeight="1">
      <c r="A13" s="29" t="s">
        <v>6</v>
      </c>
      <c r="B13" s="29" t="s">
        <v>129</v>
      </c>
      <c r="C13" s="38">
        <f t="shared" si="0"/>
        <v>1</v>
      </c>
      <c r="D13" s="38"/>
      <c r="E13" s="38"/>
      <c r="F13" s="28">
        <f t="shared" si="1"/>
        <v>1</v>
      </c>
      <c r="G13" s="91" t="s">
        <v>414</v>
      </c>
      <c r="H13" s="38" t="s">
        <v>247</v>
      </c>
      <c r="I13" s="38" t="s">
        <v>247</v>
      </c>
      <c r="J13" s="27" t="s">
        <v>247</v>
      </c>
      <c r="K13" s="27" t="s">
        <v>247</v>
      </c>
      <c r="L13" s="27" t="s">
        <v>476</v>
      </c>
      <c r="M13" s="87" t="s">
        <v>247</v>
      </c>
      <c r="N13" s="27"/>
      <c r="O13" s="105" t="s">
        <v>306</v>
      </c>
      <c r="P13" s="104" t="s">
        <v>305</v>
      </c>
      <c r="Q13" s="95" t="s">
        <v>415</v>
      </c>
      <c r="R13" s="94" t="s">
        <v>425</v>
      </c>
      <c r="S13" s="2"/>
    </row>
    <row r="14" spans="1:19" ht="15.75" customHeight="1">
      <c r="A14" s="29" t="s">
        <v>7</v>
      </c>
      <c r="B14" s="29" t="s">
        <v>129</v>
      </c>
      <c r="C14" s="38">
        <f t="shared" si="0"/>
        <v>1</v>
      </c>
      <c r="D14" s="38"/>
      <c r="E14" s="38"/>
      <c r="F14" s="28">
        <f t="shared" si="1"/>
        <v>1</v>
      </c>
      <c r="G14" s="91" t="s">
        <v>414</v>
      </c>
      <c r="H14" s="38" t="s">
        <v>247</v>
      </c>
      <c r="I14" s="38" t="s">
        <v>247</v>
      </c>
      <c r="J14" s="27" t="s">
        <v>247</v>
      </c>
      <c r="K14" s="27" t="s">
        <v>247</v>
      </c>
      <c r="L14" s="27" t="s">
        <v>476</v>
      </c>
      <c r="M14" s="87" t="s">
        <v>247</v>
      </c>
      <c r="N14" s="27"/>
      <c r="O14" s="105" t="s">
        <v>307</v>
      </c>
      <c r="P14" s="104" t="s">
        <v>248</v>
      </c>
      <c r="Q14" s="95" t="s">
        <v>175</v>
      </c>
      <c r="R14" s="95" t="s">
        <v>427</v>
      </c>
      <c r="S14" s="2"/>
    </row>
    <row r="15" spans="1:19" s="7" customFormat="1" ht="15.75" customHeight="1">
      <c r="A15" s="29" t="s">
        <v>8</v>
      </c>
      <c r="B15" s="29" t="s">
        <v>143</v>
      </c>
      <c r="C15" s="38">
        <f t="shared" si="0"/>
        <v>0</v>
      </c>
      <c r="D15" s="38">
        <v>0.5</v>
      </c>
      <c r="E15" s="38"/>
      <c r="F15" s="28">
        <f t="shared" si="1"/>
        <v>0</v>
      </c>
      <c r="G15" s="74">
        <v>42647</v>
      </c>
      <c r="H15" s="38" t="s">
        <v>247</v>
      </c>
      <c r="I15" s="38" t="s">
        <v>298</v>
      </c>
      <c r="J15" s="27" t="s">
        <v>247</v>
      </c>
      <c r="K15" s="27" t="s">
        <v>247</v>
      </c>
      <c r="L15" s="27" t="s">
        <v>298</v>
      </c>
      <c r="M15" s="87" t="s">
        <v>298</v>
      </c>
      <c r="N15" s="29" t="s">
        <v>485</v>
      </c>
      <c r="O15" s="105" t="s">
        <v>254</v>
      </c>
      <c r="P15" s="104" t="s">
        <v>308</v>
      </c>
      <c r="Q15" s="95" t="s">
        <v>176</v>
      </c>
      <c r="R15" s="94" t="s">
        <v>425</v>
      </c>
      <c r="S15" s="93"/>
    </row>
    <row r="16" spans="1:19" s="7" customFormat="1" ht="15.75" customHeight="1">
      <c r="A16" s="29" t="s">
        <v>9</v>
      </c>
      <c r="B16" s="29" t="s">
        <v>143</v>
      </c>
      <c r="C16" s="38">
        <f t="shared" si="0"/>
        <v>0</v>
      </c>
      <c r="D16" s="38"/>
      <c r="E16" s="38"/>
      <c r="F16" s="28">
        <f t="shared" si="1"/>
        <v>0</v>
      </c>
      <c r="G16" s="74">
        <v>42648</v>
      </c>
      <c r="H16" s="38" t="s">
        <v>247</v>
      </c>
      <c r="I16" s="38" t="s">
        <v>298</v>
      </c>
      <c r="J16" s="27" t="s">
        <v>247</v>
      </c>
      <c r="K16" s="27" t="s">
        <v>247</v>
      </c>
      <c r="L16" s="29" t="s">
        <v>423</v>
      </c>
      <c r="M16" s="87" t="s">
        <v>247</v>
      </c>
      <c r="N16" s="29" t="s">
        <v>424</v>
      </c>
      <c r="O16" s="105" t="s">
        <v>255</v>
      </c>
      <c r="P16" s="29" t="s">
        <v>309</v>
      </c>
      <c r="Q16" s="95" t="s">
        <v>422</v>
      </c>
      <c r="R16" s="95" t="s">
        <v>224</v>
      </c>
      <c r="S16" s="93"/>
    </row>
    <row r="17" spans="1:19" ht="15.75" customHeight="1">
      <c r="A17" s="29" t="s">
        <v>10</v>
      </c>
      <c r="B17" s="29" t="s">
        <v>129</v>
      </c>
      <c r="C17" s="38">
        <f t="shared" si="0"/>
        <v>1</v>
      </c>
      <c r="D17" s="38"/>
      <c r="E17" s="38"/>
      <c r="F17" s="28">
        <f t="shared" si="1"/>
        <v>1</v>
      </c>
      <c r="G17" s="74">
        <v>42648</v>
      </c>
      <c r="H17" s="38" t="s">
        <v>247</v>
      </c>
      <c r="I17" s="38" t="s">
        <v>247</v>
      </c>
      <c r="J17" s="27" t="s">
        <v>247</v>
      </c>
      <c r="K17" s="27" t="s">
        <v>247</v>
      </c>
      <c r="L17" s="27" t="s">
        <v>477</v>
      </c>
      <c r="M17" s="87" t="s">
        <v>247</v>
      </c>
      <c r="N17" s="27"/>
      <c r="O17" s="105" t="s">
        <v>249</v>
      </c>
      <c r="P17" s="104" t="s">
        <v>250</v>
      </c>
      <c r="Q17" s="95" t="s">
        <v>177</v>
      </c>
      <c r="R17" s="95" t="s">
        <v>225</v>
      </c>
      <c r="S17" s="2"/>
    </row>
    <row r="18" spans="1:19" ht="15.75" customHeight="1">
      <c r="A18" s="29" t="s">
        <v>11</v>
      </c>
      <c r="B18" s="29" t="s">
        <v>129</v>
      </c>
      <c r="C18" s="38">
        <f t="shared" si="0"/>
        <v>1</v>
      </c>
      <c r="D18" s="38">
        <v>0.5</v>
      </c>
      <c r="E18" s="38"/>
      <c r="F18" s="28">
        <f t="shared" si="1"/>
        <v>0.5</v>
      </c>
      <c r="G18" s="74">
        <v>42648</v>
      </c>
      <c r="H18" s="38" t="s">
        <v>247</v>
      </c>
      <c r="I18" s="38" t="s">
        <v>247</v>
      </c>
      <c r="J18" s="27" t="s">
        <v>247</v>
      </c>
      <c r="K18" s="27" t="s">
        <v>247</v>
      </c>
      <c r="L18" s="27" t="s">
        <v>476</v>
      </c>
      <c r="M18" s="87" t="s">
        <v>298</v>
      </c>
      <c r="N18" s="29" t="s">
        <v>412</v>
      </c>
      <c r="O18" s="105" t="s">
        <v>256</v>
      </c>
      <c r="P18" s="104" t="s">
        <v>310</v>
      </c>
      <c r="Q18" s="95" t="s">
        <v>178</v>
      </c>
      <c r="R18" s="94" t="s">
        <v>425</v>
      </c>
      <c r="S18" s="2"/>
    </row>
    <row r="19" spans="1:19" ht="15.75" customHeight="1">
      <c r="A19" s="29" t="s">
        <v>12</v>
      </c>
      <c r="B19" s="29" t="s">
        <v>143</v>
      </c>
      <c r="C19" s="38">
        <f t="shared" si="0"/>
        <v>0</v>
      </c>
      <c r="D19" s="38"/>
      <c r="E19" s="38"/>
      <c r="F19" s="28">
        <f t="shared" si="1"/>
        <v>0</v>
      </c>
      <c r="G19" s="74">
        <v>42648</v>
      </c>
      <c r="H19" s="38" t="s">
        <v>247</v>
      </c>
      <c r="I19" s="38" t="s">
        <v>298</v>
      </c>
      <c r="J19" s="27" t="s">
        <v>247</v>
      </c>
      <c r="K19" s="27" t="s">
        <v>247</v>
      </c>
      <c r="L19" s="27" t="s">
        <v>298</v>
      </c>
      <c r="M19" s="87" t="s">
        <v>247</v>
      </c>
      <c r="N19" s="29" t="s">
        <v>424</v>
      </c>
      <c r="O19" s="105" t="s">
        <v>257</v>
      </c>
      <c r="P19" s="104" t="s">
        <v>367</v>
      </c>
      <c r="Q19" s="95" t="s">
        <v>179</v>
      </c>
      <c r="R19" s="94" t="s">
        <v>425</v>
      </c>
      <c r="S19" s="2"/>
    </row>
    <row r="20" spans="1:19" ht="15.75" customHeight="1">
      <c r="A20" s="29" t="s">
        <v>13</v>
      </c>
      <c r="B20" s="29" t="s">
        <v>129</v>
      </c>
      <c r="C20" s="38">
        <f t="shared" si="0"/>
        <v>1</v>
      </c>
      <c r="D20" s="38">
        <v>0.5</v>
      </c>
      <c r="E20" s="38"/>
      <c r="F20" s="28">
        <f t="shared" si="1"/>
        <v>0.5</v>
      </c>
      <c r="G20" s="74">
        <v>42648</v>
      </c>
      <c r="H20" s="38" t="s">
        <v>247</v>
      </c>
      <c r="I20" s="38" t="s">
        <v>247</v>
      </c>
      <c r="J20" s="27" t="s">
        <v>247</v>
      </c>
      <c r="K20" s="27" t="s">
        <v>247</v>
      </c>
      <c r="L20" s="27" t="s">
        <v>476</v>
      </c>
      <c r="M20" s="87" t="s">
        <v>298</v>
      </c>
      <c r="N20" s="29" t="s">
        <v>412</v>
      </c>
      <c r="O20" s="105" t="s">
        <v>313</v>
      </c>
      <c r="P20" s="104" t="s">
        <v>312</v>
      </c>
      <c r="Q20" s="95" t="s">
        <v>311</v>
      </c>
      <c r="R20" s="94" t="s">
        <v>425</v>
      </c>
      <c r="S20" s="2"/>
    </row>
    <row r="21" spans="1:19" ht="15.75" customHeight="1">
      <c r="A21" s="29" t="s">
        <v>14</v>
      </c>
      <c r="B21" s="29" t="s">
        <v>129</v>
      </c>
      <c r="C21" s="38">
        <f t="shared" si="0"/>
        <v>1</v>
      </c>
      <c r="D21" s="38"/>
      <c r="E21" s="38"/>
      <c r="F21" s="28">
        <f t="shared" si="1"/>
        <v>1</v>
      </c>
      <c r="G21" s="74">
        <v>42648</v>
      </c>
      <c r="H21" s="38" t="s">
        <v>247</v>
      </c>
      <c r="I21" s="38" t="s">
        <v>247</v>
      </c>
      <c r="J21" s="27" t="s">
        <v>247</v>
      </c>
      <c r="K21" s="27" t="s">
        <v>247</v>
      </c>
      <c r="L21" s="27" t="s">
        <v>476</v>
      </c>
      <c r="M21" s="87" t="s">
        <v>247</v>
      </c>
      <c r="N21" s="27"/>
      <c r="O21" s="105" t="s">
        <v>258</v>
      </c>
      <c r="P21" s="104" t="s">
        <v>314</v>
      </c>
      <c r="Q21" s="95" t="s">
        <v>180</v>
      </c>
      <c r="R21" s="94" t="s">
        <v>425</v>
      </c>
      <c r="S21" s="2"/>
    </row>
    <row r="22" spans="1:19" ht="15.75" customHeight="1">
      <c r="A22" s="29" t="s">
        <v>15</v>
      </c>
      <c r="B22" s="29" t="s">
        <v>129</v>
      </c>
      <c r="C22" s="38">
        <f t="shared" si="0"/>
        <v>1</v>
      </c>
      <c r="D22" s="38"/>
      <c r="E22" s="38"/>
      <c r="F22" s="28">
        <f t="shared" si="1"/>
        <v>1</v>
      </c>
      <c r="G22" s="91" t="s">
        <v>454</v>
      </c>
      <c r="H22" s="38" t="s">
        <v>247</v>
      </c>
      <c r="I22" s="38" t="s">
        <v>247</v>
      </c>
      <c r="J22" s="27" t="s">
        <v>247</v>
      </c>
      <c r="K22" s="27" t="s">
        <v>247</v>
      </c>
      <c r="L22" s="27" t="s">
        <v>476</v>
      </c>
      <c r="M22" s="87" t="s">
        <v>247</v>
      </c>
      <c r="N22" s="29" t="s">
        <v>412</v>
      </c>
      <c r="O22" s="105" t="s">
        <v>315</v>
      </c>
      <c r="P22" s="104" t="s">
        <v>316</v>
      </c>
      <c r="Q22" s="95" t="s">
        <v>181</v>
      </c>
      <c r="R22" s="95" t="s">
        <v>226</v>
      </c>
      <c r="S22" s="2"/>
    </row>
    <row r="23" spans="1:19" ht="15.75" customHeight="1">
      <c r="A23" s="29" t="s">
        <v>16</v>
      </c>
      <c r="B23" s="29" t="s">
        <v>129</v>
      </c>
      <c r="C23" s="38">
        <f t="shared" si="0"/>
        <v>1</v>
      </c>
      <c r="D23" s="38"/>
      <c r="E23" s="38"/>
      <c r="F23" s="28">
        <f t="shared" si="1"/>
        <v>1</v>
      </c>
      <c r="G23" s="74">
        <v>42649</v>
      </c>
      <c r="H23" s="38" t="s">
        <v>247</v>
      </c>
      <c r="I23" s="38" t="s">
        <v>247</v>
      </c>
      <c r="J23" s="27" t="s">
        <v>247</v>
      </c>
      <c r="K23" s="27" t="s">
        <v>247</v>
      </c>
      <c r="L23" s="27" t="s">
        <v>477</v>
      </c>
      <c r="M23" s="87" t="s">
        <v>247</v>
      </c>
      <c r="N23" s="27"/>
      <c r="O23" s="105" t="s">
        <v>259</v>
      </c>
      <c r="P23" s="29" t="s">
        <v>317</v>
      </c>
      <c r="Q23" s="95" t="s">
        <v>182</v>
      </c>
      <c r="R23" s="95" t="s">
        <v>227</v>
      </c>
      <c r="S23" s="2"/>
    </row>
    <row r="24" spans="1:19" ht="15.75" customHeight="1">
      <c r="A24" s="29" t="s">
        <v>17</v>
      </c>
      <c r="B24" s="29" t="s">
        <v>129</v>
      </c>
      <c r="C24" s="38">
        <f t="shared" si="0"/>
        <v>1</v>
      </c>
      <c r="D24" s="38">
        <v>0.5</v>
      </c>
      <c r="E24" s="38"/>
      <c r="F24" s="28">
        <f t="shared" si="1"/>
        <v>0.5</v>
      </c>
      <c r="G24" s="74">
        <v>42649</v>
      </c>
      <c r="H24" s="38" t="s">
        <v>247</v>
      </c>
      <c r="I24" s="38" t="s">
        <v>247</v>
      </c>
      <c r="J24" s="27" t="s">
        <v>247</v>
      </c>
      <c r="K24" s="27" t="s">
        <v>247</v>
      </c>
      <c r="L24" s="27" t="s">
        <v>476</v>
      </c>
      <c r="M24" s="87" t="s">
        <v>298</v>
      </c>
      <c r="N24" s="29" t="s">
        <v>412</v>
      </c>
      <c r="O24" s="105" t="s">
        <v>260</v>
      </c>
      <c r="P24" s="104" t="s">
        <v>319</v>
      </c>
      <c r="Q24" s="105" t="s">
        <v>318</v>
      </c>
      <c r="R24" s="94" t="s">
        <v>425</v>
      </c>
      <c r="S24" s="2"/>
    </row>
    <row r="25" spans="1:19" ht="15.75" customHeight="1">
      <c r="A25" s="29" t="s">
        <v>18</v>
      </c>
      <c r="B25" s="29" t="s">
        <v>129</v>
      </c>
      <c r="C25" s="38">
        <f t="shared" si="0"/>
        <v>1</v>
      </c>
      <c r="D25" s="38"/>
      <c r="E25" s="38"/>
      <c r="F25" s="28">
        <f t="shared" si="1"/>
        <v>1</v>
      </c>
      <c r="G25" s="74">
        <v>42649</v>
      </c>
      <c r="H25" s="38" t="s">
        <v>247</v>
      </c>
      <c r="I25" s="38" t="s">
        <v>247</v>
      </c>
      <c r="J25" s="27" t="s">
        <v>247</v>
      </c>
      <c r="K25" s="27" t="s">
        <v>247</v>
      </c>
      <c r="L25" s="27" t="s">
        <v>477</v>
      </c>
      <c r="M25" s="87" t="s">
        <v>247</v>
      </c>
      <c r="N25" s="27"/>
      <c r="O25" s="105" t="s">
        <v>320</v>
      </c>
      <c r="P25" s="104" t="s">
        <v>321</v>
      </c>
      <c r="Q25" s="95" t="s">
        <v>183</v>
      </c>
      <c r="R25" s="95" t="s">
        <v>228</v>
      </c>
      <c r="S25" s="2"/>
    </row>
    <row r="26" spans="1:19" s="7" customFormat="1" ht="15.75" customHeight="1">
      <c r="A26" s="41" t="s">
        <v>19</v>
      </c>
      <c r="B26" s="41"/>
      <c r="C26" s="42"/>
      <c r="D26" s="25"/>
      <c r="E26" s="25"/>
      <c r="F26" s="25"/>
      <c r="G26" s="76"/>
      <c r="H26" s="42"/>
      <c r="I26" s="42"/>
      <c r="J26" s="23"/>
      <c r="K26" s="23"/>
      <c r="L26" s="23"/>
      <c r="M26" s="23"/>
      <c r="N26" s="23"/>
      <c r="O26" s="23"/>
      <c r="P26" s="41"/>
      <c r="Q26" s="106"/>
      <c r="R26" s="106"/>
      <c r="S26" s="93"/>
    </row>
    <row r="27" spans="1:19" ht="15.75" customHeight="1">
      <c r="A27" s="29" t="s">
        <v>20</v>
      </c>
      <c r="B27" s="29" t="s">
        <v>129</v>
      </c>
      <c r="C27" s="38">
        <f aca="true" t="shared" si="2" ref="C27:C37">IF(B27="Да, опубликован",1,0)</f>
        <v>1</v>
      </c>
      <c r="D27" s="38"/>
      <c r="E27" s="38"/>
      <c r="F27" s="28">
        <f aca="true" t="shared" si="3" ref="F27:F37">C27*(1-D27)*(1-E27)</f>
        <v>1</v>
      </c>
      <c r="G27" s="91" t="s">
        <v>454</v>
      </c>
      <c r="H27" s="38" t="s">
        <v>247</v>
      </c>
      <c r="I27" s="38" t="s">
        <v>247</v>
      </c>
      <c r="J27" s="27" t="s">
        <v>247</v>
      </c>
      <c r="K27" s="27" t="s">
        <v>247</v>
      </c>
      <c r="L27" s="27" t="s">
        <v>477</v>
      </c>
      <c r="M27" s="87" t="s">
        <v>247</v>
      </c>
      <c r="N27" s="27"/>
      <c r="O27" s="105" t="s">
        <v>261</v>
      </c>
      <c r="P27" s="104" t="s">
        <v>322</v>
      </c>
      <c r="Q27" s="95" t="s">
        <v>184</v>
      </c>
      <c r="R27" s="94" t="s">
        <v>425</v>
      </c>
      <c r="S27" s="2"/>
    </row>
    <row r="28" spans="1:19" ht="15.75" customHeight="1">
      <c r="A28" s="73" t="s">
        <v>21</v>
      </c>
      <c r="B28" s="29" t="s">
        <v>143</v>
      </c>
      <c r="C28" s="38">
        <f t="shared" si="2"/>
        <v>0</v>
      </c>
      <c r="D28" s="38"/>
      <c r="E28" s="38"/>
      <c r="F28" s="28">
        <f t="shared" si="3"/>
        <v>0</v>
      </c>
      <c r="G28" s="91" t="s">
        <v>454</v>
      </c>
      <c r="H28" s="38" t="s">
        <v>247</v>
      </c>
      <c r="I28" s="38" t="s">
        <v>298</v>
      </c>
      <c r="J28" s="27" t="s">
        <v>298</v>
      </c>
      <c r="K28" s="27" t="s">
        <v>247</v>
      </c>
      <c r="L28" s="27" t="s">
        <v>298</v>
      </c>
      <c r="M28" s="87" t="s">
        <v>247</v>
      </c>
      <c r="N28" s="29" t="s">
        <v>695</v>
      </c>
      <c r="O28" s="105" t="s">
        <v>262</v>
      </c>
      <c r="P28" s="104" t="s">
        <v>323</v>
      </c>
      <c r="Q28" s="95" t="s">
        <v>185</v>
      </c>
      <c r="R28" s="94" t="s">
        <v>425</v>
      </c>
      <c r="S28" s="99"/>
    </row>
    <row r="29" spans="1:19" ht="15.75" customHeight="1">
      <c r="A29" s="73" t="s">
        <v>22</v>
      </c>
      <c r="B29" s="29" t="s">
        <v>143</v>
      </c>
      <c r="C29" s="38">
        <f t="shared" si="2"/>
        <v>0</v>
      </c>
      <c r="D29" s="38"/>
      <c r="E29" s="38"/>
      <c r="F29" s="28">
        <f t="shared" si="3"/>
        <v>0</v>
      </c>
      <c r="G29" s="74">
        <v>42649</v>
      </c>
      <c r="H29" s="38" t="s">
        <v>247</v>
      </c>
      <c r="I29" s="38" t="s">
        <v>247</v>
      </c>
      <c r="J29" s="27" t="s">
        <v>247</v>
      </c>
      <c r="K29" s="27" t="s">
        <v>247</v>
      </c>
      <c r="L29" s="27" t="s">
        <v>298</v>
      </c>
      <c r="M29" s="87" t="s">
        <v>247</v>
      </c>
      <c r="N29" s="29" t="s">
        <v>697</v>
      </c>
      <c r="O29" s="105" t="s">
        <v>324</v>
      </c>
      <c r="P29" s="104" t="s">
        <v>325</v>
      </c>
      <c r="Q29" s="95" t="s">
        <v>484</v>
      </c>
      <c r="R29" s="94" t="s">
        <v>425</v>
      </c>
      <c r="S29" s="2"/>
    </row>
    <row r="30" spans="1:19" ht="15.75" customHeight="1">
      <c r="A30" s="73" t="s">
        <v>23</v>
      </c>
      <c r="B30" s="29" t="s">
        <v>129</v>
      </c>
      <c r="C30" s="38">
        <f t="shared" si="2"/>
        <v>1</v>
      </c>
      <c r="D30" s="38"/>
      <c r="E30" s="38"/>
      <c r="F30" s="28">
        <f t="shared" si="3"/>
        <v>1</v>
      </c>
      <c r="G30" s="91" t="s">
        <v>454</v>
      </c>
      <c r="H30" s="38" t="s">
        <v>247</v>
      </c>
      <c r="I30" s="38" t="s">
        <v>247</v>
      </c>
      <c r="J30" s="27" t="s">
        <v>247</v>
      </c>
      <c r="K30" s="27" t="s">
        <v>247</v>
      </c>
      <c r="L30" s="27" t="s">
        <v>476</v>
      </c>
      <c r="M30" s="87" t="s">
        <v>247</v>
      </c>
      <c r="N30" s="27"/>
      <c r="O30" s="103" t="s">
        <v>263</v>
      </c>
      <c r="P30" s="104" t="s">
        <v>326</v>
      </c>
      <c r="Q30" s="95" t="s">
        <v>186</v>
      </c>
      <c r="R30" s="94" t="s">
        <v>425</v>
      </c>
      <c r="S30" s="2"/>
    </row>
    <row r="31" spans="1:19" ht="15.75" customHeight="1">
      <c r="A31" s="73" t="s">
        <v>24</v>
      </c>
      <c r="B31" s="29" t="s">
        <v>144</v>
      </c>
      <c r="C31" s="38">
        <f t="shared" si="2"/>
        <v>0</v>
      </c>
      <c r="D31" s="38">
        <v>0.5</v>
      </c>
      <c r="E31" s="38"/>
      <c r="F31" s="28">
        <f t="shared" si="3"/>
        <v>0</v>
      </c>
      <c r="G31" s="74">
        <v>42650</v>
      </c>
      <c r="H31" s="38" t="s">
        <v>298</v>
      </c>
      <c r="I31" s="38"/>
      <c r="J31" s="27"/>
      <c r="K31" s="27"/>
      <c r="L31" s="27"/>
      <c r="M31" s="87" t="s">
        <v>298</v>
      </c>
      <c r="N31" s="29" t="s">
        <v>412</v>
      </c>
      <c r="O31" s="105" t="s">
        <v>328</v>
      </c>
      <c r="P31" s="104" t="s">
        <v>327</v>
      </c>
      <c r="Q31" s="95" t="s">
        <v>494</v>
      </c>
      <c r="R31" s="94" t="s">
        <v>425</v>
      </c>
      <c r="S31" s="2"/>
    </row>
    <row r="32" spans="1:19" ht="15.75" customHeight="1">
      <c r="A32" s="29" t="s">
        <v>25</v>
      </c>
      <c r="B32" s="29" t="s">
        <v>129</v>
      </c>
      <c r="C32" s="38">
        <f t="shared" si="2"/>
        <v>1</v>
      </c>
      <c r="D32" s="38"/>
      <c r="E32" s="38"/>
      <c r="F32" s="28">
        <f t="shared" si="3"/>
        <v>1</v>
      </c>
      <c r="G32" s="91" t="s">
        <v>467</v>
      </c>
      <c r="H32" s="38" t="s">
        <v>247</v>
      </c>
      <c r="I32" s="38" t="s">
        <v>247</v>
      </c>
      <c r="J32" s="27" t="s">
        <v>247</v>
      </c>
      <c r="K32" s="27" t="s">
        <v>247</v>
      </c>
      <c r="L32" s="27" t="s">
        <v>476</v>
      </c>
      <c r="M32" s="87" t="s">
        <v>247</v>
      </c>
      <c r="N32" s="27"/>
      <c r="O32" s="105" t="s">
        <v>329</v>
      </c>
      <c r="P32" s="104" t="s">
        <v>330</v>
      </c>
      <c r="Q32" s="95" t="s">
        <v>187</v>
      </c>
      <c r="R32" s="95" t="s">
        <v>229</v>
      </c>
      <c r="S32" s="2"/>
    </row>
    <row r="33" spans="1:19" s="7" customFormat="1" ht="15.75" customHeight="1">
      <c r="A33" s="29" t="s">
        <v>26</v>
      </c>
      <c r="B33" s="29" t="s">
        <v>129</v>
      </c>
      <c r="C33" s="38">
        <f t="shared" si="2"/>
        <v>1</v>
      </c>
      <c r="D33" s="38"/>
      <c r="E33" s="38"/>
      <c r="F33" s="28">
        <f t="shared" si="3"/>
        <v>1</v>
      </c>
      <c r="G33" s="91" t="s">
        <v>467</v>
      </c>
      <c r="H33" s="38" t="s">
        <v>247</v>
      </c>
      <c r="I33" s="38" t="s">
        <v>247</v>
      </c>
      <c r="J33" s="27" t="s">
        <v>247</v>
      </c>
      <c r="K33" s="27" t="s">
        <v>247</v>
      </c>
      <c r="L33" s="27" t="s">
        <v>476</v>
      </c>
      <c r="M33" s="87" t="s">
        <v>247</v>
      </c>
      <c r="N33" s="27"/>
      <c r="O33" s="105" t="s">
        <v>264</v>
      </c>
      <c r="P33" s="104" t="s">
        <v>331</v>
      </c>
      <c r="Q33" s="95" t="s">
        <v>428</v>
      </c>
      <c r="R33" s="95" t="s">
        <v>230</v>
      </c>
      <c r="S33" s="100"/>
    </row>
    <row r="34" spans="1:19" ht="15.75" customHeight="1">
      <c r="A34" s="29" t="s">
        <v>27</v>
      </c>
      <c r="B34" s="29" t="s">
        <v>129</v>
      </c>
      <c r="C34" s="38">
        <f t="shared" si="2"/>
        <v>1</v>
      </c>
      <c r="D34" s="38"/>
      <c r="E34" s="38"/>
      <c r="F34" s="28">
        <f t="shared" si="3"/>
        <v>1</v>
      </c>
      <c r="G34" s="91" t="s">
        <v>467</v>
      </c>
      <c r="H34" s="38" t="s">
        <v>247</v>
      </c>
      <c r="I34" s="38" t="s">
        <v>247</v>
      </c>
      <c r="J34" s="27" t="s">
        <v>247</v>
      </c>
      <c r="K34" s="27" t="s">
        <v>247</v>
      </c>
      <c r="L34" s="27" t="s">
        <v>476</v>
      </c>
      <c r="M34" s="87" t="s">
        <v>247</v>
      </c>
      <c r="N34" s="27"/>
      <c r="O34" s="105" t="s">
        <v>265</v>
      </c>
      <c r="P34" s="104" t="s">
        <v>332</v>
      </c>
      <c r="Q34" s="95" t="s">
        <v>188</v>
      </c>
      <c r="R34" s="95" t="s">
        <v>231</v>
      </c>
      <c r="S34" s="2"/>
    </row>
    <row r="35" spans="1:19" ht="15.75" customHeight="1">
      <c r="A35" s="29" t="s">
        <v>28</v>
      </c>
      <c r="B35" s="29" t="s">
        <v>144</v>
      </c>
      <c r="C35" s="38">
        <f t="shared" si="2"/>
        <v>0</v>
      </c>
      <c r="D35" s="38">
        <v>0.5</v>
      </c>
      <c r="E35" s="38"/>
      <c r="F35" s="28">
        <f t="shared" si="3"/>
        <v>0</v>
      </c>
      <c r="G35" s="74">
        <v>42650</v>
      </c>
      <c r="H35" s="38"/>
      <c r="I35" s="38"/>
      <c r="J35" s="27"/>
      <c r="K35" s="27"/>
      <c r="L35" s="27"/>
      <c r="M35" s="87" t="s">
        <v>298</v>
      </c>
      <c r="N35" s="29" t="s">
        <v>412</v>
      </c>
      <c r="O35" s="105" t="s">
        <v>266</v>
      </c>
      <c r="P35" s="104" t="s">
        <v>366</v>
      </c>
      <c r="Q35" s="95" t="s">
        <v>189</v>
      </c>
      <c r="R35" s="94" t="s">
        <v>425</v>
      </c>
      <c r="S35" s="2"/>
    </row>
    <row r="36" spans="1:19" ht="15.75" customHeight="1">
      <c r="A36" s="73" t="s">
        <v>29</v>
      </c>
      <c r="B36" s="29" t="s">
        <v>129</v>
      </c>
      <c r="C36" s="38">
        <f t="shared" si="2"/>
        <v>1</v>
      </c>
      <c r="D36" s="38"/>
      <c r="E36" s="38"/>
      <c r="F36" s="28">
        <f t="shared" si="3"/>
        <v>1</v>
      </c>
      <c r="G36" s="74">
        <v>42650</v>
      </c>
      <c r="H36" s="38" t="s">
        <v>247</v>
      </c>
      <c r="I36" s="38" t="s">
        <v>247</v>
      </c>
      <c r="J36" s="27" t="s">
        <v>247</v>
      </c>
      <c r="K36" s="27" t="s">
        <v>247</v>
      </c>
      <c r="L36" s="27" t="s">
        <v>475</v>
      </c>
      <c r="M36" s="87" t="s">
        <v>247</v>
      </c>
      <c r="N36" s="27"/>
      <c r="O36" s="105" t="s">
        <v>333</v>
      </c>
      <c r="P36" s="104" t="s">
        <v>334</v>
      </c>
      <c r="Q36" s="95" t="s">
        <v>190</v>
      </c>
      <c r="R36" s="94" t="s">
        <v>425</v>
      </c>
      <c r="S36" s="2"/>
    </row>
    <row r="37" spans="1:19" ht="15.75" customHeight="1">
      <c r="A37" s="29" t="s">
        <v>30</v>
      </c>
      <c r="B37" s="29" t="s">
        <v>129</v>
      </c>
      <c r="C37" s="38">
        <f t="shared" si="2"/>
        <v>1</v>
      </c>
      <c r="D37" s="38">
        <v>0.5</v>
      </c>
      <c r="E37" s="38"/>
      <c r="F37" s="28">
        <f t="shared" si="3"/>
        <v>0.5</v>
      </c>
      <c r="G37" s="91" t="s">
        <v>467</v>
      </c>
      <c r="H37" s="38" t="s">
        <v>247</v>
      </c>
      <c r="I37" s="38" t="s">
        <v>247</v>
      </c>
      <c r="J37" s="27" t="s">
        <v>247</v>
      </c>
      <c r="K37" s="27" t="s">
        <v>247</v>
      </c>
      <c r="L37" s="27" t="s">
        <v>476</v>
      </c>
      <c r="M37" s="87" t="s">
        <v>298</v>
      </c>
      <c r="N37" s="29" t="s">
        <v>505</v>
      </c>
      <c r="O37" s="105" t="s">
        <v>365</v>
      </c>
      <c r="P37" s="104" t="s">
        <v>364</v>
      </c>
      <c r="Q37" s="95" t="s">
        <v>191</v>
      </c>
      <c r="R37" s="94" t="s">
        <v>425</v>
      </c>
      <c r="S37" s="2"/>
    </row>
    <row r="38" spans="1:19" s="7" customFormat="1" ht="15.75" customHeight="1">
      <c r="A38" s="41" t="s">
        <v>31</v>
      </c>
      <c r="B38" s="41"/>
      <c r="C38" s="42"/>
      <c r="D38" s="25"/>
      <c r="E38" s="25"/>
      <c r="F38" s="25"/>
      <c r="G38" s="76"/>
      <c r="H38" s="42"/>
      <c r="I38" s="42"/>
      <c r="J38" s="23"/>
      <c r="K38" s="23"/>
      <c r="L38" s="23"/>
      <c r="M38" s="23"/>
      <c r="N38" s="23"/>
      <c r="O38" s="23"/>
      <c r="P38" s="41"/>
      <c r="Q38" s="106"/>
      <c r="R38" s="106"/>
      <c r="S38" s="93"/>
    </row>
    <row r="39" spans="1:19" ht="15.75" customHeight="1">
      <c r="A39" s="29" t="s">
        <v>32</v>
      </c>
      <c r="B39" s="29" t="s">
        <v>129</v>
      </c>
      <c r="C39" s="38">
        <f aca="true" t="shared" si="4" ref="C39:C46">IF(B39="Да, опубликован",1,0)</f>
        <v>1</v>
      </c>
      <c r="D39" s="38">
        <v>0.5</v>
      </c>
      <c r="E39" s="38"/>
      <c r="F39" s="28">
        <f aca="true" t="shared" si="5" ref="F39:F46">C39*(1-D39)*(1-E39)</f>
        <v>0.5</v>
      </c>
      <c r="G39" s="91" t="s">
        <v>467</v>
      </c>
      <c r="H39" s="38" t="s">
        <v>247</v>
      </c>
      <c r="I39" s="38" t="s">
        <v>247</v>
      </c>
      <c r="J39" s="27" t="s">
        <v>247</v>
      </c>
      <c r="K39" s="27" t="s">
        <v>247</v>
      </c>
      <c r="L39" s="27" t="s">
        <v>477</v>
      </c>
      <c r="M39" s="27" t="s">
        <v>298</v>
      </c>
      <c r="N39" s="29" t="s">
        <v>412</v>
      </c>
      <c r="O39" s="105" t="s">
        <v>267</v>
      </c>
      <c r="P39" s="104" t="s">
        <v>335</v>
      </c>
      <c r="Q39" s="95" t="s">
        <v>192</v>
      </c>
      <c r="R39" s="94" t="s">
        <v>425</v>
      </c>
      <c r="S39" s="2"/>
    </row>
    <row r="40" spans="1:21" ht="15.75" customHeight="1">
      <c r="A40" s="29" t="s">
        <v>33</v>
      </c>
      <c r="B40" s="29" t="s">
        <v>129</v>
      </c>
      <c r="C40" s="38">
        <f t="shared" si="4"/>
        <v>1</v>
      </c>
      <c r="D40" s="38">
        <v>0.5</v>
      </c>
      <c r="E40" s="38"/>
      <c r="F40" s="28">
        <f t="shared" si="5"/>
        <v>0.5</v>
      </c>
      <c r="G40" s="91" t="s">
        <v>467</v>
      </c>
      <c r="H40" s="38" t="s">
        <v>247</v>
      </c>
      <c r="I40" s="38" t="s">
        <v>247</v>
      </c>
      <c r="J40" s="27" t="s">
        <v>247</v>
      </c>
      <c r="K40" s="27" t="s">
        <v>247</v>
      </c>
      <c r="L40" s="27" t="s">
        <v>477</v>
      </c>
      <c r="M40" s="27" t="s">
        <v>298</v>
      </c>
      <c r="N40" s="29" t="s">
        <v>412</v>
      </c>
      <c r="O40" s="105" t="s">
        <v>337</v>
      </c>
      <c r="P40" s="104" t="s">
        <v>336</v>
      </c>
      <c r="Q40" s="95" t="s">
        <v>666</v>
      </c>
      <c r="R40" s="94" t="s">
        <v>425</v>
      </c>
      <c r="S40" s="2"/>
      <c r="U40" s="12"/>
    </row>
    <row r="41" spans="1:21" ht="15.75" customHeight="1">
      <c r="A41" s="29" t="s">
        <v>100</v>
      </c>
      <c r="B41" s="29" t="s">
        <v>143</v>
      </c>
      <c r="C41" s="38">
        <f t="shared" si="4"/>
        <v>0</v>
      </c>
      <c r="D41" s="38">
        <v>0.5</v>
      </c>
      <c r="E41" s="38"/>
      <c r="F41" s="28">
        <f t="shared" si="5"/>
        <v>0</v>
      </c>
      <c r="G41" s="74">
        <v>42650</v>
      </c>
      <c r="H41" s="38" t="s">
        <v>247</v>
      </c>
      <c r="I41" s="38" t="s">
        <v>298</v>
      </c>
      <c r="J41" s="27" t="s">
        <v>247</v>
      </c>
      <c r="K41" s="27" t="s">
        <v>298</v>
      </c>
      <c r="L41" s="27" t="s">
        <v>298</v>
      </c>
      <c r="M41" s="27" t="s">
        <v>298</v>
      </c>
      <c r="N41" s="29" t="s">
        <v>485</v>
      </c>
      <c r="O41" s="107" t="s">
        <v>269</v>
      </c>
      <c r="P41" s="104" t="s">
        <v>338</v>
      </c>
      <c r="Q41" s="95" t="s">
        <v>429</v>
      </c>
      <c r="R41" s="94" t="s">
        <v>425</v>
      </c>
      <c r="S41" s="99"/>
      <c r="U41" s="13"/>
    </row>
    <row r="42" spans="1:21" ht="15.75" customHeight="1">
      <c r="A42" s="29" t="s">
        <v>34</v>
      </c>
      <c r="B42" s="29" t="s">
        <v>129</v>
      </c>
      <c r="C42" s="38">
        <f t="shared" si="4"/>
        <v>1</v>
      </c>
      <c r="D42" s="38"/>
      <c r="E42" s="38"/>
      <c r="F42" s="28">
        <f t="shared" si="5"/>
        <v>1</v>
      </c>
      <c r="G42" s="91" t="s">
        <v>468</v>
      </c>
      <c r="H42" s="38" t="s">
        <v>247</v>
      </c>
      <c r="I42" s="38" t="s">
        <v>247</v>
      </c>
      <c r="J42" s="27" t="s">
        <v>247</v>
      </c>
      <c r="K42" s="27" t="s">
        <v>247</v>
      </c>
      <c r="L42" s="27" t="s">
        <v>476</v>
      </c>
      <c r="M42" s="27" t="s">
        <v>247</v>
      </c>
      <c r="N42" s="27"/>
      <c r="O42" s="105" t="s">
        <v>519</v>
      </c>
      <c r="P42" s="104" t="s">
        <v>363</v>
      </c>
      <c r="Q42" s="95" t="s">
        <v>193</v>
      </c>
      <c r="R42" s="95" t="s">
        <v>518</v>
      </c>
      <c r="S42" s="2"/>
      <c r="U42" s="12"/>
    </row>
    <row r="43" spans="1:21" ht="15.75" customHeight="1">
      <c r="A43" s="29" t="s">
        <v>35</v>
      </c>
      <c r="B43" s="29" t="s">
        <v>129</v>
      </c>
      <c r="C43" s="38">
        <f t="shared" si="4"/>
        <v>1</v>
      </c>
      <c r="D43" s="38"/>
      <c r="E43" s="38"/>
      <c r="F43" s="28">
        <f t="shared" si="5"/>
        <v>1</v>
      </c>
      <c r="G43" s="74">
        <v>42653</v>
      </c>
      <c r="H43" s="38" t="s">
        <v>247</v>
      </c>
      <c r="I43" s="38" t="s">
        <v>247</v>
      </c>
      <c r="J43" s="27" t="s">
        <v>247</v>
      </c>
      <c r="K43" s="27" t="s">
        <v>247</v>
      </c>
      <c r="L43" s="27" t="s">
        <v>476</v>
      </c>
      <c r="M43" s="27" t="s">
        <v>247</v>
      </c>
      <c r="N43" s="27"/>
      <c r="O43" s="105" t="s">
        <v>268</v>
      </c>
      <c r="P43" s="104" t="s">
        <v>339</v>
      </c>
      <c r="Q43" s="95" t="s">
        <v>194</v>
      </c>
      <c r="R43" s="94" t="s">
        <v>425</v>
      </c>
      <c r="S43" s="2"/>
      <c r="U43" s="12"/>
    </row>
    <row r="44" spans="1:21" ht="15.75" customHeight="1">
      <c r="A44" s="29" t="s">
        <v>36</v>
      </c>
      <c r="B44" s="29" t="s">
        <v>129</v>
      </c>
      <c r="C44" s="38">
        <f t="shared" si="4"/>
        <v>1</v>
      </c>
      <c r="D44" s="38"/>
      <c r="E44" s="38"/>
      <c r="F44" s="28">
        <f t="shared" si="5"/>
        <v>1</v>
      </c>
      <c r="G44" s="91" t="s">
        <v>468</v>
      </c>
      <c r="H44" s="38" t="s">
        <v>247</v>
      </c>
      <c r="I44" s="38" t="s">
        <v>247</v>
      </c>
      <c r="J44" s="27" t="s">
        <v>247</v>
      </c>
      <c r="K44" s="27" t="s">
        <v>247</v>
      </c>
      <c r="L44" s="27" t="s">
        <v>476</v>
      </c>
      <c r="M44" s="27" t="s">
        <v>247</v>
      </c>
      <c r="N44" s="29" t="s">
        <v>523</v>
      </c>
      <c r="O44" s="108" t="s">
        <v>340</v>
      </c>
      <c r="P44" s="104" t="s">
        <v>341</v>
      </c>
      <c r="Q44" s="95" t="s">
        <v>522</v>
      </c>
      <c r="R44" s="95" t="s">
        <v>232</v>
      </c>
      <c r="S44" s="2"/>
      <c r="U44" s="12"/>
    </row>
    <row r="45" spans="1:21" s="7" customFormat="1" ht="15.75" customHeight="1">
      <c r="A45" s="73" t="s">
        <v>37</v>
      </c>
      <c r="B45" s="29" t="s">
        <v>129</v>
      </c>
      <c r="C45" s="38">
        <f t="shared" si="4"/>
        <v>1</v>
      </c>
      <c r="D45" s="38">
        <v>0.5</v>
      </c>
      <c r="E45" s="28"/>
      <c r="F45" s="28">
        <f t="shared" si="5"/>
        <v>0.5</v>
      </c>
      <c r="G45" s="91" t="s">
        <v>468</v>
      </c>
      <c r="H45" s="38" t="s">
        <v>247</v>
      </c>
      <c r="I45" s="38" t="s">
        <v>298</v>
      </c>
      <c r="J45" s="27" t="s">
        <v>247</v>
      </c>
      <c r="K45" s="27" t="s">
        <v>247</v>
      </c>
      <c r="L45" s="29" t="s">
        <v>531</v>
      </c>
      <c r="M45" s="27" t="s">
        <v>247</v>
      </c>
      <c r="N45" s="29" t="s">
        <v>532</v>
      </c>
      <c r="O45" s="109" t="s">
        <v>530</v>
      </c>
      <c r="P45" s="104" t="s">
        <v>342</v>
      </c>
      <c r="Q45" s="95" t="s">
        <v>529</v>
      </c>
      <c r="R45" s="95" t="s">
        <v>233</v>
      </c>
      <c r="S45" s="93"/>
      <c r="U45" s="13"/>
    </row>
    <row r="46" spans="1:21" ht="15.75" customHeight="1">
      <c r="A46" s="29" t="s">
        <v>101</v>
      </c>
      <c r="B46" s="29" t="s">
        <v>129</v>
      </c>
      <c r="C46" s="38">
        <f t="shared" si="4"/>
        <v>1</v>
      </c>
      <c r="D46" s="38">
        <v>0.5</v>
      </c>
      <c r="E46" s="38"/>
      <c r="F46" s="28">
        <f t="shared" si="5"/>
        <v>0.5</v>
      </c>
      <c r="G46" s="91" t="s">
        <v>468</v>
      </c>
      <c r="H46" s="38" t="s">
        <v>247</v>
      </c>
      <c r="I46" s="38" t="s">
        <v>247</v>
      </c>
      <c r="J46" s="27" t="s">
        <v>247</v>
      </c>
      <c r="K46" s="27" t="s">
        <v>247</v>
      </c>
      <c r="L46" s="27" t="s">
        <v>476</v>
      </c>
      <c r="M46" s="27" t="s">
        <v>247</v>
      </c>
      <c r="N46" s="29" t="s">
        <v>534</v>
      </c>
      <c r="O46" s="107" t="s">
        <v>344</v>
      </c>
      <c r="P46" s="29" t="s">
        <v>343</v>
      </c>
      <c r="Q46" s="95" t="s">
        <v>430</v>
      </c>
      <c r="R46" s="95" t="s">
        <v>533</v>
      </c>
      <c r="S46" s="2"/>
      <c r="U46" s="13"/>
    </row>
    <row r="47" spans="1:21" ht="15.75" customHeight="1">
      <c r="A47" s="41" t="s">
        <v>38</v>
      </c>
      <c r="B47" s="32"/>
      <c r="C47" s="42"/>
      <c r="D47" s="42"/>
      <c r="E47" s="42"/>
      <c r="F47" s="25"/>
      <c r="G47" s="76"/>
      <c r="H47" s="42"/>
      <c r="I47" s="42"/>
      <c r="J47" s="24"/>
      <c r="K47" s="24"/>
      <c r="L47" s="24"/>
      <c r="M47" s="24"/>
      <c r="N47" s="24"/>
      <c r="O47" s="24"/>
      <c r="P47" s="32"/>
      <c r="Q47" s="106"/>
      <c r="R47" s="106"/>
      <c r="S47" s="2"/>
      <c r="U47" s="12"/>
    </row>
    <row r="48" spans="1:21" ht="15.75" customHeight="1">
      <c r="A48" s="29" t="s">
        <v>39</v>
      </c>
      <c r="B48" s="29" t="s">
        <v>129</v>
      </c>
      <c r="C48" s="38">
        <f aca="true" t="shared" si="6" ref="C48:C54">IF(B48="Да, опубликован",1,0)</f>
        <v>1</v>
      </c>
      <c r="D48" s="38"/>
      <c r="E48" s="38"/>
      <c r="F48" s="28">
        <f aca="true" t="shared" si="7" ref="F48:F54">C48*(1-D48)*(1-E48)</f>
        <v>1</v>
      </c>
      <c r="G48" s="74">
        <v>42653</v>
      </c>
      <c r="H48" s="38" t="s">
        <v>247</v>
      </c>
      <c r="I48" s="38" t="s">
        <v>247</v>
      </c>
      <c r="J48" s="27" t="s">
        <v>247</v>
      </c>
      <c r="K48" s="27" t="s">
        <v>247</v>
      </c>
      <c r="L48" s="27" t="s">
        <v>476</v>
      </c>
      <c r="M48" s="87" t="s">
        <v>247</v>
      </c>
      <c r="N48" s="29" t="s">
        <v>699</v>
      </c>
      <c r="O48" s="105" t="s">
        <v>405</v>
      </c>
      <c r="P48" s="104" t="s">
        <v>345</v>
      </c>
      <c r="Q48" s="95" t="s">
        <v>195</v>
      </c>
      <c r="R48" s="95" t="s">
        <v>234</v>
      </c>
      <c r="S48" s="2"/>
      <c r="U48" s="13"/>
    </row>
    <row r="49" spans="1:21" ht="15.75" customHeight="1">
      <c r="A49" s="29" t="s">
        <v>40</v>
      </c>
      <c r="B49" s="29" t="s">
        <v>144</v>
      </c>
      <c r="C49" s="38">
        <f t="shared" si="6"/>
        <v>0</v>
      </c>
      <c r="D49" s="38">
        <v>0.5</v>
      </c>
      <c r="E49" s="38"/>
      <c r="F49" s="28">
        <f t="shared" si="7"/>
        <v>0</v>
      </c>
      <c r="G49" s="74">
        <v>42654</v>
      </c>
      <c r="H49" s="38" t="s">
        <v>298</v>
      </c>
      <c r="I49" s="38"/>
      <c r="J49" s="27"/>
      <c r="K49" s="27"/>
      <c r="L49" s="27"/>
      <c r="M49" s="87" t="s">
        <v>298</v>
      </c>
      <c r="N49" s="29" t="s">
        <v>412</v>
      </c>
      <c r="O49" s="105" t="s">
        <v>270</v>
      </c>
      <c r="P49" s="104" t="s">
        <v>346</v>
      </c>
      <c r="Q49" s="95" t="s">
        <v>196</v>
      </c>
      <c r="R49" s="94" t="s">
        <v>425</v>
      </c>
      <c r="S49" s="2"/>
      <c r="U49" s="13"/>
    </row>
    <row r="50" spans="1:21" ht="15.75" customHeight="1">
      <c r="A50" s="29" t="s">
        <v>41</v>
      </c>
      <c r="B50" s="29" t="s">
        <v>129</v>
      </c>
      <c r="C50" s="38">
        <f t="shared" si="6"/>
        <v>1</v>
      </c>
      <c r="D50" s="38"/>
      <c r="E50" s="38"/>
      <c r="F50" s="28">
        <f t="shared" si="7"/>
        <v>1</v>
      </c>
      <c r="G50" s="91" t="s">
        <v>469</v>
      </c>
      <c r="H50" s="38" t="s">
        <v>247</v>
      </c>
      <c r="I50" s="38" t="s">
        <v>247</v>
      </c>
      <c r="J50" s="27" t="s">
        <v>247</v>
      </c>
      <c r="K50" s="27" t="s">
        <v>247</v>
      </c>
      <c r="L50" s="27" t="s">
        <v>476</v>
      </c>
      <c r="M50" s="87" t="s">
        <v>247</v>
      </c>
      <c r="N50" s="27"/>
      <c r="O50" s="105" t="s">
        <v>271</v>
      </c>
      <c r="P50" s="104" t="s">
        <v>347</v>
      </c>
      <c r="Q50" s="95" t="s">
        <v>544</v>
      </c>
      <c r="R50" s="94" t="s">
        <v>425</v>
      </c>
      <c r="S50" s="2"/>
      <c r="U50" s="12"/>
    </row>
    <row r="51" spans="1:21" ht="15.75" customHeight="1">
      <c r="A51" s="29" t="s">
        <v>42</v>
      </c>
      <c r="B51" s="29" t="s">
        <v>129</v>
      </c>
      <c r="C51" s="38">
        <f t="shared" si="6"/>
        <v>1</v>
      </c>
      <c r="D51" s="38"/>
      <c r="E51" s="38"/>
      <c r="F51" s="28">
        <f t="shared" si="7"/>
        <v>1</v>
      </c>
      <c r="G51" s="74">
        <v>42654</v>
      </c>
      <c r="H51" s="38" t="s">
        <v>247</v>
      </c>
      <c r="I51" s="38" t="s">
        <v>247</v>
      </c>
      <c r="J51" s="27" t="s">
        <v>247</v>
      </c>
      <c r="K51" s="27" t="s">
        <v>247</v>
      </c>
      <c r="L51" s="27" t="s">
        <v>476</v>
      </c>
      <c r="M51" s="87" t="s">
        <v>247</v>
      </c>
      <c r="N51" s="29" t="s">
        <v>701</v>
      </c>
      <c r="O51" s="105" t="s">
        <v>348</v>
      </c>
      <c r="P51" s="104" t="s">
        <v>362</v>
      </c>
      <c r="Q51" s="95" t="s">
        <v>197</v>
      </c>
      <c r="R51" s="94" t="s">
        <v>425</v>
      </c>
      <c r="S51" s="2"/>
      <c r="U51" s="13"/>
    </row>
    <row r="52" spans="1:21" s="7" customFormat="1" ht="15.75" customHeight="1">
      <c r="A52" s="73" t="s">
        <v>92</v>
      </c>
      <c r="B52" s="29" t="s">
        <v>129</v>
      </c>
      <c r="C52" s="38">
        <f t="shared" si="6"/>
        <v>1</v>
      </c>
      <c r="D52" s="38">
        <v>0.5</v>
      </c>
      <c r="E52" s="38"/>
      <c r="F52" s="28">
        <f t="shared" si="7"/>
        <v>0.5</v>
      </c>
      <c r="G52" s="74">
        <v>42654</v>
      </c>
      <c r="H52" s="38" t="s">
        <v>247</v>
      </c>
      <c r="I52" s="38" t="s">
        <v>247</v>
      </c>
      <c r="J52" s="27" t="s">
        <v>247</v>
      </c>
      <c r="K52" s="27" t="s">
        <v>247</v>
      </c>
      <c r="L52" s="27" t="s">
        <v>476</v>
      </c>
      <c r="M52" s="87" t="s">
        <v>298</v>
      </c>
      <c r="N52" s="29" t="s">
        <v>412</v>
      </c>
      <c r="O52" s="105" t="s">
        <v>549</v>
      </c>
      <c r="P52" s="29" t="s">
        <v>550</v>
      </c>
      <c r="Q52" s="95" t="s">
        <v>431</v>
      </c>
      <c r="R52" s="94" t="s">
        <v>425</v>
      </c>
      <c r="S52" s="93"/>
      <c r="U52" s="13"/>
    </row>
    <row r="53" spans="1:21" s="7" customFormat="1" ht="15.75" customHeight="1">
      <c r="A53" s="29" t="s">
        <v>43</v>
      </c>
      <c r="B53" s="29" t="s">
        <v>144</v>
      </c>
      <c r="C53" s="38">
        <f t="shared" si="6"/>
        <v>0</v>
      </c>
      <c r="D53" s="38">
        <v>0.5</v>
      </c>
      <c r="E53" s="28"/>
      <c r="F53" s="28">
        <f t="shared" si="7"/>
        <v>0</v>
      </c>
      <c r="G53" s="91" t="s">
        <v>469</v>
      </c>
      <c r="H53" s="38" t="s">
        <v>298</v>
      </c>
      <c r="I53" s="38"/>
      <c r="J53" s="33"/>
      <c r="K53" s="33"/>
      <c r="L53" s="33"/>
      <c r="M53" s="87" t="s">
        <v>298</v>
      </c>
      <c r="N53" s="29" t="s">
        <v>552</v>
      </c>
      <c r="O53" s="98" t="s">
        <v>553</v>
      </c>
      <c r="P53" s="103" t="s">
        <v>272</v>
      </c>
      <c r="Q53" s="95" t="s">
        <v>198</v>
      </c>
      <c r="R53" s="104" t="s">
        <v>557</v>
      </c>
      <c r="S53" s="93"/>
      <c r="U53" s="12"/>
    </row>
    <row r="54" spans="1:21" ht="15.75" customHeight="1">
      <c r="A54" s="29" t="s">
        <v>44</v>
      </c>
      <c r="B54" s="29" t="s">
        <v>129</v>
      </c>
      <c r="C54" s="38">
        <f t="shared" si="6"/>
        <v>1</v>
      </c>
      <c r="D54" s="38"/>
      <c r="E54" s="38"/>
      <c r="F54" s="28">
        <f t="shared" si="7"/>
        <v>1</v>
      </c>
      <c r="G54" s="74">
        <v>42654</v>
      </c>
      <c r="H54" s="38" t="s">
        <v>247</v>
      </c>
      <c r="I54" s="38" t="s">
        <v>247</v>
      </c>
      <c r="J54" s="27" t="s">
        <v>247</v>
      </c>
      <c r="K54" s="27" t="s">
        <v>247</v>
      </c>
      <c r="L54" s="27" t="s">
        <v>475</v>
      </c>
      <c r="M54" s="87" t="s">
        <v>247</v>
      </c>
      <c r="N54" s="27"/>
      <c r="O54" s="105" t="s">
        <v>273</v>
      </c>
      <c r="P54" s="104" t="s">
        <v>349</v>
      </c>
      <c r="Q54" s="95" t="s">
        <v>555</v>
      </c>
      <c r="R54" s="95" t="s">
        <v>556</v>
      </c>
      <c r="S54" s="2"/>
      <c r="U54" s="13"/>
    </row>
    <row r="55" spans="1:21" ht="15.75" customHeight="1">
      <c r="A55" s="41" t="s">
        <v>45</v>
      </c>
      <c r="B55" s="32"/>
      <c r="C55" s="42"/>
      <c r="D55" s="42"/>
      <c r="E55" s="42"/>
      <c r="F55" s="25"/>
      <c r="G55" s="76"/>
      <c r="H55" s="42"/>
      <c r="I55" s="42"/>
      <c r="J55" s="24"/>
      <c r="K55" s="24"/>
      <c r="L55" s="24"/>
      <c r="M55" s="24"/>
      <c r="N55" s="24"/>
      <c r="O55" s="24"/>
      <c r="P55" s="32"/>
      <c r="Q55" s="106"/>
      <c r="R55" s="106"/>
      <c r="S55" s="2"/>
      <c r="U55" s="13"/>
    </row>
    <row r="56" spans="1:21" ht="15.75" customHeight="1">
      <c r="A56" s="73" t="s">
        <v>46</v>
      </c>
      <c r="B56" s="29" t="s">
        <v>129</v>
      </c>
      <c r="C56" s="38">
        <f aca="true" t="shared" si="8" ref="C56:C69">IF(B56="Да, опубликован",1,0)</f>
        <v>1</v>
      </c>
      <c r="D56" s="38"/>
      <c r="E56" s="38">
        <v>0.5</v>
      </c>
      <c r="F56" s="28">
        <f aca="true" t="shared" si="9" ref="F56:F69">C56*(1-D56)*(1-E56)</f>
        <v>0.5</v>
      </c>
      <c r="G56" s="74">
        <v>42654</v>
      </c>
      <c r="H56" s="38" t="s">
        <v>247</v>
      </c>
      <c r="I56" s="38" t="s">
        <v>247</v>
      </c>
      <c r="J56" s="27" t="s">
        <v>247</v>
      </c>
      <c r="K56" s="27" t="s">
        <v>247</v>
      </c>
      <c r="L56" s="27" t="s">
        <v>476</v>
      </c>
      <c r="M56" s="87" t="s">
        <v>247</v>
      </c>
      <c r="N56" s="29" t="s">
        <v>563</v>
      </c>
      <c r="O56" s="105" t="s">
        <v>562</v>
      </c>
      <c r="P56" s="104" t="s">
        <v>350</v>
      </c>
      <c r="Q56" s="95" t="s">
        <v>199</v>
      </c>
      <c r="R56" s="94" t="s">
        <v>425</v>
      </c>
      <c r="S56" s="2"/>
      <c r="U56" s="12"/>
    </row>
    <row r="57" spans="1:21" ht="15.75" customHeight="1">
      <c r="A57" s="73" t="s">
        <v>47</v>
      </c>
      <c r="B57" s="29" t="s">
        <v>129</v>
      </c>
      <c r="C57" s="38">
        <f t="shared" si="8"/>
        <v>1</v>
      </c>
      <c r="D57" s="38">
        <v>0.5</v>
      </c>
      <c r="E57" s="38"/>
      <c r="F57" s="28">
        <f t="shared" si="9"/>
        <v>0.5</v>
      </c>
      <c r="G57" s="74">
        <v>42654</v>
      </c>
      <c r="H57" s="38" t="s">
        <v>247</v>
      </c>
      <c r="I57" s="38" t="s">
        <v>247</v>
      </c>
      <c r="J57" s="27" t="s">
        <v>247</v>
      </c>
      <c r="K57" s="27" t="s">
        <v>247</v>
      </c>
      <c r="L57" s="29" t="s">
        <v>569</v>
      </c>
      <c r="M57" s="87" t="s">
        <v>298</v>
      </c>
      <c r="N57" s="29" t="s">
        <v>505</v>
      </c>
      <c r="O57" s="105" t="s">
        <v>274</v>
      </c>
      <c r="P57" s="104" t="s">
        <v>568</v>
      </c>
      <c r="Q57" s="95" t="s">
        <v>200</v>
      </c>
      <c r="R57" s="94" t="s">
        <v>425</v>
      </c>
      <c r="S57" s="2"/>
      <c r="U57" s="13"/>
    </row>
    <row r="58" spans="1:21" ht="15.75" customHeight="1">
      <c r="A58" s="73" t="s">
        <v>48</v>
      </c>
      <c r="B58" s="29" t="s">
        <v>129</v>
      </c>
      <c r="C58" s="38">
        <f t="shared" si="8"/>
        <v>1</v>
      </c>
      <c r="D58" s="38">
        <v>0.5</v>
      </c>
      <c r="E58" s="38"/>
      <c r="F58" s="28">
        <f t="shared" si="9"/>
        <v>0.5</v>
      </c>
      <c r="G58" s="74">
        <v>42654</v>
      </c>
      <c r="H58" s="38" t="s">
        <v>247</v>
      </c>
      <c r="I58" s="38" t="s">
        <v>247</v>
      </c>
      <c r="J58" s="27" t="s">
        <v>406</v>
      </c>
      <c r="K58" s="27" t="s">
        <v>247</v>
      </c>
      <c r="L58" s="27" t="s">
        <v>247</v>
      </c>
      <c r="M58" s="87" t="s">
        <v>298</v>
      </c>
      <c r="N58" s="29" t="s">
        <v>412</v>
      </c>
      <c r="O58" s="105" t="s">
        <v>275</v>
      </c>
      <c r="P58" s="104" t="s">
        <v>351</v>
      </c>
      <c r="Q58" s="95" t="s">
        <v>432</v>
      </c>
      <c r="R58" s="94" t="s">
        <v>425</v>
      </c>
      <c r="S58" s="2"/>
      <c r="U58" s="13"/>
    </row>
    <row r="59" spans="1:21" ht="15.75" customHeight="1">
      <c r="A59" s="29" t="s">
        <v>49</v>
      </c>
      <c r="B59" s="29" t="s">
        <v>144</v>
      </c>
      <c r="C59" s="38">
        <f t="shared" si="8"/>
        <v>0</v>
      </c>
      <c r="D59" s="38"/>
      <c r="E59" s="38"/>
      <c r="F59" s="28">
        <f t="shared" si="9"/>
        <v>0</v>
      </c>
      <c r="G59" s="74">
        <v>42654</v>
      </c>
      <c r="H59" s="38" t="s">
        <v>298</v>
      </c>
      <c r="I59" s="38"/>
      <c r="J59" s="27"/>
      <c r="K59" s="27"/>
      <c r="L59" s="27"/>
      <c r="M59" s="87" t="s">
        <v>247</v>
      </c>
      <c r="N59" s="29" t="s">
        <v>703</v>
      </c>
      <c r="O59" s="105" t="s">
        <v>352</v>
      </c>
      <c r="P59" s="29" t="s">
        <v>575</v>
      </c>
      <c r="Q59" s="95" t="s">
        <v>201</v>
      </c>
      <c r="R59" s="94" t="s">
        <v>425</v>
      </c>
      <c r="S59" s="2"/>
      <c r="U59" s="12"/>
    </row>
    <row r="60" spans="1:21" s="7" customFormat="1" ht="15.75" customHeight="1">
      <c r="A60" s="29" t="s">
        <v>50</v>
      </c>
      <c r="B60" s="29" t="s">
        <v>129</v>
      </c>
      <c r="C60" s="38">
        <f t="shared" si="8"/>
        <v>1</v>
      </c>
      <c r="D60" s="38"/>
      <c r="E60" s="38"/>
      <c r="F60" s="28">
        <f t="shared" si="9"/>
        <v>1</v>
      </c>
      <c r="G60" s="91" t="s">
        <v>469</v>
      </c>
      <c r="H60" s="38" t="s">
        <v>247</v>
      </c>
      <c r="I60" s="38" t="s">
        <v>247</v>
      </c>
      <c r="J60" s="27" t="s">
        <v>247</v>
      </c>
      <c r="K60" s="27" t="s">
        <v>247</v>
      </c>
      <c r="L60" s="27" t="s">
        <v>476</v>
      </c>
      <c r="M60" s="87" t="s">
        <v>247</v>
      </c>
      <c r="N60" s="27"/>
      <c r="O60" s="105" t="s">
        <v>276</v>
      </c>
      <c r="P60" s="104" t="s">
        <v>353</v>
      </c>
      <c r="Q60" s="95" t="s">
        <v>202</v>
      </c>
      <c r="R60" s="94" t="s">
        <v>425</v>
      </c>
      <c r="S60" s="93"/>
      <c r="U60" s="13"/>
    </row>
    <row r="61" spans="1:21" ht="15.75" customHeight="1">
      <c r="A61" s="29" t="s">
        <v>51</v>
      </c>
      <c r="B61" s="29" t="s">
        <v>129</v>
      </c>
      <c r="C61" s="38">
        <f t="shared" si="8"/>
        <v>1</v>
      </c>
      <c r="D61" s="38"/>
      <c r="E61" s="38"/>
      <c r="F61" s="28">
        <f t="shared" si="9"/>
        <v>1</v>
      </c>
      <c r="G61" s="91" t="s">
        <v>470</v>
      </c>
      <c r="H61" s="38" t="s">
        <v>247</v>
      </c>
      <c r="I61" s="38" t="s">
        <v>247</v>
      </c>
      <c r="J61" s="27" t="s">
        <v>247</v>
      </c>
      <c r="K61" s="27" t="s">
        <v>247</v>
      </c>
      <c r="L61" s="27" t="s">
        <v>476</v>
      </c>
      <c r="M61" s="87" t="s">
        <v>247</v>
      </c>
      <c r="N61" s="27"/>
      <c r="O61" s="105" t="s">
        <v>277</v>
      </c>
      <c r="P61" s="104" t="s">
        <v>581</v>
      </c>
      <c r="Q61" s="95" t="s">
        <v>203</v>
      </c>
      <c r="R61" s="95" t="s">
        <v>235</v>
      </c>
      <c r="S61" s="2"/>
      <c r="U61" s="13"/>
    </row>
    <row r="62" spans="1:21" ht="15.75" customHeight="1">
      <c r="A62" s="73" t="s">
        <v>52</v>
      </c>
      <c r="B62" s="29" t="s">
        <v>129</v>
      </c>
      <c r="C62" s="38">
        <f t="shared" si="8"/>
        <v>1</v>
      </c>
      <c r="D62" s="38"/>
      <c r="E62" s="38"/>
      <c r="F62" s="28">
        <f t="shared" si="9"/>
        <v>1</v>
      </c>
      <c r="G62" s="74">
        <v>42655</v>
      </c>
      <c r="H62" s="38" t="s">
        <v>247</v>
      </c>
      <c r="I62" s="38" t="s">
        <v>247</v>
      </c>
      <c r="J62" s="27" t="s">
        <v>247</v>
      </c>
      <c r="K62" s="27" t="s">
        <v>247</v>
      </c>
      <c r="L62" s="29" t="s">
        <v>584</v>
      </c>
      <c r="M62" s="87" t="s">
        <v>247</v>
      </c>
      <c r="N62" s="29"/>
      <c r="O62" s="105" t="s">
        <v>278</v>
      </c>
      <c r="P62" s="104" t="s">
        <v>354</v>
      </c>
      <c r="Q62" s="95" t="s">
        <v>204</v>
      </c>
      <c r="R62" s="95" t="s">
        <v>236</v>
      </c>
      <c r="S62" s="2"/>
      <c r="U62" s="13"/>
    </row>
    <row r="63" spans="1:21" s="7" customFormat="1" ht="15.75" customHeight="1">
      <c r="A63" s="29" t="s">
        <v>53</v>
      </c>
      <c r="B63" s="29" t="s">
        <v>144</v>
      </c>
      <c r="C63" s="38">
        <f t="shared" si="8"/>
        <v>0</v>
      </c>
      <c r="D63" s="38"/>
      <c r="E63" s="38"/>
      <c r="F63" s="28">
        <f t="shared" si="9"/>
        <v>0</v>
      </c>
      <c r="G63" s="74">
        <v>42655</v>
      </c>
      <c r="H63" s="38" t="s">
        <v>298</v>
      </c>
      <c r="I63" s="38"/>
      <c r="J63" s="27"/>
      <c r="K63" s="27"/>
      <c r="L63" s="27"/>
      <c r="M63" s="87" t="s">
        <v>247</v>
      </c>
      <c r="N63" s="29"/>
      <c r="O63" s="104" t="s">
        <v>356</v>
      </c>
      <c r="P63" s="104" t="s">
        <v>355</v>
      </c>
      <c r="Q63" s="95" t="s">
        <v>205</v>
      </c>
      <c r="R63" s="94" t="s">
        <v>425</v>
      </c>
      <c r="S63" s="93"/>
      <c r="U63" s="12"/>
    </row>
    <row r="64" spans="1:21" ht="15.75" customHeight="1">
      <c r="A64" s="73" t="s">
        <v>54</v>
      </c>
      <c r="B64" s="29" t="s">
        <v>129</v>
      </c>
      <c r="C64" s="38">
        <f t="shared" si="8"/>
        <v>1</v>
      </c>
      <c r="D64" s="38"/>
      <c r="E64" s="38"/>
      <c r="F64" s="28">
        <f t="shared" si="9"/>
        <v>1</v>
      </c>
      <c r="G64" s="91" t="s">
        <v>470</v>
      </c>
      <c r="H64" s="38" t="s">
        <v>247</v>
      </c>
      <c r="I64" s="38" t="s">
        <v>247</v>
      </c>
      <c r="J64" s="27" t="s">
        <v>247</v>
      </c>
      <c r="K64" s="27" t="s">
        <v>247</v>
      </c>
      <c r="L64" s="27" t="s">
        <v>476</v>
      </c>
      <c r="M64" s="87" t="s">
        <v>247</v>
      </c>
      <c r="N64" s="27"/>
      <c r="O64" s="105" t="s">
        <v>358</v>
      </c>
      <c r="P64" s="104" t="s">
        <v>359</v>
      </c>
      <c r="Q64" s="95" t="s">
        <v>206</v>
      </c>
      <c r="R64" s="95" t="s">
        <v>357</v>
      </c>
      <c r="S64" s="2"/>
      <c r="U64" s="13"/>
    </row>
    <row r="65" spans="1:21" ht="15.75" customHeight="1">
      <c r="A65" s="29" t="s">
        <v>55</v>
      </c>
      <c r="B65" s="29" t="s">
        <v>129</v>
      </c>
      <c r="C65" s="38">
        <f t="shared" si="8"/>
        <v>1</v>
      </c>
      <c r="D65" s="38"/>
      <c r="E65" s="38"/>
      <c r="F65" s="28">
        <f t="shared" si="9"/>
        <v>1</v>
      </c>
      <c r="G65" s="91" t="s">
        <v>470</v>
      </c>
      <c r="H65" s="38" t="s">
        <v>247</v>
      </c>
      <c r="I65" s="38" t="s">
        <v>247</v>
      </c>
      <c r="J65" s="27" t="s">
        <v>247</v>
      </c>
      <c r="K65" s="27" t="s">
        <v>247</v>
      </c>
      <c r="L65" s="27" t="s">
        <v>476</v>
      </c>
      <c r="M65" s="87" t="s">
        <v>247</v>
      </c>
      <c r="N65" s="27"/>
      <c r="O65" s="105" t="s">
        <v>279</v>
      </c>
      <c r="P65" s="104" t="s">
        <v>360</v>
      </c>
      <c r="Q65" s="95" t="s">
        <v>207</v>
      </c>
      <c r="R65" s="96" t="s">
        <v>433</v>
      </c>
      <c r="S65" s="2"/>
      <c r="U65" s="13"/>
    </row>
    <row r="66" spans="1:21" ht="15.75" customHeight="1">
      <c r="A66" s="73" t="s">
        <v>56</v>
      </c>
      <c r="B66" s="29" t="s">
        <v>129</v>
      </c>
      <c r="C66" s="38">
        <f t="shared" si="8"/>
        <v>1</v>
      </c>
      <c r="D66" s="38"/>
      <c r="E66" s="38"/>
      <c r="F66" s="28">
        <f t="shared" si="9"/>
        <v>1</v>
      </c>
      <c r="G66" s="74">
        <v>42656</v>
      </c>
      <c r="H66" s="38" t="s">
        <v>247</v>
      </c>
      <c r="I66" s="38" t="s">
        <v>247</v>
      </c>
      <c r="J66" s="27" t="s">
        <v>247</v>
      </c>
      <c r="K66" s="27" t="s">
        <v>247</v>
      </c>
      <c r="L66" s="27" t="s">
        <v>476</v>
      </c>
      <c r="M66" s="87" t="s">
        <v>247</v>
      </c>
      <c r="N66" s="27"/>
      <c r="O66" s="105" t="s">
        <v>280</v>
      </c>
      <c r="P66" s="104" t="s">
        <v>361</v>
      </c>
      <c r="Q66" s="95" t="s">
        <v>434</v>
      </c>
      <c r="R66" s="94" t="s">
        <v>425</v>
      </c>
      <c r="S66" s="2"/>
      <c r="U66" s="12"/>
    </row>
    <row r="67" spans="1:21" ht="15.75" customHeight="1">
      <c r="A67" s="73" t="s">
        <v>57</v>
      </c>
      <c r="B67" s="29" t="s">
        <v>144</v>
      </c>
      <c r="C67" s="38">
        <f t="shared" si="8"/>
        <v>0</v>
      </c>
      <c r="D67" s="38">
        <v>0.5</v>
      </c>
      <c r="E67" s="38"/>
      <c r="F67" s="28">
        <f t="shared" si="9"/>
        <v>0</v>
      </c>
      <c r="G67" s="74">
        <v>42656</v>
      </c>
      <c r="H67" s="38" t="s">
        <v>298</v>
      </c>
      <c r="I67" s="38"/>
      <c r="J67" s="27"/>
      <c r="K67" s="27"/>
      <c r="L67" s="27"/>
      <c r="M67" s="87" t="s">
        <v>298</v>
      </c>
      <c r="N67" s="29" t="s">
        <v>412</v>
      </c>
      <c r="O67" s="105" t="s">
        <v>599</v>
      </c>
      <c r="P67" s="104" t="s">
        <v>368</v>
      </c>
      <c r="Q67" s="95" t="s">
        <v>435</v>
      </c>
      <c r="R67" s="94" t="s">
        <v>425</v>
      </c>
      <c r="S67" s="2"/>
      <c r="U67" s="13"/>
    </row>
    <row r="68" spans="1:21" s="7" customFormat="1" ht="15.75" customHeight="1">
      <c r="A68" s="73" t="s">
        <v>58</v>
      </c>
      <c r="B68" s="29" t="s">
        <v>129</v>
      </c>
      <c r="C68" s="38">
        <f t="shared" si="8"/>
        <v>1</v>
      </c>
      <c r="D68" s="38"/>
      <c r="E68" s="38"/>
      <c r="F68" s="28">
        <f t="shared" si="9"/>
        <v>1</v>
      </c>
      <c r="G68" s="74">
        <v>42656</v>
      </c>
      <c r="H68" s="38" t="s">
        <v>247</v>
      </c>
      <c r="I68" s="38" t="s">
        <v>247</v>
      </c>
      <c r="J68" s="27" t="s">
        <v>247</v>
      </c>
      <c r="K68" s="27" t="s">
        <v>247</v>
      </c>
      <c r="L68" s="29" t="s">
        <v>601</v>
      </c>
      <c r="M68" s="87" t="s">
        <v>247</v>
      </c>
      <c r="N68" s="27"/>
      <c r="O68" s="105" t="s">
        <v>370</v>
      </c>
      <c r="P68" s="104" t="s">
        <v>369</v>
      </c>
      <c r="Q68" s="95" t="s">
        <v>208</v>
      </c>
      <c r="R68" s="95" t="s">
        <v>237</v>
      </c>
      <c r="S68" s="93"/>
      <c r="U68" s="13"/>
    </row>
    <row r="69" spans="1:21" ht="15.75" customHeight="1">
      <c r="A69" s="29" t="s">
        <v>59</v>
      </c>
      <c r="B69" s="29" t="s">
        <v>129</v>
      </c>
      <c r="C69" s="38">
        <f t="shared" si="8"/>
        <v>1</v>
      </c>
      <c r="D69" s="38"/>
      <c r="E69" s="38"/>
      <c r="F69" s="28">
        <f t="shared" si="9"/>
        <v>1</v>
      </c>
      <c r="G69" s="74">
        <v>42656</v>
      </c>
      <c r="H69" s="38" t="s">
        <v>247</v>
      </c>
      <c r="I69" s="38" t="s">
        <v>247</v>
      </c>
      <c r="J69" s="27" t="s">
        <v>247</v>
      </c>
      <c r="K69" s="27" t="s">
        <v>247</v>
      </c>
      <c r="L69" s="27" t="s">
        <v>477</v>
      </c>
      <c r="M69" s="87" t="s">
        <v>247</v>
      </c>
      <c r="N69" s="27"/>
      <c r="O69" s="105" t="s">
        <v>281</v>
      </c>
      <c r="P69" s="104" t="s">
        <v>371</v>
      </c>
      <c r="Q69" s="110" t="s">
        <v>605</v>
      </c>
      <c r="R69" s="94" t="s">
        <v>425</v>
      </c>
      <c r="S69" s="2"/>
      <c r="U69" s="12"/>
    </row>
    <row r="70" spans="1:21" ht="15.75" customHeight="1">
      <c r="A70" s="41" t="s">
        <v>60</v>
      </c>
      <c r="B70" s="32"/>
      <c r="C70" s="42"/>
      <c r="D70" s="42"/>
      <c r="E70" s="42"/>
      <c r="F70" s="25"/>
      <c r="G70" s="76"/>
      <c r="H70" s="42"/>
      <c r="I70" s="42"/>
      <c r="J70" s="24"/>
      <c r="K70" s="24"/>
      <c r="L70" s="24"/>
      <c r="M70" s="24"/>
      <c r="N70" s="24"/>
      <c r="O70" s="24"/>
      <c r="P70" s="32"/>
      <c r="Q70" s="106"/>
      <c r="R70" s="106"/>
      <c r="S70" s="2"/>
      <c r="U70" s="13"/>
    </row>
    <row r="71" spans="1:21" ht="15.75" customHeight="1">
      <c r="A71" s="73" t="s">
        <v>61</v>
      </c>
      <c r="B71" s="29" t="s">
        <v>129</v>
      </c>
      <c r="C71" s="38">
        <f aca="true" t="shared" si="10" ref="C71:C76">IF(B71="Да, опубликован",1,0)</f>
        <v>1</v>
      </c>
      <c r="D71" s="38">
        <v>0.5</v>
      </c>
      <c r="E71" s="38"/>
      <c r="F71" s="28">
        <f aca="true" t="shared" si="11" ref="F71:F76">C71*(1-D71)*(1-E71)</f>
        <v>0.5</v>
      </c>
      <c r="G71" s="74">
        <v>42656</v>
      </c>
      <c r="H71" s="38" t="s">
        <v>247</v>
      </c>
      <c r="I71" s="38" t="s">
        <v>247</v>
      </c>
      <c r="J71" s="27" t="s">
        <v>247</v>
      </c>
      <c r="K71" s="27" t="s">
        <v>247</v>
      </c>
      <c r="L71" s="27" t="s">
        <v>477</v>
      </c>
      <c r="M71" s="87" t="s">
        <v>298</v>
      </c>
      <c r="N71" s="29" t="s">
        <v>412</v>
      </c>
      <c r="O71" s="105" t="s">
        <v>282</v>
      </c>
      <c r="P71" s="104" t="s">
        <v>372</v>
      </c>
      <c r="Q71" s="95" t="s">
        <v>209</v>
      </c>
      <c r="R71" s="94" t="s">
        <v>425</v>
      </c>
      <c r="S71" s="2"/>
      <c r="U71" s="13"/>
    </row>
    <row r="72" spans="1:19" ht="15.75" customHeight="1">
      <c r="A72" s="29" t="s">
        <v>62</v>
      </c>
      <c r="B72" s="29" t="s">
        <v>129</v>
      </c>
      <c r="C72" s="38">
        <f t="shared" si="10"/>
        <v>1</v>
      </c>
      <c r="D72" s="38"/>
      <c r="E72" s="38"/>
      <c r="F72" s="28">
        <f t="shared" si="11"/>
        <v>1</v>
      </c>
      <c r="G72" s="91" t="s">
        <v>471</v>
      </c>
      <c r="H72" s="38" t="s">
        <v>247</v>
      </c>
      <c r="I72" s="38" t="s">
        <v>247</v>
      </c>
      <c r="J72" s="27" t="s">
        <v>247</v>
      </c>
      <c r="K72" s="27" t="s">
        <v>247</v>
      </c>
      <c r="L72" s="27" t="s">
        <v>477</v>
      </c>
      <c r="M72" s="87" t="s">
        <v>247</v>
      </c>
      <c r="N72" s="27"/>
      <c r="O72" s="103" t="s">
        <v>283</v>
      </c>
      <c r="P72" s="104" t="s">
        <v>374</v>
      </c>
      <c r="Q72" s="95" t="s">
        <v>373</v>
      </c>
      <c r="R72" s="95" t="s">
        <v>238</v>
      </c>
      <c r="S72" s="2"/>
    </row>
    <row r="73" spans="1:19" s="7" customFormat="1" ht="15.75" customHeight="1">
      <c r="A73" s="73" t="s">
        <v>63</v>
      </c>
      <c r="B73" s="29" t="s">
        <v>143</v>
      </c>
      <c r="C73" s="38">
        <f t="shared" si="10"/>
        <v>0</v>
      </c>
      <c r="D73" s="38"/>
      <c r="E73" s="38"/>
      <c r="F73" s="28">
        <f t="shared" si="11"/>
        <v>0</v>
      </c>
      <c r="G73" s="74">
        <v>42656</v>
      </c>
      <c r="H73" s="38" t="s">
        <v>247</v>
      </c>
      <c r="I73" s="38" t="s">
        <v>298</v>
      </c>
      <c r="J73" s="27" t="s">
        <v>247</v>
      </c>
      <c r="K73" s="27" t="s">
        <v>247</v>
      </c>
      <c r="L73" s="27" t="s">
        <v>298</v>
      </c>
      <c r="M73" s="87" t="s">
        <v>247</v>
      </c>
      <c r="N73" s="29" t="s">
        <v>424</v>
      </c>
      <c r="O73" s="105" t="s">
        <v>284</v>
      </c>
      <c r="P73" s="104" t="s">
        <v>375</v>
      </c>
      <c r="Q73" s="95" t="s">
        <v>436</v>
      </c>
      <c r="R73" s="94" t="s">
        <v>425</v>
      </c>
      <c r="S73" s="93"/>
    </row>
    <row r="74" spans="1:19" ht="15.75" customHeight="1">
      <c r="A74" s="29" t="s">
        <v>64</v>
      </c>
      <c r="B74" s="29" t="s">
        <v>143</v>
      </c>
      <c r="C74" s="38">
        <f t="shared" si="10"/>
        <v>0</v>
      </c>
      <c r="D74" s="38"/>
      <c r="E74" s="38"/>
      <c r="F74" s="28">
        <f t="shared" si="11"/>
        <v>0</v>
      </c>
      <c r="G74" s="74">
        <v>42657</v>
      </c>
      <c r="H74" s="38" t="s">
        <v>247</v>
      </c>
      <c r="I74" s="38" t="s">
        <v>298</v>
      </c>
      <c r="J74" s="27" t="s">
        <v>247</v>
      </c>
      <c r="K74" s="27" t="s">
        <v>247</v>
      </c>
      <c r="L74" s="27" t="s">
        <v>298</v>
      </c>
      <c r="M74" s="27" t="s">
        <v>247</v>
      </c>
      <c r="N74" s="29" t="s">
        <v>424</v>
      </c>
      <c r="O74" s="105" t="s">
        <v>376</v>
      </c>
      <c r="P74" s="104" t="s">
        <v>377</v>
      </c>
      <c r="Q74" s="95" t="s">
        <v>210</v>
      </c>
      <c r="R74" s="94" t="s">
        <v>425</v>
      </c>
      <c r="S74" s="2"/>
    </row>
    <row r="75" spans="1:19" s="7" customFormat="1" ht="15.75" customHeight="1">
      <c r="A75" s="29" t="s">
        <v>65</v>
      </c>
      <c r="B75" s="29" t="s">
        <v>129</v>
      </c>
      <c r="C75" s="38">
        <f t="shared" si="10"/>
        <v>1</v>
      </c>
      <c r="D75" s="28"/>
      <c r="E75" s="28"/>
      <c r="F75" s="28">
        <f t="shared" si="11"/>
        <v>1</v>
      </c>
      <c r="G75" s="91" t="s">
        <v>472</v>
      </c>
      <c r="H75" s="38" t="s">
        <v>247</v>
      </c>
      <c r="I75" s="38" t="s">
        <v>247</v>
      </c>
      <c r="J75" s="27" t="s">
        <v>247</v>
      </c>
      <c r="K75" s="27" t="s">
        <v>247</v>
      </c>
      <c r="L75" s="27" t="s">
        <v>476</v>
      </c>
      <c r="M75" s="87" t="s">
        <v>247</v>
      </c>
      <c r="N75" s="27"/>
      <c r="O75" s="105" t="s">
        <v>285</v>
      </c>
      <c r="P75" s="104" t="s">
        <v>379</v>
      </c>
      <c r="Q75" s="95" t="s">
        <v>378</v>
      </c>
      <c r="R75" s="94" t="s">
        <v>425</v>
      </c>
      <c r="S75" s="93"/>
    </row>
    <row r="76" spans="1:19" ht="15.75" customHeight="1">
      <c r="A76" s="73" t="s">
        <v>66</v>
      </c>
      <c r="B76" s="29" t="s">
        <v>129</v>
      </c>
      <c r="C76" s="38">
        <f t="shared" si="10"/>
        <v>1</v>
      </c>
      <c r="D76" s="38"/>
      <c r="E76" s="38"/>
      <c r="F76" s="28">
        <f t="shared" si="11"/>
        <v>1</v>
      </c>
      <c r="G76" s="74">
        <v>42657</v>
      </c>
      <c r="H76" s="38" t="s">
        <v>247</v>
      </c>
      <c r="I76" s="38" t="s">
        <v>247</v>
      </c>
      <c r="J76" s="27" t="s">
        <v>247</v>
      </c>
      <c r="K76" s="27" t="s">
        <v>247</v>
      </c>
      <c r="L76" s="27" t="s">
        <v>476</v>
      </c>
      <c r="M76" s="87" t="s">
        <v>247</v>
      </c>
      <c r="N76" s="27"/>
      <c r="O76" s="105" t="s">
        <v>286</v>
      </c>
      <c r="P76" s="104" t="s">
        <v>624</v>
      </c>
      <c r="Q76" s="95" t="s">
        <v>623</v>
      </c>
      <c r="R76" s="95" t="s">
        <v>239</v>
      </c>
      <c r="S76" s="2"/>
    </row>
    <row r="77" spans="1:19" ht="15.75" customHeight="1">
      <c r="A77" s="41" t="s">
        <v>67</v>
      </c>
      <c r="B77" s="32"/>
      <c r="C77" s="42"/>
      <c r="D77" s="42"/>
      <c r="E77" s="42"/>
      <c r="F77" s="25"/>
      <c r="G77" s="76"/>
      <c r="H77" s="42"/>
      <c r="I77" s="42"/>
      <c r="J77" s="24"/>
      <c r="K77" s="24"/>
      <c r="L77" s="24"/>
      <c r="M77" s="24"/>
      <c r="N77" s="24"/>
      <c r="O77" s="24"/>
      <c r="P77" s="32"/>
      <c r="Q77" s="106"/>
      <c r="R77" s="106"/>
      <c r="S77" s="2"/>
    </row>
    <row r="78" spans="1:19" ht="15.75" customHeight="1">
      <c r="A78" s="73" t="s">
        <v>68</v>
      </c>
      <c r="B78" s="29" t="s">
        <v>129</v>
      </c>
      <c r="C78" s="38">
        <f aca="true" t="shared" si="12" ref="C78:C89">IF(B78="Да, опубликован",1,0)</f>
        <v>1</v>
      </c>
      <c r="D78" s="38">
        <v>0.5</v>
      </c>
      <c r="E78" s="38"/>
      <c r="F78" s="28">
        <f aca="true" t="shared" si="13" ref="F78:F89">C78*(1-D78)*(1-E78)</f>
        <v>0.5</v>
      </c>
      <c r="G78" s="91" t="s">
        <v>472</v>
      </c>
      <c r="H78" s="38" t="s">
        <v>247</v>
      </c>
      <c r="I78" s="38" t="s">
        <v>247</v>
      </c>
      <c r="J78" s="27" t="s">
        <v>247</v>
      </c>
      <c r="K78" s="27" t="s">
        <v>247</v>
      </c>
      <c r="L78" s="27" t="s">
        <v>476</v>
      </c>
      <c r="M78" s="87" t="s">
        <v>298</v>
      </c>
      <c r="N78" s="29" t="s">
        <v>412</v>
      </c>
      <c r="O78" s="105" t="s">
        <v>287</v>
      </c>
      <c r="P78" s="104" t="s">
        <v>381</v>
      </c>
      <c r="Q78" s="95" t="s">
        <v>211</v>
      </c>
      <c r="R78" s="95" t="s">
        <v>380</v>
      </c>
      <c r="S78" s="2"/>
    </row>
    <row r="79" spans="1:19" ht="15.75" customHeight="1">
      <c r="A79" s="29" t="s">
        <v>69</v>
      </c>
      <c r="B79" s="29" t="s">
        <v>129</v>
      </c>
      <c r="C79" s="38">
        <f t="shared" si="12"/>
        <v>1</v>
      </c>
      <c r="D79" s="38"/>
      <c r="E79" s="38"/>
      <c r="F79" s="28">
        <f t="shared" si="13"/>
        <v>1</v>
      </c>
      <c r="G79" s="91" t="s">
        <v>472</v>
      </c>
      <c r="H79" s="38" t="s">
        <v>247</v>
      </c>
      <c r="I79" s="38" t="s">
        <v>247</v>
      </c>
      <c r="J79" s="27" t="s">
        <v>247</v>
      </c>
      <c r="K79" s="27" t="s">
        <v>247</v>
      </c>
      <c r="L79" s="27" t="s">
        <v>477</v>
      </c>
      <c r="M79" s="87" t="s">
        <v>247</v>
      </c>
      <c r="N79" s="27"/>
      <c r="O79" s="105" t="s">
        <v>288</v>
      </c>
      <c r="P79" s="104" t="s">
        <v>382</v>
      </c>
      <c r="Q79" s="95" t="s">
        <v>629</v>
      </c>
      <c r="R79" s="95" t="s">
        <v>240</v>
      </c>
      <c r="S79" s="2"/>
    </row>
    <row r="80" spans="1:20" ht="15.75" customHeight="1">
      <c r="A80" s="73" t="s">
        <v>70</v>
      </c>
      <c r="B80" s="29" t="s">
        <v>144</v>
      </c>
      <c r="C80" s="38">
        <f t="shared" si="12"/>
        <v>0</v>
      </c>
      <c r="D80" s="38"/>
      <c r="E80" s="38"/>
      <c r="F80" s="28">
        <f t="shared" si="13"/>
        <v>0</v>
      </c>
      <c r="G80" s="74">
        <v>42657</v>
      </c>
      <c r="H80" s="38" t="s">
        <v>298</v>
      </c>
      <c r="I80" s="38"/>
      <c r="J80" s="27"/>
      <c r="K80" s="27"/>
      <c r="L80" s="27"/>
      <c r="M80" s="73" t="s">
        <v>633</v>
      </c>
      <c r="N80" s="29"/>
      <c r="O80" s="105" t="s">
        <v>289</v>
      </c>
      <c r="P80" s="104" t="s">
        <v>383</v>
      </c>
      <c r="Q80" s="104" t="s">
        <v>212</v>
      </c>
      <c r="R80" s="111" t="s">
        <v>437</v>
      </c>
      <c r="S80" s="96"/>
      <c r="T80" s="96"/>
    </row>
    <row r="81" spans="1:19" ht="15.75" customHeight="1">
      <c r="A81" s="73" t="s">
        <v>71</v>
      </c>
      <c r="B81" s="29" t="s">
        <v>129</v>
      </c>
      <c r="C81" s="38">
        <f t="shared" si="12"/>
        <v>1</v>
      </c>
      <c r="D81" s="38">
        <v>0.5</v>
      </c>
      <c r="E81" s="38"/>
      <c r="F81" s="28">
        <f t="shared" si="13"/>
        <v>0.5</v>
      </c>
      <c r="G81" s="74">
        <v>42657</v>
      </c>
      <c r="H81" s="38" t="s">
        <v>247</v>
      </c>
      <c r="I81" s="38" t="s">
        <v>247</v>
      </c>
      <c r="J81" s="27" t="s">
        <v>247</v>
      </c>
      <c r="K81" s="27" t="s">
        <v>247</v>
      </c>
      <c r="L81" s="27" t="s">
        <v>476</v>
      </c>
      <c r="M81" s="87" t="s">
        <v>298</v>
      </c>
      <c r="N81" s="29" t="s">
        <v>412</v>
      </c>
      <c r="O81" s="105" t="s">
        <v>290</v>
      </c>
      <c r="P81" s="104" t="s">
        <v>384</v>
      </c>
      <c r="Q81" s="95" t="s">
        <v>213</v>
      </c>
      <c r="R81" s="94" t="s">
        <v>425</v>
      </c>
      <c r="S81" s="99"/>
    </row>
    <row r="82" spans="1:19" ht="15.75" customHeight="1">
      <c r="A82" s="73" t="s">
        <v>72</v>
      </c>
      <c r="B82" s="29" t="s">
        <v>129</v>
      </c>
      <c r="C82" s="38">
        <f t="shared" si="12"/>
        <v>1</v>
      </c>
      <c r="D82" s="38"/>
      <c r="E82" s="38"/>
      <c r="F82" s="28">
        <f t="shared" si="13"/>
        <v>1</v>
      </c>
      <c r="G82" s="74">
        <v>42657</v>
      </c>
      <c r="H82" s="38" t="s">
        <v>247</v>
      </c>
      <c r="I82" s="38" t="s">
        <v>247</v>
      </c>
      <c r="J82" s="27" t="s">
        <v>247</v>
      </c>
      <c r="K82" s="27" t="s">
        <v>247</v>
      </c>
      <c r="L82" s="27" t="s">
        <v>476</v>
      </c>
      <c r="M82" s="87" t="s">
        <v>247</v>
      </c>
      <c r="N82" s="27"/>
      <c r="O82" s="112" t="s">
        <v>638</v>
      </c>
      <c r="P82" s="104" t="s">
        <v>385</v>
      </c>
      <c r="Q82" s="95" t="s">
        <v>214</v>
      </c>
      <c r="R82" s="94" t="s">
        <v>425</v>
      </c>
      <c r="S82" s="2"/>
    </row>
    <row r="83" spans="1:19" ht="15.75" customHeight="1">
      <c r="A83" s="29" t="s">
        <v>73</v>
      </c>
      <c r="B83" s="29" t="s">
        <v>144</v>
      </c>
      <c r="C83" s="38">
        <f t="shared" si="12"/>
        <v>0</v>
      </c>
      <c r="D83" s="38"/>
      <c r="E83" s="38"/>
      <c r="F83" s="28">
        <f t="shared" si="13"/>
        <v>0</v>
      </c>
      <c r="G83" s="74">
        <v>42657</v>
      </c>
      <c r="H83" s="38" t="s">
        <v>298</v>
      </c>
      <c r="I83" s="38"/>
      <c r="J83" s="27"/>
      <c r="K83" s="27"/>
      <c r="L83" s="27"/>
      <c r="M83" s="87" t="s">
        <v>247</v>
      </c>
      <c r="N83" s="27"/>
      <c r="O83" s="105" t="s">
        <v>291</v>
      </c>
      <c r="P83" s="104" t="s">
        <v>386</v>
      </c>
      <c r="Q83" s="95" t="s">
        <v>215</v>
      </c>
      <c r="R83" s="94" t="s">
        <v>425</v>
      </c>
      <c r="S83" s="2"/>
    </row>
    <row r="84" spans="1:19" ht="15.75" customHeight="1">
      <c r="A84" s="29" t="s">
        <v>74</v>
      </c>
      <c r="B84" s="29" t="s">
        <v>129</v>
      </c>
      <c r="C84" s="38">
        <f t="shared" si="12"/>
        <v>1</v>
      </c>
      <c r="D84" s="38"/>
      <c r="E84" s="38"/>
      <c r="F84" s="28">
        <f t="shared" si="13"/>
        <v>1</v>
      </c>
      <c r="G84" s="91" t="s">
        <v>473</v>
      </c>
      <c r="H84" s="38" t="s">
        <v>247</v>
      </c>
      <c r="I84" s="38" t="s">
        <v>247</v>
      </c>
      <c r="J84" s="27" t="s">
        <v>247</v>
      </c>
      <c r="K84" s="27" t="s">
        <v>247</v>
      </c>
      <c r="L84" s="27" t="s">
        <v>477</v>
      </c>
      <c r="M84" s="87" t="s">
        <v>247</v>
      </c>
      <c r="N84" s="27"/>
      <c r="O84" s="105" t="s">
        <v>292</v>
      </c>
      <c r="P84" s="104" t="s">
        <v>387</v>
      </c>
      <c r="Q84" s="95" t="s">
        <v>216</v>
      </c>
      <c r="R84" s="94" t="s">
        <v>425</v>
      </c>
      <c r="S84" s="2"/>
    </row>
    <row r="85" spans="1:19" ht="15.75" customHeight="1">
      <c r="A85" s="73" t="s">
        <v>75</v>
      </c>
      <c r="B85" s="29" t="s">
        <v>129</v>
      </c>
      <c r="C85" s="38">
        <f t="shared" si="12"/>
        <v>1</v>
      </c>
      <c r="D85" s="38"/>
      <c r="E85" s="38"/>
      <c r="F85" s="28">
        <f t="shared" si="13"/>
        <v>1</v>
      </c>
      <c r="G85" s="74">
        <v>42660</v>
      </c>
      <c r="H85" s="38" t="s">
        <v>247</v>
      </c>
      <c r="I85" s="38" t="s">
        <v>247</v>
      </c>
      <c r="J85" s="27" t="s">
        <v>247</v>
      </c>
      <c r="K85" s="27" t="s">
        <v>247</v>
      </c>
      <c r="L85" s="27" t="s">
        <v>477</v>
      </c>
      <c r="M85" s="87" t="s">
        <v>247</v>
      </c>
      <c r="N85" s="27"/>
      <c r="O85" s="105" t="s">
        <v>389</v>
      </c>
      <c r="P85" s="104" t="s">
        <v>388</v>
      </c>
      <c r="Q85" s="95" t="s">
        <v>438</v>
      </c>
      <c r="R85" s="95" t="s">
        <v>241</v>
      </c>
      <c r="S85" s="2"/>
    </row>
    <row r="86" spans="1:19" s="7" customFormat="1" ht="15.75" customHeight="1">
      <c r="A86" s="73" t="s">
        <v>76</v>
      </c>
      <c r="B86" s="29" t="s">
        <v>144</v>
      </c>
      <c r="C86" s="38">
        <f t="shared" si="12"/>
        <v>0</v>
      </c>
      <c r="D86" s="38"/>
      <c r="E86" s="38"/>
      <c r="F86" s="28">
        <f t="shared" si="13"/>
        <v>0</v>
      </c>
      <c r="G86" s="74">
        <v>42660</v>
      </c>
      <c r="H86" s="38" t="s">
        <v>298</v>
      </c>
      <c r="I86" s="38"/>
      <c r="J86" s="27"/>
      <c r="K86" s="27"/>
      <c r="L86" s="27"/>
      <c r="M86" s="87" t="s">
        <v>247</v>
      </c>
      <c r="N86" s="27"/>
      <c r="O86" s="105" t="s">
        <v>651</v>
      </c>
      <c r="P86" s="104" t="s">
        <v>390</v>
      </c>
      <c r="Q86" s="95" t="s">
        <v>650</v>
      </c>
      <c r="R86" s="94" t="s">
        <v>425</v>
      </c>
      <c r="S86" s="93"/>
    </row>
    <row r="87" spans="1:19" ht="15.75" customHeight="1">
      <c r="A87" s="73" t="s">
        <v>77</v>
      </c>
      <c r="B87" s="29" t="s">
        <v>129</v>
      </c>
      <c r="C87" s="38">
        <f t="shared" si="12"/>
        <v>1</v>
      </c>
      <c r="D87" s="38"/>
      <c r="E87" s="38"/>
      <c r="F87" s="28">
        <f t="shared" si="13"/>
        <v>1</v>
      </c>
      <c r="G87" s="74">
        <v>42660</v>
      </c>
      <c r="H87" s="38" t="s">
        <v>247</v>
      </c>
      <c r="I87" s="38" t="s">
        <v>247</v>
      </c>
      <c r="J87" s="27" t="s">
        <v>247</v>
      </c>
      <c r="K87" s="27" t="s">
        <v>247</v>
      </c>
      <c r="L87" s="29" t="s">
        <v>655</v>
      </c>
      <c r="M87" s="87" t="s">
        <v>247</v>
      </c>
      <c r="N87" s="27"/>
      <c r="O87" s="112" t="s">
        <v>293</v>
      </c>
      <c r="P87" s="104" t="s">
        <v>652</v>
      </c>
      <c r="Q87" s="95" t="s">
        <v>217</v>
      </c>
      <c r="R87" s="94" t="s">
        <v>425</v>
      </c>
      <c r="S87" s="2"/>
    </row>
    <row r="88" spans="1:19" s="7" customFormat="1" ht="15.75" customHeight="1">
      <c r="A88" s="29" t="s">
        <v>78</v>
      </c>
      <c r="B88" s="29" t="s">
        <v>129</v>
      </c>
      <c r="C88" s="38">
        <f t="shared" si="12"/>
        <v>1</v>
      </c>
      <c r="D88" s="38"/>
      <c r="E88" s="38"/>
      <c r="F88" s="28">
        <f t="shared" si="13"/>
        <v>1</v>
      </c>
      <c r="G88" s="91" t="s">
        <v>473</v>
      </c>
      <c r="H88" s="38" t="s">
        <v>247</v>
      </c>
      <c r="I88" s="38" t="s">
        <v>247</v>
      </c>
      <c r="J88" s="27" t="s">
        <v>247</v>
      </c>
      <c r="K88" s="27" t="s">
        <v>247</v>
      </c>
      <c r="L88" s="27" t="s">
        <v>476</v>
      </c>
      <c r="M88" s="87" t="s">
        <v>247</v>
      </c>
      <c r="N88" s="27"/>
      <c r="O88" s="105" t="s">
        <v>294</v>
      </c>
      <c r="P88" s="104" t="s">
        <v>392</v>
      </c>
      <c r="Q88" s="95" t="s">
        <v>439</v>
      </c>
      <c r="R88" s="95" t="s">
        <v>391</v>
      </c>
      <c r="S88" s="100"/>
    </row>
    <row r="89" spans="1:19" ht="15.75" customHeight="1">
      <c r="A89" s="73" t="s">
        <v>79</v>
      </c>
      <c r="B89" s="29" t="s">
        <v>129</v>
      </c>
      <c r="C89" s="38">
        <f t="shared" si="12"/>
        <v>1</v>
      </c>
      <c r="D89" s="38"/>
      <c r="E89" s="38"/>
      <c r="F89" s="28">
        <f t="shared" si="13"/>
        <v>1</v>
      </c>
      <c r="G89" s="74">
        <v>42660</v>
      </c>
      <c r="H89" s="38" t="s">
        <v>247</v>
      </c>
      <c r="I89" s="38" t="s">
        <v>247</v>
      </c>
      <c r="J89" s="27" t="s">
        <v>247</v>
      </c>
      <c r="K89" s="27" t="s">
        <v>247</v>
      </c>
      <c r="L89" s="27" t="s">
        <v>476</v>
      </c>
      <c r="M89" s="87" t="s">
        <v>247</v>
      </c>
      <c r="N89" s="27"/>
      <c r="O89" s="105" t="s">
        <v>393</v>
      </c>
      <c r="P89" s="104" t="s">
        <v>659</v>
      </c>
      <c r="Q89" s="95" t="s">
        <v>218</v>
      </c>
      <c r="R89" s="95" t="s">
        <v>660</v>
      </c>
      <c r="S89" s="2"/>
    </row>
    <row r="90" spans="1:19" ht="15.75" customHeight="1">
      <c r="A90" s="41" t="s">
        <v>80</v>
      </c>
      <c r="B90" s="32"/>
      <c r="C90" s="42"/>
      <c r="D90" s="42"/>
      <c r="E90" s="42"/>
      <c r="F90" s="25"/>
      <c r="G90" s="76"/>
      <c r="H90" s="42"/>
      <c r="I90" s="42"/>
      <c r="J90" s="24"/>
      <c r="K90" s="24"/>
      <c r="L90" s="24"/>
      <c r="M90" s="24"/>
      <c r="N90" s="24"/>
      <c r="O90" s="24"/>
      <c r="P90" s="32"/>
      <c r="Q90" s="106"/>
      <c r="R90" s="106"/>
      <c r="S90" s="2"/>
    </row>
    <row r="91" spans="1:19" ht="15.75" customHeight="1">
      <c r="A91" s="29" t="s">
        <v>81</v>
      </c>
      <c r="B91" s="29" t="s">
        <v>129</v>
      </c>
      <c r="C91" s="38">
        <f aca="true" t="shared" si="14" ref="C91:C99">IF(B91="Да, опубликован",1,0)</f>
        <v>1</v>
      </c>
      <c r="D91" s="38"/>
      <c r="E91" s="38"/>
      <c r="F91" s="28">
        <f aca="true" t="shared" si="15" ref="F91:F99">C91*(1-D91)*(1-E91)</f>
        <v>1</v>
      </c>
      <c r="G91" s="74">
        <v>42660</v>
      </c>
      <c r="H91" s="38" t="s">
        <v>247</v>
      </c>
      <c r="I91" s="38" t="s">
        <v>247</v>
      </c>
      <c r="J91" s="27" t="s">
        <v>247</v>
      </c>
      <c r="K91" s="27" t="s">
        <v>247</v>
      </c>
      <c r="L91" s="27" t="s">
        <v>476</v>
      </c>
      <c r="M91" s="87" t="s">
        <v>247</v>
      </c>
      <c r="N91" s="27"/>
      <c r="O91" s="105" t="s">
        <v>394</v>
      </c>
      <c r="P91" s="104" t="s">
        <v>394</v>
      </c>
      <c r="Q91" s="95" t="s">
        <v>219</v>
      </c>
      <c r="R91" s="95" t="s">
        <v>242</v>
      </c>
      <c r="S91" s="2"/>
    </row>
    <row r="92" spans="1:19" ht="15.75" customHeight="1">
      <c r="A92" s="73" t="s">
        <v>82</v>
      </c>
      <c r="B92" s="29" t="s">
        <v>129</v>
      </c>
      <c r="C92" s="38">
        <f t="shared" si="14"/>
        <v>1</v>
      </c>
      <c r="D92" s="38"/>
      <c r="E92" s="38"/>
      <c r="F92" s="28">
        <f t="shared" si="15"/>
        <v>1</v>
      </c>
      <c r="G92" s="74">
        <v>42660</v>
      </c>
      <c r="H92" s="38" t="s">
        <v>247</v>
      </c>
      <c r="I92" s="38" t="s">
        <v>247</v>
      </c>
      <c r="J92" s="27" t="s">
        <v>247</v>
      </c>
      <c r="K92" s="27" t="s">
        <v>247</v>
      </c>
      <c r="L92" s="27" t="s">
        <v>476</v>
      </c>
      <c r="M92" s="87" t="s">
        <v>247</v>
      </c>
      <c r="N92" s="27"/>
      <c r="O92" s="105" t="s">
        <v>396</v>
      </c>
      <c r="P92" s="104" t="s">
        <v>395</v>
      </c>
      <c r="Q92" s="95" t="s">
        <v>220</v>
      </c>
      <c r="R92" s="95" t="s">
        <v>663</v>
      </c>
      <c r="S92" s="2"/>
    </row>
    <row r="93" spans="1:19" ht="15.75" customHeight="1">
      <c r="A93" s="73" t="s">
        <v>83</v>
      </c>
      <c r="B93" s="29" t="s">
        <v>144</v>
      </c>
      <c r="C93" s="38">
        <f t="shared" si="14"/>
        <v>0</v>
      </c>
      <c r="D93" s="38"/>
      <c r="E93" s="38"/>
      <c r="F93" s="28">
        <f t="shared" si="15"/>
        <v>0</v>
      </c>
      <c r="G93" s="91" t="s">
        <v>473</v>
      </c>
      <c r="H93" s="38" t="s">
        <v>298</v>
      </c>
      <c r="I93" s="38"/>
      <c r="J93" s="27"/>
      <c r="K93" s="27"/>
      <c r="L93" s="27"/>
      <c r="M93" s="87" t="s">
        <v>247</v>
      </c>
      <c r="N93" s="27"/>
      <c r="O93" s="105" t="s">
        <v>398</v>
      </c>
      <c r="P93" s="104" t="s">
        <v>397</v>
      </c>
      <c r="Q93" s="95" t="s">
        <v>221</v>
      </c>
      <c r="R93" s="95" t="s">
        <v>665</v>
      </c>
      <c r="S93" s="2"/>
    </row>
    <row r="94" spans="1:19" ht="15.75" customHeight="1">
      <c r="A94" s="29" t="s">
        <v>84</v>
      </c>
      <c r="B94" s="29" t="s">
        <v>129</v>
      </c>
      <c r="C94" s="38">
        <f t="shared" si="14"/>
        <v>1</v>
      </c>
      <c r="D94" s="38"/>
      <c r="E94" s="38"/>
      <c r="F94" s="28">
        <f t="shared" si="15"/>
        <v>1</v>
      </c>
      <c r="G94" s="91" t="s">
        <v>474</v>
      </c>
      <c r="H94" s="38" t="s">
        <v>247</v>
      </c>
      <c r="I94" s="38" t="s">
        <v>247</v>
      </c>
      <c r="J94" s="27" t="s">
        <v>247</v>
      </c>
      <c r="K94" s="27" t="s">
        <v>247</v>
      </c>
      <c r="L94" s="27" t="s">
        <v>476</v>
      </c>
      <c r="M94" s="87" t="s">
        <v>247</v>
      </c>
      <c r="N94" s="27"/>
      <c r="O94" s="105" t="s">
        <v>400</v>
      </c>
      <c r="P94" s="104" t="s">
        <v>399</v>
      </c>
      <c r="Q94" s="95" t="s">
        <v>440</v>
      </c>
      <c r="R94" s="95" t="s">
        <v>243</v>
      </c>
      <c r="S94" s="2"/>
    </row>
    <row r="95" spans="1:19" ht="15.75" customHeight="1">
      <c r="A95" s="73" t="s">
        <v>85</v>
      </c>
      <c r="B95" s="29" t="s">
        <v>129</v>
      </c>
      <c r="C95" s="38">
        <f t="shared" si="14"/>
        <v>1</v>
      </c>
      <c r="D95" s="38"/>
      <c r="E95" s="38"/>
      <c r="F95" s="28">
        <f t="shared" si="15"/>
        <v>1</v>
      </c>
      <c r="G95" s="74">
        <v>42661</v>
      </c>
      <c r="H95" s="38" t="s">
        <v>247</v>
      </c>
      <c r="I95" s="38" t="s">
        <v>247</v>
      </c>
      <c r="J95" s="27" t="s">
        <v>247</v>
      </c>
      <c r="K95" s="27" t="s">
        <v>247</v>
      </c>
      <c r="L95" s="27" t="s">
        <v>477</v>
      </c>
      <c r="M95" s="87" t="s">
        <v>247</v>
      </c>
      <c r="N95" s="27"/>
      <c r="O95" s="105" t="s">
        <v>295</v>
      </c>
      <c r="P95" s="104" t="s">
        <v>401</v>
      </c>
      <c r="Q95" s="95" t="s">
        <v>680</v>
      </c>
      <c r="R95" s="94" t="s">
        <v>425</v>
      </c>
      <c r="S95" s="2"/>
    </row>
    <row r="96" spans="1:19" ht="15.75" customHeight="1">
      <c r="A96" s="73" t="s">
        <v>86</v>
      </c>
      <c r="B96" s="29" t="s">
        <v>129</v>
      </c>
      <c r="C96" s="38">
        <f t="shared" si="14"/>
        <v>1</v>
      </c>
      <c r="D96" s="38">
        <v>0.5</v>
      </c>
      <c r="E96" s="38"/>
      <c r="F96" s="28">
        <f t="shared" si="15"/>
        <v>0.5</v>
      </c>
      <c r="G96" s="74">
        <v>42661</v>
      </c>
      <c r="H96" s="38" t="s">
        <v>247</v>
      </c>
      <c r="I96" s="38" t="s">
        <v>247</v>
      </c>
      <c r="J96" s="27" t="s">
        <v>247</v>
      </c>
      <c r="K96" s="27" t="s">
        <v>247</v>
      </c>
      <c r="L96" s="27" t="s">
        <v>477</v>
      </c>
      <c r="M96" s="87" t="s">
        <v>298</v>
      </c>
      <c r="N96" s="29" t="s">
        <v>412</v>
      </c>
      <c r="O96" s="105" t="s">
        <v>685</v>
      </c>
      <c r="P96" s="104" t="s">
        <v>402</v>
      </c>
      <c r="Q96" s="95" t="s">
        <v>222</v>
      </c>
      <c r="R96" s="95" t="s">
        <v>244</v>
      </c>
      <c r="S96" s="2"/>
    </row>
    <row r="97" spans="1:19" ht="15.75" customHeight="1">
      <c r="A97" s="29" t="s">
        <v>87</v>
      </c>
      <c r="B97" s="29" t="s">
        <v>129</v>
      </c>
      <c r="C97" s="38">
        <f t="shared" si="14"/>
        <v>1</v>
      </c>
      <c r="D97" s="38"/>
      <c r="E97" s="38"/>
      <c r="F97" s="28">
        <f t="shared" si="15"/>
        <v>1</v>
      </c>
      <c r="G97" s="91" t="s">
        <v>474</v>
      </c>
      <c r="H97" s="38" t="s">
        <v>247</v>
      </c>
      <c r="I97" s="38" t="s">
        <v>247</v>
      </c>
      <c r="J97" s="27" t="s">
        <v>247</v>
      </c>
      <c r="K97" s="27" t="s">
        <v>247</v>
      </c>
      <c r="L97" s="27" t="s">
        <v>475</v>
      </c>
      <c r="M97" s="87" t="s">
        <v>247</v>
      </c>
      <c r="N97" s="27"/>
      <c r="O97" s="105" t="s">
        <v>296</v>
      </c>
      <c r="P97" s="104" t="s">
        <v>403</v>
      </c>
      <c r="Q97" s="95" t="s">
        <v>223</v>
      </c>
      <c r="R97" s="95" t="s">
        <v>245</v>
      </c>
      <c r="S97" s="2"/>
    </row>
    <row r="98" spans="1:19" s="7" customFormat="1" ht="15.75" customHeight="1">
      <c r="A98" s="29" t="s">
        <v>88</v>
      </c>
      <c r="B98" s="29" t="s">
        <v>129</v>
      </c>
      <c r="C98" s="38">
        <f t="shared" si="14"/>
        <v>1</v>
      </c>
      <c r="D98" s="39"/>
      <c r="E98" s="39"/>
      <c r="F98" s="28">
        <f t="shared" si="15"/>
        <v>1</v>
      </c>
      <c r="G98" s="74">
        <v>42661</v>
      </c>
      <c r="H98" s="38" t="s">
        <v>247</v>
      </c>
      <c r="I98" s="38" t="s">
        <v>247</v>
      </c>
      <c r="J98" s="27" t="s">
        <v>247</v>
      </c>
      <c r="K98" s="27" t="s">
        <v>247</v>
      </c>
      <c r="L98" s="27" t="s">
        <v>476</v>
      </c>
      <c r="M98" s="87" t="s">
        <v>247</v>
      </c>
      <c r="N98" s="35"/>
      <c r="O98" s="103" t="s">
        <v>690</v>
      </c>
      <c r="P98" s="113" t="s">
        <v>691</v>
      </c>
      <c r="Q98" s="95" t="s">
        <v>689</v>
      </c>
      <c r="R98" s="94" t="s">
        <v>425</v>
      </c>
      <c r="S98" s="93"/>
    </row>
    <row r="99" spans="1:19" ht="15.75" customHeight="1">
      <c r="A99" s="73" t="s">
        <v>89</v>
      </c>
      <c r="B99" s="29" t="s">
        <v>129</v>
      </c>
      <c r="C99" s="38">
        <f t="shared" si="14"/>
        <v>1</v>
      </c>
      <c r="D99" s="40"/>
      <c r="E99" s="40"/>
      <c r="F99" s="28">
        <f t="shared" si="15"/>
        <v>1</v>
      </c>
      <c r="G99" s="74">
        <v>42661</v>
      </c>
      <c r="H99" s="38" t="s">
        <v>247</v>
      </c>
      <c r="I99" s="38" t="s">
        <v>247</v>
      </c>
      <c r="J99" s="37" t="s">
        <v>247</v>
      </c>
      <c r="K99" s="37" t="s">
        <v>247</v>
      </c>
      <c r="L99" s="27" t="s">
        <v>476</v>
      </c>
      <c r="M99" s="87" t="s">
        <v>247</v>
      </c>
      <c r="N99" s="27"/>
      <c r="O99" s="105" t="s">
        <v>297</v>
      </c>
      <c r="P99" s="104" t="s">
        <v>404</v>
      </c>
      <c r="Q99" s="95" t="s">
        <v>692</v>
      </c>
      <c r="R99" s="94" t="s">
        <v>425</v>
      </c>
      <c r="S99" s="2"/>
    </row>
    <row r="100" spans="1:18" ht="15">
      <c r="A100" s="11"/>
      <c r="B100" s="11"/>
      <c r="C100" s="15"/>
      <c r="D100" s="15"/>
      <c r="E100" s="15"/>
      <c r="F100" s="30"/>
      <c r="G100" s="77"/>
      <c r="H100" s="30"/>
      <c r="I100" s="30"/>
      <c r="J100" s="11"/>
      <c r="K100" s="15"/>
      <c r="L100" s="11"/>
      <c r="M100" s="88"/>
      <c r="N100" s="11"/>
      <c r="O100" s="15"/>
      <c r="P100" s="84"/>
      <c r="Q100" s="15"/>
      <c r="R100" s="11"/>
    </row>
    <row r="106" spans="1:17" ht="15">
      <c r="A106" s="8"/>
      <c r="B106" s="8"/>
      <c r="C106" s="8"/>
      <c r="D106" s="8"/>
      <c r="E106" s="8"/>
      <c r="F106" s="9"/>
      <c r="H106" s="9"/>
      <c r="I106" s="9"/>
      <c r="J106" s="8"/>
      <c r="K106" s="8"/>
      <c r="L106" s="8"/>
      <c r="M106" s="89"/>
      <c r="N106" s="8"/>
      <c r="O106" s="8"/>
      <c r="P106" s="86"/>
      <c r="Q106" s="8"/>
    </row>
    <row r="110" spans="1:17" ht="15">
      <c r="A110" s="8"/>
      <c r="B110" s="8"/>
      <c r="C110" s="8"/>
      <c r="D110" s="8"/>
      <c r="E110" s="8"/>
      <c r="F110" s="9"/>
      <c r="H110" s="9"/>
      <c r="I110" s="9"/>
      <c r="J110" s="8"/>
      <c r="K110" s="8"/>
      <c r="L110" s="8"/>
      <c r="M110" s="89"/>
      <c r="N110" s="8"/>
      <c r="O110" s="8"/>
      <c r="P110" s="86"/>
      <c r="Q110" s="8"/>
    </row>
    <row r="113" spans="1:17" ht="15">
      <c r="A113" s="8"/>
      <c r="B113" s="8"/>
      <c r="C113" s="8"/>
      <c r="D113" s="8"/>
      <c r="E113" s="8"/>
      <c r="F113" s="9"/>
      <c r="H113" s="9"/>
      <c r="I113" s="9"/>
      <c r="J113" s="8"/>
      <c r="K113" s="8"/>
      <c r="L113" s="8"/>
      <c r="M113" s="89"/>
      <c r="N113" s="8"/>
      <c r="O113" s="8"/>
      <c r="P113" s="86"/>
      <c r="Q113" s="8"/>
    </row>
    <row r="117" spans="1:17" ht="15">
      <c r="A117" s="8"/>
      <c r="B117" s="8"/>
      <c r="C117" s="8"/>
      <c r="D117" s="8"/>
      <c r="E117" s="8"/>
      <c r="F117" s="9"/>
      <c r="H117" s="9"/>
      <c r="I117" s="9"/>
      <c r="J117" s="8"/>
      <c r="K117" s="8"/>
      <c r="L117" s="8"/>
      <c r="M117" s="89"/>
      <c r="N117" s="8"/>
      <c r="O117" s="8"/>
      <c r="P117" s="86"/>
      <c r="Q117" s="8"/>
    </row>
    <row r="120" spans="1:17" ht="15">
      <c r="A120" s="8"/>
      <c r="B120" s="8"/>
      <c r="C120" s="8"/>
      <c r="D120" s="8"/>
      <c r="E120" s="8"/>
      <c r="F120" s="9"/>
      <c r="H120" s="9"/>
      <c r="I120" s="9"/>
      <c r="J120" s="8"/>
      <c r="K120" s="8"/>
      <c r="L120" s="8"/>
      <c r="M120" s="89"/>
      <c r="N120" s="8"/>
      <c r="O120" s="8"/>
      <c r="P120" s="86"/>
      <c r="Q120" s="8"/>
    </row>
    <row r="124" spans="1:17" ht="15">
      <c r="A124" s="8"/>
      <c r="B124" s="8"/>
      <c r="C124" s="8"/>
      <c r="D124" s="8"/>
      <c r="E124" s="8"/>
      <c r="F124" s="9"/>
      <c r="H124" s="9"/>
      <c r="I124" s="9"/>
      <c r="J124" s="8"/>
      <c r="K124" s="8"/>
      <c r="L124" s="8"/>
      <c r="M124" s="89"/>
      <c r="N124" s="8"/>
      <c r="O124" s="8"/>
      <c r="P124" s="86"/>
      <c r="Q124" s="8"/>
    </row>
  </sheetData>
  <sheetProtection/>
  <autoFilter ref="A7:R7"/>
  <mergeCells count="22">
    <mergeCell ref="I3:I6"/>
    <mergeCell ref="D4:D6"/>
    <mergeCell ref="F4:F6"/>
    <mergeCell ref="E4:E6"/>
    <mergeCell ref="M3:M6"/>
    <mergeCell ref="G3:G6"/>
    <mergeCell ref="A1:R1"/>
    <mergeCell ref="N3:N6"/>
    <mergeCell ref="A3:A6"/>
    <mergeCell ref="H3:H6"/>
    <mergeCell ref="A2:R2"/>
    <mergeCell ref="C3:F3"/>
    <mergeCell ref="C4:C6"/>
    <mergeCell ref="Q4:Q6"/>
    <mergeCell ref="R4:R6"/>
    <mergeCell ref="P3:R3"/>
    <mergeCell ref="P4:P6"/>
    <mergeCell ref="J4:J6"/>
    <mergeCell ref="J3:L3"/>
    <mergeCell ref="K4:K6"/>
    <mergeCell ref="L4:L6"/>
    <mergeCell ref="O3:O6"/>
  </mergeCells>
  <dataValidations count="3">
    <dataValidation type="list" allowBlank="1" showInputMessage="1" showErrorMessage="1" sqref="N7:Q7">
      <formula1>'11.1'!#REF!</formula1>
    </dataValidation>
    <dataValidation type="list" allowBlank="1" showInputMessage="1" showErrorMessage="1" sqref="B8:B99">
      <formula1>$B$4:$B$6</formula1>
    </dataValidation>
    <dataValidation type="list" allowBlank="1" showInputMessage="1" showErrorMessage="1" sqref="B7:I7">
      <formula1>$B$5:$B$6</formula1>
    </dataValidation>
  </dataValidations>
  <hyperlinks>
    <hyperlink ref="Q24" r:id="rId1" display="http://www.yarregion.ru/depts/depfin/default.aspx"/>
    <hyperlink ref="Q28" r:id="rId2" display="http://www.minfin.rkomi.ru/"/>
    <hyperlink ref="Q54" r:id="rId3" display="http://www.mfsk.ru"/>
    <hyperlink ref="Q62" r:id="rId4" display="http://mfin.permkrai.ru/"/>
    <hyperlink ref="Q64" r:id="rId5" display="http://mf.nnov.ru/"/>
    <hyperlink ref="Q68" r:id="rId6" display="http://www.saratov.gov.ru/gov/auth/minfin/"/>
    <hyperlink ref="Q72" r:id="rId7" display="http://minfin.midural.ru/"/>
    <hyperlink ref="Q76" r:id="rId8" display="http://www.yamalfin.ru/"/>
    <hyperlink ref="Q89" r:id="rId9" display="http://www.findep.org/"/>
    <hyperlink ref="Q91" r:id="rId10" display="http://minfin.sakha.gov.ru/"/>
    <hyperlink ref="Q9" r:id="rId11" display="http://ns.bryanskoblfin.ru/Show/Category/?ItemId=26"/>
    <hyperlink ref="Q34" r:id="rId12" display="http://www.novkfo.ru/"/>
    <hyperlink ref="Q10" r:id="rId13" display="http://dtf.avo.ru/"/>
    <hyperlink ref="Q13" r:id="rId14" display="http://www.admoblkaluga.ru/sub/finan/"/>
    <hyperlink ref="Q19" r:id="rId15" display="http://minfin.ryazangov.ru/"/>
    <hyperlink ref="Q17" r:id="rId16" display="http://mf.mosreg.ru/"/>
    <hyperlink ref="Q18" r:id="rId17" display="http://orel-region.ru/index.php?head=20&amp;part=25"/>
    <hyperlink ref="Q93" r:id="rId18" display="http://primorsky.ru/authorities/executive-agencies/departments/finance/"/>
    <hyperlink ref="Q14" r:id="rId19" display="http://depfin.adm44.ru/index.aspx"/>
    <hyperlink ref="Q81" r:id="rId20" display="http://www.r-19.ru/authorities/ministry-of-finance-of-the-republic-of-khakassia/common/"/>
    <hyperlink ref="Q61" r:id="rId21" display="http://gov.cap.ru/?gov_id=22"/>
    <hyperlink ref="Q8" r:id="rId22" display="http://beldepfin.ru/"/>
    <hyperlink ref="Q16" r:id="rId23" display="http://www.admlip.ru/economy/finances/"/>
    <hyperlink ref="Q21" r:id="rId24" display="http://fin.tmbreg.ru/"/>
    <hyperlink ref="Q42" r:id="rId25" display="http://minfinkubani.ru/"/>
    <hyperlink ref="Q43" r:id="rId26" display="https://minfin.astrobl.ru/node"/>
    <hyperlink ref="Q51" r:id="rId27" display="http://minfin09.ru/"/>
    <hyperlink ref="Q53" r:id="rId28" display="http://www.minfinchr.ru/"/>
    <hyperlink ref="Q56" r:id="rId29" display="https://minfin.bashkortostan.ru/"/>
    <hyperlink ref="Q60" r:id="rId30" display="http://mfur.ru/"/>
    <hyperlink ref="Q69" r:id="rId31" display="http://ufo.ulntc.ru/"/>
    <hyperlink ref="Q11" r:id="rId32" display="http://www.gfu.vrn.ru/"/>
    <hyperlink ref="Q12" r:id="rId33" display="http://df.ivanovoobl.ru/"/>
    <hyperlink ref="Q15" r:id="rId34" display="http://adm.rkursk.ru/index.php?id=37"/>
    <hyperlink ref="Q20" r:id="rId35" display="http://www.finsmol.ru/start"/>
    <hyperlink ref="Q23" r:id="rId36" display="http://minfin.tularegion.ru/"/>
    <hyperlink ref="Q25" r:id="rId37" display="http://findep.mos.ru/"/>
    <hyperlink ref="Q30" r:id="rId38" display="http://www.df35.ru/"/>
    <hyperlink ref="Q32" r:id="rId39" display="http://finance.lenobl.ru/"/>
    <hyperlink ref="Q35" r:id="rId40" display="http://finance.pskov.ru/"/>
    <hyperlink ref="Q36" r:id="rId41" display="http://www.fincom.spb.ru/cf/main.htm"/>
    <hyperlink ref="Q37" r:id="rId42" display="http://dfei.adm-nao.ru/"/>
    <hyperlink ref="Q39" r:id="rId43" display="http://minfin01-maykop.ru/Menu/Page/1"/>
    <hyperlink ref="Q48" r:id="rId44" display="http://minfin.e-dag.ru/"/>
    <hyperlink ref="Q49" r:id="rId45" display="http://www.mfri.ru/"/>
    <hyperlink ref="Q57" r:id="rId46" display="http://mari-el.gov.ru/minfin/Pages/main.aspx"/>
    <hyperlink ref="Q59" r:id="rId47" display="http://minfin.tatarstan.ru/"/>
    <hyperlink ref="Q63" r:id="rId48" display="http://www.minfin.kirov.ru/"/>
    <hyperlink ref="Q71" r:id="rId49" display="http://www.finupr.kurganobl.ru/"/>
    <hyperlink ref="Q74" r:id="rId50" display="http://www.minfin74.ru/"/>
    <hyperlink ref="Q75" r:id="rId51" display="http://www.depfin.admhmao.ru/"/>
    <hyperlink ref="Q80" r:id="rId52" display="http://www.minfintuva.ru/"/>
    <hyperlink ref="Q82" r:id="rId53" display="http://fin22.ru/"/>
    <hyperlink ref="Q83" r:id="rId54" display="http://минфин.забайкальскийкрай.рф/"/>
    <hyperlink ref="Q84" r:id="rId55" display="http://minfin.krskstate.ru/"/>
    <hyperlink ref="Q87" r:id="rId56" display="http://www.mfnso.nso.ru/"/>
    <hyperlink ref="Q92" r:id="rId57" display="http://www.kamgov.ru/minfin"/>
    <hyperlink ref="R34" r:id="rId58" display="http://portal.novkfo.ru/Show/Reception"/>
    <hyperlink ref="R79" r:id="rId59" display="http://budget.govrb.ru/ebudget/Menu/Page/1"/>
    <hyperlink ref="R89" r:id="rId60" display="http://open.findep.org/ (не загружается)"/>
    <hyperlink ref="R78" r:id="rId61" display="http://www.open.minfin-altai.ru/"/>
    <hyperlink ref="R25" r:id="rId62" display="http://budget.mos.ru/"/>
    <hyperlink ref="R68" r:id="rId63" display="http://saratov.ifinmon.ru/"/>
    <hyperlink ref="R85" r:id="rId64" display="http://openbudget.gfu.ru/"/>
    <hyperlink ref="R88" r:id="rId65" display="http://budget.omsk.ifinmon.ru/"/>
    <hyperlink ref="R96" r:id="rId66" display="http://iis.minfin.49gov.ru/ebudget/Show/Content/51?ItemId=59"/>
    <hyperlink ref="R97" r:id="rId67" display="http://openbudget.sakhminfin.ru/Menu/Page/272"/>
    <hyperlink ref="R23" r:id="rId68" display="http://dfto.ru/"/>
    <hyperlink ref="R32" r:id="rId69" display="http://budget.lenobl.ru/new/"/>
    <hyperlink ref="R44" r:id="rId70" display="http://www.minfin34.ru/"/>
    <hyperlink ref="R45" r:id="rId71" display="http://minfin.donland.ru:8088/"/>
    <hyperlink ref="R48" r:id="rId72" display="http://portal.minfinrd.ru/Menu/Page/1"/>
    <hyperlink ref="R62" r:id="rId73" display="http://budget.permkrai.ru/"/>
    <hyperlink ref="R72" r:id="rId74" display="http://info.mfural.ru/ebudget/Menu/Page/1"/>
    <hyperlink ref="R76" r:id="rId75" display="http://monitoring.yanao.ru/yamal/index.php?option=com_content&amp;view=article&amp;id=299&amp;Itemid=717"/>
    <hyperlink ref="R91" r:id="rId76" display="http://budget.sakha.gov.ru/ebudget/Menu/Page/215"/>
    <hyperlink ref="R92" r:id="rId77" display="http://openbudget.kamgov.ru/ (не загружается)"/>
    <hyperlink ref="R16" r:id="rId78" display="http://ufin48.ru/Menu/Page/1"/>
    <hyperlink ref="R33" r:id="rId79" display="http://b4u.gov-murman.ru/index.php#idMenu=1"/>
    <hyperlink ref="P8" r:id="rId80" display="http://www.belksp.ru/"/>
    <hyperlink ref="P14" r:id="rId81" display="http://kspkostroma.ru/"/>
    <hyperlink ref="P17" r:id="rId82" display="http://ksp.mosreg.ru/"/>
    <hyperlink ref="O21" r:id="rId83" display="http://ksp.tmbreg.ru/18/20.html"/>
    <hyperlink ref="O24" r:id="rId84" display="http://www.kspalata76.yarregion.ru/Info/Plan.html"/>
    <hyperlink ref="O16" r:id="rId85" display="http://www.ksp48.ru/detksp/plan/"/>
    <hyperlink ref="O28" r:id="rId86" display="http://ksp.rkomi.ru/left/deyat/plans/"/>
    <hyperlink ref="O48" r:id="rId87" display="http://www.spdag.ru/activities"/>
    <hyperlink ref="O60" r:id="rId88" display="http://www.gkk.udmurt.ru/inspections/plan/"/>
    <hyperlink ref="O74" r:id="rId89" display="http://www.ksp74.ru/document.php?name=Plan_16"/>
    <hyperlink ref="O75" r:id="rId90" display="http://www.sphmao.ru/about/activities/planning.php"/>
    <hyperlink ref="O83" r:id="rId91" display="http://kspzab.ru/plan_of_action/"/>
    <hyperlink ref="O8" r:id="rId92" display="http://belksp.ru/"/>
    <hyperlink ref="O11" r:id="rId93" display="http://www.ksp-vrn.ru/activity/activity1"/>
    <hyperlink ref="P11" r:id="rId94" display="http://www.ksp-vrn.ru/"/>
    <hyperlink ref="O12" r:id="rId95" display="http://ksp37.ru/plan.aspx"/>
    <hyperlink ref="P12" r:id="rId96" display="http://ksp37.ru/"/>
    <hyperlink ref="O13" r:id="rId97" display="http://www.admoblkaluga.ru/sub/control_palata/activities/2016/"/>
    <hyperlink ref="P13" r:id="rId98" display="http://www.admoblkaluga.ru/sub/control_palata/"/>
    <hyperlink ref="O14" r:id="rId99" display="http://kspkostroma.ru/deyatelnost/plany/god2016"/>
    <hyperlink ref="O15" r:id="rId100" display="http://ksp46.ru/work/arrangements/"/>
    <hyperlink ref="P15" r:id="rId101" display="http://ksp46.ru/"/>
    <hyperlink ref="R17" r:id="rId102" display="http://budget.mosreg.ru/"/>
    <hyperlink ref="O17" r:id="rId103" display="http://ksp.mosreg.ru/content/plan-raboty"/>
    <hyperlink ref="O18" r:id="rId104" display="http://www.ksp-orel.ru/plan-raboty/"/>
    <hyperlink ref="P18" r:id="rId105" display="http://www.ksp-orel.ru/"/>
    <hyperlink ref="O19" r:id="rId106" display="http://www.ksp62.ru/functions/plan/"/>
    <hyperlink ref="O20" r:id="rId107" display="http://ksp67.ru/index.php/deyatelnost/plany-rabot/plan-raboty-2016"/>
    <hyperlink ref="P20" r:id="rId108" display="http://ksp67.ru/"/>
    <hyperlink ref="Q22" r:id="rId109" display="http://www.tverfin.ru/"/>
    <hyperlink ref="R22" r:id="rId110" display="http://portal.tverfin.ru/portal/Menu/Page/24"/>
    <hyperlink ref="O22" r:id="rId111" display="http://kspto.ru/index.php/act/plans/2016"/>
    <hyperlink ref="P22" r:id="rId112" display="http://kspto.ru/"/>
    <hyperlink ref="O23" r:id="rId113" display="http://www.sptulobl.ru/activities/plan/"/>
    <hyperlink ref="P24" r:id="rId114" display="http://www.kspalata76.yarregion.ru/"/>
    <hyperlink ref="O25" r:id="rId115" display="http://www.ksp.mos.ru/ru/work/work_plan_year/work_plan_2016/index.php"/>
    <hyperlink ref="P25" r:id="rId116" display="http://www.ksp.mos.ru/"/>
    <hyperlink ref="O27" r:id="rId117" display="http://ksp.karelia.ru/index.php?option=com_content&amp;view=article&amp;id=59&amp;Itemid=38"/>
    <hyperlink ref="P27" r:id="rId118" display="http://ksp.karelia.ru/index.php?option=com_content&amp;view=frontpage&amp;Itemid=1"/>
    <hyperlink ref="O10" r:id="rId119" display="http://www.spvo.ru/activity/plans.html"/>
    <hyperlink ref="P28" r:id="rId120" display="http://ksp.rkomi.ru/"/>
    <hyperlink ref="O29" r:id="rId121" display="http://kspao.ru/Activities/PlansOfActivities/"/>
    <hyperlink ref="P29" r:id="rId122" display="http://kspao.ru/"/>
    <hyperlink ref="P30" r:id="rId123" display="http://www.kspvo.ru/"/>
    <hyperlink ref="O31" r:id="rId124" display="http://ksp39.ru/index.php?option=com_content&amp;view=category&amp;id=41&amp;Itemid=81"/>
    <hyperlink ref="P31" r:id="rId125" display="http://ksp39.ru/"/>
    <hyperlink ref="O32" r:id="rId126" display="http://www.ksplo.ru/plan_2016"/>
    <hyperlink ref="P32" r:id="rId127" display="http://www.ksplo.ru/"/>
    <hyperlink ref="O33" r:id="rId128" display="http://www.kspmo.ru/?view=plan"/>
    <hyperlink ref="P33" r:id="rId129" display="http://www.kspmo.ru/"/>
    <hyperlink ref="O34" r:id="rId130" display="http://spno.nov.ru/index.php?option=com_content&amp;task=view&amp;id=280"/>
    <hyperlink ref="P34" r:id="rId131" display="http://spno.nov.ru/"/>
    <hyperlink ref="O35" r:id="rId132" display="http://www.sp-po.ru/activity/control/"/>
    <hyperlink ref="P36" r:id="rId133" display="http://ksp.org.ru/"/>
    <hyperlink ref="O39" r:id="rId134" display="http://kspra.ru/page.php?id=26"/>
    <hyperlink ref="P39" r:id="rId135" display="http://kspra.ru/page.php?id=1"/>
    <hyperlink ref="O40" r:id="rId136" display="http://ksp.kalmregion.ru/plans.htm"/>
    <hyperlink ref="P40" r:id="rId137" display="http://ksp.kalmregion.ru/index.htm"/>
    <hyperlink ref="O41" r:id="rId138" display="http://sp-rc.ru/%D0%B4%D0%B5%D1%8F%D1%82%D0%B5%D0%BB%D1%8C%D0%BD%D0%BE%D1%81%D1%82%D1%8C/%D0%BF%D0%BB%D0%B0%D0%BD%D1%8B-%D0%B4%D0%B5%D1%8F%D1%82%D0%B5%D0%BB%D1%8C%D0%BD%D0%BE%D1%81%D1%82%D0%B8/"/>
    <hyperlink ref="P41" r:id="rId139" display="http://sp-rc.ru/"/>
    <hyperlink ref="P43" r:id="rId140" display="http://ksp-ao.ru/"/>
    <hyperlink ref="O43" r:id="rId141" display="http://ksp-ao.ru/flats_sold/plans_work/"/>
    <hyperlink ref="P44" r:id="rId142" display="http://www.ksp34.ru/"/>
    <hyperlink ref="P45" r:id="rId143" display="http://www.ksp61.ru/"/>
    <hyperlink ref="O46" r:id="rId144" display="http://kspsev.ru/index6.html"/>
    <hyperlink ref="P48" r:id="rId145" display="http://www.spdag.ru/"/>
    <hyperlink ref="O49" r:id="rId146" display="http://kspri.ru/index.php/plan-raboty"/>
    <hyperlink ref="P49" r:id="rId147" display="http://kspri.ru/"/>
    <hyperlink ref="P50" r:id="rId148" display="http://www.kspkbr.ru/"/>
    <hyperlink ref="O51" r:id="rId149" display="http://www.kspkchr.ru/page/page64.html"/>
    <hyperlink ref="P54" r:id="rId150" display="http://kspstav.ru/"/>
    <hyperlink ref="O54" r:id="rId151" display="http://kspstav.ru/content/plan-raboty-ksp-sk"/>
    <hyperlink ref="O57" r:id="rId152" display="http://марийэл.рф/gsp/Pages/plans.aspx"/>
    <hyperlink ref="O58" r:id="rId153" display="http://www.sp.e-mordovia.ru/plan-raboty.html"/>
    <hyperlink ref="P58" r:id="rId154" display="http://www.sp.e-mordovia.ru/"/>
    <hyperlink ref="O59" r:id="rId155" display="http://www.sprt.tatar/articles/6/68/90"/>
    <hyperlink ref="P60" r:id="rId156" display="http://www.gkk.udmurt.ru/"/>
    <hyperlink ref="R61" r:id="rId157" display="http://budget.cap.ru/Menu/Page/1"/>
    <hyperlink ref="O61" r:id="rId158" display="http://gov.cap.ru/SiteMap.aspx?gov_id=108&amp;id=85747"/>
    <hyperlink ref="O62" r:id="rId159" display="http://ksppk.ru/index.php/otkrytye-dannye/plan-raboty"/>
    <hyperlink ref="P62" r:id="rId160" display="http://ksppk.ru/"/>
    <hyperlink ref="P63" r:id="rId161" display="http://www.ksp43.ru/"/>
    <hyperlink ref="O63" r:id="rId162" display="http://www.ksp43.ru/work-plans"/>
    <hyperlink ref="R64" r:id="rId163" display="http://mf.nnov.ru:8025/"/>
    <hyperlink ref="O64" r:id="rId164" display="http://ksp.r52.ru/ru/9/271/"/>
    <hyperlink ref="Q65" r:id="rId165" display="http://minfin.orb.ru/"/>
    <hyperlink ref="O65" r:id="rId166" display="http://sp.orb.ru/pages/activity/plan.html"/>
    <hyperlink ref="P65" r:id="rId167" display="http://sp.orb.ru/"/>
    <hyperlink ref="O66" r:id="rId168" display="http://sp-penza.ru/the-activities-of-the-chamber/work-plan/"/>
    <hyperlink ref="P66" r:id="rId169" display="http://sp-penza.ru/"/>
    <hyperlink ref="P51" r:id="rId170" display="http://www.kspkchr.ru/"/>
    <hyperlink ref="P42" r:id="rId171" display="http://www.kspkuban.ru/"/>
    <hyperlink ref="P37" r:id="rId172" display="http://xn--80azebj.xn--p1ai/"/>
    <hyperlink ref="O37" r:id="rId173" display="http://xn--80azebj.xn--p1ai/index1-3.html"/>
    <hyperlink ref="P35" r:id="rId174" display="http://www.sp-po.ru/"/>
    <hyperlink ref="P19" r:id="rId175" display="http://www.ksp62.ru/"/>
    <hyperlink ref="P67" r:id="rId176" display="http://sp.samregion.ru/"/>
    <hyperlink ref="P68" r:id="rId177" display="http://spso.ucoz.ru/"/>
    <hyperlink ref="O69" r:id="rId178" display="http://spuo.ru/activity/plan/"/>
    <hyperlink ref="P69" r:id="rId179" display="http://spuo.ru/"/>
    <hyperlink ref="O71" r:id="rId180" display="http://kspkurgan.ru/plan"/>
    <hyperlink ref="O72" r:id="rId181" display="http://spso66.ru/deyatelnost/plan-raboty-schetnoj-palaty/"/>
    <hyperlink ref="P72" r:id="rId182" display="http://spso66.ru/"/>
    <hyperlink ref="O73" r:id="rId183" display="http://rfspto.ru/?page_id=1119"/>
    <hyperlink ref="P73" r:id="rId184" display="http://rfspto.ru/"/>
    <hyperlink ref="P74" r:id="rId185" display="http://www.ksp74.ru/"/>
    <hyperlink ref="O76" r:id="rId186" display="https://spyanao.ru/deyatelnost/planyi-rabotyi-schetnoj-palatyi/"/>
    <hyperlink ref="Q78" r:id="rId187" display="http://www.minfin-altai.ru/"/>
    <hyperlink ref="O78" r:id="rId188" display="http://ksp04.ru/deyatelnost/plan-raboty-na-god"/>
    <hyperlink ref="P78" r:id="rId189" display="http://ksp04.ru/"/>
    <hyperlink ref="P79" r:id="rId190" display="http://sp03.ru/"/>
    <hyperlink ref="O79" r:id="rId191" display="http://sp03.ru/work/3"/>
    <hyperlink ref="O80" r:id="rId192" display="http://sprt17.ru/?cat=8"/>
    <hyperlink ref="P80" r:id="rId193" display="http://sprt17.ru/"/>
    <hyperlink ref="O81" r:id="rId194" display="http://www.ksp19.ru/worck_p.html"/>
    <hyperlink ref="P82" r:id="rId195" display="http://www.ach22.ru/"/>
    <hyperlink ref="P83" r:id="rId196" display="http://kspzab.ru/"/>
    <hyperlink ref="P84" r:id="rId197" display="http://spkrk.ru/index.php"/>
    <hyperlink ref="O84" r:id="rId198" display="http://spkrk.ru/index.php?option=com_content&amp;view=article&amp;id=16&amp;Itemid=17"/>
    <hyperlink ref="P85" r:id="rId199" display="http://irksp.ru/"/>
    <hyperlink ref="P86" r:id="rId200" display="http://kspko.ru/"/>
    <hyperlink ref="O87" r:id="rId201" display="http://www.ksp.nso.ru/page/30"/>
    <hyperlink ref="P88" r:id="rId202" display="http://www.kspomskobl.ru/"/>
    <hyperlink ref="O89" r:id="rId203" display="http://audit.tomsk.ru/deyatelnost/plan_rabot/plan-raboty-2016/"/>
    <hyperlink ref="O91" r:id="rId204" display="https://schetnaja-palata.sakha.gov.ru/Plan-raboti"/>
    <hyperlink ref="P91" r:id="rId205" display="https://schetnaja-palata.sakha.gov.ru/Plan-raboti"/>
    <hyperlink ref="O92" r:id="rId206" display="http://ksp41.ru/deyatelnost-ksp/plan-raboty/file/135-plan-na-2016-god"/>
    <hyperlink ref="O93" r:id="rId207" display="http://ksp25.ru/working/2016_god/"/>
    <hyperlink ref="P93" r:id="rId208" display="http://ksp25.ru/"/>
    <hyperlink ref="R94" r:id="rId209" display="https://minfin.khabkrai.ru/forum/"/>
    <hyperlink ref="P94" r:id="rId210" display="http://ksp27.ru/"/>
    <hyperlink ref="O94" r:id="rId211" display="http://ksp27.ru/workplans"/>
    <hyperlink ref="O95" r:id="rId212" display="http://ksp-amur.ru/year_plan/"/>
    <hyperlink ref="P95" r:id="rId213" display="http://ksp-amur.ru/"/>
    <hyperlink ref="P96" r:id="rId214" display="http://spmagadan.ru/"/>
    <hyperlink ref="Q96" r:id="rId215" display="http://minfin.49gov.ru/"/>
    <hyperlink ref="P97" r:id="rId216" display="http://spsakh.ru/"/>
    <hyperlink ref="O36" r:id="rId217" display="http://ksp.org.ru/rubric/153/na-2016-god"/>
    <hyperlink ref="P9" r:id="rId218" display="http://www.kspbo.ru/"/>
    <hyperlink ref="P10" r:id="rId219" display="http://www.spvo.ru/"/>
    <hyperlink ref="R14" r:id="rId220" display="http://nb44.ru/"/>
    <hyperlink ref="P21" r:id="rId221" display="http://ksp.tmbreg.ru/"/>
    <hyperlink ref="O30" r:id="rId222" display="http://www.kspvo.ru/activitiesp/arrangement/"/>
    <hyperlink ref="O42" r:id="rId223" display="http://www.kspkuban.ru/catalog/?ctg_id=709"/>
    <hyperlink ref="Q50" r:id="rId224" display="http://pravitelstvo.kbr.ru/oigv/minfin/poleznye_ssylki.php"/>
    <hyperlink ref="P53" r:id="rId225" display="http://spchr.ru/"/>
    <hyperlink ref="P71" r:id="rId226" display="http://kspkurgan.ru/"/>
    <hyperlink ref="P75" r:id="rId227" display="http://www.sphmao.ru/"/>
    <hyperlink ref="Q79" r:id="rId228" display="http://минфинрб.рф/"/>
    <hyperlink ref="R80" r:id="rId229" display="http://budget17.ru/# (не актуализируется)"/>
    <hyperlink ref="P81" r:id="rId230" display="http://www.ksp19.ru/"/>
    <hyperlink ref="Q45" r:id="rId231" display="http://www.minfin.donland.ru/"/>
    <hyperlink ref="Q27" r:id="rId232" display="http://minfin.karelia.ru/vopros-otvet/"/>
    <hyperlink ref="P92" r:id="rId233" display="http://ksp41.ru/"/>
    <hyperlink ref="Q29" r:id="rId234" display="http://dvinaland.ru/-c5otv0t5"/>
    <hyperlink ref="Q86" r:id="rId235" display="http://www.ofukem.ru/content/view/2424/179/"/>
    <hyperlink ref="Q94" r:id="rId236" display="https://minfin.khabkrai.ru/portal/Menu/Page/1"/>
    <hyperlink ref="Q97" r:id="rId237" display="http://sakhminfin.ru/"/>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42" r:id="rId238"/>
  <headerFooter>
    <oddFooter>&amp;C&amp;"Times New Roman,обычный"&amp;8&amp;A&amp;R&amp;P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125"/>
  <sheetViews>
    <sheetView zoomScalePageLayoutView="0" workbookViewId="0" topLeftCell="H1">
      <pane ySplit="8" topLeftCell="A9" activePane="bottomLeft" state="frozen"/>
      <selection pane="topLeft" activeCell="A1" sqref="A1"/>
      <selection pane="bottomLeft" activeCell="P94" sqref="P94"/>
    </sheetView>
  </sheetViews>
  <sheetFormatPr defaultColWidth="8.8515625" defaultRowHeight="15"/>
  <cols>
    <col min="1" max="1" width="33.421875" style="3" customWidth="1"/>
    <col min="2" max="2" width="56.8515625" style="3" customWidth="1"/>
    <col min="3" max="3" width="6.7109375" style="3" customWidth="1"/>
    <col min="4" max="5" width="5.7109375" style="3" customWidth="1"/>
    <col min="6" max="6" width="6.7109375" style="10" customWidth="1"/>
    <col min="7" max="7" width="12.7109375" style="78" customWidth="1"/>
    <col min="8" max="8" width="11.57421875" style="10" customWidth="1"/>
    <col min="9" max="9" width="12.8515625" style="3" customWidth="1"/>
    <col min="10" max="10" width="12.57421875" style="3" customWidth="1"/>
    <col min="11" max="11" width="12.28125" style="3" customWidth="1"/>
    <col min="12" max="13" width="14.140625" style="3" customWidth="1"/>
    <col min="14" max="14" width="14.8515625" style="3" customWidth="1"/>
    <col min="15" max="15" width="17.00390625" style="3" customWidth="1"/>
    <col min="16" max="16" width="22.140625" style="85" customWidth="1"/>
    <col min="17" max="17" width="22.7109375" style="85" customWidth="1"/>
    <col min="18" max="16384" width="8.8515625" style="1" customWidth="1"/>
  </cols>
  <sheetData>
    <row r="1" spans="1:17" s="5" customFormat="1" ht="29.25" customHeight="1">
      <c r="A1" s="135" t="s">
        <v>155</v>
      </c>
      <c r="B1" s="135"/>
      <c r="C1" s="135"/>
      <c r="D1" s="135"/>
      <c r="E1" s="135"/>
      <c r="F1" s="135"/>
      <c r="G1" s="135"/>
      <c r="H1" s="135"/>
      <c r="I1" s="135"/>
      <c r="J1" s="135"/>
      <c r="K1" s="135"/>
      <c r="L1" s="135"/>
      <c r="M1" s="135"/>
      <c r="N1" s="135"/>
      <c r="O1" s="135"/>
      <c r="P1" s="135"/>
      <c r="Q1" s="135"/>
    </row>
    <row r="2" spans="1:17" s="5" customFormat="1" ht="21.75" customHeight="1">
      <c r="A2" s="141" t="s">
        <v>717</v>
      </c>
      <c r="B2" s="148"/>
      <c r="C2" s="148"/>
      <c r="D2" s="148"/>
      <c r="E2" s="148"/>
      <c r="F2" s="148"/>
      <c r="G2" s="148"/>
      <c r="H2" s="148"/>
      <c r="I2" s="148"/>
      <c r="J2" s="148"/>
      <c r="K2" s="148"/>
      <c r="L2" s="148"/>
      <c r="M2" s="148"/>
      <c r="N2" s="148"/>
      <c r="O2" s="148"/>
      <c r="P2" s="148"/>
      <c r="Q2" s="148"/>
    </row>
    <row r="3" spans="1:17" ht="67.5" customHeight="1">
      <c r="A3" s="137" t="s">
        <v>102</v>
      </c>
      <c r="B3" s="101" t="s">
        <v>156</v>
      </c>
      <c r="C3" s="143" t="s">
        <v>142</v>
      </c>
      <c r="D3" s="144"/>
      <c r="E3" s="144"/>
      <c r="F3" s="144"/>
      <c r="G3" s="102" t="s">
        <v>166</v>
      </c>
      <c r="H3" s="137" t="s">
        <v>167</v>
      </c>
      <c r="I3" s="137" t="s">
        <v>165</v>
      </c>
      <c r="J3" s="137" t="s">
        <v>448</v>
      </c>
      <c r="K3" s="129" t="s">
        <v>168</v>
      </c>
      <c r="L3" s="130"/>
      <c r="M3" s="130"/>
      <c r="N3" s="130"/>
      <c r="O3" s="137" t="s">
        <v>152</v>
      </c>
      <c r="P3" s="137" t="s">
        <v>110</v>
      </c>
      <c r="Q3" s="137" t="s">
        <v>95</v>
      </c>
    </row>
    <row r="4" spans="1:17" ht="40.5" customHeight="1">
      <c r="A4" s="138"/>
      <c r="B4" s="31" t="s">
        <v>157</v>
      </c>
      <c r="C4" s="137" t="s">
        <v>98</v>
      </c>
      <c r="D4" s="137" t="s">
        <v>111</v>
      </c>
      <c r="E4" s="137" t="s">
        <v>112</v>
      </c>
      <c r="F4" s="145" t="s">
        <v>103</v>
      </c>
      <c r="G4" s="149" t="s">
        <v>115</v>
      </c>
      <c r="H4" s="138"/>
      <c r="I4" s="139"/>
      <c r="J4" s="139"/>
      <c r="K4" s="129" t="s">
        <v>161</v>
      </c>
      <c r="L4" s="129" t="s">
        <v>162</v>
      </c>
      <c r="M4" s="129" t="s">
        <v>163</v>
      </c>
      <c r="N4" s="129" t="s">
        <v>164</v>
      </c>
      <c r="O4" s="139"/>
      <c r="P4" s="138"/>
      <c r="Q4" s="138"/>
    </row>
    <row r="5" spans="1:17" ht="39" customHeight="1">
      <c r="A5" s="139"/>
      <c r="B5" s="31" t="s">
        <v>158</v>
      </c>
      <c r="C5" s="139"/>
      <c r="D5" s="139"/>
      <c r="E5" s="139"/>
      <c r="F5" s="146"/>
      <c r="G5" s="150"/>
      <c r="H5" s="139"/>
      <c r="I5" s="139"/>
      <c r="J5" s="139"/>
      <c r="K5" s="130"/>
      <c r="L5" s="130"/>
      <c r="M5" s="130"/>
      <c r="N5" s="130"/>
      <c r="O5" s="139"/>
      <c r="P5" s="139"/>
      <c r="Q5" s="139"/>
    </row>
    <row r="6" spans="1:17" ht="42" customHeight="1">
      <c r="A6" s="139"/>
      <c r="B6" s="31" t="s">
        <v>159</v>
      </c>
      <c r="C6" s="139"/>
      <c r="D6" s="139"/>
      <c r="E6" s="139"/>
      <c r="F6" s="146"/>
      <c r="G6" s="150"/>
      <c r="H6" s="139"/>
      <c r="I6" s="139"/>
      <c r="J6" s="139"/>
      <c r="K6" s="130"/>
      <c r="L6" s="130"/>
      <c r="M6" s="130"/>
      <c r="N6" s="130"/>
      <c r="O6" s="139"/>
      <c r="P6" s="139"/>
      <c r="Q6" s="139"/>
    </row>
    <row r="7" spans="1:17" s="6" customFormat="1" ht="18.75" customHeight="1">
      <c r="A7" s="140"/>
      <c r="B7" s="31" t="s">
        <v>160</v>
      </c>
      <c r="C7" s="140"/>
      <c r="D7" s="140"/>
      <c r="E7" s="140"/>
      <c r="F7" s="147"/>
      <c r="G7" s="150"/>
      <c r="H7" s="140"/>
      <c r="I7" s="140"/>
      <c r="J7" s="140"/>
      <c r="K7" s="130"/>
      <c r="L7" s="130"/>
      <c r="M7" s="130"/>
      <c r="N7" s="130"/>
      <c r="O7" s="140"/>
      <c r="P7" s="140"/>
      <c r="Q7" s="140"/>
    </row>
    <row r="8" spans="1:17" s="7" customFormat="1" ht="15.75" customHeight="1">
      <c r="A8" s="20" t="s">
        <v>0</v>
      </c>
      <c r="B8" s="21"/>
      <c r="C8" s="21"/>
      <c r="D8" s="21"/>
      <c r="E8" s="21"/>
      <c r="F8" s="21"/>
      <c r="G8" s="75"/>
      <c r="H8" s="21"/>
      <c r="I8" s="80"/>
      <c r="J8" s="80"/>
      <c r="K8" s="21"/>
      <c r="L8" s="21"/>
      <c r="M8" s="21"/>
      <c r="N8" s="21"/>
      <c r="O8" s="21"/>
      <c r="P8" s="20"/>
      <c r="Q8" s="20"/>
    </row>
    <row r="9" spans="1:17" ht="15.75" customHeight="1">
      <c r="A9" s="22" t="s">
        <v>1</v>
      </c>
      <c r="B9" s="29" t="s">
        <v>159</v>
      </c>
      <c r="C9" s="38">
        <f>IF(B9="Да, информация опубликована, в том числе опубликованы сведения о принятых объектом контроля решениях и мерах по направленным ему представлениям и предписаниям",4,IF(B9="Да, информация опубликована за исключением сведений о принятых объектом контроля решениях и мерах по направленным ему представлениям и предписаниям",2,0))</f>
        <v>0</v>
      </c>
      <c r="D9" s="38"/>
      <c r="E9" s="38"/>
      <c r="F9" s="28">
        <f>C9*(1-D9)*(1-E9)</f>
        <v>0</v>
      </c>
      <c r="G9" s="91" t="s">
        <v>414</v>
      </c>
      <c r="H9" s="71" t="str">
        <f>'11.1'!H8</f>
        <v>Нет</v>
      </c>
      <c r="I9" s="79" t="s">
        <v>406</v>
      </c>
      <c r="J9" s="97" t="s">
        <v>707</v>
      </c>
      <c r="K9" s="27" t="s">
        <v>247</v>
      </c>
      <c r="L9" s="27" t="s">
        <v>298</v>
      </c>
      <c r="M9" s="27" t="s">
        <v>247</v>
      </c>
      <c r="N9" s="27" t="s">
        <v>298</v>
      </c>
      <c r="O9" s="71" t="str">
        <f>'11.1'!M8</f>
        <v>Да</v>
      </c>
      <c r="P9" s="29" t="s">
        <v>489</v>
      </c>
      <c r="Q9" s="104" t="s">
        <v>246</v>
      </c>
    </row>
    <row r="10" spans="1:17" ht="15.75" customHeight="1">
      <c r="A10" s="22" t="s">
        <v>2</v>
      </c>
      <c r="B10" s="29" t="s">
        <v>158</v>
      </c>
      <c r="C10" s="38">
        <f aca="true" t="shared" si="0" ref="C10:C73">IF(B10="Да, информация опубликована, в том числе опубликованы сведения о принятых объектом контроля решениях и мерах по направленным ему представлениям и предписаниям",4,IF(B10="Да, информация опубликована за исключением сведений о принятых объектом контроля решениях и мерах по направленным ему представлениям и предписаниям",2,0))</f>
        <v>2</v>
      </c>
      <c r="D10" s="38">
        <v>0.5</v>
      </c>
      <c r="E10" s="38">
        <v>0.5</v>
      </c>
      <c r="F10" s="28">
        <f aca="true" t="shared" si="1" ref="F10:F73">C10*(1-D10)*(1-E10)</f>
        <v>0.5</v>
      </c>
      <c r="G10" s="74">
        <v>42647</v>
      </c>
      <c r="H10" s="71" t="str">
        <f>'11.1'!H9</f>
        <v>Да</v>
      </c>
      <c r="I10" s="79">
        <v>18</v>
      </c>
      <c r="J10" s="79" t="s">
        <v>420</v>
      </c>
      <c r="K10" s="27" t="s">
        <v>247</v>
      </c>
      <c r="L10" s="27" t="s">
        <v>247</v>
      </c>
      <c r="M10" s="27" t="s">
        <v>247</v>
      </c>
      <c r="N10" s="27" t="s">
        <v>298</v>
      </c>
      <c r="O10" s="71" t="str">
        <f>'11.1'!M9</f>
        <v>Нет</v>
      </c>
      <c r="P10" s="29" t="s">
        <v>457</v>
      </c>
      <c r="Q10" s="29" t="s">
        <v>407</v>
      </c>
    </row>
    <row r="11" spans="1:17" ht="15.75" customHeight="1">
      <c r="A11" s="22" t="s">
        <v>3</v>
      </c>
      <c r="B11" s="29" t="s">
        <v>157</v>
      </c>
      <c r="C11" s="38">
        <f t="shared" si="0"/>
        <v>4</v>
      </c>
      <c r="D11" s="38"/>
      <c r="E11" s="38"/>
      <c r="F11" s="28">
        <f t="shared" si="1"/>
        <v>4</v>
      </c>
      <c r="G11" s="74">
        <v>42647</v>
      </c>
      <c r="H11" s="71" t="str">
        <f>'11.1'!H10</f>
        <v>Да</v>
      </c>
      <c r="I11" s="79">
        <v>7</v>
      </c>
      <c r="J11" s="79" t="s">
        <v>479</v>
      </c>
      <c r="K11" s="27" t="s">
        <v>247</v>
      </c>
      <c r="L11" s="27" t="s">
        <v>247</v>
      </c>
      <c r="M11" s="27" t="s">
        <v>247</v>
      </c>
      <c r="N11" s="27" t="s">
        <v>410</v>
      </c>
      <c r="O11" s="71" t="str">
        <f>'11.1'!M10</f>
        <v>Да</v>
      </c>
      <c r="P11" s="29"/>
      <c r="Q11" s="29" t="s">
        <v>411</v>
      </c>
    </row>
    <row r="12" spans="1:17" ht="15.75" customHeight="1">
      <c r="A12" s="22" t="s">
        <v>4</v>
      </c>
      <c r="B12" s="29" t="s">
        <v>160</v>
      </c>
      <c r="C12" s="38">
        <f t="shared" si="0"/>
        <v>0</v>
      </c>
      <c r="D12" s="38">
        <v>0.5</v>
      </c>
      <c r="E12" s="38"/>
      <c r="F12" s="28">
        <f t="shared" si="1"/>
        <v>0</v>
      </c>
      <c r="G12" s="74">
        <v>42647</v>
      </c>
      <c r="H12" s="71" t="str">
        <f>'11.1'!H11</f>
        <v>Да</v>
      </c>
      <c r="I12" s="79">
        <v>30</v>
      </c>
      <c r="J12" s="79">
        <v>0</v>
      </c>
      <c r="K12" s="27"/>
      <c r="L12" s="27"/>
      <c r="M12" s="27"/>
      <c r="N12" s="27"/>
      <c r="O12" s="71" t="str">
        <f>'11.1'!M11</f>
        <v>Нет</v>
      </c>
      <c r="P12" s="29" t="s">
        <v>412</v>
      </c>
      <c r="Q12" s="29" t="s">
        <v>303</v>
      </c>
    </row>
    <row r="13" spans="1:17" ht="15.75" customHeight="1">
      <c r="A13" s="22" t="s">
        <v>5</v>
      </c>
      <c r="B13" s="29" t="s">
        <v>159</v>
      </c>
      <c r="C13" s="38">
        <f t="shared" si="0"/>
        <v>0</v>
      </c>
      <c r="D13" s="38"/>
      <c r="E13" s="38"/>
      <c r="F13" s="28">
        <f t="shared" si="1"/>
        <v>0</v>
      </c>
      <c r="G13" s="74">
        <v>42647</v>
      </c>
      <c r="H13" s="71" t="str">
        <f>'11.1'!H12</f>
        <v>Нет</v>
      </c>
      <c r="I13" s="79" t="s">
        <v>406</v>
      </c>
      <c r="J13" s="79">
        <v>6</v>
      </c>
      <c r="K13" s="27" t="s">
        <v>247</v>
      </c>
      <c r="L13" s="27" t="s">
        <v>247</v>
      </c>
      <c r="M13" s="27" t="s">
        <v>409</v>
      </c>
      <c r="N13" s="27" t="s">
        <v>298</v>
      </c>
      <c r="O13" s="71" t="str">
        <f>'11.1'!M12</f>
        <v>Да</v>
      </c>
      <c r="P13" s="29" t="s">
        <v>566</v>
      </c>
      <c r="Q13" s="104" t="s">
        <v>413</v>
      </c>
    </row>
    <row r="14" spans="1:17" ht="15.75" customHeight="1">
      <c r="A14" s="22" t="s">
        <v>6</v>
      </c>
      <c r="B14" s="29" t="s">
        <v>158</v>
      </c>
      <c r="C14" s="38">
        <f t="shared" si="0"/>
        <v>2</v>
      </c>
      <c r="D14" s="38"/>
      <c r="E14" s="38">
        <v>0.5</v>
      </c>
      <c r="F14" s="28">
        <f t="shared" si="1"/>
        <v>1</v>
      </c>
      <c r="G14" s="91" t="s">
        <v>414</v>
      </c>
      <c r="H14" s="71" t="str">
        <f>'11.1'!H13</f>
        <v>Да</v>
      </c>
      <c r="I14" s="79">
        <v>30</v>
      </c>
      <c r="J14" s="79" t="s">
        <v>419</v>
      </c>
      <c r="K14" s="27" t="s">
        <v>247</v>
      </c>
      <c r="L14" s="27" t="s">
        <v>247</v>
      </c>
      <c r="M14" s="27" t="s">
        <v>247</v>
      </c>
      <c r="N14" s="27" t="s">
        <v>416</v>
      </c>
      <c r="O14" s="71" t="str">
        <f>'11.1'!M13</f>
        <v>Да</v>
      </c>
      <c r="P14" s="29" t="s">
        <v>458</v>
      </c>
      <c r="Q14" s="104" t="s">
        <v>417</v>
      </c>
    </row>
    <row r="15" spans="1:17" ht="15.75" customHeight="1">
      <c r="A15" s="22" t="s">
        <v>7</v>
      </c>
      <c r="B15" s="29" t="s">
        <v>158</v>
      </c>
      <c r="C15" s="38">
        <f t="shared" si="0"/>
        <v>2</v>
      </c>
      <c r="D15" s="38"/>
      <c r="E15" s="38"/>
      <c r="F15" s="28">
        <f t="shared" si="1"/>
        <v>2</v>
      </c>
      <c r="G15" s="91" t="s">
        <v>414</v>
      </c>
      <c r="H15" s="71" t="str">
        <f>'11.1'!H14</f>
        <v>Да</v>
      </c>
      <c r="I15" s="79">
        <v>8</v>
      </c>
      <c r="J15" s="79" t="s">
        <v>480</v>
      </c>
      <c r="K15" s="27" t="s">
        <v>247</v>
      </c>
      <c r="L15" s="27" t="s">
        <v>247</v>
      </c>
      <c r="M15" s="27" t="s">
        <v>247</v>
      </c>
      <c r="N15" s="27" t="s">
        <v>298</v>
      </c>
      <c r="O15" s="71" t="str">
        <f>'11.1'!M14</f>
        <v>Да</v>
      </c>
      <c r="P15" s="29"/>
      <c r="Q15" s="29" t="s">
        <v>418</v>
      </c>
    </row>
    <row r="16" spans="1:17" s="7" customFormat="1" ht="15.75" customHeight="1">
      <c r="A16" s="22" t="s">
        <v>8</v>
      </c>
      <c r="B16" s="29" t="s">
        <v>159</v>
      </c>
      <c r="C16" s="38">
        <f t="shared" si="0"/>
        <v>0</v>
      </c>
      <c r="D16" s="38">
        <v>0.5</v>
      </c>
      <c r="E16" s="38"/>
      <c r="F16" s="28">
        <f t="shared" si="1"/>
        <v>0</v>
      </c>
      <c r="G16" s="74">
        <v>42647</v>
      </c>
      <c r="H16" s="92" t="s">
        <v>421</v>
      </c>
      <c r="I16" s="79" t="s">
        <v>406</v>
      </c>
      <c r="J16" s="79" t="s">
        <v>406</v>
      </c>
      <c r="K16" s="27"/>
      <c r="L16" s="27"/>
      <c r="M16" s="27"/>
      <c r="N16" s="27"/>
      <c r="O16" s="71" t="str">
        <f>'11.1'!M15</f>
        <v>Нет</v>
      </c>
      <c r="P16" s="29" t="s">
        <v>491</v>
      </c>
      <c r="Q16" s="104" t="s">
        <v>490</v>
      </c>
    </row>
    <row r="17" spans="1:17" s="7" customFormat="1" ht="15.75" customHeight="1">
      <c r="A17" s="22" t="s">
        <v>9</v>
      </c>
      <c r="B17" s="29" t="s">
        <v>159</v>
      </c>
      <c r="C17" s="38">
        <f t="shared" si="0"/>
        <v>0</v>
      </c>
      <c r="D17" s="38"/>
      <c r="E17" s="38"/>
      <c r="F17" s="28">
        <f t="shared" si="1"/>
        <v>0</v>
      </c>
      <c r="G17" s="74">
        <v>42648</v>
      </c>
      <c r="H17" s="92" t="s">
        <v>421</v>
      </c>
      <c r="I17" s="79" t="s">
        <v>406</v>
      </c>
      <c r="J17" s="97" t="s">
        <v>708</v>
      </c>
      <c r="K17" s="27" t="s">
        <v>247</v>
      </c>
      <c r="L17" s="27" t="s">
        <v>247</v>
      </c>
      <c r="M17" s="27" t="s">
        <v>247</v>
      </c>
      <c r="N17" s="27" t="s">
        <v>298</v>
      </c>
      <c r="O17" s="71" t="str">
        <f>'11.1'!M16</f>
        <v>Да</v>
      </c>
      <c r="P17" s="29" t="s">
        <v>567</v>
      </c>
      <c r="Q17" s="104" t="s">
        <v>426</v>
      </c>
    </row>
    <row r="18" spans="1:17" ht="15.75" customHeight="1">
      <c r="A18" s="22" t="s">
        <v>10</v>
      </c>
      <c r="B18" s="29" t="s">
        <v>157</v>
      </c>
      <c r="C18" s="38">
        <f t="shared" si="0"/>
        <v>4</v>
      </c>
      <c r="D18" s="38"/>
      <c r="E18" s="38"/>
      <c r="F18" s="28">
        <f t="shared" si="1"/>
        <v>4</v>
      </c>
      <c r="G18" s="91" t="s">
        <v>455</v>
      </c>
      <c r="H18" s="71" t="str">
        <f>'11.1'!H17</f>
        <v>Да</v>
      </c>
      <c r="I18" s="79">
        <v>8</v>
      </c>
      <c r="J18" s="79" t="s">
        <v>480</v>
      </c>
      <c r="K18" s="27" t="s">
        <v>247</v>
      </c>
      <c r="L18" s="27" t="s">
        <v>247</v>
      </c>
      <c r="M18" s="27" t="s">
        <v>247</v>
      </c>
      <c r="N18" s="29" t="s">
        <v>442</v>
      </c>
      <c r="O18" s="71" t="str">
        <f>'11.1'!M17</f>
        <v>Да</v>
      </c>
      <c r="P18" s="29"/>
      <c r="Q18" s="29" t="s">
        <v>441</v>
      </c>
    </row>
    <row r="19" spans="1:17" ht="15.75" customHeight="1">
      <c r="A19" s="22" t="s">
        <v>11</v>
      </c>
      <c r="B19" s="29" t="s">
        <v>158</v>
      </c>
      <c r="C19" s="38">
        <f t="shared" si="0"/>
        <v>2</v>
      </c>
      <c r="D19" s="38">
        <v>0.5</v>
      </c>
      <c r="E19" s="38">
        <v>0.5</v>
      </c>
      <c r="F19" s="28">
        <f t="shared" si="1"/>
        <v>0.5</v>
      </c>
      <c r="G19" s="74">
        <v>42648</v>
      </c>
      <c r="H19" s="71" t="str">
        <f>'11.1'!H18</f>
        <v>Да</v>
      </c>
      <c r="I19" s="79">
        <v>12</v>
      </c>
      <c r="J19" s="79" t="s">
        <v>444</v>
      </c>
      <c r="K19" s="27" t="s">
        <v>247</v>
      </c>
      <c r="L19" s="29" t="s">
        <v>445</v>
      </c>
      <c r="M19" s="29" t="s">
        <v>446</v>
      </c>
      <c r="N19" s="27" t="s">
        <v>298</v>
      </c>
      <c r="O19" s="71" t="str">
        <f>'11.1'!M18</f>
        <v>Нет</v>
      </c>
      <c r="P19" s="29" t="s">
        <v>459</v>
      </c>
      <c r="Q19" s="104" t="s">
        <v>443</v>
      </c>
    </row>
    <row r="20" spans="1:17" ht="15.75" customHeight="1">
      <c r="A20" s="22" t="s">
        <v>12</v>
      </c>
      <c r="B20" s="29" t="s">
        <v>159</v>
      </c>
      <c r="C20" s="38">
        <f t="shared" si="0"/>
        <v>0</v>
      </c>
      <c r="D20" s="38"/>
      <c r="E20" s="38"/>
      <c r="F20" s="28">
        <f t="shared" si="1"/>
        <v>0</v>
      </c>
      <c r="G20" s="74">
        <v>42648</v>
      </c>
      <c r="H20" s="92" t="s">
        <v>421</v>
      </c>
      <c r="I20" s="79" t="s">
        <v>406</v>
      </c>
      <c r="J20" s="79" t="s">
        <v>406</v>
      </c>
      <c r="K20" s="27"/>
      <c r="L20" s="27"/>
      <c r="M20" s="27"/>
      <c r="N20" s="27"/>
      <c r="O20" s="71" t="str">
        <f>'11.1'!M19</f>
        <v>Да</v>
      </c>
      <c r="P20" s="29" t="s">
        <v>567</v>
      </c>
      <c r="Q20" s="104" t="s">
        <v>449</v>
      </c>
    </row>
    <row r="21" spans="1:17" ht="15.75" customHeight="1">
      <c r="A21" s="22" t="s">
        <v>13</v>
      </c>
      <c r="B21" s="29" t="s">
        <v>160</v>
      </c>
      <c r="C21" s="38">
        <f t="shared" si="0"/>
        <v>0</v>
      </c>
      <c r="D21" s="38">
        <v>0.5</v>
      </c>
      <c r="E21" s="38"/>
      <c r="F21" s="28">
        <f t="shared" si="1"/>
        <v>0</v>
      </c>
      <c r="G21" s="74">
        <v>42648</v>
      </c>
      <c r="H21" s="71" t="str">
        <f>'11.1'!H20</f>
        <v>Да</v>
      </c>
      <c r="I21" s="79">
        <v>6</v>
      </c>
      <c r="J21" s="79">
        <v>0</v>
      </c>
      <c r="K21" s="27"/>
      <c r="L21" s="27"/>
      <c r="M21" s="27"/>
      <c r="N21" s="27"/>
      <c r="O21" s="71" t="str">
        <f>'11.1'!M20</f>
        <v>Нет</v>
      </c>
      <c r="P21" s="29" t="s">
        <v>412</v>
      </c>
      <c r="Q21" s="29" t="s">
        <v>450</v>
      </c>
    </row>
    <row r="22" spans="1:17" ht="15.75" customHeight="1">
      <c r="A22" s="22" t="s">
        <v>14</v>
      </c>
      <c r="B22" s="29" t="s">
        <v>157</v>
      </c>
      <c r="C22" s="38">
        <f t="shared" si="0"/>
        <v>4</v>
      </c>
      <c r="D22" s="38"/>
      <c r="E22" s="38">
        <v>0.5</v>
      </c>
      <c r="F22" s="28">
        <f t="shared" si="1"/>
        <v>2</v>
      </c>
      <c r="G22" s="74">
        <v>42648</v>
      </c>
      <c r="H22" s="71" t="str">
        <f>'11.1'!H21</f>
        <v>Да</v>
      </c>
      <c r="I22" s="79">
        <v>4</v>
      </c>
      <c r="J22" s="79" t="s">
        <v>452</v>
      </c>
      <c r="K22" s="27" t="s">
        <v>247</v>
      </c>
      <c r="L22" s="27" t="s">
        <v>247</v>
      </c>
      <c r="M22" s="27" t="s">
        <v>247</v>
      </c>
      <c r="N22" s="29" t="s">
        <v>453</v>
      </c>
      <c r="O22" s="71" t="str">
        <f>'11.1'!M21</f>
        <v>Да</v>
      </c>
      <c r="P22" s="29" t="s">
        <v>460</v>
      </c>
      <c r="Q22" s="29" t="s">
        <v>451</v>
      </c>
    </row>
    <row r="23" spans="1:17" ht="15.75" customHeight="1">
      <c r="A23" s="22" t="s">
        <v>15</v>
      </c>
      <c r="B23" s="29" t="s">
        <v>159</v>
      </c>
      <c r="C23" s="38">
        <f t="shared" si="0"/>
        <v>0</v>
      </c>
      <c r="D23" s="38"/>
      <c r="E23" s="38"/>
      <c r="F23" s="28">
        <f t="shared" si="1"/>
        <v>0</v>
      </c>
      <c r="G23" s="91" t="s">
        <v>454</v>
      </c>
      <c r="H23" s="71" t="str">
        <f>'11.1'!H22</f>
        <v>Да</v>
      </c>
      <c r="I23" s="79">
        <v>4</v>
      </c>
      <c r="J23" s="79" t="s">
        <v>461</v>
      </c>
      <c r="K23" s="27" t="s">
        <v>247</v>
      </c>
      <c r="L23" s="27" t="s">
        <v>247</v>
      </c>
      <c r="M23" s="27" t="s">
        <v>247</v>
      </c>
      <c r="N23" s="27" t="s">
        <v>298</v>
      </c>
      <c r="O23" s="71" t="str">
        <f>'11.1'!M22</f>
        <v>Да</v>
      </c>
      <c r="P23" s="29" t="s">
        <v>506</v>
      </c>
      <c r="Q23" s="29" t="s">
        <v>456</v>
      </c>
    </row>
    <row r="24" spans="1:17" ht="15.75" customHeight="1">
      <c r="A24" s="22" t="s">
        <v>16</v>
      </c>
      <c r="B24" s="29" t="s">
        <v>157</v>
      </c>
      <c r="C24" s="38">
        <f t="shared" si="0"/>
        <v>4</v>
      </c>
      <c r="D24" s="38"/>
      <c r="E24" s="38"/>
      <c r="F24" s="28">
        <f t="shared" si="1"/>
        <v>4</v>
      </c>
      <c r="G24" s="74">
        <v>42649</v>
      </c>
      <c r="H24" s="71" t="str">
        <f>'11.1'!H23</f>
        <v>Да</v>
      </c>
      <c r="I24" s="79">
        <v>17</v>
      </c>
      <c r="J24" s="79" t="s">
        <v>481</v>
      </c>
      <c r="K24" s="27" t="s">
        <v>247</v>
      </c>
      <c r="L24" s="27" t="s">
        <v>247</v>
      </c>
      <c r="M24" s="27" t="s">
        <v>247</v>
      </c>
      <c r="N24" s="27" t="s">
        <v>670</v>
      </c>
      <c r="O24" s="71" t="str">
        <f>'11.1'!M23</f>
        <v>Да</v>
      </c>
      <c r="P24" s="29"/>
      <c r="Q24" s="29" t="s">
        <v>462</v>
      </c>
    </row>
    <row r="25" spans="1:17" ht="15.75" customHeight="1">
      <c r="A25" s="22" t="s">
        <v>17</v>
      </c>
      <c r="B25" s="29" t="s">
        <v>160</v>
      </c>
      <c r="C25" s="38">
        <f t="shared" si="0"/>
        <v>0</v>
      </c>
      <c r="D25" s="38">
        <v>0.5</v>
      </c>
      <c r="E25" s="38"/>
      <c r="F25" s="28">
        <f t="shared" si="1"/>
        <v>0</v>
      </c>
      <c r="G25" s="74">
        <v>42649</v>
      </c>
      <c r="H25" s="71" t="str">
        <f>'11.1'!H24</f>
        <v>Да</v>
      </c>
      <c r="I25" s="79">
        <v>3</v>
      </c>
      <c r="J25" s="79">
        <v>0</v>
      </c>
      <c r="K25" s="27"/>
      <c r="L25" s="27"/>
      <c r="M25" s="27"/>
      <c r="N25" s="27"/>
      <c r="O25" s="71" t="str">
        <f>'11.1'!M24</f>
        <v>Нет</v>
      </c>
      <c r="P25" s="29" t="s">
        <v>412</v>
      </c>
      <c r="Q25" s="29" t="s">
        <v>463</v>
      </c>
    </row>
    <row r="26" spans="1:17" ht="15.75" customHeight="1">
      <c r="A26" s="22" t="s">
        <v>18</v>
      </c>
      <c r="B26" s="29" t="s">
        <v>157</v>
      </c>
      <c r="C26" s="38">
        <f t="shared" si="0"/>
        <v>4</v>
      </c>
      <c r="D26" s="38"/>
      <c r="E26" s="38">
        <v>0.5</v>
      </c>
      <c r="F26" s="28">
        <f t="shared" si="1"/>
        <v>2</v>
      </c>
      <c r="G26" s="74">
        <v>42649</v>
      </c>
      <c r="H26" s="71" t="str">
        <f>'11.1'!H25</f>
        <v>Да</v>
      </c>
      <c r="I26" s="79">
        <v>6</v>
      </c>
      <c r="J26" s="79" t="s">
        <v>464</v>
      </c>
      <c r="K26" s="27" t="s">
        <v>247</v>
      </c>
      <c r="L26" s="27" t="s">
        <v>247</v>
      </c>
      <c r="M26" s="27" t="s">
        <v>247</v>
      </c>
      <c r="N26" s="29" t="s">
        <v>465</v>
      </c>
      <c r="O26" s="71" t="str">
        <f>'11.1'!M25</f>
        <v>Да</v>
      </c>
      <c r="P26" s="29" t="s">
        <v>466</v>
      </c>
      <c r="Q26" s="29" t="s">
        <v>514</v>
      </c>
    </row>
    <row r="27" spans="1:17" s="7" customFormat="1" ht="15.75" customHeight="1">
      <c r="A27" s="20" t="s">
        <v>19</v>
      </c>
      <c r="B27" s="41"/>
      <c r="C27" s="42"/>
      <c r="D27" s="25"/>
      <c r="E27" s="25"/>
      <c r="F27" s="25"/>
      <c r="G27" s="76"/>
      <c r="H27" s="72"/>
      <c r="I27" s="81"/>
      <c r="J27" s="81"/>
      <c r="K27" s="23"/>
      <c r="L27" s="23"/>
      <c r="M27" s="23"/>
      <c r="N27" s="23"/>
      <c r="O27" s="72"/>
      <c r="P27" s="41"/>
      <c r="Q27" s="41"/>
    </row>
    <row r="28" spans="1:17" ht="15.75" customHeight="1">
      <c r="A28" s="22" t="s">
        <v>20</v>
      </c>
      <c r="B28" s="29" t="s">
        <v>158</v>
      </c>
      <c r="C28" s="38">
        <f t="shared" si="0"/>
        <v>2</v>
      </c>
      <c r="D28" s="38"/>
      <c r="E28" s="38"/>
      <c r="F28" s="28">
        <f t="shared" si="1"/>
        <v>2</v>
      </c>
      <c r="G28" s="91" t="s">
        <v>454</v>
      </c>
      <c r="H28" s="71" t="str">
        <f>'11.1'!H27</f>
        <v>Да</v>
      </c>
      <c r="I28" s="79">
        <v>3</v>
      </c>
      <c r="J28" s="79" t="s">
        <v>482</v>
      </c>
      <c r="K28" s="27" t="s">
        <v>247</v>
      </c>
      <c r="L28" s="27" t="s">
        <v>247</v>
      </c>
      <c r="M28" s="27" t="s">
        <v>247</v>
      </c>
      <c r="N28" s="27" t="s">
        <v>298</v>
      </c>
      <c r="O28" s="71" t="str">
        <f>'11.1'!M27</f>
        <v>Да</v>
      </c>
      <c r="P28" s="29"/>
      <c r="Q28" s="29" t="s">
        <v>478</v>
      </c>
    </row>
    <row r="29" spans="1:17" ht="15.75" customHeight="1">
      <c r="A29" s="26" t="s">
        <v>21</v>
      </c>
      <c r="B29" s="29" t="s">
        <v>159</v>
      </c>
      <c r="C29" s="38">
        <f t="shared" si="0"/>
        <v>0</v>
      </c>
      <c r="D29" s="38"/>
      <c r="E29" s="38"/>
      <c r="F29" s="28">
        <f t="shared" si="1"/>
        <v>0</v>
      </c>
      <c r="G29" s="91" t="s">
        <v>454</v>
      </c>
      <c r="H29" s="92" t="s">
        <v>421</v>
      </c>
      <c r="I29" s="97" t="s">
        <v>488</v>
      </c>
      <c r="J29" s="79">
        <v>5</v>
      </c>
      <c r="K29" s="27" t="s">
        <v>247</v>
      </c>
      <c r="L29" s="27" t="s">
        <v>247</v>
      </c>
      <c r="M29" s="27" t="s">
        <v>247</v>
      </c>
      <c r="N29" s="27" t="s">
        <v>298</v>
      </c>
      <c r="O29" s="71" t="str">
        <f>'11.1'!M28</f>
        <v>Да</v>
      </c>
      <c r="P29" s="29" t="s">
        <v>696</v>
      </c>
      <c r="Q29" s="29" t="s">
        <v>483</v>
      </c>
    </row>
    <row r="30" spans="1:17" ht="15.75" customHeight="1">
      <c r="A30" s="26" t="s">
        <v>22</v>
      </c>
      <c r="B30" s="29" t="s">
        <v>159</v>
      </c>
      <c r="C30" s="38">
        <f t="shared" si="0"/>
        <v>0</v>
      </c>
      <c r="D30" s="38"/>
      <c r="E30" s="38"/>
      <c r="F30" s="28">
        <f t="shared" si="1"/>
        <v>0</v>
      </c>
      <c r="G30" s="74">
        <v>42649</v>
      </c>
      <c r="H30" s="92" t="s">
        <v>421</v>
      </c>
      <c r="I30" s="97" t="s">
        <v>487</v>
      </c>
      <c r="J30" s="79">
        <v>12</v>
      </c>
      <c r="K30" s="27" t="s">
        <v>247</v>
      </c>
      <c r="L30" s="27" t="s">
        <v>247</v>
      </c>
      <c r="M30" s="27" t="s">
        <v>247</v>
      </c>
      <c r="N30" s="27" t="s">
        <v>298</v>
      </c>
      <c r="O30" s="71" t="str">
        <f>'11.1'!M29</f>
        <v>Да</v>
      </c>
      <c r="P30" s="29" t="s">
        <v>698</v>
      </c>
      <c r="Q30" s="29" t="s">
        <v>486</v>
      </c>
    </row>
    <row r="31" spans="1:17" ht="15.75" customHeight="1">
      <c r="A31" s="26" t="s">
        <v>23</v>
      </c>
      <c r="B31" s="29" t="s">
        <v>157</v>
      </c>
      <c r="C31" s="38">
        <f t="shared" si="0"/>
        <v>4</v>
      </c>
      <c r="D31" s="38"/>
      <c r="E31" s="38"/>
      <c r="F31" s="28">
        <f t="shared" si="1"/>
        <v>4</v>
      </c>
      <c r="G31" s="91" t="s">
        <v>454</v>
      </c>
      <c r="H31" s="71" t="str">
        <f>'11.1'!H30</f>
        <v>Да</v>
      </c>
      <c r="I31" s="79">
        <v>12</v>
      </c>
      <c r="J31" s="79" t="s">
        <v>582</v>
      </c>
      <c r="K31" s="27" t="s">
        <v>247</v>
      </c>
      <c r="L31" s="27" t="s">
        <v>247</v>
      </c>
      <c r="M31" s="27" t="s">
        <v>247</v>
      </c>
      <c r="N31" s="27" t="s">
        <v>492</v>
      </c>
      <c r="O31" s="71" t="str">
        <f>'11.1'!M30</f>
        <v>Да</v>
      </c>
      <c r="P31" s="29"/>
      <c r="Q31" s="29" t="s">
        <v>493</v>
      </c>
    </row>
    <row r="32" spans="1:17" ht="15.75" customHeight="1">
      <c r="A32" s="26" t="s">
        <v>24</v>
      </c>
      <c r="B32" s="29" t="s">
        <v>159</v>
      </c>
      <c r="C32" s="38">
        <f t="shared" si="0"/>
        <v>0</v>
      </c>
      <c r="D32" s="38">
        <v>0.5</v>
      </c>
      <c r="E32" s="38"/>
      <c r="F32" s="28">
        <f t="shared" si="1"/>
        <v>0</v>
      </c>
      <c r="G32" s="74">
        <v>42650</v>
      </c>
      <c r="H32" s="71" t="str">
        <f>'11.1'!H31</f>
        <v>Нет</v>
      </c>
      <c r="I32" s="79" t="s">
        <v>406</v>
      </c>
      <c r="J32" s="79" t="s">
        <v>406</v>
      </c>
      <c r="K32" s="27"/>
      <c r="L32" s="27"/>
      <c r="M32" s="27"/>
      <c r="N32" s="27"/>
      <c r="O32" s="71" t="str">
        <f>'11.1'!M31</f>
        <v>Нет</v>
      </c>
      <c r="P32" s="29" t="s">
        <v>495</v>
      </c>
      <c r="Q32" s="29" t="s">
        <v>328</v>
      </c>
    </row>
    <row r="33" spans="1:17" ht="15.75" customHeight="1">
      <c r="A33" s="22" t="s">
        <v>25</v>
      </c>
      <c r="B33" s="29" t="s">
        <v>159</v>
      </c>
      <c r="C33" s="38">
        <f t="shared" si="0"/>
        <v>0</v>
      </c>
      <c r="D33" s="38"/>
      <c r="E33" s="38"/>
      <c r="F33" s="28">
        <f t="shared" si="1"/>
        <v>0</v>
      </c>
      <c r="G33" s="91" t="s">
        <v>467</v>
      </c>
      <c r="H33" s="71" t="str">
        <f>'11.1'!H32</f>
        <v>Да</v>
      </c>
      <c r="I33" s="79">
        <v>4</v>
      </c>
      <c r="J33" s="79">
        <v>0</v>
      </c>
      <c r="K33" s="27"/>
      <c r="L33" s="27"/>
      <c r="M33" s="27"/>
      <c r="N33" s="27"/>
      <c r="O33" s="71" t="str">
        <f>'11.1'!M32</f>
        <v>Да</v>
      </c>
      <c r="P33" s="29" t="s">
        <v>497</v>
      </c>
      <c r="Q33" s="29" t="s">
        <v>496</v>
      </c>
    </row>
    <row r="34" spans="1:17" s="7" customFormat="1" ht="15.75" customHeight="1">
      <c r="A34" s="22" t="s">
        <v>26</v>
      </c>
      <c r="B34" s="29" t="s">
        <v>157</v>
      </c>
      <c r="C34" s="38">
        <f t="shared" si="0"/>
        <v>4</v>
      </c>
      <c r="D34" s="38"/>
      <c r="E34" s="38">
        <v>0.5</v>
      </c>
      <c r="F34" s="28">
        <f t="shared" si="1"/>
        <v>2</v>
      </c>
      <c r="G34" s="91" t="s">
        <v>467</v>
      </c>
      <c r="H34" s="71" t="str">
        <f>'11.1'!H33</f>
        <v>Да</v>
      </c>
      <c r="I34" s="79">
        <v>8</v>
      </c>
      <c r="J34" s="79" t="s">
        <v>499</v>
      </c>
      <c r="K34" s="27" t="s">
        <v>247</v>
      </c>
      <c r="L34" s="27" t="s">
        <v>247</v>
      </c>
      <c r="M34" s="27" t="s">
        <v>247</v>
      </c>
      <c r="N34" s="29" t="s">
        <v>465</v>
      </c>
      <c r="O34" s="71" t="str">
        <f>'11.1'!M33</f>
        <v>Да</v>
      </c>
      <c r="P34" s="29" t="s">
        <v>527</v>
      </c>
      <c r="Q34" s="29" t="s">
        <v>498</v>
      </c>
    </row>
    <row r="35" spans="1:17" ht="15.75" customHeight="1">
      <c r="A35" s="22" t="s">
        <v>27</v>
      </c>
      <c r="B35" s="29" t="s">
        <v>157</v>
      </c>
      <c r="C35" s="38">
        <f t="shared" si="0"/>
        <v>4</v>
      </c>
      <c r="D35" s="38"/>
      <c r="E35" s="38"/>
      <c r="F35" s="28">
        <f t="shared" si="1"/>
        <v>4</v>
      </c>
      <c r="G35" s="91" t="s">
        <v>467</v>
      </c>
      <c r="H35" s="71" t="str">
        <f>'11.1'!H34</f>
        <v>Да</v>
      </c>
      <c r="I35" s="79">
        <v>7</v>
      </c>
      <c r="J35" s="79" t="s">
        <v>479</v>
      </c>
      <c r="K35" s="27" t="s">
        <v>247</v>
      </c>
      <c r="L35" s="27" t="s">
        <v>247</v>
      </c>
      <c r="M35" s="27" t="s">
        <v>247</v>
      </c>
      <c r="N35" s="29" t="s">
        <v>500</v>
      </c>
      <c r="O35" s="71" t="str">
        <f>'11.1'!M34</f>
        <v>Да</v>
      </c>
      <c r="P35" s="29"/>
      <c r="Q35" s="29" t="s">
        <v>501</v>
      </c>
    </row>
    <row r="36" spans="1:17" ht="15.75" customHeight="1">
      <c r="A36" s="26" t="s">
        <v>28</v>
      </c>
      <c r="B36" s="29" t="s">
        <v>160</v>
      </c>
      <c r="C36" s="38">
        <f t="shared" si="0"/>
        <v>0</v>
      </c>
      <c r="D36" s="38">
        <v>0.5</v>
      </c>
      <c r="E36" s="38"/>
      <c r="F36" s="28">
        <f t="shared" si="1"/>
        <v>0</v>
      </c>
      <c r="G36" s="74">
        <v>42650</v>
      </c>
      <c r="H36" s="71" t="s">
        <v>298</v>
      </c>
      <c r="I36" s="79"/>
      <c r="J36" s="79">
        <v>0</v>
      </c>
      <c r="K36" s="27"/>
      <c r="L36" s="27"/>
      <c r="M36" s="27"/>
      <c r="N36" s="27"/>
      <c r="O36" s="71" t="str">
        <f>'11.1'!M35</f>
        <v>Нет</v>
      </c>
      <c r="P36" s="29" t="s">
        <v>542</v>
      </c>
      <c r="Q36" s="29" t="s">
        <v>266</v>
      </c>
    </row>
    <row r="37" spans="1:17" ht="15.75" customHeight="1">
      <c r="A37" s="26" t="s">
        <v>29</v>
      </c>
      <c r="B37" s="29" t="s">
        <v>159</v>
      </c>
      <c r="C37" s="38">
        <f t="shared" si="0"/>
        <v>0</v>
      </c>
      <c r="D37" s="38"/>
      <c r="E37" s="38"/>
      <c r="F37" s="28">
        <f t="shared" si="1"/>
        <v>0</v>
      </c>
      <c r="G37" s="74">
        <v>42650</v>
      </c>
      <c r="H37" s="71" t="str">
        <f>'11.1'!H36</f>
        <v>Да</v>
      </c>
      <c r="I37" s="79">
        <v>18</v>
      </c>
      <c r="J37" s="79" t="s">
        <v>503</v>
      </c>
      <c r="K37" s="27" t="s">
        <v>247</v>
      </c>
      <c r="L37" s="27" t="s">
        <v>247</v>
      </c>
      <c r="M37" s="27" t="s">
        <v>298</v>
      </c>
      <c r="N37" s="27" t="s">
        <v>298</v>
      </c>
      <c r="O37" s="71" t="str">
        <f>'11.1'!M36</f>
        <v>Да</v>
      </c>
      <c r="P37" s="29" t="s">
        <v>504</v>
      </c>
      <c r="Q37" s="29" t="s">
        <v>512</v>
      </c>
    </row>
    <row r="38" spans="1:17" ht="15.75" customHeight="1">
      <c r="A38" s="22" t="s">
        <v>30</v>
      </c>
      <c r="B38" s="29" t="s">
        <v>159</v>
      </c>
      <c r="C38" s="38">
        <f t="shared" si="0"/>
        <v>0</v>
      </c>
      <c r="D38" s="38">
        <v>0.5</v>
      </c>
      <c r="E38" s="38"/>
      <c r="F38" s="28">
        <f t="shared" si="1"/>
        <v>0</v>
      </c>
      <c r="G38" s="91" t="s">
        <v>467</v>
      </c>
      <c r="H38" s="71" t="str">
        <f>'11.1'!H37</f>
        <v>Да</v>
      </c>
      <c r="I38" s="79">
        <v>4</v>
      </c>
      <c r="J38" s="79" t="s">
        <v>461</v>
      </c>
      <c r="K38" s="27" t="s">
        <v>247</v>
      </c>
      <c r="L38" s="27" t="s">
        <v>247</v>
      </c>
      <c r="M38" s="27" t="s">
        <v>247</v>
      </c>
      <c r="N38" s="27" t="s">
        <v>298</v>
      </c>
      <c r="O38" s="71" t="str">
        <f>'11.1'!M37</f>
        <v>Нет</v>
      </c>
      <c r="P38" s="29" t="s">
        <v>507</v>
      </c>
      <c r="Q38" s="29" t="s">
        <v>513</v>
      </c>
    </row>
    <row r="39" spans="1:17" s="7" customFormat="1" ht="15.75" customHeight="1">
      <c r="A39" s="20" t="s">
        <v>31</v>
      </c>
      <c r="B39" s="41"/>
      <c r="C39" s="42"/>
      <c r="D39" s="25"/>
      <c r="E39" s="25"/>
      <c r="F39" s="25"/>
      <c r="G39" s="76"/>
      <c r="H39" s="72"/>
      <c r="I39" s="81"/>
      <c r="J39" s="81"/>
      <c r="K39" s="23"/>
      <c r="L39" s="23"/>
      <c r="M39" s="23"/>
      <c r="N39" s="23"/>
      <c r="O39" s="72"/>
      <c r="P39" s="41"/>
      <c r="Q39" s="41"/>
    </row>
    <row r="40" spans="1:17" ht="15.75" customHeight="1">
      <c r="A40" s="22" t="s">
        <v>32</v>
      </c>
      <c r="B40" s="29" t="s">
        <v>157</v>
      </c>
      <c r="C40" s="38">
        <f t="shared" si="0"/>
        <v>4</v>
      </c>
      <c r="D40" s="38">
        <v>0.5</v>
      </c>
      <c r="E40" s="38"/>
      <c r="F40" s="28">
        <f t="shared" si="1"/>
        <v>2</v>
      </c>
      <c r="G40" s="91" t="s">
        <v>467</v>
      </c>
      <c r="H40" s="71" t="str">
        <f>'11.1'!H39</f>
        <v>Да</v>
      </c>
      <c r="I40" s="79">
        <v>3</v>
      </c>
      <c r="J40" s="79" t="s">
        <v>482</v>
      </c>
      <c r="K40" s="27" t="s">
        <v>247</v>
      </c>
      <c r="L40" s="27" t="s">
        <v>247</v>
      </c>
      <c r="M40" s="27" t="s">
        <v>247</v>
      </c>
      <c r="N40" s="29" t="s">
        <v>509</v>
      </c>
      <c r="O40" s="71" t="s">
        <v>298</v>
      </c>
      <c r="P40" s="29" t="s">
        <v>412</v>
      </c>
      <c r="Q40" s="29" t="s">
        <v>508</v>
      </c>
    </row>
    <row r="41" spans="1:21" ht="15.75" customHeight="1">
      <c r="A41" s="22" t="s">
        <v>33</v>
      </c>
      <c r="B41" s="29" t="s">
        <v>158</v>
      </c>
      <c r="C41" s="38">
        <f t="shared" si="0"/>
        <v>2</v>
      </c>
      <c r="D41" s="38">
        <v>0.5</v>
      </c>
      <c r="E41" s="38"/>
      <c r="F41" s="28">
        <f t="shared" si="1"/>
        <v>1</v>
      </c>
      <c r="G41" s="91" t="s">
        <v>467</v>
      </c>
      <c r="H41" s="71" t="str">
        <f>'11.1'!H40</f>
        <v>Да</v>
      </c>
      <c r="I41" s="79">
        <v>5</v>
      </c>
      <c r="J41" s="79" t="s">
        <v>510</v>
      </c>
      <c r="K41" s="27" t="s">
        <v>247</v>
      </c>
      <c r="L41" s="27" t="s">
        <v>247</v>
      </c>
      <c r="M41" s="27" t="s">
        <v>247</v>
      </c>
      <c r="N41" s="27" t="s">
        <v>298</v>
      </c>
      <c r="O41" s="71" t="str">
        <f>'11.1'!M40</f>
        <v>Нет</v>
      </c>
      <c r="P41" s="29" t="s">
        <v>412</v>
      </c>
      <c r="Q41" s="29" t="s">
        <v>511</v>
      </c>
      <c r="U41" s="12"/>
    </row>
    <row r="42" spans="1:21" ht="15.75" customHeight="1">
      <c r="A42" s="22" t="s">
        <v>100</v>
      </c>
      <c r="B42" s="29" t="s">
        <v>159</v>
      </c>
      <c r="C42" s="38">
        <f t="shared" si="0"/>
        <v>0</v>
      </c>
      <c r="D42" s="38">
        <v>0.5</v>
      </c>
      <c r="E42" s="38"/>
      <c r="F42" s="28">
        <f t="shared" si="1"/>
        <v>0</v>
      </c>
      <c r="G42" s="74">
        <v>42650</v>
      </c>
      <c r="H42" s="71" t="str">
        <f>'11.1'!H41</f>
        <v>Да</v>
      </c>
      <c r="I42" s="97" t="s">
        <v>515</v>
      </c>
      <c r="J42" s="79">
        <v>4</v>
      </c>
      <c r="K42" s="27" t="s">
        <v>247</v>
      </c>
      <c r="L42" s="29" t="s">
        <v>445</v>
      </c>
      <c r="M42" s="27" t="s">
        <v>247</v>
      </c>
      <c r="N42" s="27" t="s">
        <v>298</v>
      </c>
      <c r="O42" s="71" t="str">
        <f>'11.1'!M41</f>
        <v>Нет</v>
      </c>
      <c r="P42" s="29" t="s">
        <v>516</v>
      </c>
      <c r="Q42" s="29" t="s">
        <v>517</v>
      </c>
      <c r="U42" s="13"/>
    </row>
    <row r="43" spans="1:21" ht="15.75" customHeight="1">
      <c r="A43" s="22" t="s">
        <v>34</v>
      </c>
      <c r="B43" s="29" t="s">
        <v>157</v>
      </c>
      <c r="C43" s="38">
        <f t="shared" si="0"/>
        <v>4</v>
      </c>
      <c r="D43" s="38"/>
      <c r="E43" s="38"/>
      <c r="F43" s="28">
        <f t="shared" si="1"/>
        <v>4</v>
      </c>
      <c r="G43" s="91" t="s">
        <v>468</v>
      </c>
      <c r="H43" s="71" t="str">
        <f>'11.1'!H42</f>
        <v>Да</v>
      </c>
      <c r="I43" s="79">
        <v>14</v>
      </c>
      <c r="J43" s="79" t="s">
        <v>577</v>
      </c>
      <c r="K43" s="27" t="s">
        <v>247</v>
      </c>
      <c r="L43" s="29" t="s">
        <v>445</v>
      </c>
      <c r="M43" s="27" t="s">
        <v>247</v>
      </c>
      <c r="N43" s="29" t="s">
        <v>520</v>
      </c>
      <c r="O43" s="71" t="str">
        <f>'11.1'!M42</f>
        <v>Да</v>
      </c>
      <c r="P43" s="29"/>
      <c r="Q43" s="29" t="s">
        <v>540</v>
      </c>
      <c r="U43" s="12"/>
    </row>
    <row r="44" spans="1:21" ht="15.75" customHeight="1">
      <c r="A44" s="22" t="s">
        <v>35</v>
      </c>
      <c r="B44" s="29" t="s">
        <v>159</v>
      </c>
      <c r="C44" s="38">
        <f t="shared" si="0"/>
        <v>0</v>
      </c>
      <c r="D44" s="38"/>
      <c r="E44" s="38"/>
      <c r="F44" s="28">
        <f t="shared" si="1"/>
        <v>0</v>
      </c>
      <c r="G44" s="74">
        <v>42653</v>
      </c>
      <c r="H44" s="71" t="str">
        <f>'11.1'!H43</f>
        <v>Да</v>
      </c>
      <c r="I44" s="79">
        <v>5</v>
      </c>
      <c r="J44" s="79">
        <v>0</v>
      </c>
      <c r="K44" s="27"/>
      <c r="L44" s="27"/>
      <c r="M44" s="27"/>
      <c r="N44" s="27"/>
      <c r="O44" s="71" t="str">
        <f>'11.1'!M43</f>
        <v>Да</v>
      </c>
      <c r="P44" s="29" t="s">
        <v>561</v>
      </c>
      <c r="Q44" s="29" t="s">
        <v>521</v>
      </c>
      <c r="U44" s="12"/>
    </row>
    <row r="45" spans="1:21" ht="15.75" customHeight="1">
      <c r="A45" s="22" t="s">
        <v>36</v>
      </c>
      <c r="B45" s="29" t="s">
        <v>157</v>
      </c>
      <c r="C45" s="38">
        <f t="shared" si="0"/>
        <v>4</v>
      </c>
      <c r="D45" s="38"/>
      <c r="E45" s="38">
        <v>0.5</v>
      </c>
      <c r="F45" s="28">
        <f t="shared" si="1"/>
        <v>2</v>
      </c>
      <c r="G45" s="91" t="s">
        <v>468</v>
      </c>
      <c r="H45" s="71" t="str">
        <f>'11.1'!H44</f>
        <v>Да</v>
      </c>
      <c r="I45" s="79">
        <v>9</v>
      </c>
      <c r="J45" s="79" t="s">
        <v>524</v>
      </c>
      <c r="K45" s="27" t="s">
        <v>247</v>
      </c>
      <c r="L45" s="27" t="s">
        <v>247</v>
      </c>
      <c r="M45" s="27" t="s">
        <v>247</v>
      </c>
      <c r="N45" s="29" t="s">
        <v>526</v>
      </c>
      <c r="O45" s="71" t="str">
        <f>'11.1'!M44</f>
        <v>Да</v>
      </c>
      <c r="P45" s="29" t="s">
        <v>528</v>
      </c>
      <c r="Q45" s="29" t="s">
        <v>525</v>
      </c>
      <c r="U45" s="12"/>
    </row>
    <row r="46" spans="1:21" s="7" customFormat="1" ht="15.75" customHeight="1">
      <c r="A46" s="26" t="s">
        <v>37</v>
      </c>
      <c r="B46" s="29" t="s">
        <v>160</v>
      </c>
      <c r="C46" s="38">
        <f t="shared" si="0"/>
        <v>0</v>
      </c>
      <c r="D46" s="28"/>
      <c r="E46" s="28"/>
      <c r="F46" s="28">
        <f t="shared" si="1"/>
        <v>0</v>
      </c>
      <c r="G46" s="91" t="s">
        <v>468</v>
      </c>
      <c r="H46" s="71" t="str">
        <f>'11.1'!H45</f>
        <v>Да</v>
      </c>
      <c r="I46" s="79">
        <v>25</v>
      </c>
      <c r="J46" s="79">
        <v>0</v>
      </c>
      <c r="K46" s="33"/>
      <c r="L46" s="33"/>
      <c r="M46" s="33"/>
      <c r="N46" s="33"/>
      <c r="O46" s="71" t="str">
        <f>'11.1'!M45</f>
        <v>Да</v>
      </c>
      <c r="P46" s="34"/>
      <c r="Q46" s="29" t="s">
        <v>537</v>
      </c>
      <c r="U46" s="13"/>
    </row>
    <row r="47" spans="1:21" ht="15.75" customHeight="1">
      <c r="A47" s="22" t="s">
        <v>101</v>
      </c>
      <c r="B47" s="29" t="s">
        <v>160</v>
      </c>
      <c r="C47" s="38">
        <f t="shared" si="0"/>
        <v>0</v>
      </c>
      <c r="D47" s="38">
        <v>0.5</v>
      </c>
      <c r="E47" s="38"/>
      <c r="F47" s="28">
        <f t="shared" si="1"/>
        <v>0</v>
      </c>
      <c r="G47" s="91" t="s">
        <v>468</v>
      </c>
      <c r="H47" s="71" t="str">
        <f>'11.1'!H46</f>
        <v>Да</v>
      </c>
      <c r="I47" s="79">
        <v>3</v>
      </c>
      <c r="J47" s="79">
        <v>0</v>
      </c>
      <c r="K47" s="27"/>
      <c r="L47" s="27"/>
      <c r="M47" s="27"/>
      <c r="N47" s="27"/>
      <c r="O47" s="71" t="str">
        <f>'11.1'!M46</f>
        <v>Да</v>
      </c>
      <c r="P47" s="29" t="s">
        <v>536</v>
      </c>
      <c r="Q47" s="29" t="s">
        <v>535</v>
      </c>
      <c r="U47" s="13"/>
    </row>
    <row r="48" spans="1:21" ht="15.75" customHeight="1">
      <c r="A48" s="20" t="s">
        <v>38</v>
      </c>
      <c r="B48" s="32"/>
      <c r="C48" s="42"/>
      <c r="D48" s="42"/>
      <c r="E48" s="42"/>
      <c r="F48" s="25"/>
      <c r="G48" s="76"/>
      <c r="H48" s="72"/>
      <c r="I48" s="81"/>
      <c r="J48" s="81"/>
      <c r="K48" s="24"/>
      <c r="L48" s="24"/>
      <c r="M48" s="24"/>
      <c r="N48" s="24"/>
      <c r="O48" s="72"/>
      <c r="P48" s="32"/>
      <c r="Q48" s="32"/>
      <c r="U48" s="12"/>
    </row>
    <row r="49" spans="1:21" ht="15.75" customHeight="1">
      <c r="A49" s="22" t="s">
        <v>39</v>
      </c>
      <c r="B49" s="29" t="s">
        <v>158</v>
      </c>
      <c r="C49" s="38">
        <f t="shared" si="0"/>
        <v>2</v>
      </c>
      <c r="D49" s="38"/>
      <c r="E49" s="38">
        <v>0.5</v>
      </c>
      <c r="F49" s="28">
        <f t="shared" si="1"/>
        <v>1</v>
      </c>
      <c r="G49" s="74">
        <v>42653</v>
      </c>
      <c r="H49" s="71" t="str">
        <f>'11.1'!H48</f>
        <v>Да</v>
      </c>
      <c r="I49" s="79">
        <v>20</v>
      </c>
      <c r="J49" s="79" t="s">
        <v>538</v>
      </c>
      <c r="K49" s="27" t="s">
        <v>247</v>
      </c>
      <c r="L49" s="27" t="s">
        <v>247</v>
      </c>
      <c r="M49" s="27" t="s">
        <v>247</v>
      </c>
      <c r="N49" s="27" t="s">
        <v>298</v>
      </c>
      <c r="O49" s="71" t="str">
        <f>'11.1'!M48</f>
        <v>Да</v>
      </c>
      <c r="P49" s="29" t="s">
        <v>700</v>
      </c>
      <c r="Q49" s="29" t="s">
        <v>539</v>
      </c>
      <c r="U49" s="13"/>
    </row>
    <row r="50" spans="1:21" ht="15.75" customHeight="1">
      <c r="A50" s="22" t="s">
        <v>40</v>
      </c>
      <c r="B50" s="29" t="s">
        <v>160</v>
      </c>
      <c r="C50" s="38">
        <f t="shared" si="0"/>
        <v>0</v>
      </c>
      <c r="D50" s="38">
        <v>0.5</v>
      </c>
      <c r="E50" s="38"/>
      <c r="F50" s="28">
        <f t="shared" si="1"/>
        <v>0</v>
      </c>
      <c r="G50" s="74">
        <v>42654</v>
      </c>
      <c r="H50" s="71" t="str">
        <f>'11.1'!H49</f>
        <v>Нет</v>
      </c>
      <c r="I50" s="79" t="s">
        <v>406</v>
      </c>
      <c r="J50" s="79">
        <v>0</v>
      </c>
      <c r="K50" s="27"/>
      <c r="L50" s="27"/>
      <c r="M50" s="27"/>
      <c r="N50" s="27"/>
      <c r="O50" s="71" t="str">
        <f>'11.1'!M49</f>
        <v>Нет</v>
      </c>
      <c r="P50" s="29" t="s">
        <v>543</v>
      </c>
      <c r="Q50" s="29" t="s">
        <v>541</v>
      </c>
      <c r="U50" s="13"/>
    </row>
    <row r="51" spans="1:21" ht="15.75" customHeight="1">
      <c r="A51" s="22" t="s">
        <v>41</v>
      </c>
      <c r="B51" s="29" t="s">
        <v>157</v>
      </c>
      <c r="C51" s="38">
        <f t="shared" si="0"/>
        <v>4</v>
      </c>
      <c r="D51" s="38"/>
      <c r="E51" s="38"/>
      <c r="F51" s="28">
        <f t="shared" si="1"/>
        <v>4</v>
      </c>
      <c r="G51" s="91" t="s">
        <v>469</v>
      </c>
      <c r="H51" s="71" t="str">
        <f>'11.1'!H50</f>
        <v>Да</v>
      </c>
      <c r="I51" s="79">
        <v>13</v>
      </c>
      <c r="J51" s="79" t="s">
        <v>545</v>
      </c>
      <c r="K51" s="27" t="s">
        <v>247</v>
      </c>
      <c r="L51" s="27" t="s">
        <v>247</v>
      </c>
      <c r="M51" s="27" t="s">
        <v>247</v>
      </c>
      <c r="N51" s="27" t="s">
        <v>546</v>
      </c>
      <c r="O51" s="71" t="str">
        <f>'11.1'!M50</f>
        <v>Да</v>
      </c>
      <c r="P51" s="29"/>
      <c r="Q51" s="29" t="s">
        <v>547</v>
      </c>
      <c r="U51" s="12"/>
    </row>
    <row r="52" spans="1:21" ht="15.75" customHeight="1">
      <c r="A52" s="22" t="s">
        <v>42</v>
      </c>
      <c r="B52" s="29" t="s">
        <v>160</v>
      </c>
      <c r="C52" s="38">
        <f t="shared" si="0"/>
        <v>0</v>
      </c>
      <c r="D52" s="38"/>
      <c r="E52" s="38"/>
      <c r="F52" s="28">
        <f t="shared" si="1"/>
        <v>0</v>
      </c>
      <c r="G52" s="74">
        <v>42654</v>
      </c>
      <c r="H52" s="71" t="str">
        <f>'11.1'!H51</f>
        <v>Да</v>
      </c>
      <c r="I52" s="79">
        <v>14</v>
      </c>
      <c r="J52" s="79">
        <v>0</v>
      </c>
      <c r="K52" s="27"/>
      <c r="L52" s="27"/>
      <c r="M52" s="27"/>
      <c r="N52" s="27"/>
      <c r="O52" s="71" t="str">
        <f>'11.1'!M51</f>
        <v>Да</v>
      </c>
      <c r="P52" s="29" t="s">
        <v>702</v>
      </c>
      <c r="Q52" s="29" t="s">
        <v>548</v>
      </c>
      <c r="U52" s="13"/>
    </row>
    <row r="53" spans="1:21" s="7" customFormat="1" ht="15.75" customHeight="1">
      <c r="A53" s="26" t="s">
        <v>92</v>
      </c>
      <c r="B53" s="29" t="s">
        <v>160</v>
      </c>
      <c r="C53" s="38">
        <f t="shared" si="0"/>
        <v>0</v>
      </c>
      <c r="D53" s="38">
        <v>0.5</v>
      </c>
      <c r="E53" s="38"/>
      <c r="F53" s="28">
        <f t="shared" si="1"/>
        <v>0</v>
      </c>
      <c r="G53" s="74">
        <v>42654</v>
      </c>
      <c r="H53" s="71" t="str">
        <f>'11.1'!H52</f>
        <v>Да</v>
      </c>
      <c r="I53" s="79">
        <v>9</v>
      </c>
      <c r="J53" s="79">
        <v>0</v>
      </c>
      <c r="K53" s="27"/>
      <c r="L53" s="27"/>
      <c r="M53" s="27"/>
      <c r="N53" s="27"/>
      <c r="O53" s="71" t="str">
        <f>'11.1'!M52</f>
        <v>Нет</v>
      </c>
      <c r="P53" s="29" t="s">
        <v>412</v>
      </c>
      <c r="Q53" s="29" t="s">
        <v>551</v>
      </c>
      <c r="U53" s="13"/>
    </row>
    <row r="54" spans="1:21" s="7" customFormat="1" ht="15.75" customHeight="1">
      <c r="A54" s="22" t="s">
        <v>43</v>
      </c>
      <c r="B54" s="29" t="s">
        <v>160</v>
      </c>
      <c r="C54" s="38">
        <f t="shared" si="0"/>
        <v>0</v>
      </c>
      <c r="D54" s="38">
        <v>0.5</v>
      </c>
      <c r="E54" s="28"/>
      <c r="F54" s="28">
        <f t="shared" si="1"/>
        <v>0</v>
      </c>
      <c r="G54" s="91" t="s">
        <v>469</v>
      </c>
      <c r="H54" s="71" t="str">
        <f>'11.1'!H53</f>
        <v>Нет</v>
      </c>
      <c r="I54" s="79" t="s">
        <v>406</v>
      </c>
      <c r="J54" s="79">
        <v>0</v>
      </c>
      <c r="K54" s="33"/>
      <c r="L54" s="33"/>
      <c r="M54" s="33"/>
      <c r="N54" s="33"/>
      <c r="O54" s="71" t="str">
        <f>'11.1'!M53</f>
        <v>Нет</v>
      </c>
      <c r="P54" s="29" t="s">
        <v>554</v>
      </c>
      <c r="Q54" s="103" t="s">
        <v>272</v>
      </c>
      <c r="U54" s="12"/>
    </row>
    <row r="55" spans="1:21" ht="15.75" customHeight="1">
      <c r="A55" s="22" t="s">
        <v>44</v>
      </c>
      <c r="B55" s="29" t="s">
        <v>159</v>
      </c>
      <c r="C55" s="38">
        <f t="shared" si="0"/>
        <v>0</v>
      </c>
      <c r="D55" s="38"/>
      <c r="E55" s="38"/>
      <c r="F55" s="28">
        <f t="shared" si="1"/>
        <v>0</v>
      </c>
      <c r="G55" s="74">
        <v>42654</v>
      </c>
      <c r="H55" s="71" t="str">
        <f>'11.1'!H54</f>
        <v>Да</v>
      </c>
      <c r="I55" s="79">
        <v>17</v>
      </c>
      <c r="J55" s="79" t="s">
        <v>559</v>
      </c>
      <c r="K55" s="27" t="s">
        <v>247</v>
      </c>
      <c r="L55" s="27" t="s">
        <v>247</v>
      </c>
      <c r="M55" s="27" t="s">
        <v>247</v>
      </c>
      <c r="N55" s="27" t="s">
        <v>298</v>
      </c>
      <c r="O55" s="71" t="str">
        <f>'11.1'!M54</f>
        <v>Да</v>
      </c>
      <c r="P55" s="29" t="s">
        <v>560</v>
      </c>
      <c r="Q55" s="29" t="s">
        <v>558</v>
      </c>
      <c r="U55" s="13"/>
    </row>
    <row r="56" spans="1:21" ht="15.75" customHeight="1">
      <c r="A56" s="20" t="s">
        <v>45</v>
      </c>
      <c r="B56" s="32"/>
      <c r="C56" s="42"/>
      <c r="D56" s="42"/>
      <c r="E56" s="42"/>
      <c r="F56" s="25"/>
      <c r="G56" s="76"/>
      <c r="H56" s="72"/>
      <c r="I56" s="81"/>
      <c r="J56" s="81"/>
      <c r="K56" s="24"/>
      <c r="L56" s="24"/>
      <c r="M56" s="24"/>
      <c r="N56" s="24"/>
      <c r="O56" s="72"/>
      <c r="P56" s="32"/>
      <c r="Q56" s="32"/>
      <c r="U56" s="13"/>
    </row>
    <row r="57" spans="1:21" ht="15.75" customHeight="1">
      <c r="A57" s="26" t="s">
        <v>46</v>
      </c>
      <c r="B57" s="29" t="s">
        <v>158</v>
      </c>
      <c r="C57" s="38">
        <f t="shared" si="0"/>
        <v>2</v>
      </c>
      <c r="D57" s="38"/>
      <c r="E57" s="38">
        <v>0.5</v>
      </c>
      <c r="F57" s="28">
        <f t="shared" si="1"/>
        <v>1</v>
      </c>
      <c r="G57" s="74">
        <v>42654</v>
      </c>
      <c r="H57" s="71" t="str">
        <f>'11.1'!H56</f>
        <v>Да</v>
      </c>
      <c r="I57" s="79">
        <v>16</v>
      </c>
      <c r="J57" s="79" t="s">
        <v>564</v>
      </c>
      <c r="K57" s="27" t="s">
        <v>247</v>
      </c>
      <c r="L57" s="27" t="s">
        <v>247</v>
      </c>
      <c r="M57" s="29" t="s">
        <v>445</v>
      </c>
      <c r="N57" s="27" t="s">
        <v>298</v>
      </c>
      <c r="O57" s="71" t="str">
        <f>'11.1'!M56</f>
        <v>Да</v>
      </c>
      <c r="P57" s="29" t="s">
        <v>574</v>
      </c>
      <c r="Q57" s="29" t="s">
        <v>565</v>
      </c>
      <c r="U57" s="12"/>
    </row>
    <row r="58" spans="1:21" ht="15.75" customHeight="1">
      <c r="A58" s="26" t="s">
        <v>47</v>
      </c>
      <c r="B58" s="29" t="s">
        <v>158</v>
      </c>
      <c r="C58" s="38">
        <f t="shared" si="0"/>
        <v>2</v>
      </c>
      <c r="D58" s="38">
        <v>0.5</v>
      </c>
      <c r="E58" s="38">
        <v>0.5</v>
      </c>
      <c r="F58" s="28">
        <f t="shared" si="1"/>
        <v>0.5</v>
      </c>
      <c r="G58" s="74">
        <v>42654</v>
      </c>
      <c r="H58" s="71" t="str">
        <f>'11.1'!H57</f>
        <v>Да</v>
      </c>
      <c r="I58" s="79">
        <v>7</v>
      </c>
      <c r="J58" s="79" t="s">
        <v>570</v>
      </c>
      <c r="K58" s="27" t="s">
        <v>247</v>
      </c>
      <c r="L58" s="27" t="s">
        <v>247</v>
      </c>
      <c r="M58" s="27" t="s">
        <v>247</v>
      </c>
      <c r="N58" s="27" t="s">
        <v>298</v>
      </c>
      <c r="O58" s="71" t="str">
        <f>'11.1'!M57</f>
        <v>Нет</v>
      </c>
      <c r="P58" s="29" t="s">
        <v>571</v>
      </c>
      <c r="Q58" s="29" t="s">
        <v>572</v>
      </c>
      <c r="U58" s="13"/>
    </row>
    <row r="59" spans="1:21" ht="15.75" customHeight="1">
      <c r="A59" s="26" t="s">
        <v>48</v>
      </c>
      <c r="B59" s="29" t="s">
        <v>158</v>
      </c>
      <c r="C59" s="38">
        <f t="shared" si="0"/>
        <v>2</v>
      </c>
      <c r="D59" s="38">
        <v>0.5</v>
      </c>
      <c r="E59" s="38"/>
      <c r="F59" s="28">
        <f t="shared" si="1"/>
        <v>1</v>
      </c>
      <c r="G59" s="74">
        <v>42654</v>
      </c>
      <c r="H59" s="71" t="str">
        <f>'11.1'!H58</f>
        <v>Да</v>
      </c>
      <c r="I59" s="79">
        <v>5</v>
      </c>
      <c r="J59" s="79" t="s">
        <v>510</v>
      </c>
      <c r="K59" s="27" t="s">
        <v>247</v>
      </c>
      <c r="L59" s="27" t="s">
        <v>247</v>
      </c>
      <c r="M59" s="27" t="s">
        <v>247</v>
      </c>
      <c r="N59" s="27" t="s">
        <v>298</v>
      </c>
      <c r="O59" s="71" t="str">
        <f>'11.1'!M58</f>
        <v>Нет</v>
      </c>
      <c r="P59" s="29" t="s">
        <v>412</v>
      </c>
      <c r="Q59" s="29" t="s">
        <v>573</v>
      </c>
      <c r="U59" s="13"/>
    </row>
    <row r="60" spans="1:21" ht="15.75" customHeight="1">
      <c r="A60" s="26" t="s">
        <v>49</v>
      </c>
      <c r="B60" s="29" t="s">
        <v>159</v>
      </c>
      <c r="C60" s="38">
        <f t="shared" si="0"/>
        <v>0</v>
      </c>
      <c r="D60" s="38"/>
      <c r="E60" s="38"/>
      <c r="F60" s="28">
        <f t="shared" si="1"/>
        <v>0</v>
      </c>
      <c r="G60" s="74">
        <v>42654</v>
      </c>
      <c r="H60" s="71" t="str">
        <f>'11.1'!H59</f>
        <v>Нет</v>
      </c>
      <c r="I60" s="79" t="s">
        <v>406</v>
      </c>
      <c r="J60" s="79">
        <v>8</v>
      </c>
      <c r="K60" s="27" t="s">
        <v>247</v>
      </c>
      <c r="L60" s="27" t="s">
        <v>247</v>
      </c>
      <c r="M60" s="27" t="s">
        <v>247</v>
      </c>
      <c r="N60" s="27" t="s">
        <v>298</v>
      </c>
      <c r="O60" s="71" t="str">
        <f>'11.1'!M59</f>
        <v>Да</v>
      </c>
      <c r="P60" s="29" t="s">
        <v>704</v>
      </c>
      <c r="Q60" s="29" t="s">
        <v>576</v>
      </c>
      <c r="U60" s="12"/>
    </row>
    <row r="61" spans="1:21" s="7" customFormat="1" ht="15.75" customHeight="1">
      <c r="A61" s="22" t="s">
        <v>50</v>
      </c>
      <c r="B61" s="29" t="s">
        <v>158</v>
      </c>
      <c r="C61" s="38">
        <f t="shared" si="0"/>
        <v>2</v>
      </c>
      <c r="D61" s="38"/>
      <c r="E61" s="38">
        <v>0.5</v>
      </c>
      <c r="F61" s="28">
        <f t="shared" si="1"/>
        <v>1</v>
      </c>
      <c r="G61" s="91" t="s">
        <v>469</v>
      </c>
      <c r="H61" s="71" t="str">
        <f>'11.1'!H60</f>
        <v>Да</v>
      </c>
      <c r="I61" s="79">
        <v>9</v>
      </c>
      <c r="J61" s="79" t="s">
        <v>524</v>
      </c>
      <c r="K61" s="27" t="s">
        <v>247</v>
      </c>
      <c r="L61" s="29" t="s">
        <v>445</v>
      </c>
      <c r="M61" s="27" t="s">
        <v>247</v>
      </c>
      <c r="N61" s="29" t="s">
        <v>580</v>
      </c>
      <c r="O61" s="71" t="str">
        <f>'11.1'!M60</f>
        <v>Да</v>
      </c>
      <c r="P61" s="29" t="s">
        <v>578</v>
      </c>
      <c r="Q61" s="29" t="s">
        <v>579</v>
      </c>
      <c r="U61" s="13"/>
    </row>
    <row r="62" spans="1:21" ht="15.75" customHeight="1">
      <c r="A62" s="22" t="s">
        <v>51</v>
      </c>
      <c r="B62" s="29" t="s">
        <v>157</v>
      </c>
      <c r="C62" s="38">
        <f t="shared" si="0"/>
        <v>4</v>
      </c>
      <c r="D62" s="38"/>
      <c r="E62" s="38"/>
      <c r="F62" s="28">
        <f t="shared" si="1"/>
        <v>4</v>
      </c>
      <c r="G62" s="91" t="s">
        <v>470</v>
      </c>
      <c r="H62" s="71" t="str">
        <f>'11.1'!H61</f>
        <v>Да</v>
      </c>
      <c r="I62" s="79">
        <v>12</v>
      </c>
      <c r="J62" s="79" t="s">
        <v>582</v>
      </c>
      <c r="K62" s="27" t="s">
        <v>247</v>
      </c>
      <c r="L62" s="27" t="s">
        <v>247</v>
      </c>
      <c r="M62" s="27" t="s">
        <v>247</v>
      </c>
      <c r="N62" s="27" t="s">
        <v>247</v>
      </c>
      <c r="O62" s="71" t="str">
        <f>'11.1'!M61</f>
        <v>Да</v>
      </c>
      <c r="P62" s="29"/>
      <c r="Q62" s="29" t="s">
        <v>583</v>
      </c>
      <c r="U62" s="13"/>
    </row>
    <row r="63" spans="1:21" ht="15.75" customHeight="1">
      <c r="A63" s="26" t="s">
        <v>52</v>
      </c>
      <c r="B63" s="29" t="s">
        <v>159</v>
      </c>
      <c r="C63" s="38">
        <f t="shared" si="0"/>
        <v>0</v>
      </c>
      <c r="D63" s="38"/>
      <c r="E63" s="38"/>
      <c r="F63" s="28">
        <f t="shared" si="1"/>
        <v>0</v>
      </c>
      <c r="G63" s="74">
        <v>42655</v>
      </c>
      <c r="H63" s="71" t="str">
        <f>'11.1'!H62</f>
        <v>Да</v>
      </c>
      <c r="I63" s="79">
        <v>17</v>
      </c>
      <c r="J63" s="79" t="s">
        <v>585</v>
      </c>
      <c r="K63" s="27" t="s">
        <v>247</v>
      </c>
      <c r="L63" s="27" t="s">
        <v>247</v>
      </c>
      <c r="M63" s="27" t="s">
        <v>247</v>
      </c>
      <c r="N63" s="27" t="s">
        <v>587</v>
      </c>
      <c r="O63" s="71" t="str">
        <f>'11.1'!M62</f>
        <v>Да</v>
      </c>
      <c r="P63" s="29" t="s">
        <v>705</v>
      </c>
      <c r="Q63" s="29" t="s">
        <v>586</v>
      </c>
      <c r="U63" s="13"/>
    </row>
    <row r="64" spans="1:21" s="7" customFormat="1" ht="15.75" customHeight="1">
      <c r="A64" s="26" t="s">
        <v>53</v>
      </c>
      <c r="B64" s="29" t="s">
        <v>159</v>
      </c>
      <c r="C64" s="38">
        <f t="shared" si="0"/>
        <v>0</v>
      </c>
      <c r="D64" s="38"/>
      <c r="E64" s="38"/>
      <c r="F64" s="28">
        <f t="shared" si="1"/>
        <v>0</v>
      </c>
      <c r="G64" s="74">
        <v>42655</v>
      </c>
      <c r="H64" s="71" t="str">
        <f>'11.1'!H63</f>
        <v>Нет</v>
      </c>
      <c r="I64" s="79" t="s">
        <v>406</v>
      </c>
      <c r="J64" s="97" t="s">
        <v>709</v>
      </c>
      <c r="K64" s="27" t="s">
        <v>247</v>
      </c>
      <c r="L64" s="27" t="s">
        <v>247</v>
      </c>
      <c r="M64" s="27" t="s">
        <v>298</v>
      </c>
      <c r="N64" s="29" t="s">
        <v>590</v>
      </c>
      <c r="O64" s="71" t="str">
        <f>'11.1'!M63</f>
        <v>Да</v>
      </c>
      <c r="P64" s="29" t="s">
        <v>588</v>
      </c>
      <c r="Q64" s="29" t="s">
        <v>589</v>
      </c>
      <c r="U64" s="12"/>
    </row>
    <row r="65" spans="1:21" ht="15.75" customHeight="1">
      <c r="A65" s="26" t="s">
        <v>54</v>
      </c>
      <c r="B65" s="29" t="s">
        <v>158</v>
      </c>
      <c r="C65" s="38">
        <f t="shared" si="0"/>
        <v>2</v>
      </c>
      <c r="D65" s="38"/>
      <c r="E65" s="38">
        <v>0.5</v>
      </c>
      <c r="F65" s="28">
        <f t="shared" si="1"/>
        <v>1</v>
      </c>
      <c r="G65" s="91" t="s">
        <v>470</v>
      </c>
      <c r="H65" s="71" t="str">
        <f>'11.1'!H64</f>
        <v>Да</v>
      </c>
      <c r="I65" s="79">
        <v>23</v>
      </c>
      <c r="J65" s="79" t="s">
        <v>591</v>
      </c>
      <c r="K65" s="27" t="s">
        <v>247</v>
      </c>
      <c r="L65" s="27" t="s">
        <v>247</v>
      </c>
      <c r="M65" s="27" t="s">
        <v>247</v>
      </c>
      <c r="N65" s="27" t="s">
        <v>298</v>
      </c>
      <c r="O65" s="71" t="str">
        <f>'11.1'!M64</f>
        <v>Да</v>
      </c>
      <c r="P65" s="29" t="s">
        <v>593</v>
      </c>
      <c r="Q65" s="29" t="s">
        <v>592</v>
      </c>
      <c r="U65" s="13"/>
    </row>
    <row r="66" spans="1:21" ht="15.75" customHeight="1">
      <c r="A66" s="22" t="s">
        <v>55</v>
      </c>
      <c r="B66" s="29" t="s">
        <v>157</v>
      </c>
      <c r="C66" s="38">
        <f t="shared" si="0"/>
        <v>4</v>
      </c>
      <c r="D66" s="38"/>
      <c r="E66" s="38"/>
      <c r="F66" s="28">
        <f t="shared" si="1"/>
        <v>4</v>
      </c>
      <c r="G66" s="91" t="s">
        <v>470</v>
      </c>
      <c r="H66" s="71" t="str">
        <f>'11.1'!H65</f>
        <v>Да</v>
      </c>
      <c r="I66" s="79">
        <v>22</v>
      </c>
      <c r="J66" s="79" t="s">
        <v>594</v>
      </c>
      <c r="K66" s="27" t="s">
        <v>247</v>
      </c>
      <c r="L66" s="27" t="s">
        <v>247</v>
      </c>
      <c r="M66" s="27" t="s">
        <v>247</v>
      </c>
      <c r="N66" s="29" t="s">
        <v>671</v>
      </c>
      <c r="O66" s="71" t="str">
        <f>'11.1'!M65</f>
        <v>Да</v>
      </c>
      <c r="P66" s="29"/>
      <c r="Q66" s="29" t="s">
        <v>595</v>
      </c>
      <c r="U66" s="13"/>
    </row>
    <row r="67" spans="1:21" ht="15.75" customHeight="1">
      <c r="A67" s="26" t="s">
        <v>56</v>
      </c>
      <c r="B67" s="29" t="s">
        <v>157</v>
      </c>
      <c r="C67" s="38">
        <f t="shared" si="0"/>
        <v>4</v>
      </c>
      <c r="D67" s="38"/>
      <c r="E67" s="38">
        <v>0.5</v>
      </c>
      <c r="F67" s="28">
        <f t="shared" si="1"/>
        <v>2</v>
      </c>
      <c r="G67" s="74">
        <v>42656</v>
      </c>
      <c r="H67" s="71" t="str">
        <f>'11.1'!H66</f>
        <v>Да</v>
      </c>
      <c r="I67" s="79">
        <v>5</v>
      </c>
      <c r="J67" s="79" t="s">
        <v>596</v>
      </c>
      <c r="K67" s="27" t="s">
        <v>247</v>
      </c>
      <c r="L67" s="27" t="s">
        <v>247</v>
      </c>
      <c r="M67" s="27" t="s">
        <v>247</v>
      </c>
      <c r="N67" s="27" t="s">
        <v>247</v>
      </c>
      <c r="O67" s="71" t="str">
        <f>'11.1'!M66</f>
        <v>Да</v>
      </c>
      <c r="P67" s="29" t="s">
        <v>598</v>
      </c>
      <c r="Q67" s="29" t="s">
        <v>597</v>
      </c>
      <c r="U67" s="12"/>
    </row>
    <row r="68" spans="1:21" ht="15.75" customHeight="1">
      <c r="A68" s="26" t="s">
        <v>57</v>
      </c>
      <c r="B68" s="29" t="s">
        <v>159</v>
      </c>
      <c r="C68" s="38">
        <f t="shared" si="0"/>
        <v>0</v>
      </c>
      <c r="D68" s="38">
        <v>0.5</v>
      </c>
      <c r="E68" s="38"/>
      <c r="F68" s="28">
        <f t="shared" si="1"/>
        <v>0</v>
      </c>
      <c r="G68" s="74">
        <v>42656</v>
      </c>
      <c r="H68" s="71" t="str">
        <f>'11.1'!H67</f>
        <v>Нет</v>
      </c>
      <c r="I68" s="79" t="s">
        <v>406</v>
      </c>
      <c r="J68" s="97" t="s">
        <v>710</v>
      </c>
      <c r="K68" s="27" t="s">
        <v>247</v>
      </c>
      <c r="L68" s="27" t="s">
        <v>247</v>
      </c>
      <c r="M68" s="27" t="s">
        <v>298</v>
      </c>
      <c r="N68" s="27" t="s">
        <v>298</v>
      </c>
      <c r="O68" s="71" t="str">
        <f>'11.1'!M67</f>
        <v>Нет</v>
      </c>
      <c r="P68" s="29" t="s">
        <v>600</v>
      </c>
      <c r="Q68" s="29" t="s">
        <v>636</v>
      </c>
      <c r="U68" s="13"/>
    </row>
    <row r="69" spans="1:21" s="7" customFormat="1" ht="15.75" customHeight="1">
      <c r="A69" s="26" t="s">
        <v>58</v>
      </c>
      <c r="B69" s="29" t="s">
        <v>159</v>
      </c>
      <c r="C69" s="38">
        <f t="shared" si="0"/>
        <v>0</v>
      </c>
      <c r="D69" s="28"/>
      <c r="E69" s="28"/>
      <c r="F69" s="28">
        <f t="shared" si="1"/>
        <v>0</v>
      </c>
      <c r="G69" s="74">
        <v>42656</v>
      </c>
      <c r="H69" s="71" t="str">
        <f>'11.1'!H68</f>
        <v>Да</v>
      </c>
      <c r="I69" s="79">
        <v>8</v>
      </c>
      <c r="J69" s="79" t="s">
        <v>602</v>
      </c>
      <c r="K69" s="27" t="s">
        <v>247</v>
      </c>
      <c r="L69" s="29" t="s">
        <v>445</v>
      </c>
      <c r="M69" s="27" t="s">
        <v>298</v>
      </c>
      <c r="N69" s="27" t="s">
        <v>298</v>
      </c>
      <c r="O69" s="71" t="str">
        <f>'11.1'!M68</f>
        <v>Да</v>
      </c>
      <c r="P69" s="29" t="s">
        <v>604</v>
      </c>
      <c r="Q69" s="104" t="s">
        <v>603</v>
      </c>
      <c r="U69" s="13"/>
    </row>
    <row r="70" spans="1:21" ht="15.75" customHeight="1">
      <c r="A70" s="22" t="s">
        <v>59</v>
      </c>
      <c r="B70" s="29" t="s">
        <v>157</v>
      </c>
      <c r="C70" s="38">
        <f t="shared" si="0"/>
        <v>4</v>
      </c>
      <c r="D70" s="38"/>
      <c r="E70" s="38">
        <v>0.5</v>
      </c>
      <c r="F70" s="28">
        <f t="shared" si="1"/>
        <v>2</v>
      </c>
      <c r="G70" s="74">
        <v>42656</v>
      </c>
      <c r="H70" s="71" t="str">
        <f>'11.1'!H69</f>
        <v>Да</v>
      </c>
      <c r="I70" s="79">
        <v>16</v>
      </c>
      <c r="J70" s="79" t="s">
        <v>607</v>
      </c>
      <c r="K70" s="27" t="s">
        <v>247</v>
      </c>
      <c r="L70" s="27" t="s">
        <v>247</v>
      </c>
      <c r="M70" s="27" t="s">
        <v>247</v>
      </c>
      <c r="N70" s="27" t="s">
        <v>672</v>
      </c>
      <c r="O70" s="71" t="str">
        <f>'11.1'!M69</f>
        <v>Да</v>
      </c>
      <c r="P70" s="29" t="s">
        <v>608</v>
      </c>
      <c r="Q70" s="29" t="s">
        <v>606</v>
      </c>
      <c r="U70" s="12"/>
    </row>
    <row r="71" spans="1:21" ht="15.75" customHeight="1">
      <c r="A71" s="20" t="s">
        <v>60</v>
      </c>
      <c r="B71" s="32"/>
      <c r="C71" s="42"/>
      <c r="D71" s="42"/>
      <c r="E71" s="42"/>
      <c r="F71" s="25"/>
      <c r="G71" s="76"/>
      <c r="H71" s="72"/>
      <c r="I71" s="81"/>
      <c r="J71" s="81"/>
      <c r="K71" s="24"/>
      <c r="L71" s="24"/>
      <c r="M71" s="24"/>
      <c r="N71" s="24"/>
      <c r="O71" s="72"/>
      <c r="P71" s="32"/>
      <c r="Q71" s="32"/>
      <c r="U71" s="13"/>
    </row>
    <row r="72" spans="1:21" ht="15.75" customHeight="1">
      <c r="A72" s="26" t="s">
        <v>61</v>
      </c>
      <c r="B72" s="29" t="s">
        <v>157</v>
      </c>
      <c r="C72" s="38">
        <f t="shared" si="0"/>
        <v>4</v>
      </c>
      <c r="D72" s="38">
        <v>0.5</v>
      </c>
      <c r="E72" s="38">
        <v>0.5</v>
      </c>
      <c r="F72" s="28">
        <f t="shared" si="1"/>
        <v>1</v>
      </c>
      <c r="G72" s="74">
        <v>42656</v>
      </c>
      <c r="H72" s="71" t="str">
        <f>'11.1'!H71</f>
        <v>Да</v>
      </c>
      <c r="I72" s="79">
        <v>3</v>
      </c>
      <c r="J72" s="79" t="s">
        <v>609</v>
      </c>
      <c r="K72" s="27" t="s">
        <v>247</v>
      </c>
      <c r="L72" s="27" t="s">
        <v>247</v>
      </c>
      <c r="M72" s="27" t="s">
        <v>247</v>
      </c>
      <c r="N72" s="27" t="s">
        <v>673</v>
      </c>
      <c r="O72" s="71" t="str">
        <f>'11.1'!M71</f>
        <v>Нет</v>
      </c>
      <c r="P72" s="29" t="s">
        <v>610</v>
      </c>
      <c r="Q72" s="29" t="s">
        <v>611</v>
      </c>
      <c r="U72" s="13"/>
    </row>
    <row r="73" spans="1:17" ht="15.75" customHeight="1">
      <c r="A73" s="22" t="s">
        <v>62</v>
      </c>
      <c r="B73" s="29" t="s">
        <v>158</v>
      </c>
      <c r="C73" s="38">
        <f t="shared" si="0"/>
        <v>2</v>
      </c>
      <c r="D73" s="38"/>
      <c r="E73" s="38">
        <v>0.5</v>
      </c>
      <c r="F73" s="28">
        <f t="shared" si="1"/>
        <v>1</v>
      </c>
      <c r="G73" s="91" t="s">
        <v>471</v>
      </c>
      <c r="H73" s="71" t="str">
        <f>'11.1'!H72</f>
        <v>Да</v>
      </c>
      <c r="I73" s="79">
        <v>22</v>
      </c>
      <c r="J73" s="79" t="s">
        <v>614</v>
      </c>
      <c r="K73" s="27" t="s">
        <v>247</v>
      </c>
      <c r="L73" s="27" t="s">
        <v>247</v>
      </c>
      <c r="M73" s="27" t="s">
        <v>247</v>
      </c>
      <c r="N73" s="27" t="s">
        <v>298</v>
      </c>
      <c r="O73" s="71" t="str">
        <f>'11.1'!M72</f>
        <v>Да</v>
      </c>
      <c r="P73" s="29" t="s">
        <v>613</v>
      </c>
      <c r="Q73" s="104" t="s">
        <v>612</v>
      </c>
    </row>
    <row r="74" spans="1:17" s="7" customFormat="1" ht="15.75" customHeight="1">
      <c r="A74" s="26" t="s">
        <v>63</v>
      </c>
      <c r="B74" s="29" t="s">
        <v>159</v>
      </c>
      <c r="C74" s="38">
        <f aca="true" t="shared" si="2" ref="C74:C100">IF(B74="Да, информация опубликована, в том числе опубликованы сведения о принятых объектом контроля решениях и мерах по направленным ему представлениям и предписаниям",4,IF(B74="Да, информация опубликована за исключением сведений о принятых объектом контроля решениях и мерах по направленным ему представлениям и предписаниям",2,0))</f>
        <v>0</v>
      </c>
      <c r="D74" s="38"/>
      <c r="E74" s="38"/>
      <c r="F74" s="28">
        <f aca="true" t="shared" si="3" ref="F74:F100">C74*(1-D74)*(1-E74)</f>
        <v>0</v>
      </c>
      <c r="G74" s="74">
        <v>42656</v>
      </c>
      <c r="H74" s="92" t="s">
        <v>421</v>
      </c>
      <c r="I74" s="97" t="s">
        <v>711</v>
      </c>
      <c r="J74" s="97" t="s">
        <v>421</v>
      </c>
      <c r="K74" s="27" t="s">
        <v>247</v>
      </c>
      <c r="L74" s="27" t="s">
        <v>617</v>
      </c>
      <c r="M74" s="27" t="s">
        <v>616</v>
      </c>
      <c r="N74" s="27" t="s">
        <v>298</v>
      </c>
      <c r="O74" s="71" t="str">
        <f>'11.1'!M73</f>
        <v>Да</v>
      </c>
      <c r="P74" s="29" t="s">
        <v>618</v>
      </c>
      <c r="Q74" s="29" t="s">
        <v>615</v>
      </c>
    </row>
    <row r="75" spans="1:17" ht="15.75" customHeight="1">
      <c r="A75" s="22" t="s">
        <v>64</v>
      </c>
      <c r="B75" s="29" t="s">
        <v>159</v>
      </c>
      <c r="C75" s="38">
        <f t="shared" si="2"/>
        <v>0</v>
      </c>
      <c r="D75" s="38">
        <v>0.5</v>
      </c>
      <c r="E75" s="38"/>
      <c r="F75" s="28">
        <f t="shared" si="3"/>
        <v>0</v>
      </c>
      <c r="G75" s="74">
        <v>42657</v>
      </c>
      <c r="H75" s="92" t="s">
        <v>421</v>
      </c>
      <c r="I75" s="97" t="s">
        <v>712</v>
      </c>
      <c r="J75" s="97" t="s">
        <v>713</v>
      </c>
      <c r="K75" s="27" t="s">
        <v>247</v>
      </c>
      <c r="L75" s="27" t="s">
        <v>247</v>
      </c>
      <c r="M75" s="27" t="s">
        <v>247</v>
      </c>
      <c r="N75" s="27" t="s">
        <v>298</v>
      </c>
      <c r="O75" s="71" t="str">
        <f>'11.1'!M74</f>
        <v>Да</v>
      </c>
      <c r="P75" s="29" t="s">
        <v>620</v>
      </c>
      <c r="Q75" s="104" t="s">
        <v>619</v>
      </c>
    </row>
    <row r="76" spans="1:17" s="7" customFormat="1" ht="15.75" customHeight="1">
      <c r="A76" s="29" t="s">
        <v>65</v>
      </c>
      <c r="B76" s="29" t="s">
        <v>159</v>
      </c>
      <c r="C76" s="38">
        <f t="shared" si="2"/>
        <v>0</v>
      </c>
      <c r="D76" s="38">
        <v>0.5</v>
      </c>
      <c r="E76" s="28"/>
      <c r="F76" s="28">
        <f t="shared" si="3"/>
        <v>0</v>
      </c>
      <c r="G76" s="74">
        <v>42657</v>
      </c>
      <c r="H76" s="71" t="str">
        <f>'11.1'!H75</f>
        <v>Да</v>
      </c>
      <c r="I76" s="79">
        <v>14</v>
      </c>
      <c r="J76" s="79" t="s">
        <v>622</v>
      </c>
      <c r="K76" s="27" t="s">
        <v>247</v>
      </c>
      <c r="L76" s="27" t="s">
        <v>247</v>
      </c>
      <c r="M76" s="27" t="s">
        <v>247</v>
      </c>
      <c r="N76" s="29" t="s">
        <v>674</v>
      </c>
      <c r="O76" s="71" t="str">
        <f>'11.1'!M75</f>
        <v>Да</v>
      </c>
      <c r="P76" s="29" t="s">
        <v>628</v>
      </c>
      <c r="Q76" s="29" t="s">
        <v>621</v>
      </c>
    </row>
    <row r="77" spans="1:17" ht="15.75" customHeight="1">
      <c r="A77" s="26" t="s">
        <v>66</v>
      </c>
      <c r="B77" s="29" t="s">
        <v>159</v>
      </c>
      <c r="C77" s="38">
        <f t="shared" si="2"/>
        <v>0</v>
      </c>
      <c r="D77" s="38"/>
      <c r="E77" s="38"/>
      <c r="F77" s="28">
        <f t="shared" si="3"/>
        <v>0</v>
      </c>
      <c r="G77" s="74">
        <v>42657</v>
      </c>
      <c r="H77" s="71" t="str">
        <f>'11.1'!H76</f>
        <v>Да</v>
      </c>
      <c r="I77" s="79">
        <v>9</v>
      </c>
      <c r="J77" s="79" t="s">
        <v>626</v>
      </c>
      <c r="K77" s="27" t="s">
        <v>247</v>
      </c>
      <c r="L77" s="29" t="s">
        <v>445</v>
      </c>
      <c r="M77" s="29" t="s">
        <v>445</v>
      </c>
      <c r="N77" s="29" t="s">
        <v>445</v>
      </c>
      <c r="O77" s="71" t="str">
        <f>'11.1'!M76</f>
        <v>Да</v>
      </c>
      <c r="P77" s="29" t="s">
        <v>627</v>
      </c>
      <c r="Q77" s="29" t="s">
        <v>625</v>
      </c>
    </row>
    <row r="78" spans="1:17" ht="15.75" customHeight="1">
      <c r="A78" s="20" t="s">
        <v>67</v>
      </c>
      <c r="B78" s="32"/>
      <c r="C78" s="42"/>
      <c r="D78" s="42"/>
      <c r="E78" s="42"/>
      <c r="F78" s="25"/>
      <c r="G78" s="76"/>
      <c r="H78" s="72"/>
      <c r="I78" s="81"/>
      <c r="J78" s="81"/>
      <c r="K78" s="24"/>
      <c r="L78" s="24"/>
      <c r="M78" s="24"/>
      <c r="N78" s="24"/>
      <c r="O78" s="72"/>
      <c r="P78" s="32"/>
      <c r="Q78" s="32"/>
    </row>
    <row r="79" spans="1:17" ht="15.75" customHeight="1">
      <c r="A79" s="26" t="s">
        <v>68</v>
      </c>
      <c r="B79" s="29" t="s">
        <v>158</v>
      </c>
      <c r="C79" s="38">
        <f t="shared" si="2"/>
        <v>2</v>
      </c>
      <c r="D79" s="38">
        <v>0.5</v>
      </c>
      <c r="E79" s="38"/>
      <c r="F79" s="28">
        <f t="shared" si="3"/>
        <v>1</v>
      </c>
      <c r="G79" s="91" t="s">
        <v>472</v>
      </c>
      <c r="H79" s="71" t="str">
        <f>'11.1'!H78</f>
        <v>Да</v>
      </c>
      <c r="I79" s="79">
        <v>7</v>
      </c>
      <c r="J79" s="79" t="s">
        <v>479</v>
      </c>
      <c r="K79" s="27" t="s">
        <v>247</v>
      </c>
      <c r="L79" s="27" t="s">
        <v>247</v>
      </c>
      <c r="M79" s="27" t="s">
        <v>247</v>
      </c>
      <c r="N79" s="27" t="s">
        <v>298</v>
      </c>
      <c r="O79" s="71" t="str">
        <f>'11.1'!M78</f>
        <v>Нет</v>
      </c>
      <c r="P79" s="29" t="s">
        <v>412</v>
      </c>
      <c r="Q79" s="29" t="s">
        <v>381</v>
      </c>
    </row>
    <row r="80" spans="1:17" ht="15.75" customHeight="1">
      <c r="A80" s="22" t="s">
        <v>69</v>
      </c>
      <c r="B80" s="29" t="s">
        <v>158</v>
      </c>
      <c r="C80" s="38">
        <f t="shared" si="2"/>
        <v>2</v>
      </c>
      <c r="D80" s="38"/>
      <c r="E80" s="38">
        <v>0.5</v>
      </c>
      <c r="F80" s="28">
        <f t="shared" si="3"/>
        <v>1</v>
      </c>
      <c r="G80" s="91" t="s">
        <v>472</v>
      </c>
      <c r="H80" s="71" t="str">
        <f>'11.1'!H79</f>
        <v>Да</v>
      </c>
      <c r="I80" s="79">
        <v>9</v>
      </c>
      <c r="J80" s="79" t="s">
        <v>630</v>
      </c>
      <c r="K80" s="27" t="s">
        <v>247</v>
      </c>
      <c r="L80" s="27" t="s">
        <v>247</v>
      </c>
      <c r="M80" s="27" t="s">
        <v>247</v>
      </c>
      <c r="N80" s="27" t="s">
        <v>298</v>
      </c>
      <c r="O80" s="71" t="str">
        <f>'11.1'!M79</f>
        <v>Да</v>
      </c>
      <c r="P80" s="29" t="s">
        <v>632</v>
      </c>
      <c r="Q80" s="29" t="s">
        <v>631</v>
      </c>
    </row>
    <row r="81" spans="1:17" ht="15.75" customHeight="1">
      <c r="A81" s="26" t="s">
        <v>70</v>
      </c>
      <c r="B81" s="29" t="s">
        <v>159</v>
      </c>
      <c r="C81" s="38">
        <f t="shared" si="2"/>
        <v>0</v>
      </c>
      <c r="D81" s="38"/>
      <c r="E81" s="38"/>
      <c r="F81" s="28">
        <f t="shared" si="3"/>
        <v>0</v>
      </c>
      <c r="G81" s="74">
        <v>42657</v>
      </c>
      <c r="H81" s="71" t="str">
        <f>'11.1'!H80</f>
        <v>Нет</v>
      </c>
      <c r="I81" s="79" t="s">
        <v>406</v>
      </c>
      <c r="J81" s="97" t="s">
        <v>714</v>
      </c>
      <c r="K81" s="27" t="s">
        <v>247</v>
      </c>
      <c r="L81" s="27" t="s">
        <v>247</v>
      </c>
      <c r="M81" s="27" t="s">
        <v>247</v>
      </c>
      <c r="N81" s="27" t="s">
        <v>298</v>
      </c>
      <c r="O81" s="92" t="str">
        <f>'11.1'!M80</f>
        <v>Нет данных (сайт не загружается)</v>
      </c>
      <c r="P81" s="29" t="s">
        <v>635</v>
      </c>
      <c r="Q81" s="29" t="s">
        <v>634</v>
      </c>
    </row>
    <row r="82" spans="1:17" ht="15.75" customHeight="1">
      <c r="A82" s="26" t="s">
        <v>71</v>
      </c>
      <c r="B82" s="29" t="s">
        <v>158</v>
      </c>
      <c r="C82" s="38">
        <f t="shared" si="2"/>
        <v>2</v>
      </c>
      <c r="D82" s="38">
        <v>0.5</v>
      </c>
      <c r="E82" s="38"/>
      <c r="F82" s="28">
        <f t="shared" si="3"/>
        <v>1</v>
      </c>
      <c r="G82" s="74">
        <v>42657</v>
      </c>
      <c r="H82" s="71" t="str">
        <f>'11.1'!H81</f>
        <v>Да</v>
      </c>
      <c r="I82" s="79">
        <v>5</v>
      </c>
      <c r="J82" s="79">
        <v>5</v>
      </c>
      <c r="K82" s="27" t="s">
        <v>247</v>
      </c>
      <c r="L82" s="27" t="s">
        <v>247</v>
      </c>
      <c r="M82" s="27" t="s">
        <v>247</v>
      </c>
      <c r="N82" s="27" t="s">
        <v>298</v>
      </c>
      <c r="O82" s="71" t="str">
        <f>'11.1'!M81</f>
        <v>Нет</v>
      </c>
      <c r="P82" s="29" t="s">
        <v>412</v>
      </c>
      <c r="Q82" s="29" t="s">
        <v>637</v>
      </c>
    </row>
    <row r="83" spans="1:17" ht="15.75" customHeight="1">
      <c r="A83" s="26" t="s">
        <v>72</v>
      </c>
      <c r="B83" s="29" t="s">
        <v>159</v>
      </c>
      <c r="C83" s="38">
        <f t="shared" si="2"/>
        <v>0</v>
      </c>
      <c r="D83" s="38"/>
      <c r="E83" s="38"/>
      <c r="F83" s="28">
        <f t="shared" si="3"/>
        <v>0</v>
      </c>
      <c r="G83" s="74">
        <v>42657</v>
      </c>
      <c r="H83" s="71" t="str">
        <f>'11.1'!H82</f>
        <v>Да</v>
      </c>
      <c r="I83" s="79">
        <v>13</v>
      </c>
      <c r="J83" s="79" t="s">
        <v>639</v>
      </c>
      <c r="K83" s="27" t="s">
        <v>247</v>
      </c>
      <c r="L83" s="27" t="s">
        <v>247</v>
      </c>
      <c r="M83" s="27" t="s">
        <v>247</v>
      </c>
      <c r="N83" s="27" t="s">
        <v>298</v>
      </c>
      <c r="O83" s="71" t="str">
        <f>'11.1'!M82</f>
        <v>Да</v>
      </c>
      <c r="P83" s="29" t="s">
        <v>641</v>
      </c>
      <c r="Q83" s="29" t="s">
        <v>640</v>
      </c>
    </row>
    <row r="84" spans="1:17" ht="15.75" customHeight="1">
      <c r="A84" s="26" t="s">
        <v>73</v>
      </c>
      <c r="B84" s="29" t="s">
        <v>159</v>
      </c>
      <c r="C84" s="38">
        <f t="shared" si="2"/>
        <v>0</v>
      </c>
      <c r="D84" s="38"/>
      <c r="E84" s="38"/>
      <c r="F84" s="28">
        <f t="shared" si="3"/>
        <v>0</v>
      </c>
      <c r="G84" s="74">
        <v>42657</v>
      </c>
      <c r="H84" s="71" t="str">
        <f>'11.1'!H83</f>
        <v>Нет</v>
      </c>
      <c r="I84" s="79" t="s">
        <v>406</v>
      </c>
      <c r="J84" s="97" t="s">
        <v>715</v>
      </c>
      <c r="K84" s="27" t="s">
        <v>247</v>
      </c>
      <c r="L84" s="29" t="s">
        <v>445</v>
      </c>
      <c r="M84" s="27" t="s">
        <v>643</v>
      </c>
      <c r="N84" s="29" t="s">
        <v>644</v>
      </c>
      <c r="O84" s="71" t="str">
        <f>'11.1'!M83</f>
        <v>Да</v>
      </c>
      <c r="P84" s="29" t="s">
        <v>635</v>
      </c>
      <c r="Q84" s="29" t="s">
        <v>642</v>
      </c>
    </row>
    <row r="85" spans="1:17" ht="15.75" customHeight="1">
      <c r="A85" s="22" t="s">
        <v>74</v>
      </c>
      <c r="B85" s="29" t="s">
        <v>160</v>
      </c>
      <c r="C85" s="38">
        <f t="shared" si="2"/>
        <v>0</v>
      </c>
      <c r="D85" s="38"/>
      <c r="E85" s="38"/>
      <c r="F85" s="28">
        <f t="shared" si="3"/>
        <v>0</v>
      </c>
      <c r="G85" s="91" t="s">
        <v>473</v>
      </c>
      <c r="H85" s="71" t="str">
        <f>'11.1'!H84</f>
        <v>Да</v>
      </c>
      <c r="I85" s="79">
        <v>9</v>
      </c>
      <c r="J85" s="79">
        <v>0</v>
      </c>
      <c r="K85" s="27"/>
      <c r="L85" s="27"/>
      <c r="M85" s="27"/>
      <c r="N85" s="27"/>
      <c r="O85" s="71" t="str">
        <f>'11.1'!M84</f>
        <v>Да</v>
      </c>
      <c r="P85" s="29" t="s">
        <v>646</v>
      </c>
      <c r="Q85" s="29" t="s">
        <v>645</v>
      </c>
    </row>
    <row r="86" spans="1:17" ht="15.75" customHeight="1">
      <c r="A86" s="26" t="s">
        <v>75</v>
      </c>
      <c r="B86" s="29" t="s">
        <v>158</v>
      </c>
      <c r="C86" s="38">
        <f t="shared" si="2"/>
        <v>2</v>
      </c>
      <c r="D86" s="38"/>
      <c r="E86" s="38">
        <v>0.5</v>
      </c>
      <c r="F86" s="28">
        <f t="shared" si="3"/>
        <v>1</v>
      </c>
      <c r="G86" s="74">
        <v>42660</v>
      </c>
      <c r="H86" s="71" t="str">
        <f>'11.1'!H85</f>
        <v>Да</v>
      </c>
      <c r="I86" s="79">
        <v>14</v>
      </c>
      <c r="J86" s="79" t="s">
        <v>647</v>
      </c>
      <c r="K86" s="27" t="s">
        <v>247</v>
      </c>
      <c r="L86" s="27" t="s">
        <v>247</v>
      </c>
      <c r="M86" s="27" t="s">
        <v>247</v>
      </c>
      <c r="N86" s="27" t="s">
        <v>298</v>
      </c>
      <c r="O86" s="71" t="str">
        <f>'11.1'!M85</f>
        <v>Да</v>
      </c>
      <c r="P86" s="29" t="s">
        <v>648</v>
      </c>
      <c r="Q86" s="29" t="s">
        <v>649</v>
      </c>
    </row>
    <row r="87" spans="1:17" s="7" customFormat="1" ht="15.75" customHeight="1">
      <c r="A87" s="26" t="s">
        <v>76</v>
      </c>
      <c r="B87" s="29" t="s">
        <v>159</v>
      </c>
      <c r="C87" s="38">
        <f t="shared" si="2"/>
        <v>0</v>
      </c>
      <c r="D87" s="38"/>
      <c r="E87" s="38"/>
      <c r="F87" s="28">
        <f t="shared" si="3"/>
        <v>0</v>
      </c>
      <c r="G87" s="74">
        <v>42660</v>
      </c>
      <c r="H87" s="71" t="str">
        <f>'11.1'!H86</f>
        <v>Нет</v>
      </c>
      <c r="I87" s="79" t="s">
        <v>406</v>
      </c>
      <c r="J87" s="97" t="s">
        <v>716</v>
      </c>
      <c r="K87" s="27" t="s">
        <v>247</v>
      </c>
      <c r="L87" s="27" t="s">
        <v>247</v>
      </c>
      <c r="M87" s="27" t="s">
        <v>247</v>
      </c>
      <c r="N87" s="27" t="s">
        <v>298</v>
      </c>
      <c r="O87" s="71" t="str">
        <f>'11.1'!M86</f>
        <v>Да</v>
      </c>
      <c r="P87" s="29" t="s">
        <v>635</v>
      </c>
      <c r="Q87" s="29" t="s">
        <v>654</v>
      </c>
    </row>
    <row r="88" spans="1:17" ht="15.75" customHeight="1">
      <c r="A88" s="26" t="s">
        <v>77</v>
      </c>
      <c r="B88" s="29" t="s">
        <v>157</v>
      </c>
      <c r="C88" s="38">
        <f t="shared" si="2"/>
        <v>4</v>
      </c>
      <c r="D88" s="38"/>
      <c r="E88" s="38"/>
      <c r="F88" s="28">
        <f t="shared" si="3"/>
        <v>4</v>
      </c>
      <c r="G88" s="74">
        <v>42660</v>
      </c>
      <c r="H88" s="71" t="str">
        <f>'11.1'!H87</f>
        <v>Да</v>
      </c>
      <c r="I88" s="79">
        <v>5</v>
      </c>
      <c r="J88" s="79" t="s">
        <v>510</v>
      </c>
      <c r="K88" s="27" t="s">
        <v>247</v>
      </c>
      <c r="L88" s="27" t="s">
        <v>247</v>
      </c>
      <c r="M88" s="27" t="s">
        <v>247</v>
      </c>
      <c r="N88" s="27" t="s">
        <v>675</v>
      </c>
      <c r="O88" s="71" t="str">
        <f>'11.1'!M87</f>
        <v>Да</v>
      </c>
      <c r="P88" s="29"/>
      <c r="Q88" s="29" t="s">
        <v>653</v>
      </c>
    </row>
    <row r="89" spans="1:17" s="7" customFormat="1" ht="15.75" customHeight="1">
      <c r="A89" s="22" t="s">
        <v>78</v>
      </c>
      <c r="B89" s="29" t="s">
        <v>158</v>
      </c>
      <c r="C89" s="38">
        <f t="shared" si="2"/>
        <v>2</v>
      </c>
      <c r="D89" s="28"/>
      <c r="E89" s="38">
        <v>0.5</v>
      </c>
      <c r="F89" s="28">
        <f t="shared" si="3"/>
        <v>1</v>
      </c>
      <c r="G89" s="91" t="s">
        <v>473</v>
      </c>
      <c r="H89" s="71" t="str">
        <f>'11.1'!H88</f>
        <v>Да</v>
      </c>
      <c r="I89" s="79">
        <v>50</v>
      </c>
      <c r="J89" s="79" t="s">
        <v>657</v>
      </c>
      <c r="K89" s="27" t="s">
        <v>247</v>
      </c>
      <c r="L89" s="27" t="s">
        <v>247</v>
      </c>
      <c r="M89" s="27" t="s">
        <v>247</v>
      </c>
      <c r="N89" s="27" t="s">
        <v>298</v>
      </c>
      <c r="O89" s="71" t="str">
        <f>'11.1'!M88</f>
        <v>Да</v>
      </c>
      <c r="P89" s="29" t="s">
        <v>658</v>
      </c>
      <c r="Q89" s="29" t="s">
        <v>656</v>
      </c>
    </row>
    <row r="90" spans="1:17" ht="15.75" customHeight="1">
      <c r="A90" s="26" t="s">
        <v>79</v>
      </c>
      <c r="B90" s="29" t="s">
        <v>158</v>
      </c>
      <c r="C90" s="38">
        <f t="shared" si="2"/>
        <v>2</v>
      </c>
      <c r="D90" s="38"/>
      <c r="E90" s="38">
        <v>0.5</v>
      </c>
      <c r="F90" s="28">
        <f t="shared" si="3"/>
        <v>1</v>
      </c>
      <c r="G90" s="74">
        <v>42660</v>
      </c>
      <c r="H90" s="71" t="str">
        <f>'11.1'!H89</f>
        <v>Да</v>
      </c>
      <c r="I90" s="79">
        <v>5</v>
      </c>
      <c r="J90" s="79" t="s">
        <v>596</v>
      </c>
      <c r="K90" s="27" t="s">
        <v>247</v>
      </c>
      <c r="L90" s="27" t="s">
        <v>247</v>
      </c>
      <c r="M90" s="27" t="s">
        <v>247</v>
      </c>
      <c r="N90" s="27" t="s">
        <v>298</v>
      </c>
      <c r="O90" s="71" t="str">
        <f>'11.1'!M89</f>
        <v>Да</v>
      </c>
      <c r="P90" s="29" t="s">
        <v>706</v>
      </c>
      <c r="Q90" s="104" t="s">
        <v>661</v>
      </c>
    </row>
    <row r="91" spans="1:17" ht="15.75" customHeight="1">
      <c r="A91" s="20" t="s">
        <v>80</v>
      </c>
      <c r="B91" s="32"/>
      <c r="C91" s="42"/>
      <c r="D91" s="42"/>
      <c r="E91" s="42"/>
      <c r="F91" s="25"/>
      <c r="G91" s="76"/>
      <c r="H91" s="72"/>
      <c r="I91" s="81"/>
      <c r="J91" s="81"/>
      <c r="K91" s="24"/>
      <c r="L91" s="24"/>
      <c r="M91" s="24"/>
      <c r="N91" s="24"/>
      <c r="O91" s="72"/>
      <c r="P91" s="32"/>
      <c r="Q91" s="32"/>
    </row>
    <row r="92" spans="1:17" ht="15.75" customHeight="1">
      <c r="A92" s="26" t="s">
        <v>81</v>
      </c>
      <c r="B92" s="29" t="s">
        <v>158</v>
      </c>
      <c r="C92" s="38">
        <f t="shared" si="2"/>
        <v>2</v>
      </c>
      <c r="D92" s="38"/>
      <c r="E92" s="38">
        <v>0.5</v>
      </c>
      <c r="F92" s="28">
        <f t="shared" si="3"/>
        <v>1</v>
      </c>
      <c r="G92" s="74">
        <v>42660</v>
      </c>
      <c r="H92" s="71" t="str">
        <f>'11.1'!H91</f>
        <v>Да</v>
      </c>
      <c r="I92" s="79">
        <v>6</v>
      </c>
      <c r="J92" s="79" t="s">
        <v>464</v>
      </c>
      <c r="K92" s="27" t="s">
        <v>247</v>
      </c>
      <c r="L92" s="27" t="s">
        <v>247</v>
      </c>
      <c r="M92" s="27" t="s">
        <v>247</v>
      </c>
      <c r="N92" s="27" t="s">
        <v>298</v>
      </c>
      <c r="O92" s="71" t="str">
        <f>'11.1'!M91</f>
        <v>Да</v>
      </c>
      <c r="P92" s="29" t="s">
        <v>678</v>
      </c>
      <c r="Q92" s="29" t="s">
        <v>662</v>
      </c>
    </row>
    <row r="93" spans="1:17" ht="15.75" customHeight="1">
      <c r="A93" s="26" t="s">
        <v>82</v>
      </c>
      <c r="B93" s="29" t="s">
        <v>160</v>
      </c>
      <c r="C93" s="38">
        <f t="shared" si="2"/>
        <v>0</v>
      </c>
      <c r="D93" s="38"/>
      <c r="E93" s="38"/>
      <c r="F93" s="28">
        <f t="shared" si="3"/>
        <v>0</v>
      </c>
      <c r="G93" s="74">
        <v>42660</v>
      </c>
      <c r="H93" s="71" t="str">
        <f>'11.1'!H92</f>
        <v>Да</v>
      </c>
      <c r="I93" s="79">
        <v>19</v>
      </c>
      <c r="J93" s="79">
        <v>0</v>
      </c>
      <c r="K93" s="27"/>
      <c r="L93" s="27"/>
      <c r="M93" s="27"/>
      <c r="N93" s="27"/>
      <c r="O93" s="71" t="str">
        <f>'11.1'!M92</f>
        <v>Да</v>
      </c>
      <c r="P93" s="29"/>
      <c r="Q93" s="29" t="s">
        <v>664</v>
      </c>
    </row>
    <row r="94" spans="1:17" ht="15.75" customHeight="1">
      <c r="A94" s="26" t="s">
        <v>83</v>
      </c>
      <c r="B94" s="29" t="s">
        <v>159</v>
      </c>
      <c r="C94" s="38">
        <f t="shared" si="2"/>
        <v>0</v>
      </c>
      <c r="D94" s="38"/>
      <c r="E94" s="38"/>
      <c r="F94" s="28">
        <f t="shared" si="3"/>
        <v>0</v>
      </c>
      <c r="G94" s="91" t="s">
        <v>473</v>
      </c>
      <c r="H94" s="71" t="str">
        <f>'11.1'!H93</f>
        <v>Нет</v>
      </c>
      <c r="I94" s="79" t="s">
        <v>406</v>
      </c>
      <c r="J94" s="97" t="s">
        <v>668</v>
      </c>
      <c r="K94" s="27" t="s">
        <v>247</v>
      </c>
      <c r="L94" s="27" t="s">
        <v>247</v>
      </c>
      <c r="M94" s="27" t="s">
        <v>298</v>
      </c>
      <c r="N94" s="27" t="s">
        <v>298</v>
      </c>
      <c r="O94" s="71" t="str">
        <f>'11.1'!M93</f>
        <v>Да</v>
      </c>
      <c r="P94" s="29" t="s">
        <v>722</v>
      </c>
      <c r="Q94" s="29" t="s">
        <v>667</v>
      </c>
    </row>
    <row r="95" spans="1:17" ht="15.75" customHeight="1">
      <c r="A95" s="22" t="s">
        <v>84</v>
      </c>
      <c r="B95" s="29" t="s">
        <v>157</v>
      </c>
      <c r="C95" s="38">
        <f t="shared" si="2"/>
        <v>4</v>
      </c>
      <c r="D95" s="38"/>
      <c r="E95" s="38">
        <v>0.5</v>
      </c>
      <c r="F95" s="28">
        <f t="shared" si="3"/>
        <v>2</v>
      </c>
      <c r="G95" s="91" t="s">
        <v>474</v>
      </c>
      <c r="H95" s="71" t="str">
        <f>'11.1'!H94</f>
        <v>Да</v>
      </c>
      <c r="I95" s="79">
        <v>9</v>
      </c>
      <c r="J95" s="79" t="s">
        <v>677</v>
      </c>
      <c r="K95" s="27" t="s">
        <v>247</v>
      </c>
      <c r="L95" s="27" t="s">
        <v>247</v>
      </c>
      <c r="M95" s="27" t="s">
        <v>247</v>
      </c>
      <c r="N95" s="27" t="s">
        <v>676</v>
      </c>
      <c r="O95" s="71" t="str">
        <f>'11.1'!M94</f>
        <v>Да</v>
      </c>
      <c r="P95" s="29" t="s">
        <v>679</v>
      </c>
      <c r="Q95" s="29" t="s">
        <v>669</v>
      </c>
    </row>
    <row r="96" spans="1:17" ht="15.75" customHeight="1">
      <c r="A96" s="26" t="s">
        <v>85</v>
      </c>
      <c r="B96" s="29" t="s">
        <v>157</v>
      </c>
      <c r="C96" s="38">
        <f t="shared" si="2"/>
        <v>4</v>
      </c>
      <c r="D96" s="38"/>
      <c r="E96" s="38">
        <v>0.5</v>
      </c>
      <c r="F96" s="28">
        <f t="shared" si="3"/>
        <v>2</v>
      </c>
      <c r="G96" s="74">
        <v>42661</v>
      </c>
      <c r="H96" s="71" t="str">
        <f>'11.1'!H95</f>
        <v>Да</v>
      </c>
      <c r="I96" s="79">
        <v>18</v>
      </c>
      <c r="J96" s="79" t="s">
        <v>683</v>
      </c>
      <c r="K96" s="27" t="s">
        <v>247</v>
      </c>
      <c r="L96" s="29" t="s">
        <v>682</v>
      </c>
      <c r="M96" s="27" t="s">
        <v>247</v>
      </c>
      <c r="N96" s="29" t="s">
        <v>682</v>
      </c>
      <c r="O96" s="71" t="str">
        <f>'11.1'!M95</f>
        <v>Да</v>
      </c>
      <c r="P96" s="29" t="s">
        <v>684</v>
      </c>
      <c r="Q96" s="29" t="s">
        <v>681</v>
      </c>
    </row>
    <row r="97" spans="1:17" ht="15.75" customHeight="1">
      <c r="A97" s="26" t="s">
        <v>86</v>
      </c>
      <c r="B97" s="29" t="s">
        <v>158</v>
      </c>
      <c r="C97" s="38">
        <f t="shared" si="2"/>
        <v>2</v>
      </c>
      <c r="D97" s="38">
        <v>0.5</v>
      </c>
      <c r="E97" s="38"/>
      <c r="F97" s="28">
        <f t="shared" si="3"/>
        <v>1</v>
      </c>
      <c r="G97" s="74">
        <v>42661</v>
      </c>
      <c r="H97" s="71" t="str">
        <f>'11.1'!H96</f>
        <v>Да</v>
      </c>
      <c r="I97" s="79">
        <v>8</v>
      </c>
      <c r="J97" s="79" t="s">
        <v>480</v>
      </c>
      <c r="K97" s="27" t="s">
        <v>247</v>
      </c>
      <c r="L97" s="29" t="s">
        <v>445</v>
      </c>
      <c r="M97" s="27" t="s">
        <v>247</v>
      </c>
      <c r="N97" s="27" t="s">
        <v>298</v>
      </c>
      <c r="O97" s="71" t="str">
        <f>'11.1'!M96</f>
        <v>Нет</v>
      </c>
      <c r="P97" s="29" t="s">
        <v>412</v>
      </c>
      <c r="Q97" s="29" t="s">
        <v>686</v>
      </c>
    </row>
    <row r="98" spans="1:17" ht="15.75" customHeight="1">
      <c r="A98" s="22" t="s">
        <v>87</v>
      </c>
      <c r="B98" s="29" t="s">
        <v>158</v>
      </c>
      <c r="C98" s="38">
        <f t="shared" si="2"/>
        <v>2</v>
      </c>
      <c r="D98" s="38"/>
      <c r="E98" s="38"/>
      <c r="F98" s="28">
        <f t="shared" si="3"/>
        <v>2</v>
      </c>
      <c r="G98" s="74">
        <v>42661</v>
      </c>
      <c r="H98" s="71" t="str">
        <f>'11.1'!H97</f>
        <v>Да</v>
      </c>
      <c r="I98" s="79">
        <v>7</v>
      </c>
      <c r="J98" s="79" t="s">
        <v>479</v>
      </c>
      <c r="K98" s="27" t="s">
        <v>247</v>
      </c>
      <c r="L98" s="27" t="s">
        <v>247</v>
      </c>
      <c r="M98" s="27" t="s">
        <v>247</v>
      </c>
      <c r="N98" s="27" t="s">
        <v>298</v>
      </c>
      <c r="O98" s="71" t="str">
        <f>'11.1'!M97</f>
        <v>Да</v>
      </c>
      <c r="P98" s="29" t="s">
        <v>688</v>
      </c>
      <c r="Q98" s="29" t="s">
        <v>687</v>
      </c>
    </row>
    <row r="99" spans="1:17" s="7" customFormat="1" ht="15.75" customHeight="1">
      <c r="A99" s="26" t="s">
        <v>88</v>
      </c>
      <c r="B99" s="36" t="s">
        <v>158</v>
      </c>
      <c r="C99" s="38">
        <f t="shared" si="2"/>
        <v>2</v>
      </c>
      <c r="D99" s="39"/>
      <c r="E99" s="39"/>
      <c r="F99" s="28">
        <f t="shared" si="3"/>
        <v>2</v>
      </c>
      <c r="G99" s="74">
        <v>42661</v>
      </c>
      <c r="H99" s="71" t="str">
        <f>'11.1'!H98</f>
        <v>Да</v>
      </c>
      <c r="I99" s="79">
        <v>7</v>
      </c>
      <c r="J99" s="79" t="s">
        <v>479</v>
      </c>
      <c r="K99" s="27" t="s">
        <v>247</v>
      </c>
      <c r="L99" s="27" t="s">
        <v>247</v>
      </c>
      <c r="M99" s="27" t="s">
        <v>247</v>
      </c>
      <c r="N99" s="27" t="s">
        <v>298</v>
      </c>
      <c r="O99" s="71" t="str">
        <f>'11.1'!M98</f>
        <v>Да</v>
      </c>
      <c r="P99" s="36"/>
      <c r="Q99" s="36" t="s">
        <v>690</v>
      </c>
    </row>
    <row r="100" spans="1:17" ht="15.75" customHeight="1">
      <c r="A100" s="26" t="s">
        <v>89</v>
      </c>
      <c r="B100" s="36" t="s">
        <v>158</v>
      </c>
      <c r="C100" s="38">
        <f t="shared" si="2"/>
        <v>2</v>
      </c>
      <c r="D100" s="40">
        <v>0.5</v>
      </c>
      <c r="E100" s="40"/>
      <c r="F100" s="28">
        <f t="shared" si="3"/>
        <v>1</v>
      </c>
      <c r="G100" s="74">
        <v>42661</v>
      </c>
      <c r="H100" s="71" t="str">
        <f>'11.1'!H99</f>
        <v>Да</v>
      </c>
      <c r="I100" s="79">
        <v>5</v>
      </c>
      <c r="J100" s="79" t="s">
        <v>510</v>
      </c>
      <c r="K100" s="27" t="s">
        <v>247</v>
      </c>
      <c r="L100" s="27" t="s">
        <v>247</v>
      </c>
      <c r="M100" s="27" t="s">
        <v>247</v>
      </c>
      <c r="N100" s="27" t="s">
        <v>298</v>
      </c>
      <c r="O100" s="71" t="str">
        <f>'11.1'!M99</f>
        <v>Да</v>
      </c>
      <c r="P100" s="29" t="s">
        <v>693</v>
      </c>
      <c r="Q100" s="29" t="s">
        <v>694</v>
      </c>
    </row>
    <row r="101" spans="1:17" ht="15">
      <c r="A101" s="15"/>
      <c r="B101" s="15"/>
      <c r="C101" s="15"/>
      <c r="D101" s="15"/>
      <c r="E101" s="15"/>
      <c r="F101" s="30"/>
      <c r="G101" s="77"/>
      <c r="H101" s="30"/>
      <c r="I101" s="15"/>
      <c r="J101" s="82"/>
      <c r="K101" s="15"/>
      <c r="L101" s="15"/>
      <c r="M101" s="15"/>
      <c r="N101" s="15"/>
      <c r="O101" s="15"/>
      <c r="P101" s="84"/>
      <c r="Q101" s="84"/>
    </row>
    <row r="102" ht="15">
      <c r="J102" s="83"/>
    </row>
    <row r="103" ht="15">
      <c r="J103" s="83"/>
    </row>
    <row r="104" ht="15">
      <c r="J104" s="83"/>
    </row>
    <row r="105" ht="15">
      <c r="J105" s="83"/>
    </row>
    <row r="106" ht="15">
      <c r="J106" s="83"/>
    </row>
    <row r="107" spans="1:17" ht="15">
      <c r="A107" s="8"/>
      <c r="B107" s="8"/>
      <c r="C107" s="8"/>
      <c r="D107" s="8"/>
      <c r="E107" s="8"/>
      <c r="F107" s="9"/>
      <c r="H107" s="9"/>
      <c r="I107" s="8"/>
      <c r="J107" s="83"/>
      <c r="K107" s="8"/>
      <c r="L107" s="8"/>
      <c r="M107" s="8"/>
      <c r="N107" s="8"/>
      <c r="O107" s="8"/>
      <c r="P107" s="86"/>
      <c r="Q107" s="86"/>
    </row>
    <row r="108" ht="15">
      <c r="J108" s="83"/>
    </row>
    <row r="109" ht="15">
      <c r="J109" s="83"/>
    </row>
    <row r="110" ht="15">
      <c r="J110" s="83"/>
    </row>
    <row r="111" spans="1:17" ht="15">
      <c r="A111" s="8"/>
      <c r="B111" s="8"/>
      <c r="C111" s="8"/>
      <c r="D111" s="8"/>
      <c r="E111" s="8"/>
      <c r="F111" s="9"/>
      <c r="H111" s="9"/>
      <c r="I111" s="8"/>
      <c r="J111" s="83"/>
      <c r="K111" s="8"/>
      <c r="L111" s="8"/>
      <c r="M111" s="8"/>
      <c r="N111" s="8"/>
      <c r="O111" s="8"/>
      <c r="P111" s="86"/>
      <c r="Q111" s="86"/>
    </row>
    <row r="112" ht="15">
      <c r="J112" s="83"/>
    </row>
    <row r="113" ht="15">
      <c r="J113" s="83"/>
    </row>
    <row r="114" spans="1:17" ht="15">
      <c r="A114" s="8"/>
      <c r="B114" s="8"/>
      <c r="C114" s="8"/>
      <c r="D114" s="8"/>
      <c r="E114" s="8"/>
      <c r="F114" s="9"/>
      <c r="H114" s="9"/>
      <c r="I114" s="8"/>
      <c r="J114" s="83"/>
      <c r="K114" s="8"/>
      <c r="L114" s="8"/>
      <c r="M114" s="8"/>
      <c r="N114" s="8"/>
      <c r="O114" s="8"/>
      <c r="P114" s="86"/>
      <c r="Q114" s="86"/>
    </row>
    <row r="115" ht="15">
      <c r="J115" s="83"/>
    </row>
    <row r="118" spans="1:17" ht="15">
      <c r="A118" s="8"/>
      <c r="B118" s="8"/>
      <c r="C118" s="8"/>
      <c r="D118" s="8"/>
      <c r="E118" s="8"/>
      <c r="F118" s="9"/>
      <c r="H118" s="9"/>
      <c r="I118" s="8"/>
      <c r="J118" s="8"/>
      <c r="K118" s="8"/>
      <c r="L118" s="8"/>
      <c r="M118" s="8"/>
      <c r="N118" s="8"/>
      <c r="O118" s="8"/>
      <c r="P118" s="86"/>
      <c r="Q118" s="86"/>
    </row>
    <row r="121" spans="1:17" ht="15">
      <c r="A121" s="8"/>
      <c r="B121" s="8"/>
      <c r="C121" s="8"/>
      <c r="D121" s="8"/>
      <c r="E121" s="8"/>
      <c r="F121" s="9"/>
      <c r="H121" s="9"/>
      <c r="I121" s="8"/>
      <c r="J121" s="8"/>
      <c r="K121" s="8"/>
      <c r="L121" s="8"/>
      <c r="M121" s="8"/>
      <c r="N121" s="8"/>
      <c r="O121" s="8"/>
      <c r="P121" s="86"/>
      <c r="Q121" s="86"/>
    </row>
    <row r="125" spans="1:17" ht="15">
      <c r="A125" s="8"/>
      <c r="B125" s="8"/>
      <c r="C125" s="8"/>
      <c r="D125" s="8"/>
      <c r="E125" s="8"/>
      <c r="F125" s="9"/>
      <c r="H125" s="9"/>
      <c r="I125" s="8"/>
      <c r="J125" s="8"/>
      <c r="K125" s="8"/>
      <c r="L125" s="8"/>
      <c r="M125" s="8"/>
      <c r="N125" s="8"/>
      <c r="O125" s="8"/>
      <c r="P125" s="86"/>
      <c r="Q125" s="86"/>
    </row>
  </sheetData>
  <sheetProtection/>
  <autoFilter ref="A8:Q8"/>
  <mergeCells count="20">
    <mergeCell ref="N4:N7"/>
    <mergeCell ref="C4:C7"/>
    <mergeCell ref="D4:D7"/>
    <mergeCell ref="E4:E7"/>
    <mergeCell ref="F4:F7"/>
    <mergeCell ref="M4:M7"/>
    <mergeCell ref="L4:L7"/>
    <mergeCell ref="J3:J7"/>
    <mergeCell ref="G4:G7"/>
    <mergeCell ref="K4:K7"/>
    <mergeCell ref="A1:Q1"/>
    <mergeCell ref="A2:Q2"/>
    <mergeCell ref="A3:A7"/>
    <mergeCell ref="C3:F3"/>
    <mergeCell ref="H3:H7"/>
    <mergeCell ref="I3:I7"/>
    <mergeCell ref="K3:N3"/>
    <mergeCell ref="O3:O7"/>
    <mergeCell ref="P3:P7"/>
    <mergeCell ref="Q3:Q7"/>
  </mergeCells>
  <dataValidations count="3">
    <dataValidation type="list" allowBlank="1" showInputMessage="1" showErrorMessage="1" sqref="B9:B100">
      <formula1>$B$4:$B$7</formula1>
    </dataValidation>
    <dataValidation type="list" allowBlank="1" showInputMessage="1" showErrorMessage="1" sqref="P8:Q8">
      <formula1>'11.2'!#REF!</formula1>
    </dataValidation>
    <dataValidation type="list" allowBlank="1" showInputMessage="1" showErrorMessage="1" sqref="B8:J8">
      <formula1>$B$5:$B$7</formula1>
    </dataValidation>
  </dataValidations>
  <hyperlinks>
    <hyperlink ref="Q14" r:id="rId1" display="http://www.admoblkaluga.ru/sub/control_palata/activities/2016/checkmeasures.php"/>
    <hyperlink ref="Q20" r:id="rId2" display="http://www.ksp62.ru/functions/checkinfo/"/>
    <hyperlink ref="Q9" r:id="rId3" display="http://www.belksp.ru/"/>
    <hyperlink ref="Q13" r:id="rId4" display="http://ksp37.ru/reports.aspx?page=2&amp;cat=1&amp;type="/>
    <hyperlink ref="Q16" r:id="rId5" display="http://ksp46.ru/work/test-actions/"/>
    <hyperlink ref="Q17" r:id="rId6" display="http://www.ksp48.ru/detksp/kontrolmer/"/>
    <hyperlink ref="Q19" r:id="rId7" display="http://www.ksp-orel.ru/kontrolnaya-deyatelnost/"/>
    <hyperlink ref="Q54" r:id="rId8" display="http://spchr.ru/"/>
    <hyperlink ref="Q69" r:id="rId9" display="http://spso.ucoz.ru/index/kontrolnye_meroprijatija/0-40, раздел &quot;Отчеты&quot;"/>
    <hyperlink ref="Q75" r:id="rId10" display="http://www.ksp74.ru/list.php?cat=audrep2016"/>
    <hyperlink ref="Q90" r:id="rId11" display="http://audit.tomsk.ru/deyatelnost/plan_rabot/plan-raboty-2016/kontrolnye-meropriyatiya-2016.php"/>
  </hyperlinks>
  <printOptions/>
  <pageMargins left="0.7086614173228347" right="0.7086614173228347" top="0.7480314960629921" bottom="0.7480314960629921" header="0.31496062992125984" footer="0.31496062992125984"/>
  <pageSetup fitToHeight="3" fitToWidth="1" horizontalDpi="600" verticalDpi="600" orientation="landscape" paperSize="9" scale="42" r:id="rId12"/>
  <headerFooter>
    <oddFooter>&amp;C&amp;"Times New Roman,обычный"&amp;8&amp;A&amp;R&amp;P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Тимофеева Ольга Ивановна</cp:lastModifiedBy>
  <cp:lastPrinted>2016-10-22T09:00:00Z</cp:lastPrinted>
  <dcterms:created xsi:type="dcterms:W3CDTF">2014-03-12T05:40:39Z</dcterms:created>
  <dcterms:modified xsi:type="dcterms:W3CDTF">2016-10-28T15:01:42Z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