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8195" windowHeight="11220" activeTab="1"/>
  </bookViews>
  <sheets>
    <sheet name="I этап рейтинг" sheetId="1" r:id="rId1"/>
    <sheet name="I этап оценка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1">'I этап оценка'!$3:$4</definedName>
    <definedName name="_xlnm.Print_Titles" localSheetId="0">'I этап рейтинг'!$3:$4</definedName>
    <definedName name="_xlnm.Print_Area" localSheetId="1">'I этап оценка'!$A$1:$J$99</definedName>
    <definedName name="_xlnm.Print_Area" localSheetId="0">'I этап рейтинг'!$A$1:$I$90</definedName>
  </definedNames>
  <calcPr fullCalcOnLoad="1"/>
</workbook>
</file>

<file path=xl/sharedStrings.xml><?xml version="1.0" encoding="utf-8"?>
<sst xmlns="http://schemas.openxmlformats.org/spreadsheetml/2006/main" count="225" uniqueCount="113">
  <si>
    <t>Наименование субъекта Российской Федерации</t>
  </si>
  <si>
    <t>Единица измерения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</si>
  <si>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</si>
  <si>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</si>
  <si>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</si>
  <si>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</si>
  <si>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</si>
  <si>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</si>
  <si>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</si>
  <si>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</si>
  <si>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</si>
  <si>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</si>
  <si>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</si>
  <si>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</si>
  <si>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</si>
  <si>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</si>
  <si>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</si>
  <si>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</si>
  <si>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</si>
  <si>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</si>
  <si>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</si>
  <si>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</si>
  <si>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</si>
  <si>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</si>
  <si>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</si>
  <si>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</si>
  <si>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</si>
  <si>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</si>
  <si>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</si>
  <si>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</si>
  <si>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</si>
  <si>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</si>
  <si>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</si>
  <si>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</si>
  <si>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</si>
  <si>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</si>
  <si>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</si>
  <si>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</si>
  <si>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</si>
  <si>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</si>
  <si>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</si>
  <si>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</si>
  <si>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</si>
  <si>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</si>
  <si>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</si>
  <si>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</si>
  <si>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</si>
  <si>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</si>
  <si>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</si>
  <si>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</si>
  <si>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</si>
  <si>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</si>
  <si>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</si>
  <si>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</si>
  <si>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</si>
  <si>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</si>
  <si>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</si>
  <si>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</si>
  <si>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</si>
  <si>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</si>
  <si>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</si>
  <si>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</si>
  <si>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</si>
  <si>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</si>
  <si>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</si>
  <si>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</si>
  <si>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</si>
  <si>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</si>
  <si>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</si>
  <si>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</si>
  <si>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</si>
  <si>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</si>
  <si>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</si>
  <si>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</si>
  <si>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</si>
  <si>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</si>
  <si>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</si>
  <si>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</si>
  <si>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</si>
  <si>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</si>
  <si>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</si>
  <si>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</si>
  <si>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</si>
  <si>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</si>
  <si>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</si>
  <si>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</si>
  <si>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</si>
  <si>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</si>
  <si>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</si>
  <si>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</si>
  <si>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</si>
  <si>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</si>
  <si>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</si>
  <si>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</si>
  <si>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</si>
  <si>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</si>
  <si>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Крымский федеральный округ</t>
  </si>
  <si>
    <t>Республика Крым</t>
  </si>
  <si>
    <t>г.Севастополь</t>
  </si>
  <si>
    <t>Место по округу</t>
  </si>
  <si>
    <t>Рейтинг субъектов Российской Федерации по уровню открытости бюджетных данных в 2016 году (группировка по федеральным округам)</t>
  </si>
  <si>
    <t>I этап. Характеристики первоначально утвержденного бюджета</t>
  </si>
  <si>
    <t>Итого по I этапу</t>
  </si>
  <si>
    <t>1. Характеристики первоначально утвержденного бюджета</t>
  </si>
  <si>
    <t>2. Публичные сведения о плановых показателях деятельности государственных учреждений субъекта Российской Федерации</t>
  </si>
  <si>
    <t>3. Бюджет для граждан (закон о бюджете)</t>
  </si>
  <si>
    <t>4. Общественное участие (I квартал 2016 года)</t>
  </si>
  <si>
    <t>% от максимального количества баллов по I этапу</t>
  </si>
  <si>
    <t>%</t>
  </si>
  <si>
    <t>Лучшая практика</t>
  </si>
  <si>
    <t xml:space="preserve">Максимальное количество баллов </t>
  </si>
  <si>
    <t>не установлено</t>
  </si>
  <si>
    <t>Рейтинг субъектов Российской Федерации по уровню открытости бюджетных данных в 2016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</si>
</sst>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/>
      <bottom style="thin">
        <color theme="0" tint="-0.349979996681213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33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2" fillId="13" borderId="11" xfId="0" applyFont="1" applyFill="1" applyBorder="1" applyAlignment="1">
      <alignment vertical="center" wrapText="1"/>
    </xf>
    <xf numFmtId="0" fontId="3" fillId="13" borderId="11" xfId="0" applyFont="1" applyFill="1" applyBorder="1" applyAlignment="1">
      <alignment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1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horizontal="center" vertical="center" wrapText="1"/>
    </xf>
    <xf numFmtId="165" fontId="51" fillId="0" borderId="11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5" fontId="51" fillId="13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164" fontId="2" fillId="13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65" fontId="9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164" fontId="41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3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_&#1088;&#1072;&#1079;&#1076;&#1077;&#1083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_&#1088;&#1072;&#1079;&#1076;&#1077;&#1083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6_&#1088;&#1072;&#1079;&#1076;&#1077;&#1083;%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6_&#1088;&#1072;&#1079;&#1076;&#1077;&#108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2)"/>
      <sheetName val="Оценка (Раздел 2)"/>
      <sheetName val="Методика (Раздел 2)"/>
      <sheetName val="Раздел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Оценка (раздел 3)"/>
      <sheetName val="Методика  (Раздел 3)"/>
      <sheetName val="Показатель 3.1"/>
      <sheetName val="Параметр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4) "/>
      <sheetName val="Оценка (Раздел 4)"/>
      <sheetName val="Методика"/>
      <sheetName val="4.1"/>
      <sheetName val="4.2"/>
      <sheetName val="4.3"/>
      <sheetName val="4.4"/>
      <sheetName val="4.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1)"/>
      <sheetName val="Оценка (раздел 1)"/>
      <sheetName val="Методика (раздел 1)"/>
      <sheetName val="1.1"/>
      <sheetName val="1.2"/>
      <sheetName val="1.3"/>
      <sheetName val="1.4"/>
      <sheetName val="1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3.421875" style="10" customWidth="1"/>
    <col min="2" max="4" width="15.7109375" style="21" customWidth="1"/>
    <col min="5" max="5" width="15.7109375" style="10" customWidth="1"/>
    <col min="6" max="6" width="17.7109375" style="10" customWidth="1"/>
    <col min="7" max="8" width="15.7109375" style="10" customWidth="1"/>
    <col min="9" max="9" width="12.7109375" style="10" customWidth="1"/>
    <col min="10" max="16384" width="9.140625" style="10" customWidth="1"/>
  </cols>
  <sheetData>
    <row r="1" spans="1:9" ht="30.75" customHeight="1">
      <c r="A1" s="26" t="s">
        <v>112</v>
      </c>
      <c r="B1" s="26"/>
      <c r="C1" s="26"/>
      <c r="D1" s="26"/>
      <c r="E1" s="26"/>
      <c r="F1" s="26"/>
      <c r="G1" s="26"/>
      <c r="H1" s="26"/>
      <c r="I1" s="27"/>
    </row>
    <row r="2" spans="1:9" ht="21.75" customHeight="1">
      <c r="A2" s="28" t="s">
        <v>101</v>
      </c>
      <c r="B2" s="29"/>
      <c r="C2" s="29"/>
      <c r="D2" s="29"/>
      <c r="E2" s="29"/>
      <c r="F2" s="29"/>
      <c r="G2" s="29"/>
      <c r="H2" s="29"/>
      <c r="I2" s="30"/>
    </row>
    <row r="3" spans="1:9" ht="94.5" customHeight="1">
      <c r="A3" s="14" t="s">
        <v>0</v>
      </c>
      <c r="B3" s="14" t="s">
        <v>94</v>
      </c>
      <c r="C3" s="14" t="s">
        <v>107</v>
      </c>
      <c r="D3" s="14" t="s">
        <v>102</v>
      </c>
      <c r="E3" s="14" t="s">
        <v>103</v>
      </c>
      <c r="F3" s="14" t="s">
        <v>104</v>
      </c>
      <c r="G3" s="14" t="s">
        <v>105</v>
      </c>
      <c r="H3" s="14" t="s">
        <v>106</v>
      </c>
      <c r="I3" s="14" t="s">
        <v>109</v>
      </c>
    </row>
    <row r="4" spans="1:9" ht="15.75" customHeight="1">
      <c r="A4" s="2" t="s">
        <v>1</v>
      </c>
      <c r="B4" s="16" t="s">
        <v>94</v>
      </c>
      <c r="C4" s="16" t="s">
        <v>108</v>
      </c>
      <c r="D4" s="16" t="s">
        <v>92</v>
      </c>
      <c r="E4" s="3" t="s">
        <v>92</v>
      </c>
      <c r="F4" s="3" t="s">
        <v>92</v>
      </c>
      <c r="G4" s="3" t="s">
        <v>92</v>
      </c>
      <c r="H4" s="3" t="s">
        <v>92</v>
      </c>
      <c r="I4" s="24" t="s">
        <v>92</v>
      </c>
    </row>
    <row r="5" spans="1:9" ht="15.75" customHeight="1">
      <c r="A5" s="2" t="s">
        <v>110</v>
      </c>
      <c r="B5" s="16"/>
      <c r="C5" s="16"/>
      <c r="D5" s="22">
        <f>SUM(E5:H5)</f>
        <v>33</v>
      </c>
      <c r="E5" s="13">
        <v>12</v>
      </c>
      <c r="F5" s="13">
        <v>6</v>
      </c>
      <c r="G5" s="13">
        <v>5</v>
      </c>
      <c r="H5" s="13">
        <v>10</v>
      </c>
      <c r="I5" s="13" t="s">
        <v>111</v>
      </c>
    </row>
    <row r="6" spans="1:9" ht="15.75" customHeight="1">
      <c r="A6" s="4" t="s">
        <v>57</v>
      </c>
      <c r="B6" s="14" t="str">
        <f>RANK(C6,$C$6:$C$90)&amp;IF(COUNTIF($C$6:$C$90,C6)&gt;1,"-"&amp;RANK(C6,$C$6:$C$90)+COUNTIF($C$6:$C$90,C6)-1,"")</f>
        <v>1</v>
      </c>
      <c r="C6" s="17">
        <f aca="true" t="shared" si="0" ref="C6:C37">D6/$D$5*100</f>
        <v>100</v>
      </c>
      <c r="D6" s="23">
        <f aca="true" t="shared" si="1" ref="D6:D37">SUM(E6:I6)</f>
        <v>33</v>
      </c>
      <c r="E6" s="13">
        <v>12</v>
      </c>
      <c r="F6" s="13">
        <v>6</v>
      </c>
      <c r="G6" s="13">
        <v>5</v>
      </c>
      <c r="H6" s="13">
        <v>10</v>
      </c>
      <c r="I6" s="13"/>
    </row>
    <row r="7" spans="1:9" ht="15.75" customHeight="1">
      <c r="A7" s="5" t="s">
        <v>36</v>
      </c>
      <c r="B7" s="14" t="str">
        <f aca="true" t="shared" si="2" ref="B7:B70">RANK(C7,$C$6:$C$90)&amp;IF(COUNTIF($C$6:$C$90,C7)&gt;1,"-"&amp;RANK(C7,$C$6:$C$90)+COUNTIF($C$6:$C$90,C7)-1,"")</f>
        <v>2-4</v>
      </c>
      <c r="C7" s="17">
        <f t="shared" si="0"/>
        <v>81.81818181818183</v>
      </c>
      <c r="D7" s="23">
        <f t="shared" si="1"/>
        <v>27</v>
      </c>
      <c r="E7" s="13">
        <v>10</v>
      </c>
      <c r="F7" s="13">
        <v>6</v>
      </c>
      <c r="G7" s="13">
        <v>5</v>
      </c>
      <c r="H7" s="13">
        <v>6</v>
      </c>
      <c r="I7" s="13"/>
    </row>
    <row r="8" spans="1:9" ht="15.75" customHeight="1">
      <c r="A8" s="5" t="s">
        <v>46</v>
      </c>
      <c r="B8" s="14" t="str">
        <f t="shared" si="2"/>
        <v>2-4</v>
      </c>
      <c r="C8" s="17">
        <f t="shared" si="0"/>
        <v>81.81818181818183</v>
      </c>
      <c r="D8" s="23">
        <f t="shared" si="1"/>
        <v>27</v>
      </c>
      <c r="E8" s="13">
        <v>10</v>
      </c>
      <c r="F8" s="13">
        <v>4</v>
      </c>
      <c r="G8" s="13">
        <v>5</v>
      </c>
      <c r="H8" s="13">
        <v>8</v>
      </c>
      <c r="I8" s="13"/>
    </row>
    <row r="9" spans="1:9" ht="15.75" customHeight="1">
      <c r="A9" s="5" t="s">
        <v>77</v>
      </c>
      <c r="B9" s="14" t="str">
        <f t="shared" si="2"/>
        <v>2-4</v>
      </c>
      <c r="C9" s="17">
        <f t="shared" si="0"/>
        <v>81.81818181818183</v>
      </c>
      <c r="D9" s="23">
        <f t="shared" si="1"/>
        <v>27</v>
      </c>
      <c r="E9" s="13">
        <v>10</v>
      </c>
      <c r="F9" s="13">
        <v>4</v>
      </c>
      <c r="G9" s="13">
        <v>5</v>
      </c>
      <c r="H9" s="13">
        <v>8</v>
      </c>
      <c r="I9" s="13"/>
    </row>
    <row r="10" spans="1:9" ht="15.75" customHeight="1">
      <c r="A10" s="4" t="s">
        <v>28</v>
      </c>
      <c r="B10" s="14" t="str">
        <f t="shared" si="2"/>
        <v>5-7</v>
      </c>
      <c r="C10" s="17">
        <f t="shared" si="0"/>
        <v>78.78787878787878</v>
      </c>
      <c r="D10" s="23">
        <f t="shared" si="1"/>
        <v>26</v>
      </c>
      <c r="E10" s="13">
        <v>11</v>
      </c>
      <c r="F10" s="13">
        <v>4</v>
      </c>
      <c r="G10" s="13">
        <v>5</v>
      </c>
      <c r="H10" s="13">
        <v>6</v>
      </c>
      <c r="I10" s="13"/>
    </row>
    <row r="11" spans="1:9" ht="15.75" customHeight="1">
      <c r="A11" s="5" t="s">
        <v>70</v>
      </c>
      <c r="B11" s="14" t="str">
        <f t="shared" si="2"/>
        <v>5-7</v>
      </c>
      <c r="C11" s="17">
        <f t="shared" si="0"/>
        <v>78.78787878787878</v>
      </c>
      <c r="D11" s="23">
        <f t="shared" si="1"/>
        <v>26</v>
      </c>
      <c r="E11" s="13">
        <v>8</v>
      </c>
      <c r="F11" s="13">
        <v>6</v>
      </c>
      <c r="G11" s="13">
        <v>2</v>
      </c>
      <c r="H11" s="13">
        <v>10</v>
      </c>
      <c r="I11" s="13"/>
    </row>
    <row r="12" spans="1:9" ht="15.75" customHeight="1">
      <c r="A12" s="4" t="s">
        <v>80</v>
      </c>
      <c r="B12" s="14" t="str">
        <f t="shared" si="2"/>
        <v>5-7</v>
      </c>
      <c r="C12" s="17">
        <f t="shared" si="0"/>
        <v>78.78787878787878</v>
      </c>
      <c r="D12" s="23">
        <f t="shared" si="1"/>
        <v>26</v>
      </c>
      <c r="E12" s="13">
        <v>10</v>
      </c>
      <c r="F12" s="13">
        <v>4</v>
      </c>
      <c r="G12" s="13">
        <v>5</v>
      </c>
      <c r="H12" s="13">
        <v>6</v>
      </c>
      <c r="I12" s="13">
        <v>1</v>
      </c>
    </row>
    <row r="13" spans="1:9" ht="15.75" customHeight="1">
      <c r="A13" s="5" t="s">
        <v>16</v>
      </c>
      <c r="B13" s="14" t="str">
        <f t="shared" si="2"/>
        <v>8-9</v>
      </c>
      <c r="C13" s="17">
        <f t="shared" si="0"/>
        <v>75.75757575757575</v>
      </c>
      <c r="D13" s="23">
        <f t="shared" si="1"/>
        <v>25</v>
      </c>
      <c r="E13" s="13">
        <v>6</v>
      </c>
      <c r="F13" s="13">
        <v>6</v>
      </c>
      <c r="G13" s="13">
        <v>5</v>
      </c>
      <c r="H13" s="13">
        <v>8</v>
      </c>
      <c r="I13" s="13"/>
    </row>
    <row r="14" spans="1:9" ht="15.75" customHeight="1">
      <c r="A14" s="4" t="s">
        <v>60</v>
      </c>
      <c r="B14" s="14" t="str">
        <f t="shared" si="2"/>
        <v>8-9</v>
      </c>
      <c r="C14" s="17">
        <f t="shared" si="0"/>
        <v>75.75757575757575</v>
      </c>
      <c r="D14" s="23">
        <f t="shared" si="1"/>
        <v>25</v>
      </c>
      <c r="E14" s="13">
        <v>10</v>
      </c>
      <c r="F14" s="13">
        <v>6</v>
      </c>
      <c r="G14" s="13">
        <v>4</v>
      </c>
      <c r="H14" s="13">
        <v>5</v>
      </c>
      <c r="I14" s="13"/>
    </row>
    <row r="15" spans="1:9" ht="15.75" customHeight="1">
      <c r="A15" s="4" t="s">
        <v>29</v>
      </c>
      <c r="B15" s="14" t="str">
        <f t="shared" si="2"/>
        <v>10-13</v>
      </c>
      <c r="C15" s="17">
        <f t="shared" si="0"/>
        <v>72.72727272727273</v>
      </c>
      <c r="D15" s="23">
        <f t="shared" si="1"/>
        <v>24</v>
      </c>
      <c r="E15" s="13">
        <v>10</v>
      </c>
      <c r="F15" s="13">
        <v>5</v>
      </c>
      <c r="G15" s="13">
        <v>2</v>
      </c>
      <c r="H15" s="13">
        <v>7</v>
      </c>
      <c r="I15" s="13"/>
    </row>
    <row r="16" spans="1:9" ht="15.75" customHeight="1">
      <c r="A16" s="5" t="s">
        <v>34</v>
      </c>
      <c r="B16" s="14" t="str">
        <f t="shared" si="2"/>
        <v>10-13</v>
      </c>
      <c r="C16" s="17">
        <f t="shared" si="0"/>
        <v>72.72727272727273</v>
      </c>
      <c r="D16" s="23">
        <f t="shared" si="1"/>
        <v>24</v>
      </c>
      <c r="E16" s="13">
        <v>12</v>
      </c>
      <c r="F16" s="13">
        <v>3</v>
      </c>
      <c r="G16" s="13">
        <v>5</v>
      </c>
      <c r="H16" s="13">
        <v>4</v>
      </c>
      <c r="I16" s="13"/>
    </row>
    <row r="17" spans="1:9" ht="15.75" customHeight="1">
      <c r="A17" s="5" t="s">
        <v>48</v>
      </c>
      <c r="B17" s="14" t="str">
        <f t="shared" si="2"/>
        <v>10-13</v>
      </c>
      <c r="C17" s="17">
        <f t="shared" si="0"/>
        <v>72.72727272727273</v>
      </c>
      <c r="D17" s="23">
        <f t="shared" si="1"/>
        <v>24</v>
      </c>
      <c r="E17" s="13">
        <v>11</v>
      </c>
      <c r="F17" s="13">
        <v>5</v>
      </c>
      <c r="G17" s="13">
        <v>2</v>
      </c>
      <c r="H17" s="13">
        <v>6</v>
      </c>
      <c r="I17" s="13"/>
    </row>
    <row r="18" spans="1:9" ht="15.75" customHeight="1">
      <c r="A18" s="5" t="s">
        <v>76</v>
      </c>
      <c r="B18" s="14" t="str">
        <f t="shared" si="2"/>
        <v>10-13</v>
      </c>
      <c r="C18" s="17">
        <f t="shared" si="0"/>
        <v>72.72727272727273</v>
      </c>
      <c r="D18" s="23">
        <f t="shared" si="1"/>
        <v>24</v>
      </c>
      <c r="E18" s="13">
        <v>10</v>
      </c>
      <c r="F18" s="13">
        <v>4</v>
      </c>
      <c r="G18" s="13">
        <v>5</v>
      </c>
      <c r="H18" s="13">
        <v>4</v>
      </c>
      <c r="I18" s="13">
        <v>1</v>
      </c>
    </row>
    <row r="19" spans="1:9" ht="15.75" customHeight="1">
      <c r="A19" s="5" t="s">
        <v>10</v>
      </c>
      <c r="B19" s="14" t="str">
        <f t="shared" si="2"/>
        <v>14-16</v>
      </c>
      <c r="C19" s="17">
        <f t="shared" si="0"/>
        <v>63.63636363636363</v>
      </c>
      <c r="D19" s="23">
        <f t="shared" si="1"/>
        <v>21</v>
      </c>
      <c r="E19" s="13">
        <v>10</v>
      </c>
      <c r="F19" s="13">
        <v>2</v>
      </c>
      <c r="G19" s="13">
        <v>5</v>
      </c>
      <c r="H19" s="13">
        <v>4</v>
      </c>
      <c r="I19" s="13"/>
    </row>
    <row r="20" spans="1:9" ht="15.75" customHeight="1">
      <c r="A20" s="5" t="s">
        <v>12</v>
      </c>
      <c r="B20" s="14" t="str">
        <f t="shared" si="2"/>
        <v>14-16</v>
      </c>
      <c r="C20" s="17">
        <f t="shared" si="0"/>
        <v>63.63636363636363</v>
      </c>
      <c r="D20" s="23">
        <f t="shared" si="1"/>
        <v>21</v>
      </c>
      <c r="E20" s="13">
        <v>10</v>
      </c>
      <c r="F20" s="13">
        <v>0</v>
      </c>
      <c r="G20" s="13">
        <v>5</v>
      </c>
      <c r="H20" s="13">
        <v>6</v>
      </c>
      <c r="I20" s="13"/>
    </row>
    <row r="21" spans="1:9" ht="15.75" customHeight="1">
      <c r="A21" s="5" t="s">
        <v>67</v>
      </c>
      <c r="B21" s="14" t="str">
        <f t="shared" si="2"/>
        <v>14-16</v>
      </c>
      <c r="C21" s="17">
        <f t="shared" si="0"/>
        <v>63.63636363636363</v>
      </c>
      <c r="D21" s="23">
        <f t="shared" si="1"/>
        <v>21</v>
      </c>
      <c r="E21" s="13">
        <v>10</v>
      </c>
      <c r="F21" s="13">
        <v>6</v>
      </c>
      <c r="G21" s="13">
        <v>5</v>
      </c>
      <c r="H21" s="13">
        <v>0</v>
      </c>
      <c r="I21" s="13"/>
    </row>
    <row r="22" spans="1:9" s="1" customFormat="1" ht="15.75" customHeight="1">
      <c r="A22" s="5" t="s">
        <v>88</v>
      </c>
      <c r="B22" s="14" t="str">
        <f t="shared" si="2"/>
        <v>17</v>
      </c>
      <c r="C22" s="17">
        <f t="shared" si="0"/>
        <v>60.60606060606061</v>
      </c>
      <c r="D22" s="23">
        <f t="shared" si="1"/>
        <v>20</v>
      </c>
      <c r="E22" s="13">
        <v>10</v>
      </c>
      <c r="F22" s="13">
        <v>4</v>
      </c>
      <c r="G22" s="13">
        <v>4</v>
      </c>
      <c r="H22" s="13">
        <v>1</v>
      </c>
      <c r="I22" s="13">
        <v>1</v>
      </c>
    </row>
    <row r="23" spans="1:9" ht="15.75" customHeight="1">
      <c r="A23" s="5" t="s">
        <v>37</v>
      </c>
      <c r="B23" s="14" t="str">
        <f t="shared" si="2"/>
        <v>18-19</v>
      </c>
      <c r="C23" s="17">
        <f t="shared" si="0"/>
        <v>57.57575757575758</v>
      </c>
      <c r="D23" s="23">
        <f t="shared" si="1"/>
        <v>19</v>
      </c>
      <c r="E23" s="13">
        <v>12</v>
      </c>
      <c r="F23" s="13">
        <v>1</v>
      </c>
      <c r="G23" s="13">
        <v>5</v>
      </c>
      <c r="H23" s="13">
        <v>0</v>
      </c>
      <c r="I23" s="13">
        <v>1</v>
      </c>
    </row>
    <row r="24" spans="1:9" ht="15.75" customHeight="1">
      <c r="A24" s="5" t="s">
        <v>61</v>
      </c>
      <c r="B24" s="14" t="str">
        <f t="shared" si="2"/>
        <v>18-19</v>
      </c>
      <c r="C24" s="17">
        <f t="shared" si="0"/>
        <v>57.57575757575758</v>
      </c>
      <c r="D24" s="23">
        <f t="shared" si="1"/>
        <v>19</v>
      </c>
      <c r="E24" s="13">
        <v>6</v>
      </c>
      <c r="F24" s="13">
        <v>6</v>
      </c>
      <c r="G24" s="13">
        <v>4</v>
      </c>
      <c r="H24" s="13">
        <v>3</v>
      </c>
      <c r="I24" s="13"/>
    </row>
    <row r="25" spans="1:9" ht="15.75" customHeight="1">
      <c r="A25" s="5" t="s">
        <v>65</v>
      </c>
      <c r="B25" s="14" t="str">
        <f t="shared" si="2"/>
        <v>20</v>
      </c>
      <c r="C25" s="17">
        <f t="shared" si="0"/>
        <v>54.54545454545454</v>
      </c>
      <c r="D25" s="23">
        <f t="shared" si="1"/>
        <v>18</v>
      </c>
      <c r="E25" s="13">
        <v>10</v>
      </c>
      <c r="F25" s="13">
        <v>3</v>
      </c>
      <c r="G25" s="13">
        <v>5</v>
      </c>
      <c r="H25" s="13">
        <v>0</v>
      </c>
      <c r="I25" s="13"/>
    </row>
    <row r="26" spans="1:9" ht="15.75" customHeight="1">
      <c r="A26" s="5" t="s">
        <v>53</v>
      </c>
      <c r="B26" s="14" t="str">
        <f t="shared" si="2"/>
        <v>21</v>
      </c>
      <c r="C26" s="17">
        <f t="shared" si="0"/>
        <v>53.03030303030303</v>
      </c>
      <c r="D26" s="23">
        <f t="shared" si="1"/>
        <v>17.5</v>
      </c>
      <c r="E26" s="13">
        <v>8</v>
      </c>
      <c r="F26" s="13">
        <v>6</v>
      </c>
      <c r="G26" s="13">
        <v>0.5</v>
      </c>
      <c r="H26" s="13">
        <v>3</v>
      </c>
      <c r="I26" s="13"/>
    </row>
    <row r="27" spans="1:9" s="1" customFormat="1" ht="15.75" customHeight="1">
      <c r="A27" s="4" t="s">
        <v>23</v>
      </c>
      <c r="B27" s="14" t="str">
        <f t="shared" si="2"/>
        <v>22-24</v>
      </c>
      <c r="C27" s="17">
        <f t="shared" si="0"/>
        <v>51.515151515151516</v>
      </c>
      <c r="D27" s="23">
        <f t="shared" si="1"/>
        <v>17</v>
      </c>
      <c r="E27" s="13">
        <v>3</v>
      </c>
      <c r="F27" s="13">
        <v>6</v>
      </c>
      <c r="G27" s="13">
        <v>2</v>
      </c>
      <c r="H27" s="13">
        <v>6</v>
      </c>
      <c r="I27" s="13"/>
    </row>
    <row r="28" spans="1:9" ht="15.75" customHeight="1">
      <c r="A28" s="5" t="s">
        <v>24</v>
      </c>
      <c r="B28" s="14" t="str">
        <f t="shared" si="2"/>
        <v>22-24</v>
      </c>
      <c r="C28" s="17">
        <f t="shared" si="0"/>
        <v>51.515151515151516</v>
      </c>
      <c r="D28" s="23">
        <f t="shared" si="1"/>
        <v>17</v>
      </c>
      <c r="E28" s="13">
        <v>10</v>
      </c>
      <c r="F28" s="13">
        <v>3</v>
      </c>
      <c r="G28" s="13">
        <v>2</v>
      </c>
      <c r="H28" s="13">
        <v>2</v>
      </c>
      <c r="I28" s="13"/>
    </row>
    <row r="29" spans="1:9" ht="15.75" customHeight="1">
      <c r="A29" s="5" t="s">
        <v>74</v>
      </c>
      <c r="B29" s="14" t="str">
        <f t="shared" si="2"/>
        <v>22-24</v>
      </c>
      <c r="C29" s="17">
        <f t="shared" si="0"/>
        <v>51.515151515151516</v>
      </c>
      <c r="D29" s="23">
        <f t="shared" si="1"/>
        <v>17</v>
      </c>
      <c r="E29" s="13">
        <v>8</v>
      </c>
      <c r="F29" s="13">
        <v>5</v>
      </c>
      <c r="G29" s="13">
        <v>2</v>
      </c>
      <c r="H29" s="13">
        <v>2</v>
      </c>
      <c r="I29" s="13"/>
    </row>
    <row r="30" spans="1:9" ht="15.75" customHeight="1">
      <c r="A30" s="5" t="s">
        <v>5</v>
      </c>
      <c r="B30" s="14" t="str">
        <f t="shared" si="2"/>
        <v>25-28</v>
      </c>
      <c r="C30" s="17">
        <f t="shared" si="0"/>
        <v>48.484848484848484</v>
      </c>
      <c r="D30" s="23">
        <f t="shared" si="1"/>
        <v>16</v>
      </c>
      <c r="E30" s="13">
        <v>10</v>
      </c>
      <c r="F30" s="13">
        <v>1</v>
      </c>
      <c r="G30" s="13">
        <v>5</v>
      </c>
      <c r="H30" s="13">
        <v>0</v>
      </c>
      <c r="I30" s="13"/>
    </row>
    <row r="31" spans="1:9" ht="15.75" customHeight="1">
      <c r="A31" s="5" t="s">
        <v>25</v>
      </c>
      <c r="B31" s="14" t="str">
        <f t="shared" si="2"/>
        <v>25-28</v>
      </c>
      <c r="C31" s="17">
        <f t="shared" si="0"/>
        <v>48.484848484848484</v>
      </c>
      <c r="D31" s="23">
        <f t="shared" si="1"/>
        <v>16</v>
      </c>
      <c r="E31" s="13">
        <v>6</v>
      </c>
      <c r="F31" s="13">
        <v>3</v>
      </c>
      <c r="G31" s="13">
        <v>5</v>
      </c>
      <c r="H31" s="13">
        <v>2</v>
      </c>
      <c r="I31" s="13"/>
    </row>
    <row r="32" spans="1:9" s="1" customFormat="1" ht="15.75" customHeight="1">
      <c r="A32" s="4" t="s">
        <v>54</v>
      </c>
      <c r="B32" s="14" t="str">
        <f t="shared" si="2"/>
        <v>25-28</v>
      </c>
      <c r="C32" s="17">
        <f t="shared" si="0"/>
        <v>48.484848484848484</v>
      </c>
      <c r="D32" s="23">
        <f t="shared" si="1"/>
        <v>16</v>
      </c>
      <c r="E32" s="13">
        <v>6</v>
      </c>
      <c r="F32" s="13">
        <v>0</v>
      </c>
      <c r="G32" s="13">
        <v>5</v>
      </c>
      <c r="H32" s="13">
        <v>5</v>
      </c>
      <c r="I32" s="13"/>
    </row>
    <row r="33" spans="1:9" s="1" customFormat="1" ht="15.75" customHeight="1">
      <c r="A33" s="4" t="s">
        <v>55</v>
      </c>
      <c r="B33" s="14" t="str">
        <f t="shared" si="2"/>
        <v>25-28</v>
      </c>
      <c r="C33" s="17">
        <f t="shared" si="0"/>
        <v>48.484848484848484</v>
      </c>
      <c r="D33" s="23">
        <f t="shared" si="1"/>
        <v>16</v>
      </c>
      <c r="E33" s="13">
        <v>8</v>
      </c>
      <c r="F33" s="13">
        <v>4</v>
      </c>
      <c r="G33" s="13">
        <v>2</v>
      </c>
      <c r="H33" s="13">
        <v>2</v>
      </c>
      <c r="I33" s="13"/>
    </row>
    <row r="34" spans="1:9" s="1" customFormat="1" ht="15.75" customHeight="1">
      <c r="A34" s="5" t="s">
        <v>6</v>
      </c>
      <c r="B34" s="14" t="str">
        <f t="shared" si="2"/>
        <v>29-35</v>
      </c>
      <c r="C34" s="17">
        <f t="shared" si="0"/>
        <v>45.45454545454545</v>
      </c>
      <c r="D34" s="23">
        <f t="shared" si="1"/>
        <v>15</v>
      </c>
      <c r="E34" s="13">
        <v>6</v>
      </c>
      <c r="F34" s="13">
        <v>6</v>
      </c>
      <c r="G34" s="13">
        <v>1</v>
      </c>
      <c r="H34" s="13">
        <v>2</v>
      </c>
      <c r="I34" s="13"/>
    </row>
    <row r="35" spans="1:9" s="1" customFormat="1" ht="15.75" customHeight="1">
      <c r="A35" s="5" t="s">
        <v>17</v>
      </c>
      <c r="B35" s="14" t="str">
        <f t="shared" si="2"/>
        <v>29-35</v>
      </c>
      <c r="C35" s="17">
        <f t="shared" si="0"/>
        <v>45.45454545454545</v>
      </c>
      <c r="D35" s="23">
        <f t="shared" si="1"/>
        <v>15</v>
      </c>
      <c r="E35" s="13">
        <v>10</v>
      </c>
      <c r="F35" s="13">
        <v>0</v>
      </c>
      <c r="G35" s="13">
        <v>4</v>
      </c>
      <c r="H35" s="13">
        <v>1</v>
      </c>
      <c r="I35" s="13"/>
    </row>
    <row r="36" spans="1:9" ht="15.75" customHeight="1">
      <c r="A36" s="4" t="s">
        <v>18</v>
      </c>
      <c r="B36" s="14" t="str">
        <f t="shared" si="2"/>
        <v>29-35</v>
      </c>
      <c r="C36" s="17">
        <f t="shared" si="0"/>
        <v>45.45454545454545</v>
      </c>
      <c r="D36" s="23">
        <f t="shared" si="1"/>
        <v>15</v>
      </c>
      <c r="E36" s="13">
        <v>6</v>
      </c>
      <c r="F36" s="13">
        <v>3</v>
      </c>
      <c r="G36" s="13">
        <v>1</v>
      </c>
      <c r="H36" s="13">
        <v>5</v>
      </c>
      <c r="I36" s="13"/>
    </row>
    <row r="37" spans="1:9" ht="15.75" customHeight="1">
      <c r="A37" s="5" t="s">
        <v>32</v>
      </c>
      <c r="B37" s="14" t="str">
        <f t="shared" si="2"/>
        <v>29-35</v>
      </c>
      <c r="C37" s="17">
        <f t="shared" si="0"/>
        <v>45.45454545454545</v>
      </c>
      <c r="D37" s="23">
        <f t="shared" si="1"/>
        <v>15</v>
      </c>
      <c r="E37" s="13">
        <v>12</v>
      </c>
      <c r="F37" s="13">
        <v>0</v>
      </c>
      <c r="G37" s="13">
        <v>1</v>
      </c>
      <c r="H37" s="13">
        <v>2</v>
      </c>
      <c r="I37" s="13"/>
    </row>
    <row r="38" spans="1:9" ht="15.75" customHeight="1">
      <c r="A38" s="5" t="s">
        <v>35</v>
      </c>
      <c r="B38" s="14" t="str">
        <f t="shared" si="2"/>
        <v>29-35</v>
      </c>
      <c r="C38" s="17">
        <f aca="true" t="shared" si="3" ref="C38:C69">D38/$D$5*100</f>
        <v>45.45454545454545</v>
      </c>
      <c r="D38" s="23">
        <f aca="true" t="shared" si="4" ref="D38:D69">SUM(E38:I38)</f>
        <v>15</v>
      </c>
      <c r="E38" s="13">
        <v>9</v>
      </c>
      <c r="F38" s="13">
        <v>5</v>
      </c>
      <c r="G38" s="13">
        <v>1</v>
      </c>
      <c r="H38" s="13">
        <v>0</v>
      </c>
      <c r="I38" s="13"/>
    </row>
    <row r="39" spans="1:9" ht="15.75" customHeight="1">
      <c r="A39" s="5" t="s">
        <v>51</v>
      </c>
      <c r="B39" s="14" t="str">
        <f t="shared" si="2"/>
        <v>29-35</v>
      </c>
      <c r="C39" s="17">
        <f t="shared" si="3"/>
        <v>45.45454545454545</v>
      </c>
      <c r="D39" s="23">
        <f t="shared" si="4"/>
        <v>15</v>
      </c>
      <c r="E39" s="13">
        <v>10</v>
      </c>
      <c r="F39" s="13">
        <v>0</v>
      </c>
      <c r="G39" s="13">
        <v>0</v>
      </c>
      <c r="H39" s="13">
        <v>4</v>
      </c>
      <c r="I39" s="13">
        <v>1</v>
      </c>
    </row>
    <row r="40" spans="1:9" ht="15.75" customHeight="1">
      <c r="A40" s="5" t="s">
        <v>87</v>
      </c>
      <c r="B40" s="14" t="str">
        <f t="shared" si="2"/>
        <v>29-35</v>
      </c>
      <c r="C40" s="17">
        <f t="shared" si="3"/>
        <v>45.45454545454545</v>
      </c>
      <c r="D40" s="23">
        <f t="shared" si="4"/>
        <v>15</v>
      </c>
      <c r="E40" s="13">
        <v>8</v>
      </c>
      <c r="F40" s="13">
        <v>5</v>
      </c>
      <c r="G40" s="13">
        <v>0</v>
      </c>
      <c r="H40" s="13">
        <v>2</v>
      </c>
      <c r="I40" s="13"/>
    </row>
    <row r="41" spans="1:9" ht="15.75" customHeight="1">
      <c r="A41" s="5" t="s">
        <v>3</v>
      </c>
      <c r="B41" s="14" t="str">
        <f t="shared" si="2"/>
        <v>36-45</v>
      </c>
      <c r="C41" s="17">
        <f t="shared" si="3"/>
        <v>42.42424242424242</v>
      </c>
      <c r="D41" s="23">
        <f t="shared" si="4"/>
        <v>14</v>
      </c>
      <c r="E41" s="13">
        <v>8</v>
      </c>
      <c r="F41" s="13">
        <v>0</v>
      </c>
      <c r="G41" s="13">
        <v>2</v>
      </c>
      <c r="H41" s="13">
        <v>4</v>
      </c>
      <c r="I41" s="13"/>
    </row>
    <row r="42" spans="1:9" ht="15.75" customHeight="1">
      <c r="A42" s="5" t="s">
        <v>7</v>
      </c>
      <c r="B42" s="14" t="str">
        <f t="shared" si="2"/>
        <v>36-45</v>
      </c>
      <c r="C42" s="17">
        <f t="shared" si="3"/>
        <v>42.42424242424242</v>
      </c>
      <c r="D42" s="23">
        <f t="shared" si="4"/>
        <v>14</v>
      </c>
      <c r="E42" s="13">
        <v>5</v>
      </c>
      <c r="F42" s="13">
        <v>2</v>
      </c>
      <c r="G42" s="13">
        <v>5</v>
      </c>
      <c r="H42" s="13">
        <v>2</v>
      </c>
      <c r="I42" s="13"/>
    </row>
    <row r="43" spans="1:9" ht="15.75" customHeight="1">
      <c r="A43" s="5" t="s">
        <v>14</v>
      </c>
      <c r="B43" s="14" t="str">
        <f t="shared" si="2"/>
        <v>36-45</v>
      </c>
      <c r="C43" s="17">
        <f t="shared" si="3"/>
        <v>42.42424242424242</v>
      </c>
      <c r="D43" s="23">
        <f t="shared" si="4"/>
        <v>14</v>
      </c>
      <c r="E43" s="13">
        <v>10</v>
      </c>
      <c r="F43" s="13">
        <v>0</v>
      </c>
      <c r="G43" s="13">
        <v>2</v>
      </c>
      <c r="H43" s="13">
        <v>2</v>
      </c>
      <c r="I43" s="13"/>
    </row>
    <row r="44" spans="1:9" ht="15.75" customHeight="1">
      <c r="A44" s="5" t="s">
        <v>15</v>
      </c>
      <c r="B44" s="14" t="str">
        <f t="shared" si="2"/>
        <v>36-45</v>
      </c>
      <c r="C44" s="17">
        <f t="shared" si="3"/>
        <v>42.42424242424242</v>
      </c>
      <c r="D44" s="23">
        <f t="shared" si="4"/>
        <v>14</v>
      </c>
      <c r="E44" s="13">
        <v>10</v>
      </c>
      <c r="F44" s="13">
        <v>0</v>
      </c>
      <c r="G44" s="13">
        <v>2</v>
      </c>
      <c r="H44" s="13">
        <v>2</v>
      </c>
      <c r="I44" s="13"/>
    </row>
    <row r="45" spans="1:9" ht="15.75" customHeight="1">
      <c r="A45" s="5" t="s">
        <v>22</v>
      </c>
      <c r="B45" s="14" t="str">
        <f t="shared" si="2"/>
        <v>36-45</v>
      </c>
      <c r="C45" s="17">
        <f t="shared" si="3"/>
        <v>42.42424242424242</v>
      </c>
      <c r="D45" s="23">
        <f t="shared" si="4"/>
        <v>14</v>
      </c>
      <c r="E45" s="13">
        <v>8</v>
      </c>
      <c r="F45" s="13">
        <v>2</v>
      </c>
      <c r="G45" s="13">
        <v>2</v>
      </c>
      <c r="H45" s="13">
        <v>2</v>
      </c>
      <c r="I45" s="13"/>
    </row>
    <row r="46" spans="1:9" ht="15.75" customHeight="1">
      <c r="A46" s="5" t="s">
        <v>27</v>
      </c>
      <c r="B46" s="14" t="str">
        <f t="shared" si="2"/>
        <v>36-45</v>
      </c>
      <c r="C46" s="17">
        <f t="shared" si="3"/>
        <v>42.42424242424242</v>
      </c>
      <c r="D46" s="23">
        <f t="shared" si="4"/>
        <v>14</v>
      </c>
      <c r="E46" s="13">
        <v>8</v>
      </c>
      <c r="F46" s="13">
        <v>0</v>
      </c>
      <c r="G46" s="13">
        <v>4</v>
      </c>
      <c r="H46" s="13">
        <v>2</v>
      </c>
      <c r="I46" s="13"/>
    </row>
    <row r="47" spans="1:9" ht="15.75" customHeight="1">
      <c r="A47" s="5" t="s">
        <v>68</v>
      </c>
      <c r="B47" s="14" t="str">
        <f t="shared" si="2"/>
        <v>36-45</v>
      </c>
      <c r="C47" s="17">
        <f t="shared" si="3"/>
        <v>42.42424242424242</v>
      </c>
      <c r="D47" s="23">
        <f t="shared" si="4"/>
        <v>14</v>
      </c>
      <c r="E47" s="13">
        <v>8</v>
      </c>
      <c r="F47" s="13">
        <v>4</v>
      </c>
      <c r="G47" s="13">
        <v>1</v>
      </c>
      <c r="H47" s="13">
        <v>1</v>
      </c>
      <c r="I47" s="13"/>
    </row>
    <row r="48" spans="1:9" ht="15.75" customHeight="1">
      <c r="A48" s="5" t="s">
        <v>81</v>
      </c>
      <c r="B48" s="14" t="str">
        <f t="shared" si="2"/>
        <v>36-45</v>
      </c>
      <c r="C48" s="17">
        <f t="shared" si="3"/>
        <v>42.42424242424242</v>
      </c>
      <c r="D48" s="23">
        <f t="shared" si="4"/>
        <v>14</v>
      </c>
      <c r="E48" s="13">
        <v>6</v>
      </c>
      <c r="F48" s="13">
        <v>4</v>
      </c>
      <c r="G48" s="13">
        <v>2</v>
      </c>
      <c r="H48" s="13">
        <v>2</v>
      </c>
      <c r="I48" s="13"/>
    </row>
    <row r="49" spans="1:9" ht="15.75" customHeight="1">
      <c r="A49" s="5" t="s">
        <v>84</v>
      </c>
      <c r="B49" s="14" t="str">
        <f t="shared" si="2"/>
        <v>36-45</v>
      </c>
      <c r="C49" s="17">
        <f t="shared" si="3"/>
        <v>42.42424242424242</v>
      </c>
      <c r="D49" s="23">
        <f t="shared" si="4"/>
        <v>14</v>
      </c>
      <c r="E49" s="13">
        <v>9</v>
      </c>
      <c r="F49" s="13">
        <v>4</v>
      </c>
      <c r="G49" s="13">
        <v>1</v>
      </c>
      <c r="H49" s="13">
        <v>0</v>
      </c>
      <c r="I49" s="13"/>
    </row>
    <row r="50" spans="1:9" ht="15.75" customHeight="1">
      <c r="A50" s="5" t="s">
        <v>91</v>
      </c>
      <c r="B50" s="14" t="str">
        <f t="shared" si="2"/>
        <v>36-45</v>
      </c>
      <c r="C50" s="17">
        <f t="shared" si="3"/>
        <v>42.42424242424242</v>
      </c>
      <c r="D50" s="23">
        <f t="shared" si="4"/>
        <v>14</v>
      </c>
      <c r="E50" s="13">
        <v>9</v>
      </c>
      <c r="F50" s="13">
        <v>0</v>
      </c>
      <c r="G50" s="13">
        <v>4</v>
      </c>
      <c r="H50" s="13">
        <v>0</v>
      </c>
      <c r="I50" s="13">
        <v>1</v>
      </c>
    </row>
    <row r="51" spans="1:9" ht="15.75" customHeight="1">
      <c r="A51" s="5" t="s">
        <v>11</v>
      </c>
      <c r="B51" s="14" t="str">
        <f t="shared" si="2"/>
        <v>46-49</v>
      </c>
      <c r="C51" s="17">
        <f t="shared" si="3"/>
        <v>39.39393939393939</v>
      </c>
      <c r="D51" s="23">
        <f t="shared" si="4"/>
        <v>13</v>
      </c>
      <c r="E51" s="13">
        <v>8</v>
      </c>
      <c r="F51" s="13">
        <v>0</v>
      </c>
      <c r="G51" s="13">
        <v>5</v>
      </c>
      <c r="H51" s="13">
        <v>0</v>
      </c>
      <c r="I51" s="13"/>
    </row>
    <row r="52" spans="1:9" ht="15.75" customHeight="1">
      <c r="A52" s="5" t="s">
        <v>39</v>
      </c>
      <c r="B52" s="14" t="str">
        <f t="shared" si="2"/>
        <v>46-49</v>
      </c>
      <c r="C52" s="17">
        <f t="shared" si="3"/>
        <v>39.39393939393939</v>
      </c>
      <c r="D52" s="23">
        <f t="shared" si="4"/>
        <v>13</v>
      </c>
      <c r="E52" s="13">
        <v>10</v>
      </c>
      <c r="F52" s="13">
        <v>1</v>
      </c>
      <c r="G52" s="13">
        <v>2</v>
      </c>
      <c r="H52" s="13">
        <v>0</v>
      </c>
      <c r="I52" s="13"/>
    </row>
    <row r="53" spans="1:9" ht="15.75" customHeight="1">
      <c r="A53" s="4" t="s">
        <v>58</v>
      </c>
      <c r="B53" s="14" t="str">
        <f t="shared" si="2"/>
        <v>46-49</v>
      </c>
      <c r="C53" s="17">
        <f t="shared" si="3"/>
        <v>39.39393939393939</v>
      </c>
      <c r="D53" s="23">
        <f t="shared" si="4"/>
        <v>13</v>
      </c>
      <c r="E53" s="13">
        <v>8</v>
      </c>
      <c r="F53" s="13">
        <v>1</v>
      </c>
      <c r="G53" s="13">
        <v>2</v>
      </c>
      <c r="H53" s="13">
        <v>2</v>
      </c>
      <c r="I53" s="13"/>
    </row>
    <row r="54" spans="1:9" ht="15.75" customHeight="1">
      <c r="A54" s="5" t="s">
        <v>97</v>
      </c>
      <c r="B54" s="14" t="str">
        <f t="shared" si="2"/>
        <v>46-49</v>
      </c>
      <c r="C54" s="17">
        <f t="shared" si="3"/>
        <v>39.39393939393939</v>
      </c>
      <c r="D54" s="23">
        <f t="shared" si="4"/>
        <v>13</v>
      </c>
      <c r="E54" s="13">
        <v>7</v>
      </c>
      <c r="F54" s="13">
        <v>0</v>
      </c>
      <c r="G54" s="13">
        <v>0</v>
      </c>
      <c r="H54" s="13">
        <v>6</v>
      </c>
      <c r="I54" s="13"/>
    </row>
    <row r="55" spans="1:9" ht="15.75" customHeight="1">
      <c r="A55" s="5" t="s">
        <v>71</v>
      </c>
      <c r="B55" s="14" t="str">
        <f t="shared" si="2"/>
        <v>50-51</v>
      </c>
      <c r="C55" s="17">
        <f t="shared" si="3"/>
        <v>37.878787878787875</v>
      </c>
      <c r="D55" s="23">
        <f t="shared" si="4"/>
        <v>12.5</v>
      </c>
      <c r="E55" s="13">
        <v>6</v>
      </c>
      <c r="F55" s="13">
        <v>2</v>
      </c>
      <c r="G55" s="13">
        <v>2.5</v>
      </c>
      <c r="H55" s="13">
        <v>2</v>
      </c>
      <c r="I55" s="13"/>
    </row>
    <row r="56" spans="1:9" ht="15.75" customHeight="1">
      <c r="A56" s="5" t="s">
        <v>83</v>
      </c>
      <c r="B56" s="14" t="str">
        <f t="shared" si="2"/>
        <v>50-51</v>
      </c>
      <c r="C56" s="17">
        <f t="shared" si="3"/>
        <v>37.878787878787875</v>
      </c>
      <c r="D56" s="23">
        <f t="shared" si="4"/>
        <v>12.5</v>
      </c>
      <c r="E56" s="13">
        <v>10</v>
      </c>
      <c r="F56" s="13">
        <v>0</v>
      </c>
      <c r="G56" s="13">
        <v>2</v>
      </c>
      <c r="H56" s="13">
        <v>0.5</v>
      </c>
      <c r="I56" s="13"/>
    </row>
    <row r="57" spans="1:9" ht="15.75" customHeight="1">
      <c r="A57" s="5" t="s">
        <v>4</v>
      </c>
      <c r="B57" s="14" t="str">
        <f t="shared" si="2"/>
        <v>52-60</v>
      </c>
      <c r="C57" s="17">
        <f t="shared" si="3"/>
        <v>36.36363636363637</v>
      </c>
      <c r="D57" s="23">
        <f t="shared" si="4"/>
        <v>12</v>
      </c>
      <c r="E57" s="13">
        <v>6</v>
      </c>
      <c r="F57" s="13">
        <v>4</v>
      </c>
      <c r="G57" s="13">
        <v>2</v>
      </c>
      <c r="H57" s="13">
        <v>0</v>
      </c>
      <c r="I57" s="13"/>
    </row>
    <row r="58" spans="1:9" ht="15.75" customHeight="1">
      <c r="A58" s="5" t="s">
        <v>9</v>
      </c>
      <c r="B58" s="14" t="str">
        <f t="shared" si="2"/>
        <v>52-60</v>
      </c>
      <c r="C58" s="17">
        <f t="shared" si="3"/>
        <v>36.36363636363637</v>
      </c>
      <c r="D58" s="23">
        <f t="shared" si="4"/>
        <v>12</v>
      </c>
      <c r="E58" s="13">
        <v>8</v>
      </c>
      <c r="F58" s="13">
        <v>3</v>
      </c>
      <c r="G58" s="13">
        <v>1</v>
      </c>
      <c r="H58" s="13">
        <v>0</v>
      </c>
      <c r="I58" s="13"/>
    </row>
    <row r="59" spans="1:9" s="1" customFormat="1" ht="15.75" customHeight="1">
      <c r="A59" s="4" t="s">
        <v>31</v>
      </c>
      <c r="B59" s="14" t="str">
        <f t="shared" si="2"/>
        <v>52-60</v>
      </c>
      <c r="C59" s="17">
        <f t="shared" si="3"/>
        <v>36.36363636363637</v>
      </c>
      <c r="D59" s="23">
        <f t="shared" si="4"/>
        <v>12</v>
      </c>
      <c r="E59" s="13">
        <v>4</v>
      </c>
      <c r="F59" s="13">
        <v>3</v>
      </c>
      <c r="G59" s="13">
        <v>5</v>
      </c>
      <c r="H59" s="13">
        <v>0</v>
      </c>
      <c r="I59" s="13"/>
    </row>
    <row r="60" spans="1:9" s="1" customFormat="1" ht="15.75" customHeight="1">
      <c r="A60" s="5" t="s">
        <v>43</v>
      </c>
      <c r="B60" s="14" t="str">
        <f t="shared" si="2"/>
        <v>52-60</v>
      </c>
      <c r="C60" s="17">
        <f t="shared" si="3"/>
        <v>36.36363636363637</v>
      </c>
      <c r="D60" s="23">
        <f t="shared" si="4"/>
        <v>12</v>
      </c>
      <c r="E60" s="13">
        <v>5</v>
      </c>
      <c r="F60" s="13">
        <v>0</v>
      </c>
      <c r="G60" s="13">
        <v>2</v>
      </c>
      <c r="H60" s="13">
        <v>5</v>
      </c>
      <c r="I60" s="13"/>
    </row>
    <row r="61" spans="1:9" s="1" customFormat="1" ht="15.75" customHeight="1">
      <c r="A61" s="5" t="s">
        <v>44</v>
      </c>
      <c r="B61" s="14" t="str">
        <f t="shared" si="2"/>
        <v>52-60</v>
      </c>
      <c r="C61" s="17">
        <f t="shared" si="3"/>
        <v>36.36363636363637</v>
      </c>
      <c r="D61" s="23">
        <f t="shared" si="4"/>
        <v>12</v>
      </c>
      <c r="E61" s="13">
        <v>10</v>
      </c>
      <c r="F61" s="13">
        <v>0</v>
      </c>
      <c r="G61" s="13">
        <v>2</v>
      </c>
      <c r="H61" s="13">
        <v>0</v>
      </c>
      <c r="I61" s="13"/>
    </row>
    <row r="62" spans="1:9" s="1" customFormat="1" ht="15.75" customHeight="1">
      <c r="A62" s="5" t="s">
        <v>49</v>
      </c>
      <c r="B62" s="14" t="str">
        <f t="shared" si="2"/>
        <v>52-60</v>
      </c>
      <c r="C62" s="17">
        <f t="shared" si="3"/>
        <v>36.36363636363637</v>
      </c>
      <c r="D62" s="23">
        <f t="shared" si="4"/>
        <v>12</v>
      </c>
      <c r="E62" s="13">
        <v>6</v>
      </c>
      <c r="F62" s="13">
        <v>5</v>
      </c>
      <c r="G62" s="13">
        <v>1</v>
      </c>
      <c r="H62" s="13">
        <v>0</v>
      </c>
      <c r="I62" s="13"/>
    </row>
    <row r="63" spans="1:9" s="1" customFormat="1" ht="15.75" customHeight="1">
      <c r="A63" s="5" t="s">
        <v>52</v>
      </c>
      <c r="B63" s="14" t="str">
        <f t="shared" si="2"/>
        <v>52-60</v>
      </c>
      <c r="C63" s="17">
        <f t="shared" si="3"/>
        <v>36.36363636363637</v>
      </c>
      <c r="D63" s="23">
        <f t="shared" si="4"/>
        <v>12</v>
      </c>
      <c r="E63" s="13">
        <v>6</v>
      </c>
      <c r="F63" s="13">
        <v>0</v>
      </c>
      <c r="G63" s="13">
        <v>2</v>
      </c>
      <c r="H63" s="13">
        <v>4</v>
      </c>
      <c r="I63" s="13"/>
    </row>
    <row r="64" spans="1:9" s="1" customFormat="1" ht="15.75" customHeight="1">
      <c r="A64" s="5" t="s">
        <v>63</v>
      </c>
      <c r="B64" s="14" t="str">
        <f t="shared" si="2"/>
        <v>52-60</v>
      </c>
      <c r="C64" s="17">
        <f t="shared" si="3"/>
        <v>36.36363636363637</v>
      </c>
      <c r="D64" s="23">
        <f t="shared" si="4"/>
        <v>12</v>
      </c>
      <c r="E64" s="13">
        <v>10</v>
      </c>
      <c r="F64" s="13">
        <v>0</v>
      </c>
      <c r="G64" s="13">
        <v>2</v>
      </c>
      <c r="H64" s="13">
        <v>0</v>
      </c>
      <c r="I64" s="13"/>
    </row>
    <row r="65" spans="1:9" s="1" customFormat="1" ht="15.75" customHeight="1">
      <c r="A65" s="5" t="s">
        <v>64</v>
      </c>
      <c r="B65" s="14" t="str">
        <f t="shared" si="2"/>
        <v>52-60</v>
      </c>
      <c r="C65" s="17">
        <f t="shared" si="3"/>
        <v>36.36363636363637</v>
      </c>
      <c r="D65" s="23">
        <f t="shared" si="4"/>
        <v>12</v>
      </c>
      <c r="E65" s="13">
        <v>8</v>
      </c>
      <c r="F65" s="13">
        <v>0</v>
      </c>
      <c r="G65" s="13">
        <v>2</v>
      </c>
      <c r="H65" s="13">
        <v>2</v>
      </c>
      <c r="I65" s="13"/>
    </row>
    <row r="66" spans="1:9" ht="15.75" customHeight="1">
      <c r="A66" s="5" t="s">
        <v>20</v>
      </c>
      <c r="B66" s="14" t="str">
        <f t="shared" si="2"/>
        <v>61-63</v>
      </c>
      <c r="C66" s="17">
        <f t="shared" si="3"/>
        <v>33.33333333333333</v>
      </c>
      <c r="D66" s="23">
        <f t="shared" si="4"/>
        <v>11</v>
      </c>
      <c r="E66" s="13">
        <v>8</v>
      </c>
      <c r="F66" s="13">
        <v>0</v>
      </c>
      <c r="G66" s="13">
        <v>1</v>
      </c>
      <c r="H66" s="13">
        <v>2</v>
      </c>
      <c r="I66" s="13"/>
    </row>
    <row r="67" spans="1:9" ht="15.75" customHeight="1">
      <c r="A67" s="5" t="s">
        <v>66</v>
      </c>
      <c r="B67" s="14" t="str">
        <f t="shared" si="2"/>
        <v>61-63</v>
      </c>
      <c r="C67" s="17">
        <f t="shared" si="3"/>
        <v>33.33333333333333</v>
      </c>
      <c r="D67" s="23">
        <f t="shared" si="4"/>
        <v>11</v>
      </c>
      <c r="E67" s="13">
        <v>6</v>
      </c>
      <c r="F67" s="13">
        <v>0</v>
      </c>
      <c r="G67" s="13">
        <v>5</v>
      </c>
      <c r="H67" s="13">
        <v>0</v>
      </c>
      <c r="I67" s="13"/>
    </row>
    <row r="68" spans="1:9" ht="15.75" customHeight="1">
      <c r="A68" s="5" t="s">
        <v>85</v>
      </c>
      <c r="B68" s="14" t="str">
        <f t="shared" si="2"/>
        <v>61-63</v>
      </c>
      <c r="C68" s="17">
        <f t="shared" si="3"/>
        <v>33.33333333333333</v>
      </c>
      <c r="D68" s="23">
        <f t="shared" si="4"/>
        <v>11</v>
      </c>
      <c r="E68" s="13">
        <v>8</v>
      </c>
      <c r="F68" s="13">
        <v>1</v>
      </c>
      <c r="G68" s="13">
        <v>2</v>
      </c>
      <c r="H68" s="13">
        <v>0</v>
      </c>
      <c r="I68" s="13"/>
    </row>
    <row r="69" spans="1:9" ht="15.75" customHeight="1">
      <c r="A69" s="5" t="s">
        <v>41</v>
      </c>
      <c r="B69" s="14" t="str">
        <f t="shared" si="2"/>
        <v>64</v>
      </c>
      <c r="C69" s="17">
        <f t="shared" si="3"/>
        <v>31.818181818181817</v>
      </c>
      <c r="D69" s="23">
        <f t="shared" si="4"/>
        <v>10.5</v>
      </c>
      <c r="E69" s="13">
        <v>10</v>
      </c>
      <c r="F69" s="13">
        <v>0</v>
      </c>
      <c r="G69" s="13">
        <v>0.5</v>
      </c>
      <c r="H69" s="13">
        <v>0</v>
      </c>
      <c r="I69" s="13"/>
    </row>
    <row r="70" spans="1:9" ht="15.75" customHeight="1">
      <c r="A70" s="5" t="s">
        <v>26</v>
      </c>
      <c r="B70" s="14" t="str">
        <f t="shared" si="2"/>
        <v>65-69</v>
      </c>
      <c r="C70" s="17">
        <f aca="true" t="shared" si="5" ref="C70:C90">D70/$D$5*100</f>
        <v>30.303030303030305</v>
      </c>
      <c r="D70" s="23">
        <f aca="true" t="shared" si="6" ref="D70:D90">SUM(E70:I70)</f>
        <v>10</v>
      </c>
      <c r="E70" s="13">
        <v>8</v>
      </c>
      <c r="F70" s="13">
        <v>0</v>
      </c>
      <c r="G70" s="13">
        <v>2</v>
      </c>
      <c r="H70" s="13">
        <v>0</v>
      </c>
      <c r="I70" s="13"/>
    </row>
    <row r="71" spans="1:9" ht="15.75" customHeight="1">
      <c r="A71" s="5" t="s">
        <v>45</v>
      </c>
      <c r="B71" s="14" t="str">
        <f aca="true" t="shared" si="7" ref="B71:B90">RANK(C71,$C$6:$C$90)&amp;IF(COUNTIF($C$6:$C$90,C71)&gt;1,"-"&amp;RANK(C71,$C$6:$C$90)+COUNTIF($C$6:$C$90,C71)-1,"")</f>
        <v>65-69</v>
      </c>
      <c r="C71" s="17">
        <f t="shared" si="5"/>
        <v>30.303030303030305</v>
      </c>
      <c r="D71" s="23">
        <f t="shared" si="6"/>
        <v>10</v>
      </c>
      <c r="E71" s="13">
        <v>8</v>
      </c>
      <c r="F71" s="13">
        <v>0</v>
      </c>
      <c r="G71" s="13">
        <v>0</v>
      </c>
      <c r="H71" s="13">
        <v>2</v>
      </c>
      <c r="I71" s="13"/>
    </row>
    <row r="72" spans="1:9" ht="15.75" customHeight="1">
      <c r="A72" s="5" t="s">
        <v>50</v>
      </c>
      <c r="B72" s="14" t="str">
        <f t="shared" si="7"/>
        <v>65-69</v>
      </c>
      <c r="C72" s="17">
        <f t="shared" si="5"/>
        <v>30.303030303030305</v>
      </c>
      <c r="D72" s="23">
        <f t="shared" si="6"/>
        <v>10</v>
      </c>
      <c r="E72" s="13">
        <v>6</v>
      </c>
      <c r="F72" s="13">
        <v>0</v>
      </c>
      <c r="G72" s="13">
        <v>2</v>
      </c>
      <c r="H72" s="13">
        <v>2</v>
      </c>
      <c r="I72" s="13"/>
    </row>
    <row r="73" spans="1:9" ht="15.75" customHeight="1">
      <c r="A73" s="4" t="s">
        <v>59</v>
      </c>
      <c r="B73" s="14" t="str">
        <f t="shared" si="7"/>
        <v>65-69</v>
      </c>
      <c r="C73" s="17">
        <f t="shared" si="5"/>
        <v>30.303030303030305</v>
      </c>
      <c r="D73" s="23">
        <f t="shared" si="6"/>
        <v>10</v>
      </c>
      <c r="E73" s="13">
        <v>4</v>
      </c>
      <c r="F73" s="13">
        <v>4</v>
      </c>
      <c r="G73" s="13">
        <v>2</v>
      </c>
      <c r="H73" s="13">
        <v>0</v>
      </c>
      <c r="I73" s="13"/>
    </row>
    <row r="74" spans="1:9" ht="15.75" customHeight="1">
      <c r="A74" s="5" t="s">
        <v>89</v>
      </c>
      <c r="B74" s="14" t="str">
        <f t="shared" si="7"/>
        <v>65-69</v>
      </c>
      <c r="C74" s="17">
        <f t="shared" si="5"/>
        <v>30.303030303030305</v>
      </c>
      <c r="D74" s="23">
        <f t="shared" si="6"/>
        <v>10</v>
      </c>
      <c r="E74" s="13">
        <v>6</v>
      </c>
      <c r="F74" s="13">
        <v>1</v>
      </c>
      <c r="G74" s="13">
        <v>1</v>
      </c>
      <c r="H74" s="13">
        <v>2</v>
      </c>
      <c r="I74" s="13"/>
    </row>
    <row r="75" spans="1:9" ht="15.75" customHeight="1">
      <c r="A75" s="4" t="s">
        <v>30</v>
      </c>
      <c r="B75" s="14" t="str">
        <f t="shared" si="7"/>
        <v>70-72</v>
      </c>
      <c r="C75" s="17">
        <f t="shared" si="5"/>
        <v>27.27272727272727</v>
      </c>
      <c r="D75" s="23">
        <f t="shared" si="6"/>
        <v>9</v>
      </c>
      <c r="E75" s="13">
        <v>9</v>
      </c>
      <c r="F75" s="13">
        <v>0</v>
      </c>
      <c r="G75" s="13">
        <v>0</v>
      </c>
      <c r="H75" s="13">
        <v>0</v>
      </c>
      <c r="I75" s="13"/>
    </row>
    <row r="76" spans="1:9" ht="15.75" customHeight="1">
      <c r="A76" s="5" t="s">
        <v>38</v>
      </c>
      <c r="B76" s="14" t="str">
        <f t="shared" si="7"/>
        <v>70-72</v>
      </c>
      <c r="C76" s="17">
        <f t="shared" si="5"/>
        <v>27.27272727272727</v>
      </c>
      <c r="D76" s="23">
        <f t="shared" si="6"/>
        <v>9</v>
      </c>
      <c r="E76" s="13">
        <v>6</v>
      </c>
      <c r="F76" s="13">
        <v>1</v>
      </c>
      <c r="G76" s="13">
        <v>2</v>
      </c>
      <c r="H76" s="13">
        <v>0</v>
      </c>
      <c r="I76" s="13"/>
    </row>
    <row r="77" spans="1:9" ht="15.75" customHeight="1">
      <c r="A77" s="5" t="s">
        <v>73</v>
      </c>
      <c r="B77" s="14" t="str">
        <f t="shared" si="7"/>
        <v>70-72</v>
      </c>
      <c r="C77" s="17">
        <f t="shared" si="5"/>
        <v>27.27272727272727</v>
      </c>
      <c r="D77" s="23">
        <f t="shared" si="6"/>
        <v>9</v>
      </c>
      <c r="E77" s="13">
        <v>7</v>
      </c>
      <c r="F77" s="13">
        <v>0</v>
      </c>
      <c r="G77" s="13">
        <v>2</v>
      </c>
      <c r="H77" s="13">
        <v>0</v>
      </c>
      <c r="I77" s="13"/>
    </row>
    <row r="78" spans="1:9" ht="15.75" customHeight="1">
      <c r="A78" s="5" t="s">
        <v>90</v>
      </c>
      <c r="B78" s="14" t="str">
        <f t="shared" si="7"/>
        <v>73</v>
      </c>
      <c r="C78" s="17">
        <f t="shared" si="5"/>
        <v>25.757575757575758</v>
      </c>
      <c r="D78" s="23">
        <f t="shared" si="6"/>
        <v>8.5</v>
      </c>
      <c r="E78" s="13">
        <v>8</v>
      </c>
      <c r="F78" s="13">
        <v>0</v>
      </c>
      <c r="G78" s="13">
        <v>0.5</v>
      </c>
      <c r="H78" s="13">
        <v>0</v>
      </c>
      <c r="I78" s="13"/>
    </row>
    <row r="79" spans="1:9" ht="15.75" customHeight="1">
      <c r="A79" s="5" t="s">
        <v>13</v>
      </c>
      <c r="B79" s="14" t="str">
        <f t="shared" si="7"/>
        <v>74-78</v>
      </c>
      <c r="C79" s="17">
        <f t="shared" si="5"/>
        <v>24.242424242424242</v>
      </c>
      <c r="D79" s="23">
        <f t="shared" si="6"/>
        <v>8</v>
      </c>
      <c r="E79" s="13">
        <v>6</v>
      </c>
      <c r="F79" s="13">
        <v>0</v>
      </c>
      <c r="G79" s="13">
        <v>2</v>
      </c>
      <c r="H79" s="13">
        <v>0</v>
      </c>
      <c r="I79" s="13"/>
    </row>
    <row r="80" spans="1:9" ht="15.75" customHeight="1">
      <c r="A80" s="5" t="s">
        <v>19</v>
      </c>
      <c r="B80" s="14" t="str">
        <f t="shared" si="7"/>
        <v>74-78</v>
      </c>
      <c r="C80" s="17">
        <f t="shared" si="5"/>
        <v>24.242424242424242</v>
      </c>
      <c r="D80" s="23">
        <f t="shared" si="6"/>
        <v>8</v>
      </c>
      <c r="E80" s="13">
        <v>5</v>
      </c>
      <c r="F80" s="13">
        <v>0</v>
      </c>
      <c r="G80" s="13">
        <v>1</v>
      </c>
      <c r="H80" s="13">
        <v>2</v>
      </c>
      <c r="I80" s="13"/>
    </row>
    <row r="81" spans="1:9" ht="15.75" customHeight="1">
      <c r="A81" s="4" t="s">
        <v>56</v>
      </c>
      <c r="B81" s="14" t="str">
        <f t="shared" si="7"/>
        <v>74-78</v>
      </c>
      <c r="C81" s="17">
        <f t="shared" si="5"/>
        <v>24.242424242424242</v>
      </c>
      <c r="D81" s="23">
        <f t="shared" si="6"/>
        <v>8</v>
      </c>
      <c r="E81" s="13">
        <v>3</v>
      </c>
      <c r="F81" s="13">
        <v>0</v>
      </c>
      <c r="G81" s="13">
        <v>5</v>
      </c>
      <c r="H81" s="13">
        <v>0</v>
      </c>
      <c r="I81" s="13"/>
    </row>
    <row r="82" spans="1:9" ht="15.75" customHeight="1">
      <c r="A82" s="5" t="s">
        <v>78</v>
      </c>
      <c r="B82" s="14" t="str">
        <f t="shared" si="7"/>
        <v>74-78</v>
      </c>
      <c r="C82" s="17">
        <f t="shared" si="5"/>
        <v>24.242424242424242</v>
      </c>
      <c r="D82" s="23">
        <f t="shared" si="6"/>
        <v>8</v>
      </c>
      <c r="E82" s="13">
        <v>6</v>
      </c>
      <c r="F82" s="13">
        <v>0</v>
      </c>
      <c r="G82" s="13">
        <v>2</v>
      </c>
      <c r="H82" s="13">
        <v>0</v>
      </c>
      <c r="I82" s="13"/>
    </row>
    <row r="83" spans="1:9" ht="15.75" customHeight="1">
      <c r="A83" s="5" t="s">
        <v>79</v>
      </c>
      <c r="B83" s="14" t="str">
        <f t="shared" si="7"/>
        <v>74-78</v>
      </c>
      <c r="C83" s="17">
        <f t="shared" si="5"/>
        <v>24.242424242424242</v>
      </c>
      <c r="D83" s="23">
        <f t="shared" si="6"/>
        <v>8</v>
      </c>
      <c r="E83" s="13">
        <v>8</v>
      </c>
      <c r="F83" s="13">
        <v>0</v>
      </c>
      <c r="G83" s="13">
        <v>0</v>
      </c>
      <c r="H83" s="13">
        <v>0</v>
      </c>
      <c r="I83" s="13"/>
    </row>
    <row r="84" spans="1:9" ht="15.75" customHeight="1">
      <c r="A84" s="5" t="s">
        <v>8</v>
      </c>
      <c r="B84" s="14" t="str">
        <f t="shared" si="7"/>
        <v>79-81</v>
      </c>
      <c r="C84" s="17">
        <f t="shared" si="5"/>
        <v>21.21212121212121</v>
      </c>
      <c r="D84" s="23">
        <f t="shared" si="6"/>
        <v>7</v>
      </c>
      <c r="E84" s="13">
        <v>6</v>
      </c>
      <c r="F84" s="13">
        <v>0</v>
      </c>
      <c r="G84" s="13">
        <v>1</v>
      </c>
      <c r="H84" s="13">
        <v>0</v>
      </c>
      <c r="I84" s="13"/>
    </row>
    <row r="85" spans="1:9" s="1" customFormat="1" ht="15.75" customHeight="1">
      <c r="A85" s="5" t="s">
        <v>72</v>
      </c>
      <c r="B85" s="14" t="str">
        <f t="shared" si="7"/>
        <v>79-81</v>
      </c>
      <c r="C85" s="17">
        <f t="shared" si="5"/>
        <v>21.21212121212121</v>
      </c>
      <c r="D85" s="23">
        <f t="shared" si="6"/>
        <v>7</v>
      </c>
      <c r="E85" s="13">
        <v>7</v>
      </c>
      <c r="F85" s="13">
        <v>0</v>
      </c>
      <c r="G85" s="13">
        <v>0</v>
      </c>
      <c r="H85" s="13">
        <v>0</v>
      </c>
      <c r="I85" s="13"/>
    </row>
    <row r="86" spans="1:9" ht="15.75" customHeight="1">
      <c r="A86" s="5" t="s">
        <v>75</v>
      </c>
      <c r="B86" s="14" t="str">
        <f t="shared" si="7"/>
        <v>79-81</v>
      </c>
      <c r="C86" s="17">
        <f t="shared" si="5"/>
        <v>21.21212121212121</v>
      </c>
      <c r="D86" s="23">
        <f t="shared" si="6"/>
        <v>7</v>
      </c>
      <c r="E86" s="13">
        <v>5</v>
      </c>
      <c r="F86" s="13">
        <v>0</v>
      </c>
      <c r="G86" s="13">
        <v>2</v>
      </c>
      <c r="H86" s="13">
        <v>0</v>
      </c>
      <c r="I86" s="13"/>
    </row>
    <row r="87" spans="1:9" ht="15.75" customHeight="1">
      <c r="A87" s="5" t="s">
        <v>42</v>
      </c>
      <c r="B87" s="14" t="str">
        <f t="shared" si="7"/>
        <v>82-83</v>
      </c>
      <c r="C87" s="17">
        <f t="shared" si="5"/>
        <v>18.181818181818183</v>
      </c>
      <c r="D87" s="23">
        <f t="shared" si="6"/>
        <v>6</v>
      </c>
      <c r="E87" s="13">
        <v>4</v>
      </c>
      <c r="F87" s="13">
        <v>0</v>
      </c>
      <c r="G87" s="13">
        <v>0</v>
      </c>
      <c r="H87" s="13">
        <v>2</v>
      </c>
      <c r="I87" s="13"/>
    </row>
    <row r="88" spans="1:9" ht="15.75" customHeight="1">
      <c r="A88" s="5" t="s">
        <v>98</v>
      </c>
      <c r="B88" s="14" t="str">
        <f t="shared" si="7"/>
        <v>82-83</v>
      </c>
      <c r="C88" s="17">
        <f t="shared" si="5"/>
        <v>18.181818181818183</v>
      </c>
      <c r="D88" s="23">
        <f t="shared" si="6"/>
        <v>6</v>
      </c>
      <c r="E88" s="13">
        <v>5</v>
      </c>
      <c r="F88" s="13">
        <v>0</v>
      </c>
      <c r="G88" s="13">
        <v>1</v>
      </c>
      <c r="H88" s="13">
        <v>0</v>
      </c>
      <c r="I88" s="13"/>
    </row>
    <row r="89" spans="1:9" ht="15.75" customHeight="1">
      <c r="A89" s="5" t="s">
        <v>93</v>
      </c>
      <c r="B89" s="14" t="str">
        <f t="shared" si="7"/>
        <v>84-85</v>
      </c>
      <c r="C89" s="17">
        <f t="shared" si="5"/>
        <v>15.151515151515152</v>
      </c>
      <c r="D89" s="23">
        <f t="shared" si="6"/>
        <v>5</v>
      </c>
      <c r="E89" s="13">
        <v>5</v>
      </c>
      <c r="F89" s="13">
        <v>0</v>
      </c>
      <c r="G89" s="13">
        <v>0</v>
      </c>
      <c r="H89" s="13">
        <v>0</v>
      </c>
      <c r="I89" s="13"/>
    </row>
    <row r="90" spans="1:9" ht="15.75" customHeight="1">
      <c r="A90" s="5" t="s">
        <v>86</v>
      </c>
      <c r="B90" s="14" t="str">
        <f t="shared" si="7"/>
        <v>84-85</v>
      </c>
      <c r="C90" s="17">
        <f t="shared" si="5"/>
        <v>15.151515151515152</v>
      </c>
      <c r="D90" s="23">
        <f t="shared" si="6"/>
        <v>5</v>
      </c>
      <c r="E90" s="13">
        <v>4</v>
      </c>
      <c r="F90" s="13">
        <v>1</v>
      </c>
      <c r="G90" s="13">
        <v>0</v>
      </c>
      <c r="H90" s="13">
        <v>0</v>
      </c>
      <c r="I90" s="13"/>
    </row>
    <row r="92" ht="15">
      <c r="C92" s="2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1">
      <selection activeCell="C75" sqref="C75"/>
    </sheetView>
  </sheetViews>
  <sheetFormatPr defaultColWidth="9.140625" defaultRowHeight="15"/>
  <cols>
    <col min="1" max="1" width="33.421875" style="0" customWidth="1"/>
    <col min="2" max="4" width="15.7109375" style="21" customWidth="1"/>
    <col min="5" max="6" width="15.7109375" style="0" customWidth="1"/>
    <col min="7" max="7" width="17.7109375" style="0" customWidth="1"/>
    <col min="8" max="9" width="15.7109375" style="0" customWidth="1"/>
    <col min="10" max="10" width="12.7109375" style="0" customWidth="1"/>
  </cols>
  <sheetData>
    <row r="1" spans="1:10" ht="30.75" customHeight="1">
      <c r="A1" s="26" t="s">
        <v>100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1.75" customHeight="1">
      <c r="A2" s="28" t="s">
        <v>101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94.5" customHeight="1">
      <c r="A3" s="11" t="s">
        <v>0</v>
      </c>
      <c r="B3" s="14" t="s">
        <v>94</v>
      </c>
      <c r="C3" s="14" t="s">
        <v>95</v>
      </c>
      <c r="D3" s="14" t="s">
        <v>107</v>
      </c>
      <c r="E3" s="11" t="s">
        <v>102</v>
      </c>
      <c r="F3" s="14" t="s">
        <v>103</v>
      </c>
      <c r="G3" s="11" t="s">
        <v>104</v>
      </c>
      <c r="H3" s="11" t="s">
        <v>105</v>
      </c>
      <c r="I3" s="11" t="s">
        <v>106</v>
      </c>
      <c r="J3" s="14" t="s">
        <v>109</v>
      </c>
    </row>
    <row r="4" spans="1:10" ht="15.75" customHeight="1">
      <c r="A4" s="2" t="s">
        <v>1</v>
      </c>
      <c r="B4" s="16" t="s">
        <v>94</v>
      </c>
      <c r="C4" s="16" t="s">
        <v>99</v>
      </c>
      <c r="D4" s="16" t="s">
        <v>108</v>
      </c>
      <c r="E4" s="2" t="s">
        <v>92</v>
      </c>
      <c r="F4" s="3" t="s">
        <v>92</v>
      </c>
      <c r="G4" s="3" t="s">
        <v>92</v>
      </c>
      <c r="H4" s="3" t="s">
        <v>92</v>
      </c>
      <c r="I4" s="3" t="s">
        <v>92</v>
      </c>
      <c r="J4" s="24" t="s">
        <v>92</v>
      </c>
    </row>
    <row r="5" spans="1:10" s="10" customFormat="1" ht="15.75" customHeight="1">
      <c r="A5" s="2" t="s">
        <v>110</v>
      </c>
      <c r="B5" s="16"/>
      <c r="C5" s="16"/>
      <c r="D5" s="16"/>
      <c r="E5" s="12">
        <f>SUM(F5:I5)</f>
        <v>33</v>
      </c>
      <c r="F5" s="13">
        <v>12</v>
      </c>
      <c r="G5" s="13">
        <v>6</v>
      </c>
      <c r="H5" s="13">
        <v>5</v>
      </c>
      <c r="I5" s="13">
        <v>10</v>
      </c>
      <c r="J5" s="13" t="s">
        <v>111</v>
      </c>
    </row>
    <row r="6" spans="1:10" ht="15.75" customHeight="1">
      <c r="A6" s="6" t="s">
        <v>2</v>
      </c>
      <c r="B6" s="6"/>
      <c r="C6" s="6"/>
      <c r="D6" s="6"/>
      <c r="E6" s="7"/>
      <c r="F6" s="15"/>
      <c r="G6" s="15"/>
      <c r="H6" s="15"/>
      <c r="I6" s="15"/>
      <c r="J6" s="15"/>
    </row>
    <row r="7" spans="1:10" ht="15.75" customHeight="1">
      <c r="A7" s="5" t="s">
        <v>3</v>
      </c>
      <c r="B7" s="14" t="str">
        <f>VLOOKUP(A7,'I этап рейтинг'!$A$6:$B$90,2,FALSE)</f>
        <v>36-45</v>
      </c>
      <c r="C7" s="14" t="str">
        <f>RANK(E7,$E$7:$E$24)&amp;IF(COUNTIF($E$7:$E$24,E7)&gt;1,"-"&amp;RANK(E7,$E$7:$E$24)+COUNTIF($E$7:$E$24,E7)-1,"")</f>
        <v>8-11</v>
      </c>
      <c r="D7" s="17">
        <f>E7/$E$5*100</f>
        <v>42.42424242424242</v>
      </c>
      <c r="E7" s="8">
        <f>SUM(F7:J7)</f>
        <v>14</v>
      </c>
      <c r="F7" s="13">
        <v>8</v>
      </c>
      <c r="G7" s="13">
        <v>0</v>
      </c>
      <c r="H7" s="13">
        <v>2</v>
      </c>
      <c r="I7" s="13">
        <v>4</v>
      </c>
      <c r="J7" s="13"/>
    </row>
    <row r="8" spans="1:10" ht="15.75" customHeight="1">
      <c r="A8" s="5" t="s">
        <v>4</v>
      </c>
      <c r="B8" s="14" t="str">
        <f>VLOOKUP(A8,'I этап рейтинг'!$A$6:$B$90,2,FALSE)</f>
        <v>52-60</v>
      </c>
      <c r="C8" s="14" t="str">
        <f aca="true" t="shared" si="0" ref="C8:C24">RANK(E8,$E$7:$E$24)&amp;IF(COUNTIF($E$7:$E$24,E8)&gt;1,"-"&amp;RANK(E8,$E$7:$E$24)+COUNTIF($E$7:$E$24,E8)-1,"")</f>
        <v>13-14</v>
      </c>
      <c r="D8" s="17">
        <f aca="true" t="shared" si="1" ref="D8:D71">E8/$E$5*100</f>
        <v>36.36363636363637</v>
      </c>
      <c r="E8" s="8">
        <f aca="true" t="shared" si="2" ref="E8:E71">SUM(F8:J8)</f>
        <v>12</v>
      </c>
      <c r="F8" s="13">
        <v>6</v>
      </c>
      <c r="G8" s="13">
        <v>4</v>
      </c>
      <c r="H8" s="13">
        <v>2</v>
      </c>
      <c r="I8" s="13">
        <v>0</v>
      </c>
      <c r="J8" s="13"/>
    </row>
    <row r="9" spans="1:10" ht="15.75" customHeight="1">
      <c r="A9" s="5" t="s">
        <v>5</v>
      </c>
      <c r="B9" s="14" t="str">
        <f>VLOOKUP(A9,'I этап рейтинг'!$A$6:$B$90,2,FALSE)</f>
        <v>25-28</v>
      </c>
      <c r="C9" s="14" t="str">
        <f t="shared" si="0"/>
        <v>4</v>
      </c>
      <c r="D9" s="17">
        <f t="shared" si="1"/>
        <v>48.484848484848484</v>
      </c>
      <c r="E9" s="8">
        <f t="shared" si="2"/>
        <v>16</v>
      </c>
      <c r="F9" s="13">
        <v>10</v>
      </c>
      <c r="G9" s="13">
        <v>1</v>
      </c>
      <c r="H9" s="13">
        <v>5</v>
      </c>
      <c r="I9" s="13">
        <v>0</v>
      </c>
      <c r="J9" s="13"/>
    </row>
    <row r="10" spans="1:10" ht="15.75" customHeight="1">
      <c r="A10" s="5" t="s">
        <v>6</v>
      </c>
      <c r="B10" s="14" t="str">
        <f>VLOOKUP(A10,'I этап рейтинг'!$A$6:$B$90,2,FALSE)</f>
        <v>29-35</v>
      </c>
      <c r="C10" s="14" t="str">
        <f t="shared" si="0"/>
        <v>5-7</v>
      </c>
      <c r="D10" s="17">
        <f t="shared" si="1"/>
        <v>45.45454545454545</v>
      </c>
      <c r="E10" s="8">
        <f t="shared" si="2"/>
        <v>15</v>
      </c>
      <c r="F10" s="13">
        <v>6</v>
      </c>
      <c r="G10" s="13">
        <v>6</v>
      </c>
      <c r="H10" s="13">
        <v>1</v>
      </c>
      <c r="I10" s="13">
        <v>2</v>
      </c>
      <c r="J10" s="13"/>
    </row>
    <row r="11" spans="1:10" ht="15.75" customHeight="1">
      <c r="A11" s="5" t="s">
        <v>7</v>
      </c>
      <c r="B11" s="14" t="str">
        <f>VLOOKUP(A11,'I этап рейтинг'!$A$6:$B$90,2,FALSE)</f>
        <v>36-45</v>
      </c>
      <c r="C11" s="14" t="str">
        <f t="shared" si="0"/>
        <v>8-11</v>
      </c>
      <c r="D11" s="17">
        <f t="shared" si="1"/>
        <v>42.42424242424242</v>
      </c>
      <c r="E11" s="8">
        <f t="shared" si="2"/>
        <v>14</v>
      </c>
      <c r="F11" s="13">
        <v>5</v>
      </c>
      <c r="G11" s="13">
        <v>2</v>
      </c>
      <c r="H11" s="13">
        <v>5</v>
      </c>
      <c r="I11" s="13">
        <v>2</v>
      </c>
      <c r="J11" s="13"/>
    </row>
    <row r="12" spans="1:10" ht="15.75" customHeight="1">
      <c r="A12" s="5" t="s">
        <v>8</v>
      </c>
      <c r="B12" s="14" t="str">
        <f>VLOOKUP(A12,'I этап рейтинг'!$A$6:$B$90,2,FALSE)</f>
        <v>79-81</v>
      </c>
      <c r="C12" s="14" t="str">
        <f t="shared" si="0"/>
        <v>18</v>
      </c>
      <c r="D12" s="17">
        <f t="shared" si="1"/>
        <v>21.21212121212121</v>
      </c>
      <c r="E12" s="8">
        <f t="shared" si="2"/>
        <v>7</v>
      </c>
      <c r="F12" s="13">
        <v>6</v>
      </c>
      <c r="G12" s="13">
        <v>0</v>
      </c>
      <c r="H12" s="13">
        <v>1</v>
      </c>
      <c r="I12" s="13">
        <v>0</v>
      </c>
      <c r="J12" s="13"/>
    </row>
    <row r="13" spans="1:10" ht="15.75" customHeight="1">
      <c r="A13" s="5" t="s">
        <v>9</v>
      </c>
      <c r="B13" s="14" t="str">
        <f>VLOOKUP(A13,'I этап рейтинг'!$A$6:$B$90,2,FALSE)</f>
        <v>52-60</v>
      </c>
      <c r="C13" s="14" t="str">
        <f t="shared" si="0"/>
        <v>13-14</v>
      </c>
      <c r="D13" s="17">
        <f t="shared" si="1"/>
        <v>36.36363636363637</v>
      </c>
      <c r="E13" s="8">
        <f t="shared" si="2"/>
        <v>12</v>
      </c>
      <c r="F13" s="13">
        <v>8</v>
      </c>
      <c r="G13" s="13">
        <v>3</v>
      </c>
      <c r="H13" s="13">
        <v>1</v>
      </c>
      <c r="I13" s="13">
        <v>0</v>
      </c>
      <c r="J13" s="13"/>
    </row>
    <row r="14" spans="1:10" ht="15.75" customHeight="1">
      <c r="A14" s="5" t="s">
        <v>10</v>
      </c>
      <c r="B14" s="14" t="str">
        <f>VLOOKUP(A14,'I этап рейтинг'!$A$6:$B$90,2,FALSE)</f>
        <v>14-16</v>
      </c>
      <c r="C14" s="14" t="str">
        <f t="shared" si="0"/>
        <v>2-3</v>
      </c>
      <c r="D14" s="17">
        <f t="shared" si="1"/>
        <v>63.63636363636363</v>
      </c>
      <c r="E14" s="8">
        <f t="shared" si="2"/>
        <v>21</v>
      </c>
      <c r="F14" s="13">
        <v>10</v>
      </c>
      <c r="G14" s="13">
        <v>2</v>
      </c>
      <c r="H14" s="13">
        <v>5</v>
      </c>
      <c r="I14" s="13">
        <v>4</v>
      </c>
      <c r="J14" s="13"/>
    </row>
    <row r="15" spans="1:10" ht="15.75" customHeight="1">
      <c r="A15" s="5" t="s">
        <v>11</v>
      </c>
      <c r="B15" s="14" t="str">
        <f>VLOOKUP(A15,'I этап рейтинг'!$A$6:$B$90,2,FALSE)</f>
        <v>46-49</v>
      </c>
      <c r="C15" s="14" t="str">
        <f t="shared" si="0"/>
        <v>12</v>
      </c>
      <c r="D15" s="17">
        <f t="shared" si="1"/>
        <v>39.39393939393939</v>
      </c>
      <c r="E15" s="8">
        <f t="shared" si="2"/>
        <v>13</v>
      </c>
      <c r="F15" s="13">
        <v>8</v>
      </c>
      <c r="G15" s="13">
        <v>0</v>
      </c>
      <c r="H15" s="13">
        <v>5</v>
      </c>
      <c r="I15" s="13">
        <v>0</v>
      </c>
      <c r="J15" s="13"/>
    </row>
    <row r="16" spans="1:10" ht="15.75" customHeight="1">
      <c r="A16" s="5" t="s">
        <v>12</v>
      </c>
      <c r="B16" s="14" t="str">
        <f>VLOOKUP(A16,'I этап рейтинг'!$A$6:$B$90,2,FALSE)</f>
        <v>14-16</v>
      </c>
      <c r="C16" s="14" t="str">
        <f t="shared" si="0"/>
        <v>2-3</v>
      </c>
      <c r="D16" s="17">
        <f t="shared" si="1"/>
        <v>63.63636363636363</v>
      </c>
      <c r="E16" s="8">
        <f t="shared" si="2"/>
        <v>21</v>
      </c>
      <c r="F16" s="13">
        <v>10</v>
      </c>
      <c r="G16" s="13">
        <v>0</v>
      </c>
      <c r="H16" s="13">
        <v>5</v>
      </c>
      <c r="I16" s="13">
        <v>6</v>
      </c>
      <c r="J16" s="13"/>
    </row>
    <row r="17" spans="1:10" ht="15.75" customHeight="1">
      <c r="A17" s="5" t="s">
        <v>13</v>
      </c>
      <c r="B17" s="14" t="str">
        <f>VLOOKUP(A17,'I этап рейтинг'!$A$6:$B$90,2,FALSE)</f>
        <v>74-78</v>
      </c>
      <c r="C17" s="14" t="str">
        <f t="shared" si="0"/>
        <v>16-17</v>
      </c>
      <c r="D17" s="17">
        <f t="shared" si="1"/>
        <v>24.242424242424242</v>
      </c>
      <c r="E17" s="8">
        <f t="shared" si="2"/>
        <v>8</v>
      </c>
      <c r="F17" s="13">
        <v>6</v>
      </c>
      <c r="G17" s="13">
        <v>0</v>
      </c>
      <c r="H17" s="13">
        <v>2</v>
      </c>
      <c r="I17" s="13">
        <v>0</v>
      </c>
      <c r="J17" s="13"/>
    </row>
    <row r="18" spans="1:10" ht="15.75" customHeight="1">
      <c r="A18" s="5" t="s">
        <v>14</v>
      </c>
      <c r="B18" s="14" t="str">
        <f>VLOOKUP(A18,'I этап рейтинг'!$A$6:$B$90,2,FALSE)</f>
        <v>36-45</v>
      </c>
      <c r="C18" s="14" t="str">
        <f t="shared" si="0"/>
        <v>8-11</v>
      </c>
      <c r="D18" s="17">
        <f t="shared" si="1"/>
        <v>42.42424242424242</v>
      </c>
      <c r="E18" s="8">
        <f t="shared" si="2"/>
        <v>14</v>
      </c>
      <c r="F18" s="13">
        <v>10</v>
      </c>
      <c r="G18" s="13">
        <v>0</v>
      </c>
      <c r="H18" s="13">
        <v>2</v>
      </c>
      <c r="I18" s="13">
        <v>2</v>
      </c>
      <c r="J18" s="13"/>
    </row>
    <row r="19" spans="1:10" ht="15.75" customHeight="1">
      <c r="A19" s="5" t="s">
        <v>15</v>
      </c>
      <c r="B19" s="14" t="str">
        <f>VLOOKUP(A19,'I этап рейтинг'!$A$6:$B$90,2,FALSE)</f>
        <v>36-45</v>
      </c>
      <c r="C19" s="14" t="str">
        <f t="shared" si="0"/>
        <v>8-11</v>
      </c>
      <c r="D19" s="17">
        <f t="shared" si="1"/>
        <v>42.42424242424242</v>
      </c>
      <c r="E19" s="8">
        <f t="shared" si="2"/>
        <v>14</v>
      </c>
      <c r="F19" s="13">
        <v>10</v>
      </c>
      <c r="G19" s="13">
        <v>0</v>
      </c>
      <c r="H19" s="13">
        <v>2</v>
      </c>
      <c r="I19" s="13">
        <v>2</v>
      </c>
      <c r="J19" s="13"/>
    </row>
    <row r="20" spans="1:10" ht="15.75" customHeight="1">
      <c r="A20" s="5" t="s">
        <v>16</v>
      </c>
      <c r="B20" s="14" t="str">
        <f>VLOOKUP(A20,'I этап рейтинг'!$A$6:$B$90,2,FALSE)</f>
        <v>8-9</v>
      </c>
      <c r="C20" s="14" t="str">
        <f t="shared" si="0"/>
        <v>1</v>
      </c>
      <c r="D20" s="17">
        <f t="shared" si="1"/>
        <v>75.75757575757575</v>
      </c>
      <c r="E20" s="8">
        <f t="shared" si="2"/>
        <v>25</v>
      </c>
      <c r="F20" s="13">
        <v>6</v>
      </c>
      <c r="G20" s="13">
        <v>6</v>
      </c>
      <c r="H20" s="13">
        <v>5</v>
      </c>
      <c r="I20" s="13">
        <v>8</v>
      </c>
      <c r="J20" s="13"/>
    </row>
    <row r="21" spans="1:10" ht="15.75" customHeight="1">
      <c r="A21" s="5" t="s">
        <v>17</v>
      </c>
      <c r="B21" s="14" t="str">
        <f>VLOOKUP(A21,'I этап рейтинг'!$A$6:$B$90,2,FALSE)</f>
        <v>29-35</v>
      </c>
      <c r="C21" s="14" t="str">
        <f t="shared" si="0"/>
        <v>5-7</v>
      </c>
      <c r="D21" s="17">
        <f t="shared" si="1"/>
        <v>45.45454545454545</v>
      </c>
      <c r="E21" s="8">
        <f t="shared" si="2"/>
        <v>15</v>
      </c>
      <c r="F21" s="13">
        <v>10</v>
      </c>
      <c r="G21" s="13">
        <v>0</v>
      </c>
      <c r="H21" s="13">
        <v>4</v>
      </c>
      <c r="I21" s="13">
        <v>1</v>
      </c>
      <c r="J21" s="13"/>
    </row>
    <row r="22" spans="1:10" s="1" customFormat="1" ht="15.75" customHeight="1">
      <c r="A22" s="4" t="s">
        <v>18</v>
      </c>
      <c r="B22" s="14" t="str">
        <f>VLOOKUP(A22,'I этап рейтинг'!$A$6:$B$90,2,FALSE)</f>
        <v>29-35</v>
      </c>
      <c r="C22" s="18" t="str">
        <f t="shared" si="0"/>
        <v>5-7</v>
      </c>
      <c r="D22" s="17">
        <f t="shared" si="1"/>
        <v>45.45454545454545</v>
      </c>
      <c r="E22" s="8">
        <f t="shared" si="2"/>
        <v>15</v>
      </c>
      <c r="F22" s="13">
        <v>6</v>
      </c>
      <c r="G22" s="13">
        <v>3</v>
      </c>
      <c r="H22" s="13">
        <v>1</v>
      </c>
      <c r="I22" s="13">
        <v>5</v>
      </c>
      <c r="J22" s="13"/>
    </row>
    <row r="23" spans="1:10" ht="15.75" customHeight="1">
      <c r="A23" s="5" t="s">
        <v>19</v>
      </c>
      <c r="B23" s="14" t="str">
        <f>VLOOKUP(A23,'I этап рейтинг'!$A$6:$B$90,2,FALSE)</f>
        <v>74-78</v>
      </c>
      <c r="C23" s="14" t="str">
        <f t="shared" si="0"/>
        <v>16-17</v>
      </c>
      <c r="D23" s="17">
        <f t="shared" si="1"/>
        <v>24.242424242424242</v>
      </c>
      <c r="E23" s="8">
        <f t="shared" si="2"/>
        <v>8</v>
      </c>
      <c r="F23" s="13">
        <v>5</v>
      </c>
      <c r="G23" s="13">
        <v>0</v>
      </c>
      <c r="H23" s="13">
        <v>1</v>
      </c>
      <c r="I23" s="13">
        <v>2</v>
      </c>
      <c r="J23" s="13"/>
    </row>
    <row r="24" spans="1:10" ht="15.75" customHeight="1">
      <c r="A24" s="5" t="s">
        <v>20</v>
      </c>
      <c r="B24" s="14" t="str">
        <f>VLOOKUP(A24,'I этап рейтинг'!$A$6:$B$90,2,FALSE)</f>
        <v>61-63</v>
      </c>
      <c r="C24" s="14" t="str">
        <f t="shared" si="0"/>
        <v>15</v>
      </c>
      <c r="D24" s="17">
        <f t="shared" si="1"/>
        <v>33.33333333333333</v>
      </c>
      <c r="E24" s="8">
        <f t="shared" si="2"/>
        <v>11</v>
      </c>
      <c r="F24" s="13">
        <v>8</v>
      </c>
      <c r="G24" s="13">
        <v>0</v>
      </c>
      <c r="H24" s="13">
        <v>1</v>
      </c>
      <c r="I24" s="13">
        <v>2</v>
      </c>
      <c r="J24" s="13"/>
    </row>
    <row r="25" spans="1:10" ht="15.75" customHeight="1">
      <c r="A25" s="6" t="s">
        <v>21</v>
      </c>
      <c r="B25" s="19"/>
      <c r="C25" s="6"/>
      <c r="D25" s="20"/>
      <c r="E25" s="9"/>
      <c r="F25" s="15"/>
      <c r="G25" s="15"/>
      <c r="H25" s="15"/>
      <c r="I25" s="15"/>
      <c r="J25" s="15"/>
    </row>
    <row r="26" spans="1:10" ht="15.75" customHeight="1">
      <c r="A26" s="5" t="s">
        <v>22</v>
      </c>
      <c r="B26" s="14" t="str">
        <f>VLOOKUP(A26,'I этап рейтинг'!$A$6:$B$90,2,FALSE)</f>
        <v>36-45</v>
      </c>
      <c r="C26" s="14" t="str">
        <f>RANK(E26,$E$26:$E$36)&amp;IF(COUNTIF($E$26:$E$36,E26)&gt;1,"-"&amp;RANK(E26,$E$26:$E$36)+COUNTIF($E$26:$E$36,E26)-1,"")</f>
        <v>7-8</v>
      </c>
      <c r="D26" s="17">
        <f t="shared" si="1"/>
        <v>42.42424242424242</v>
      </c>
      <c r="E26" s="8">
        <f t="shared" si="2"/>
        <v>14</v>
      </c>
      <c r="F26" s="13">
        <v>8</v>
      </c>
      <c r="G26" s="13">
        <v>2</v>
      </c>
      <c r="H26" s="13">
        <v>2</v>
      </c>
      <c r="I26" s="13">
        <v>2</v>
      </c>
      <c r="J26" s="13"/>
    </row>
    <row r="27" spans="1:10" s="1" customFormat="1" ht="15.75" customHeight="1">
      <c r="A27" s="4" t="s">
        <v>23</v>
      </c>
      <c r="B27" s="14" t="str">
        <f>VLOOKUP(A27,'I этап рейтинг'!$A$6:$B$90,2,FALSE)</f>
        <v>22-24</v>
      </c>
      <c r="C27" s="18" t="str">
        <f aca="true" t="shared" si="3" ref="C27:C36">RANK(E27,$E$26:$E$36)&amp;IF(COUNTIF($E$26:$E$36,E27)&gt;1,"-"&amp;RANK(E27,$E$26:$E$36)+COUNTIF($E$26:$E$36,E27)-1,"")</f>
        <v>3-4</v>
      </c>
      <c r="D27" s="17">
        <f t="shared" si="1"/>
        <v>51.515151515151516</v>
      </c>
      <c r="E27" s="8">
        <f t="shared" si="2"/>
        <v>17</v>
      </c>
      <c r="F27" s="13">
        <v>3</v>
      </c>
      <c r="G27" s="13">
        <v>6</v>
      </c>
      <c r="H27" s="13">
        <v>2</v>
      </c>
      <c r="I27" s="13">
        <v>6</v>
      </c>
      <c r="J27" s="13"/>
    </row>
    <row r="28" spans="1:10" ht="15.75" customHeight="1">
      <c r="A28" s="5" t="s">
        <v>24</v>
      </c>
      <c r="B28" s="14" t="str">
        <f>VLOOKUP(A28,'I этап рейтинг'!$A$6:$B$90,2,FALSE)</f>
        <v>22-24</v>
      </c>
      <c r="C28" s="14" t="str">
        <f t="shared" si="3"/>
        <v>3-4</v>
      </c>
      <c r="D28" s="17">
        <f t="shared" si="1"/>
        <v>51.515151515151516</v>
      </c>
      <c r="E28" s="8">
        <f t="shared" si="2"/>
        <v>17</v>
      </c>
      <c r="F28" s="13">
        <v>10</v>
      </c>
      <c r="G28" s="13">
        <v>3</v>
      </c>
      <c r="H28" s="13">
        <v>2</v>
      </c>
      <c r="I28" s="13">
        <v>2</v>
      </c>
      <c r="J28" s="13"/>
    </row>
    <row r="29" spans="1:10" ht="15.75" customHeight="1">
      <c r="A29" s="5" t="s">
        <v>25</v>
      </c>
      <c r="B29" s="14" t="str">
        <f>VLOOKUP(A29,'I этап рейтинг'!$A$6:$B$90,2,FALSE)</f>
        <v>25-28</v>
      </c>
      <c r="C29" s="14" t="str">
        <f t="shared" si="3"/>
        <v>5</v>
      </c>
      <c r="D29" s="17">
        <f t="shared" si="1"/>
        <v>48.484848484848484</v>
      </c>
      <c r="E29" s="8">
        <f t="shared" si="2"/>
        <v>16</v>
      </c>
      <c r="F29" s="13">
        <v>6</v>
      </c>
      <c r="G29" s="13">
        <v>3</v>
      </c>
      <c r="H29" s="13">
        <v>5</v>
      </c>
      <c r="I29" s="13">
        <v>2</v>
      </c>
      <c r="J29" s="13"/>
    </row>
    <row r="30" spans="1:10" ht="15.75" customHeight="1">
      <c r="A30" s="5" t="s">
        <v>26</v>
      </c>
      <c r="B30" s="14" t="str">
        <f>VLOOKUP(A30,'I этап рейтинг'!$A$6:$B$90,2,FALSE)</f>
        <v>65-69</v>
      </c>
      <c r="C30" s="14" t="str">
        <f t="shared" si="3"/>
        <v>10</v>
      </c>
      <c r="D30" s="17">
        <f t="shared" si="1"/>
        <v>30.303030303030305</v>
      </c>
      <c r="E30" s="8">
        <f t="shared" si="2"/>
        <v>10</v>
      </c>
      <c r="F30" s="13">
        <v>8</v>
      </c>
      <c r="G30" s="13">
        <v>0</v>
      </c>
      <c r="H30" s="13">
        <v>2</v>
      </c>
      <c r="I30" s="13">
        <v>0</v>
      </c>
      <c r="J30" s="13"/>
    </row>
    <row r="31" spans="1:10" ht="15.75" customHeight="1">
      <c r="A31" s="5" t="s">
        <v>27</v>
      </c>
      <c r="B31" s="14" t="str">
        <f>VLOOKUP(A31,'I этап рейтинг'!$A$6:$B$90,2,FALSE)</f>
        <v>36-45</v>
      </c>
      <c r="C31" s="14" t="str">
        <f t="shared" si="3"/>
        <v>7-8</v>
      </c>
      <c r="D31" s="17">
        <f t="shared" si="1"/>
        <v>42.42424242424242</v>
      </c>
      <c r="E31" s="8">
        <f t="shared" si="2"/>
        <v>14</v>
      </c>
      <c r="F31" s="13">
        <v>8</v>
      </c>
      <c r="G31" s="13">
        <v>0</v>
      </c>
      <c r="H31" s="13">
        <v>4</v>
      </c>
      <c r="I31" s="13">
        <v>2</v>
      </c>
      <c r="J31" s="13"/>
    </row>
    <row r="32" spans="1:10" s="1" customFormat="1" ht="15.75" customHeight="1">
      <c r="A32" s="4" t="s">
        <v>28</v>
      </c>
      <c r="B32" s="14" t="str">
        <f>VLOOKUP(A32,'I этап рейтинг'!$A$6:$B$90,2,FALSE)</f>
        <v>5-7</v>
      </c>
      <c r="C32" s="18" t="str">
        <f t="shared" si="3"/>
        <v>1</v>
      </c>
      <c r="D32" s="17">
        <f t="shared" si="1"/>
        <v>78.78787878787878</v>
      </c>
      <c r="E32" s="8">
        <f t="shared" si="2"/>
        <v>26</v>
      </c>
      <c r="F32" s="13">
        <v>11</v>
      </c>
      <c r="G32" s="13">
        <v>4</v>
      </c>
      <c r="H32" s="13">
        <v>5</v>
      </c>
      <c r="I32" s="13">
        <v>6</v>
      </c>
      <c r="J32" s="13"/>
    </row>
    <row r="33" spans="1:10" s="1" customFormat="1" ht="15.75" customHeight="1">
      <c r="A33" s="4" t="s">
        <v>29</v>
      </c>
      <c r="B33" s="14" t="str">
        <f>VLOOKUP(A33,'I этап рейтинг'!$A$6:$B$90,2,FALSE)</f>
        <v>10-13</v>
      </c>
      <c r="C33" s="18" t="str">
        <f t="shared" si="3"/>
        <v>2</v>
      </c>
      <c r="D33" s="17">
        <f t="shared" si="1"/>
        <v>72.72727272727273</v>
      </c>
      <c r="E33" s="8">
        <f t="shared" si="2"/>
        <v>24</v>
      </c>
      <c r="F33" s="13">
        <v>10</v>
      </c>
      <c r="G33" s="13">
        <v>5</v>
      </c>
      <c r="H33" s="13">
        <v>2</v>
      </c>
      <c r="I33" s="13">
        <v>7</v>
      </c>
      <c r="J33" s="13"/>
    </row>
    <row r="34" spans="1:10" s="1" customFormat="1" ht="15.75" customHeight="1">
      <c r="A34" s="4" t="s">
        <v>30</v>
      </c>
      <c r="B34" s="14" t="str">
        <f>VLOOKUP(A34,'I этап рейтинг'!$A$6:$B$90,2,FALSE)</f>
        <v>70-72</v>
      </c>
      <c r="C34" s="18" t="str">
        <f t="shared" si="3"/>
        <v>11</v>
      </c>
      <c r="D34" s="17">
        <f t="shared" si="1"/>
        <v>27.27272727272727</v>
      </c>
      <c r="E34" s="8">
        <f t="shared" si="2"/>
        <v>9</v>
      </c>
      <c r="F34" s="13">
        <v>9</v>
      </c>
      <c r="G34" s="13">
        <v>0</v>
      </c>
      <c r="H34" s="13">
        <v>0</v>
      </c>
      <c r="I34" s="13">
        <v>0</v>
      </c>
      <c r="J34" s="13"/>
    </row>
    <row r="35" spans="1:10" s="1" customFormat="1" ht="15.75" customHeight="1">
      <c r="A35" s="4" t="s">
        <v>31</v>
      </c>
      <c r="B35" s="14" t="str">
        <f>VLOOKUP(A35,'I этап рейтинг'!$A$6:$B$90,2,FALSE)</f>
        <v>52-60</v>
      </c>
      <c r="C35" s="18" t="str">
        <f t="shared" si="3"/>
        <v>9</v>
      </c>
      <c r="D35" s="17">
        <f t="shared" si="1"/>
        <v>36.36363636363637</v>
      </c>
      <c r="E35" s="8">
        <f t="shared" si="2"/>
        <v>12</v>
      </c>
      <c r="F35" s="13">
        <v>4</v>
      </c>
      <c r="G35" s="13">
        <v>3</v>
      </c>
      <c r="H35" s="13">
        <v>5</v>
      </c>
      <c r="I35" s="13">
        <v>0</v>
      </c>
      <c r="J35" s="13"/>
    </row>
    <row r="36" spans="1:10" ht="15.75" customHeight="1">
      <c r="A36" s="5" t="s">
        <v>32</v>
      </c>
      <c r="B36" s="14" t="str">
        <f>VLOOKUP(A36,'I этап рейтинг'!$A$6:$B$90,2,FALSE)</f>
        <v>29-35</v>
      </c>
      <c r="C36" s="14" t="str">
        <f t="shared" si="3"/>
        <v>6</v>
      </c>
      <c r="D36" s="17">
        <f t="shared" si="1"/>
        <v>45.45454545454545</v>
      </c>
      <c r="E36" s="8">
        <f t="shared" si="2"/>
        <v>15</v>
      </c>
      <c r="F36" s="13">
        <v>12</v>
      </c>
      <c r="G36" s="13">
        <v>0</v>
      </c>
      <c r="H36" s="13">
        <v>1</v>
      </c>
      <c r="I36" s="13">
        <v>2</v>
      </c>
      <c r="J36" s="13"/>
    </row>
    <row r="37" spans="1:10" ht="15.75" customHeight="1">
      <c r="A37" s="6" t="s">
        <v>33</v>
      </c>
      <c r="B37" s="19"/>
      <c r="C37" s="6"/>
      <c r="D37" s="20"/>
      <c r="E37" s="9"/>
      <c r="F37" s="15"/>
      <c r="G37" s="15"/>
      <c r="H37" s="15"/>
      <c r="I37" s="15"/>
      <c r="J37" s="15"/>
    </row>
    <row r="38" spans="1:10" ht="15.75" customHeight="1">
      <c r="A38" s="5" t="s">
        <v>34</v>
      </c>
      <c r="B38" s="14" t="str">
        <f>VLOOKUP(A38,'I этап рейтинг'!$A$6:$B$90,2,FALSE)</f>
        <v>10-13</v>
      </c>
      <c r="C38" s="14" t="str">
        <f aca="true" t="shared" si="4" ref="C38:C43">RANK(E38,$E$38:$E$43)&amp;IF(COUNTIF($E$38:$E$43,E38)&gt;1,"-"&amp;RANK(E38,$E$38:$E$43)+COUNTIF($E$38:$E$43,E38)-1,"")</f>
        <v>2</v>
      </c>
      <c r="D38" s="17">
        <f t="shared" si="1"/>
        <v>72.72727272727273</v>
      </c>
      <c r="E38" s="8">
        <f t="shared" si="2"/>
        <v>24</v>
      </c>
      <c r="F38" s="13">
        <v>12</v>
      </c>
      <c r="G38" s="13">
        <v>3</v>
      </c>
      <c r="H38" s="13">
        <v>5</v>
      </c>
      <c r="I38" s="13">
        <v>4</v>
      </c>
      <c r="J38" s="13"/>
    </row>
    <row r="39" spans="1:10" ht="15.75" customHeight="1">
      <c r="A39" s="5" t="s">
        <v>35</v>
      </c>
      <c r="B39" s="14" t="str">
        <f>VLOOKUP(A39,'I этап рейтинг'!$A$6:$B$90,2,FALSE)</f>
        <v>29-35</v>
      </c>
      <c r="C39" s="14" t="str">
        <f t="shared" si="4"/>
        <v>4</v>
      </c>
      <c r="D39" s="17">
        <f t="shared" si="1"/>
        <v>45.45454545454545</v>
      </c>
      <c r="E39" s="8">
        <f t="shared" si="2"/>
        <v>15</v>
      </c>
      <c r="F39" s="13">
        <v>9</v>
      </c>
      <c r="G39" s="13">
        <v>5</v>
      </c>
      <c r="H39" s="13">
        <v>1</v>
      </c>
      <c r="I39" s="13">
        <v>0</v>
      </c>
      <c r="J39" s="13"/>
    </row>
    <row r="40" spans="1:10" ht="15.75" customHeight="1">
      <c r="A40" s="5" t="s">
        <v>36</v>
      </c>
      <c r="B40" s="14" t="str">
        <f>VLOOKUP(A40,'I этап рейтинг'!$A$6:$B$90,2,FALSE)</f>
        <v>2-4</v>
      </c>
      <c r="C40" s="14" t="str">
        <f t="shared" si="4"/>
        <v>1</v>
      </c>
      <c r="D40" s="17">
        <f t="shared" si="1"/>
        <v>81.81818181818183</v>
      </c>
      <c r="E40" s="8">
        <f t="shared" si="2"/>
        <v>27</v>
      </c>
      <c r="F40" s="13">
        <v>10</v>
      </c>
      <c r="G40" s="13">
        <v>6</v>
      </c>
      <c r="H40" s="13">
        <v>5</v>
      </c>
      <c r="I40" s="13">
        <v>6</v>
      </c>
      <c r="J40" s="13"/>
    </row>
    <row r="41" spans="1:10" ht="15.75" customHeight="1">
      <c r="A41" s="5" t="s">
        <v>37</v>
      </c>
      <c r="B41" s="14" t="str">
        <f>VLOOKUP(A41,'I этап рейтинг'!$A$6:$B$90,2,FALSE)</f>
        <v>18-19</v>
      </c>
      <c r="C41" s="14" t="str">
        <f t="shared" si="4"/>
        <v>3</v>
      </c>
      <c r="D41" s="17">
        <f t="shared" si="1"/>
        <v>57.57575757575758</v>
      </c>
      <c r="E41" s="8">
        <f t="shared" si="2"/>
        <v>19</v>
      </c>
      <c r="F41" s="13">
        <v>12</v>
      </c>
      <c r="G41" s="13">
        <v>1</v>
      </c>
      <c r="H41" s="13">
        <v>5</v>
      </c>
      <c r="I41" s="13">
        <v>0</v>
      </c>
      <c r="J41" s="13">
        <v>1</v>
      </c>
    </row>
    <row r="42" spans="1:10" ht="15.75" customHeight="1">
      <c r="A42" s="5" t="s">
        <v>38</v>
      </c>
      <c r="B42" s="14" t="str">
        <f>VLOOKUP(A42,'I этап рейтинг'!$A$6:$B$90,2,FALSE)</f>
        <v>70-72</v>
      </c>
      <c r="C42" s="14" t="str">
        <f t="shared" si="4"/>
        <v>6</v>
      </c>
      <c r="D42" s="17">
        <f t="shared" si="1"/>
        <v>27.27272727272727</v>
      </c>
      <c r="E42" s="8">
        <f t="shared" si="2"/>
        <v>9</v>
      </c>
      <c r="F42" s="13">
        <v>6</v>
      </c>
      <c r="G42" s="13">
        <v>1</v>
      </c>
      <c r="H42" s="13">
        <v>2</v>
      </c>
      <c r="I42" s="13">
        <v>0</v>
      </c>
      <c r="J42" s="13"/>
    </row>
    <row r="43" spans="1:10" ht="15.75" customHeight="1">
      <c r="A43" s="5" t="s">
        <v>39</v>
      </c>
      <c r="B43" s="14" t="str">
        <f>VLOOKUP(A43,'I этап рейтинг'!$A$6:$B$90,2,FALSE)</f>
        <v>46-49</v>
      </c>
      <c r="C43" s="14" t="str">
        <f t="shared" si="4"/>
        <v>5</v>
      </c>
      <c r="D43" s="17">
        <f t="shared" si="1"/>
        <v>39.39393939393939</v>
      </c>
      <c r="E43" s="8">
        <f t="shared" si="2"/>
        <v>13</v>
      </c>
      <c r="F43" s="13">
        <v>10</v>
      </c>
      <c r="G43" s="13">
        <v>1</v>
      </c>
      <c r="H43" s="13">
        <v>2</v>
      </c>
      <c r="I43" s="13">
        <v>0</v>
      </c>
      <c r="J43" s="13"/>
    </row>
    <row r="44" spans="1:10" ht="15.75" customHeight="1">
      <c r="A44" s="6" t="s">
        <v>40</v>
      </c>
      <c r="B44" s="19"/>
      <c r="C44" s="6"/>
      <c r="D44" s="20"/>
      <c r="E44" s="9"/>
      <c r="F44" s="15"/>
      <c r="G44" s="15"/>
      <c r="H44" s="15"/>
      <c r="I44" s="15"/>
      <c r="J44" s="15"/>
    </row>
    <row r="45" spans="1:10" ht="15.75" customHeight="1">
      <c r="A45" s="5" t="s">
        <v>41</v>
      </c>
      <c r="B45" s="14" t="str">
        <f>VLOOKUP(A45,'I этап рейтинг'!$A$6:$B$90,2,FALSE)</f>
        <v>64</v>
      </c>
      <c r="C45" s="14" t="str">
        <f>RANK(E45,$E$45:$E$51)&amp;IF(COUNTIF($E$45:$E$51,E45)&gt;1,"-"&amp;RANK(E45,$E$45:$E$51)+COUNTIF($E$45:$E$51,E45)-1,"")</f>
        <v>4</v>
      </c>
      <c r="D45" s="17">
        <f t="shared" si="1"/>
        <v>31.818181818181817</v>
      </c>
      <c r="E45" s="8">
        <f t="shared" si="2"/>
        <v>10.5</v>
      </c>
      <c r="F45" s="13">
        <v>10</v>
      </c>
      <c r="G45" s="13">
        <v>0</v>
      </c>
      <c r="H45" s="13">
        <v>0.5</v>
      </c>
      <c r="I45" s="13">
        <v>0</v>
      </c>
      <c r="J45" s="13"/>
    </row>
    <row r="46" spans="1:10" ht="15.75" customHeight="1">
      <c r="A46" s="5" t="s">
        <v>42</v>
      </c>
      <c r="B46" s="14" t="str">
        <f>VLOOKUP(A46,'I этап рейтинг'!$A$6:$B$90,2,FALSE)</f>
        <v>82-83</v>
      </c>
      <c r="C46" s="14" t="str">
        <f aca="true" t="shared" si="5" ref="C46:C51">RANK(E46,$E$45:$E$51)&amp;IF(COUNTIF($E$45:$E$51,E46)&gt;1,"-"&amp;RANK(E46,$E$45:$E$51)+COUNTIF($E$45:$E$51,E46)-1,"")</f>
        <v>6</v>
      </c>
      <c r="D46" s="17">
        <f t="shared" si="1"/>
        <v>18.181818181818183</v>
      </c>
      <c r="E46" s="8">
        <f t="shared" si="2"/>
        <v>6</v>
      </c>
      <c r="F46" s="13">
        <v>4</v>
      </c>
      <c r="G46" s="13">
        <v>0</v>
      </c>
      <c r="H46" s="13">
        <v>0</v>
      </c>
      <c r="I46" s="13">
        <v>2</v>
      </c>
      <c r="J46" s="13"/>
    </row>
    <row r="47" spans="1:10" ht="15.75" customHeight="1">
      <c r="A47" s="5" t="s">
        <v>43</v>
      </c>
      <c r="B47" s="14" t="str">
        <f>VLOOKUP(A47,'I этап рейтинг'!$A$6:$B$90,2,FALSE)</f>
        <v>52-60</v>
      </c>
      <c r="C47" s="14" t="str">
        <f t="shared" si="5"/>
        <v>2-3</v>
      </c>
      <c r="D47" s="17">
        <f t="shared" si="1"/>
        <v>36.36363636363637</v>
      </c>
      <c r="E47" s="8">
        <f t="shared" si="2"/>
        <v>12</v>
      </c>
      <c r="F47" s="13">
        <v>5</v>
      </c>
      <c r="G47" s="13">
        <v>0</v>
      </c>
      <c r="H47" s="13">
        <v>2</v>
      </c>
      <c r="I47" s="13">
        <v>5</v>
      </c>
      <c r="J47" s="13"/>
    </row>
    <row r="48" spans="1:10" ht="15.75" customHeight="1">
      <c r="A48" s="5" t="s">
        <v>44</v>
      </c>
      <c r="B48" s="14" t="str">
        <f>VLOOKUP(A48,'I этап рейтинг'!$A$6:$B$90,2,FALSE)</f>
        <v>52-60</v>
      </c>
      <c r="C48" s="14" t="str">
        <f t="shared" si="5"/>
        <v>2-3</v>
      </c>
      <c r="D48" s="17">
        <f t="shared" si="1"/>
        <v>36.36363636363637</v>
      </c>
      <c r="E48" s="8">
        <f t="shared" si="2"/>
        <v>12</v>
      </c>
      <c r="F48" s="13">
        <v>10</v>
      </c>
      <c r="G48" s="13">
        <v>0</v>
      </c>
      <c r="H48" s="13">
        <v>2</v>
      </c>
      <c r="I48" s="13">
        <v>0</v>
      </c>
      <c r="J48" s="13"/>
    </row>
    <row r="49" spans="1:10" ht="15.75" customHeight="1">
      <c r="A49" s="5" t="s">
        <v>93</v>
      </c>
      <c r="B49" s="14" t="str">
        <f>VLOOKUP(A49,'I этап рейтинг'!$A$6:$B$90,2,FALSE)</f>
        <v>84-85</v>
      </c>
      <c r="C49" s="14" t="str">
        <f t="shared" si="5"/>
        <v>7</v>
      </c>
      <c r="D49" s="17">
        <f t="shared" si="1"/>
        <v>15.151515151515152</v>
      </c>
      <c r="E49" s="8">
        <f t="shared" si="2"/>
        <v>5</v>
      </c>
      <c r="F49" s="13">
        <v>5</v>
      </c>
      <c r="G49" s="13">
        <v>0</v>
      </c>
      <c r="H49" s="13">
        <v>0</v>
      </c>
      <c r="I49" s="13">
        <v>0</v>
      </c>
      <c r="J49" s="13"/>
    </row>
    <row r="50" spans="1:10" ht="15.75" customHeight="1">
      <c r="A50" s="5" t="s">
        <v>45</v>
      </c>
      <c r="B50" s="14" t="str">
        <f>VLOOKUP(A50,'I этап рейтинг'!$A$6:$B$90,2,FALSE)</f>
        <v>65-69</v>
      </c>
      <c r="C50" s="14" t="str">
        <f t="shared" si="5"/>
        <v>5</v>
      </c>
      <c r="D50" s="17">
        <f t="shared" si="1"/>
        <v>30.303030303030305</v>
      </c>
      <c r="E50" s="8">
        <f t="shared" si="2"/>
        <v>10</v>
      </c>
      <c r="F50" s="13">
        <v>8</v>
      </c>
      <c r="G50" s="13">
        <v>0</v>
      </c>
      <c r="H50" s="13">
        <v>0</v>
      </c>
      <c r="I50" s="13">
        <v>2</v>
      </c>
      <c r="J50" s="13"/>
    </row>
    <row r="51" spans="1:10" ht="15.75" customHeight="1">
      <c r="A51" s="5" t="s">
        <v>46</v>
      </c>
      <c r="B51" s="14" t="str">
        <f>VLOOKUP(A51,'I этап рейтинг'!$A$6:$B$90,2,FALSE)</f>
        <v>2-4</v>
      </c>
      <c r="C51" s="14" t="str">
        <f t="shared" si="5"/>
        <v>1</v>
      </c>
      <c r="D51" s="17">
        <f t="shared" si="1"/>
        <v>81.81818181818183</v>
      </c>
      <c r="E51" s="8">
        <f t="shared" si="2"/>
        <v>27</v>
      </c>
      <c r="F51" s="13">
        <v>10</v>
      </c>
      <c r="G51" s="13">
        <v>4</v>
      </c>
      <c r="H51" s="13">
        <v>5</v>
      </c>
      <c r="I51" s="13">
        <v>8</v>
      </c>
      <c r="J51" s="13"/>
    </row>
    <row r="52" spans="1:10" ht="15.75" customHeight="1">
      <c r="A52" s="6" t="s">
        <v>47</v>
      </c>
      <c r="B52" s="19"/>
      <c r="C52" s="6"/>
      <c r="D52" s="20"/>
      <c r="E52" s="9"/>
      <c r="F52" s="15"/>
      <c r="G52" s="15"/>
      <c r="H52" s="15"/>
      <c r="I52" s="15"/>
      <c r="J52" s="15"/>
    </row>
    <row r="53" spans="1:10" ht="15.75" customHeight="1">
      <c r="A53" s="5" t="s">
        <v>48</v>
      </c>
      <c r="B53" s="14" t="str">
        <f>VLOOKUP(A53,'I этап рейтинг'!$A$6:$B$90,2,FALSE)</f>
        <v>10-13</v>
      </c>
      <c r="C53" s="14" t="str">
        <f>RANK(E53,$E$53:$E$66)&amp;IF(COUNTIF($E$53:$E$66,E53)&gt;1,"-"&amp;RANK(E53,$E$53:$E$66)+COUNTIF($E$53:$E$66,E53)-1,"")</f>
        <v>3</v>
      </c>
      <c r="D53" s="17">
        <f t="shared" si="1"/>
        <v>72.72727272727273</v>
      </c>
      <c r="E53" s="8">
        <f t="shared" si="2"/>
        <v>24</v>
      </c>
      <c r="F53" s="13">
        <v>11</v>
      </c>
      <c r="G53" s="13">
        <v>5</v>
      </c>
      <c r="H53" s="13">
        <v>2</v>
      </c>
      <c r="I53" s="13">
        <v>6</v>
      </c>
      <c r="J53" s="13"/>
    </row>
    <row r="54" spans="1:10" ht="15.75" customHeight="1">
      <c r="A54" s="5" t="s">
        <v>49</v>
      </c>
      <c r="B54" s="14" t="str">
        <f>VLOOKUP(A54,'I этап рейтинг'!$A$6:$B$90,2,FALSE)</f>
        <v>52-60</v>
      </c>
      <c r="C54" s="14" t="str">
        <f aca="true" t="shared" si="6" ref="C54:C66">RANK(E54,$E$53:$E$66)&amp;IF(COUNTIF($E$53:$E$66,E54)&gt;1,"-"&amp;RANK(E54,$E$53:$E$66)+COUNTIF($E$53:$E$66,E54)-1,"")</f>
        <v>10-11</v>
      </c>
      <c r="D54" s="17">
        <f t="shared" si="1"/>
        <v>36.36363636363637</v>
      </c>
      <c r="E54" s="8">
        <f t="shared" si="2"/>
        <v>12</v>
      </c>
      <c r="F54" s="13">
        <v>6</v>
      </c>
      <c r="G54" s="13">
        <v>5</v>
      </c>
      <c r="H54" s="13">
        <v>1</v>
      </c>
      <c r="I54" s="13">
        <v>0</v>
      </c>
      <c r="J54" s="13"/>
    </row>
    <row r="55" spans="1:10" ht="15.75" customHeight="1">
      <c r="A55" s="5" t="s">
        <v>50</v>
      </c>
      <c r="B55" s="14" t="str">
        <f>VLOOKUP(A55,'I этап рейтинг'!$A$6:$B$90,2,FALSE)</f>
        <v>65-69</v>
      </c>
      <c r="C55" s="14" t="str">
        <f t="shared" si="6"/>
        <v>12-13</v>
      </c>
      <c r="D55" s="17">
        <f t="shared" si="1"/>
        <v>30.303030303030305</v>
      </c>
      <c r="E55" s="8">
        <f t="shared" si="2"/>
        <v>10</v>
      </c>
      <c r="F55" s="13">
        <v>6</v>
      </c>
      <c r="G55" s="13">
        <v>0</v>
      </c>
      <c r="H55" s="13">
        <v>2</v>
      </c>
      <c r="I55" s="13">
        <v>2</v>
      </c>
      <c r="J55" s="13"/>
    </row>
    <row r="56" spans="1:10" ht="15.75" customHeight="1">
      <c r="A56" s="5" t="s">
        <v>51</v>
      </c>
      <c r="B56" s="14" t="str">
        <f>VLOOKUP(A56,'I этап рейтинг'!$A$6:$B$90,2,FALSE)</f>
        <v>29-35</v>
      </c>
      <c r="C56" s="14" t="str">
        <f t="shared" si="6"/>
        <v>8</v>
      </c>
      <c r="D56" s="17">
        <f t="shared" si="1"/>
        <v>45.45454545454545</v>
      </c>
      <c r="E56" s="8">
        <f t="shared" si="2"/>
        <v>15</v>
      </c>
      <c r="F56" s="13">
        <v>10</v>
      </c>
      <c r="G56" s="13">
        <v>0</v>
      </c>
      <c r="H56" s="13">
        <v>0</v>
      </c>
      <c r="I56" s="13">
        <v>4</v>
      </c>
      <c r="J56" s="13">
        <v>1</v>
      </c>
    </row>
    <row r="57" spans="1:10" ht="15.75" customHeight="1">
      <c r="A57" s="5" t="s">
        <v>52</v>
      </c>
      <c r="B57" s="14" t="str">
        <f>VLOOKUP(A57,'I этап рейтинг'!$A$6:$B$90,2,FALSE)</f>
        <v>52-60</v>
      </c>
      <c r="C57" s="14" t="str">
        <f t="shared" si="6"/>
        <v>10-11</v>
      </c>
      <c r="D57" s="17">
        <f t="shared" si="1"/>
        <v>36.36363636363637</v>
      </c>
      <c r="E57" s="8">
        <f t="shared" si="2"/>
        <v>12</v>
      </c>
      <c r="F57" s="13">
        <v>6</v>
      </c>
      <c r="G57" s="13">
        <v>0</v>
      </c>
      <c r="H57" s="13">
        <v>2</v>
      </c>
      <c r="I57" s="13">
        <v>4</v>
      </c>
      <c r="J57" s="13"/>
    </row>
    <row r="58" spans="1:10" ht="15.75" customHeight="1">
      <c r="A58" s="5" t="s">
        <v>53</v>
      </c>
      <c r="B58" s="14" t="str">
        <f>VLOOKUP(A58,'I этап рейтинг'!$A$6:$B$90,2,FALSE)</f>
        <v>21</v>
      </c>
      <c r="C58" s="14" t="str">
        <f t="shared" si="6"/>
        <v>5</v>
      </c>
      <c r="D58" s="17">
        <f t="shared" si="1"/>
        <v>53.03030303030303</v>
      </c>
      <c r="E58" s="8">
        <f t="shared" si="2"/>
        <v>17.5</v>
      </c>
      <c r="F58" s="13">
        <v>8</v>
      </c>
      <c r="G58" s="13">
        <v>6</v>
      </c>
      <c r="H58" s="13">
        <v>0.5</v>
      </c>
      <c r="I58" s="13">
        <v>3</v>
      </c>
      <c r="J58" s="13"/>
    </row>
    <row r="59" spans="1:10" s="1" customFormat="1" ht="15.75" customHeight="1">
      <c r="A59" s="4" t="s">
        <v>54</v>
      </c>
      <c r="B59" s="14" t="str">
        <f>VLOOKUP(A59,'I этап рейтинг'!$A$6:$B$90,2,FALSE)</f>
        <v>25-28</v>
      </c>
      <c r="C59" s="18" t="str">
        <f t="shared" si="6"/>
        <v>6-7</v>
      </c>
      <c r="D59" s="17">
        <f t="shared" si="1"/>
        <v>48.484848484848484</v>
      </c>
      <c r="E59" s="8">
        <f t="shared" si="2"/>
        <v>16</v>
      </c>
      <c r="F59" s="13">
        <v>6</v>
      </c>
      <c r="G59" s="13">
        <v>0</v>
      </c>
      <c r="H59" s="13">
        <v>5</v>
      </c>
      <c r="I59" s="13">
        <v>5</v>
      </c>
      <c r="J59" s="13"/>
    </row>
    <row r="60" spans="1:10" s="1" customFormat="1" ht="15.75" customHeight="1">
      <c r="A60" s="4" t="s">
        <v>55</v>
      </c>
      <c r="B60" s="14" t="str">
        <f>VLOOKUP(A60,'I этап рейтинг'!$A$6:$B$90,2,FALSE)</f>
        <v>25-28</v>
      </c>
      <c r="C60" s="18" t="str">
        <f t="shared" si="6"/>
        <v>6-7</v>
      </c>
      <c r="D60" s="17">
        <f t="shared" si="1"/>
        <v>48.484848484848484</v>
      </c>
      <c r="E60" s="8">
        <f t="shared" si="2"/>
        <v>16</v>
      </c>
      <c r="F60" s="13">
        <v>8</v>
      </c>
      <c r="G60" s="13">
        <v>4</v>
      </c>
      <c r="H60" s="13">
        <v>2</v>
      </c>
      <c r="I60" s="13">
        <v>2</v>
      </c>
      <c r="J60" s="13"/>
    </row>
    <row r="61" spans="1:10" s="1" customFormat="1" ht="15.75" customHeight="1">
      <c r="A61" s="4" t="s">
        <v>56</v>
      </c>
      <c r="B61" s="14" t="str">
        <f>VLOOKUP(A61,'I этап рейтинг'!$A$6:$B$90,2,FALSE)</f>
        <v>74-78</v>
      </c>
      <c r="C61" s="18" t="str">
        <f t="shared" si="6"/>
        <v>14</v>
      </c>
      <c r="D61" s="17">
        <f t="shared" si="1"/>
        <v>24.242424242424242</v>
      </c>
      <c r="E61" s="8">
        <f t="shared" si="2"/>
        <v>8</v>
      </c>
      <c r="F61" s="13">
        <v>3</v>
      </c>
      <c r="G61" s="13">
        <v>0</v>
      </c>
      <c r="H61" s="13">
        <v>5</v>
      </c>
      <c r="I61" s="13">
        <v>0</v>
      </c>
      <c r="J61" s="13"/>
    </row>
    <row r="62" spans="1:10" s="1" customFormat="1" ht="15.75" customHeight="1">
      <c r="A62" s="4" t="s">
        <v>57</v>
      </c>
      <c r="B62" s="14" t="str">
        <f>VLOOKUP(A62,'I этап рейтинг'!$A$6:$B$90,2,FALSE)</f>
        <v>1</v>
      </c>
      <c r="C62" s="18" t="str">
        <f t="shared" si="6"/>
        <v>1</v>
      </c>
      <c r="D62" s="17">
        <f t="shared" si="1"/>
        <v>100</v>
      </c>
      <c r="E62" s="8">
        <f t="shared" si="2"/>
        <v>33</v>
      </c>
      <c r="F62" s="13">
        <v>12</v>
      </c>
      <c r="G62" s="13">
        <v>6</v>
      </c>
      <c r="H62" s="13">
        <v>5</v>
      </c>
      <c r="I62" s="13">
        <v>10</v>
      </c>
      <c r="J62" s="13"/>
    </row>
    <row r="63" spans="1:10" s="1" customFormat="1" ht="15.75" customHeight="1">
      <c r="A63" s="4" t="s">
        <v>58</v>
      </c>
      <c r="B63" s="14" t="str">
        <f>VLOOKUP(A63,'I этап рейтинг'!$A$6:$B$90,2,FALSE)</f>
        <v>46-49</v>
      </c>
      <c r="C63" s="18" t="str">
        <f t="shared" si="6"/>
        <v>9</v>
      </c>
      <c r="D63" s="17">
        <f t="shared" si="1"/>
        <v>39.39393939393939</v>
      </c>
      <c r="E63" s="8">
        <f t="shared" si="2"/>
        <v>13</v>
      </c>
      <c r="F63" s="13">
        <v>8</v>
      </c>
      <c r="G63" s="13">
        <v>1</v>
      </c>
      <c r="H63" s="13">
        <v>2</v>
      </c>
      <c r="I63" s="13">
        <v>2</v>
      </c>
      <c r="J63" s="13"/>
    </row>
    <row r="64" spans="1:10" s="1" customFormat="1" ht="15.75" customHeight="1">
      <c r="A64" s="4" t="s">
        <v>59</v>
      </c>
      <c r="B64" s="14" t="str">
        <f>VLOOKUP(A64,'I этап рейтинг'!$A$6:$B$90,2,FALSE)</f>
        <v>65-69</v>
      </c>
      <c r="C64" s="18" t="str">
        <f t="shared" si="6"/>
        <v>12-13</v>
      </c>
      <c r="D64" s="17">
        <f t="shared" si="1"/>
        <v>30.303030303030305</v>
      </c>
      <c r="E64" s="8">
        <f t="shared" si="2"/>
        <v>10</v>
      </c>
      <c r="F64" s="13">
        <v>4</v>
      </c>
      <c r="G64" s="13">
        <v>4</v>
      </c>
      <c r="H64" s="13">
        <v>2</v>
      </c>
      <c r="I64" s="13">
        <v>0</v>
      </c>
      <c r="J64" s="13"/>
    </row>
    <row r="65" spans="1:10" s="1" customFormat="1" ht="15.75" customHeight="1">
      <c r="A65" s="4" t="s">
        <v>60</v>
      </c>
      <c r="B65" s="14" t="str">
        <f>VLOOKUP(A65,'I этап рейтинг'!$A$6:$B$90,2,FALSE)</f>
        <v>8-9</v>
      </c>
      <c r="C65" s="18" t="str">
        <f t="shared" si="6"/>
        <v>2</v>
      </c>
      <c r="D65" s="17">
        <f t="shared" si="1"/>
        <v>75.75757575757575</v>
      </c>
      <c r="E65" s="8">
        <f t="shared" si="2"/>
        <v>25</v>
      </c>
      <c r="F65" s="13">
        <v>10</v>
      </c>
      <c r="G65" s="13">
        <v>6</v>
      </c>
      <c r="H65" s="13">
        <v>4</v>
      </c>
      <c r="I65" s="13">
        <v>5</v>
      </c>
      <c r="J65" s="13"/>
    </row>
    <row r="66" spans="1:10" ht="15.75" customHeight="1">
      <c r="A66" s="5" t="s">
        <v>61</v>
      </c>
      <c r="B66" s="14" t="str">
        <f>VLOOKUP(A66,'I этап рейтинг'!$A$6:$B$90,2,FALSE)</f>
        <v>18-19</v>
      </c>
      <c r="C66" s="14" t="str">
        <f t="shared" si="6"/>
        <v>4</v>
      </c>
      <c r="D66" s="17">
        <f t="shared" si="1"/>
        <v>57.57575757575758</v>
      </c>
      <c r="E66" s="8">
        <f t="shared" si="2"/>
        <v>19</v>
      </c>
      <c r="F66" s="13">
        <v>6</v>
      </c>
      <c r="G66" s="13">
        <v>6</v>
      </c>
      <c r="H66" s="13">
        <v>4</v>
      </c>
      <c r="I66" s="13">
        <v>3</v>
      </c>
      <c r="J66" s="13"/>
    </row>
    <row r="67" spans="1:10" ht="15.75" customHeight="1">
      <c r="A67" s="6" t="s">
        <v>62</v>
      </c>
      <c r="B67" s="19"/>
      <c r="C67" s="6"/>
      <c r="D67" s="20"/>
      <c r="E67" s="9"/>
      <c r="F67" s="15"/>
      <c r="G67" s="15"/>
      <c r="H67" s="15"/>
      <c r="I67" s="15"/>
      <c r="J67" s="15"/>
    </row>
    <row r="68" spans="1:10" ht="15.75" customHeight="1">
      <c r="A68" s="5" t="s">
        <v>63</v>
      </c>
      <c r="B68" s="14" t="str">
        <f>VLOOKUP(A68,'I этап рейтинг'!$A$6:$B$90,2,FALSE)</f>
        <v>52-60</v>
      </c>
      <c r="C68" s="14" t="str">
        <f aca="true" t="shared" si="7" ref="C68:C73">RANK(E68,$E$68:$E$73)&amp;IF(COUNTIF($E$68:$E$73,E68)&gt;1,"-"&amp;RANK(E68,$E$68:$E$73)+COUNTIF($E$68:$E$73,E68)-1,"")</f>
        <v>4-5</v>
      </c>
      <c r="D68" s="17">
        <f t="shared" si="1"/>
        <v>36.36363636363637</v>
      </c>
      <c r="E68" s="8">
        <f t="shared" si="2"/>
        <v>12</v>
      </c>
      <c r="F68" s="13">
        <v>10</v>
      </c>
      <c r="G68" s="13">
        <v>0</v>
      </c>
      <c r="H68" s="13">
        <v>2</v>
      </c>
      <c r="I68" s="13">
        <v>0</v>
      </c>
      <c r="J68" s="13"/>
    </row>
    <row r="69" spans="1:10" ht="15.75" customHeight="1">
      <c r="A69" s="5" t="s">
        <v>64</v>
      </c>
      <c r="B69" s="14" t="str">
        <f>VLOOKUP(A69,'I этап рейтинг'!$A$6:$B$90,2,FALSE)</f>
        <v>52-60</v>
      </c>
      <c r="C69" s="14" t="str">
        <f t="shared" si="7"/>
        <v>4-5</v>
      </c>
      <c r="D69" s="17">
        <f t="shared" si="1"/>
        <v>36.36363636363637</v>
      </c>
      <c r="E69" s="8">
        <f t="shared" si="2"/>
        <v>12</v>
      </c>
      <c r="F69" s="13">
        <v>8</v>
      </c>
      <c r="G69" s="13">
        <v>0</v>
      </c>
      <c r="H69" s="13">
        <v>2</v>
      </c>
      <c r="I69" s="13">
        <v>2</v>
      </c>
      <c r="J69" s="13"/>
    </row>
    <row r="70" spans="1:10" ht="15.75" customHeight="1">
      <c r="A70" s="5" t="s">
        <v>65</v>
      </c>
      <c r="B70" s="14" t="str">
        <f>VLOOKUP(A70,'I этап рейтинг'!$A$6:$B$90,2,FALSE)</f>
        <v>20</v>
      </c>
      <c r="C70" s="14" t="str">
        <f t="shared" si="7"/>
        <v>2</v>
      </c>
      <c r="D70" s="17">
        <f t="shared" si="1"/>
        <v>54.54545454545454</v>
      </c>
      <c r="E70" s="8">
        <f t="shared" si="2"/>
        <v>18</v>
      </c>
      <c r="F70" s="13">
        <v>10</v>
      </c>
      <c r="G70" s="13">
        <v>3</v>
      </c>
      <c r="H70" s="13">
        <v>5</v>
      </c>
      <c r="I70" s="13">
        <v>0</v>
      </c>
      <c r="J70" s="13"/>
    </row>
    <row r="71" spans="1:10" ht="15.75" customHeight="1">
      <c r="A71" s="5" t="s">
        <v>66</v>
      </c>
      <c r="B71" s="14" t="str">
        <f>VLOOKUP(A71,'I этап рейтинг'!$A$6:$B$90,2,FALSE)</f>
        <v>61-63</v>
      </c>
      <c r="C71" s="14" t="str">
        <f t="shared" si="7"/>
        <v>6</v>
      </c>
      <c r="D71" s="17">
        <f t="shared" si="1"/>
        <v>33.33333333333333</v>
      </c>
      <c r="E71" s="8">
        <f t="shared" si="2"/>
        <v>11</v>
      </c>
      <c r="F71" s="13">
        <v>6</v>
      </c>
      <c r="G71" s="13">
        <v>0</v>
      </c>
      <c r="H71" s="13">
        <v>5</v>
      </c>
      <c r="I71" s="13">
        <v>0</v>
      </c>
      <c r="J71" s="13"/>
    </row>
    <row r="72" spans="1:10" ht="15.75" customHeight="1">
      <c r="A72" s="5" t="s">
        <v>67</v>
      </c>
      <c r="B72" s="14" t="str">
        <f>VLOOKUP(A72,'I этап рейтинг'!$A$6:$B$90,2,FALSE)</f>
        <v>14-16</v>
      </c>
      <c r="C72" s="14" t="str">
        <f t="shared" si="7"/>
        <v>1</v>
      </c>
      <c r="D72" s="17">
        <f aca="true" t="shared" si="8" ref="D72:D99">E72/$E$5*100</f>
        <v>63.63636363636363</v>
      </c>
      <c r="E72" s="8">
        <f aca="true" t="shared" si="9" ref="E72:E99">SUM(F72:J72)</f>
        <v>21</v>
      </c>
      <c r="F72" s="13">
        <v>10</v>
      </c>
      <c r="G72" s="13">
        <v>6</v>
      </c>
      <c r="H72" s="13">
        <v>5</v>
      </c>
      <c r="I72" s="13">
        <v>0</v>
      </c>
      <c r="J72" s="13"/>
    </row>
    <row r="73" spans="1:10" ht="15.75" customHeight="1">
      <c r="A73" s="5" t="s">
        <v>68</v>
      </c>
      <c r="B73" s="14" t="str">
        <f>VLOOKUP(A73,'I этап рейтинг'!$A$6:$B$90,2,FALSE)</f>
        <v>36-45</v>
      </c>
      <c r="C73" s="14" t="str">
        <f t="shared" si="7"/>
        <v>3</v>
      </c>
      <c r="D73" s="17">
        <f t="shared" si="8"/>
        <v>42.42424242424242</v>
      </c>
      <c r="E73" s="8">
        <f t="shared" si="9"/>
        <v>14</v>
      </c>
      <c r="F73" s="13">
        <v>8</v>
      </c>
      <c r="G73" s="13">
        <v>4</v>
      </c>
      <c r="H73" s="13">
        <v>1</v>
      </c>
      <c r="I73" s="13">
        <v>1</v>
      </c>
      <c r="J73" s="13"/>
    </row>
    <row r="74" spans="1:10" ht="15.75" customHeight="1">
      <c r="A74" s="6" t="s">
        <v>69</v>
      </c>
      <c r="B74" s="19"/>
      <c r="C74" s="6"/>
      <c r="D74" s="20"/>
      <c r="E74" s="9"/>
      <c r="F74" s="15"/>
      <c r="G74" s="15"/>
      <c r="H74" s="15"/>
      <c r="I74" s="15"/>
      <c r="J74" s="15"/>
    </row>
    <row r="75" spans="1:10" ht="15.75" customHeight="1">
      <c r="A75" s="5" t="s">
        <v>70</v>
      </c>
      <c r="B75" s="14" t="str">
        <f>VLOOKUP(A75,'I этап рейтинг'!$A$6:$B$90,2,FALSE)</f>
        <v>5-7</v>
      </c>
      <c r="C75" s="14" t="str">
        <f>RANK(E75,$E$75:$E$86)&amp;IF(COUNTIF($E$75:$E$86,E75)&gt;1,"-"&amp;RANK(E75,$E$75:$E$86)+COUNTIF($E$75:$E$86,E75)-1,"")</f>
        <v>2-3</v>
      </c>
      <c r="D75" s="17">
        <f t="shared" si="8"/>
        <v>78.78787878787878</v>
      </c>
      <c r="E75" s="8">
        <f t="shared" si="9"/>
        <v>26</v>
      </c>
      <c r="F75" s="13">
        <v>8</v>
      </c>
      <c r="G75" s="13">
        <v>6</v>
      </c>
      <c r="H75" s="13">
        <v>2</v>
      </c>
      <c r="I75" s="13">
        <v>10</v>
      </c>
      <c r="J75" s="13"/>
    </row>
    <row r="76" spans="1:10" ht="15.75" customHeight="1">
      <c r="A76" s="5" t="s">
        <v>71</v>
      </c>
      <c r="B76" s="14" t="str">
        <f>VLOOKUP(A76,'I этап рейтинг'!$A$6:$B$90,2,FALSE)</f>
        <v>50-51</v>
      </c>
      <c r="C76" s="14" t="str">
        <f aca="true" t="shared" si="10" ref="C76:C86">RANK(E76,$E$75:$E$86)&amp;IF(COUNTIF($E$75:$E$86,E76)&gt;1,"-"&amp;RANK(E76,$E$75:$E$86)+COUNTIF($E$75:$E$86,E76)-1,"")</f>
        <v>7</v>
      </c>
      <c r="D76" s="17">
        <f t="shared" si="8"/>
        <v>37.878787878787875</v>
      </c>
      <c r="E76" s="8">
        <f t="shared" si="9"/>
        <v>12.5</v>
      </c>
      <c r="F76" s="13">
        <v>6</v>
      </c>
      <c r="G76" s="13">
        <v>2</v>
      </c>
      <c r="H76" s="13">
        <v>2.5</v>
      </c>
      <c r="I76" s="13">
        <v>2</v>
      </c>
      <c r="J76" s="13"/>
    </row>
    <row r="77" spans="1:10" ht="15.75" customHeight="1">
      <c r="A77" s="5" t="s">
        <v>72</v>
      </c>
      <c r="B77" s="14" t="str">
        <f>VLOOKUP(A77,'I этап рейтинг'!$A$6:$B$90,2,FALSE)</f>
        <v>79-81</v>
      </c>
      <c r="C77" s="14" t="str">
        <f t="shared" si="10"/>
        <v>11-12</v>
      </c>
      <c r="D77" s="17">
        <f t="shared" si="8"/>
        <v>21.21212121212121</v>
      </c>
      <c r="E77" s="8">
        <f t="shared" si="9"/>
        <v>7</v>
      </c>
      <c r="F77" s="13">
        <v>7</v>
      </c>
      <c r="G77" s="13">
        <v>0</v>
      </c>
      <c r="H77" s="13">
        <v>0</v>
      </c>
      <c r="I77" s="13">
        <v>0</v>
      </c>
      <c r="J77" s="13"/>
    </row>
    <row r="78" spans="1:10" ht="15.75" customHeight="1">
      <c r="A78" s="5" t="s">
        <v>73</v>
      </c>
      <c r="B78" s="14" t="str">
        <f>VLOOKUP(A78,'I этап рейтинг'!$A$6:$B$90,2,FALSE)</f>
        <v>70-72</v>
      </c>
      <c r="C78" s="14" t="str">
        <f t="shared" si="10"/>
        <v>8</v>
      </c>
      <c r="D78" s="17">
        <f t="shared" si="8"/>
        <v>27.27272727272727</v>
      </c>
      <c r="E78" s="8">
        <f t="shared" si="9"/>
        <v>9</v>
      </c>
      <c r="F78" s="13">
        <v>7</v>
      </c>
      <c r="G78" s="13">
        <v>0</v>
      </c>
      <c r="H78" s="13">
        <v>2</v>
      </c>
      <c r="I78" s="13">
        <v>0</v>
      </c>
      <c r="J78" s="13"/>
    </row>
    <row r="79" spans="1:10" ht="15.75" customHeight="1">
      <c r="A79" s="5" t="s">
        <v>74</v>
      </c>
      <c r="B79" s="14" t="str">
        <f>VLOOKUP(A79,'I этап рейтинг'!$A$6:$B$90,2,FALSE)</f>
        <v>22-24</v>
      </c>
      <c r="C79" s="14" t="str">
        <f t="shared" si="10"/>
        <v>5</v>
      </c>
      <c r="D79" s="17">
        <f t="shared" si="8"/>
        <v>51.515151515151516</v>
      </c>
      <c r="E79" s="8">
        <f t="shared" si="9"/>
        <v>17</v>
      </c>
      <c r="F79" s="13">
        <v>8</v>
      </c>
      <c r="G79" s="13">
        <v>5</v>
      </c>
      <c r="H79" s="13">
        <v>2</v>
      </c>
      <c r="I79" s="13">
        <v>2</v>
      </c>
      <c r="J79" s="13"/>
    </row>
    <row r="80" spans="1:10" ht="15.75" customHeight="1">
      <c r="A80" s="5" t="s">
        <v>75</v>
      </c>
      <c r="B80" s="14" t="str">
        <f>VLOOKUP(A80,'I этап рейтинг'!$A$6:$B$90,2,FALSE)</f>
        <v>79-81</v>
      </c>
      <c r="C80" s="14" t="str">
        <f t="shared" si="10"/>
        <v>11-12</v>
      </c>
      <c r="D80" s="17">
        <f t="shared" si="8"/>
        <v>21.21212121212121</v>
      </c>
      <c r="E80" s="8">
        <f t="shared" si="9"/>
        <v>7</v>
      </c>
      <c r="F80" s="13">
        <v>5</v>
      </c>
      <c r="G80" s="13">
        <v>0</v>
      </c>
      <c r="H80" s="13">
        <v>2</v>
      </c>
      <c r="I80" s="13">
        <v>0</v>
      </c>
      <c r="J80" s="13"/>
    </row>
    <row r="81" spans="1:10" ht="15.75" customHeight="1">
      <c r="A81" s="5" t="s">
        <v>76</v>
      </c>
      <c r="B81" s="14" t="str">
        <f>VLOOKUP(A81,'I этап рейтинг'!$A$6:$B$90,2,FALSE)</f>
        <v>10-13</v>
      </c>
      <c r="C81" s="14" t="str">
        <f t="shared" si="10"/>
        <v>4</v>
      </c>
      <c r="D81" s="17">
        <f t="shared" si="8"/>
        <v>72.72727272727273</v>
      </c>
      <c r="E81" s="8">
        <f t="shared" si="9"/>
        <v>24</v>
      </c>
      <c r="F81" s="13">
        <v>10</v>
      </c>
      <c r="G81" s="13">
        <v>4</v>
      </c>
      <c r="H81" s="13">
        <v>5</v>
      </c>
      <c r="I81" s="13">
        <v>4</v>
      </c>
      <c r="J81" s="13">
        <v>1</v>
      </c>
    </row>
    <row r="82" spans="1:10" ht="15.75" customHeight="1">
      <c r="A82" s="5" t="s">
        <v>77</v>
      </c>
      <c r="B82" s="14" t="str">
        <f>VLOOKUP(A82,'I этап рейтинг'!$A$6:$B$90,2,FALSE)</f>
        <v>2-4</v>
      </c>
      <c r="C82" s="14" t="str">
        <f t="shared" si="10"/>
        <v>1</v>
      </c>
      <c r="D82" s="17">
        <f t="shared" si="8"/>
        <v>81.81818181818183</v>
      </c>
      <c r="E82" s="8">
        <f t="shared" si="9"/>
        <v>27</v>
      </c>
      <c r="F82" s="13">
        <v>10</v>
      </c>
      <c r="G82" s="13">
        <v>4</v>
      </c>
      <c r="H82" s="13">
        <v>5</v>
      </c>
      <c r="I82" s="13">
        <v>8</v>
      </c>
      <c r="J82" s="13"/>
    </row>
    <row r="83" spans="1:10" ht="15.75" customHeight="1">
      <c r="A83" s="5" t="s">
        <v>78</v>
      </c>
      <c r="B83" s="14" t="str">
        <f>VLOOKUP(A83,'I этап рейтинг'!$A$6:$B$90,2,FALSE)</f>
        <v>74-78</v>
      </c>
      <c r="C83" s="14" t="str">
        <f t="shared" si="10"/>
        <v>9-10</v>
      </c>
      <c r="D83" s="17">
        <f t="shared" si="8"/>
        <v>24.242424242424242</v>
      </c>
      <c r="E83" s="8">
        <f t="shared" si="9"/>
        <v>8</v>
      </c>
      <c r="F83" s="13">
        <v>6</v>
      </c>
      <c r="G83" s="13">
        <v>0</v>
      </c>
      <c r="H83" s="13">
        <v>2</v>
      </c>
      <c r="I83" s="13">
        <v>0</v>
      </c>
      <c r="J83" s="13"/>
    </row>
    <row r="84" spans="1:10" ht="15.75" customHeight="1">
      <c r="A84" s="5" t="s">
        <v>79</v>
      </c>
      <c r="B84" s="14" t="str">
        <f>VLOOKUP(A84,'I этап рейтинг'!$A$6:$B$90,2,FALSE)</f>
        <v>74-78</v>
      </c>
      <c r="C84" s="14" t="str">
        <f t="shared" si="10"/>
        <v>9-10</v>
      </c>
      <c r="D84" s="17">
        <f t="shared" si="8"/>
        <v>24.242424242424242</v>
      </c>
      <c r="E84" s="8">
        <f t="shared" si="9"/>
        <v>8</v>
      </c>
      <c r="F84" s="13">
        <v>8</v>
      </c>
      <c r="G84" s="13">
        <v>0</v>
      </c>
      <c r="H84" s="13">
        <v>0</v>
      </c>
      <c r="I84" s="13">
        <v>0</v>
      </c>
      <c r="J84" s="13"/>
    </row>
    <row r="85" spans="1:10" s="1" customFormat="1" ht="15.75" customHeight="1">
      <c r="A85" s="4" t="s">
        <v>80</v>
      </c>
      <c r="B85" s="14" t="str">
        <f>VLOOKUP(A85,'I этап рейтинг'!$A$6:$B$90,2,FALSE)</f>
        <v>5-7</v>
      </c>
      <c r="C85" s="18" t="str">
        <f t="shared" si="10"/>
        <v>2-3</v>
      </c>
      <c r="D85" s="17">
        <f t="shared" si="8"/>
        <v>78.78787878787878</v>
      </c>
      <c r="E85" s="8">
        <f t="shared" si="9"/>
        <v>26</v>
      </c>
      <c r="F85" s="13">
        <v>10</v>
      </c>
      <c r="G85" s="13">
        <v>4</v>
      </c>
      <c r="H85" s="13">
        <v>5</v>
      </c>
      <c r="I85" s="13">
        <v>6</v>
      </c>
      <c r="J85" s="13">
        <v>1</v>
      </c>
    </row>
    <row r="86" spans="1:10" ht="15.75" customHeight="1">
      <c r="A86" s="5" t="s">
        <v>81</v>
      </c>
      <c r="B86" s="14" t="str">
        <f>VLOOKUP(A86,'I этап рейтинг'!$A$6:$B$90,2,FALSE)</f>
        <v>36-45</v>
      </c>
      <c r="C86" s="14" t="str">
        <f t="shared" si="10"/>
        <v>6</v>
      </c>
      <c r="D86" s="17">
        <f t="shared" si="8"/>
        <v>42.42424242424242</v>
      </c>
      <c r="E86" s="8">
        <f t="shared" si="9"/>
        <v>14</v>
      </c>
      <c r="F86" s="13">
        <v>6</v>
      </c>
      <c r="G86" s="13">
        <v>4</v>
      </c>
      <c r="H86" s="13">
        <v>2</v>
      </c>
      <c r="I86" s="13">
        <v>2</v>
      </c>
      <c r="J86" s="13"/>
    </row>
    <row r="87" spans="1:10" ht="15.75" customHeight="1">
      <c r="A87" s="6" t="s">
        <v>82</v>
      </c>
      <c r="B87" s="19"/>
      <c r="C87" s="6"/>
      <c r="D87" s="20"/>
      <c r="E87" s="9"/>
      <c r="F87" s="15"/>
      <c r="G87" s="15"/>
      <c r="H87" s="15"/>
      <c r="I87" s="15"/>
      <c r="J87" s="15"/>
    </row>
    <row r="88" spans="1:10" ht="15.75" customHeight="1">
      <c r="A88" s="5" t="s">
        <v>83</v>
      </c>
      <c r="B88" s="14" t="str">
        <f>VLOOKUP(A88,'I этап рейтинг'!$A$6:$B$90,2,FALSE)</f>
        <v>50-51</v>
      </c>
      <c r="C88" s="14" t="str">
        <f>RANK(E88,$E$88:$E$96)&amp;IF(COUNTIF($E$88:$E$96,E88)&gt;1,"-"&amp;RANK(E88,$E$88:$E$96)+COUNTIF($E$88:$E$96,E88)-1,"")</f>
        <v>5</v>
      </c>
      <c r="D88" s="17">
        <f t="shared" si="8"/>
        <v>37.878787878787875</v>
      </c>
      <c r="E88" s="8">
        <f t="shared" si="9"/>
        <v>12.5</v>
      </c>
      <c r="F88" s="13">
        <v>10</v>
      </c>
      <c r="G88" s="13">
        <v>0</v>
      </c>
      <c r="H88" s="13">
        <v>2</v>
      </c>
      <c r="I88" s="13">
        <v>0.5</v>
      </c>
      <c r="J88" s="13"/>
    </row>
    <row r="89" spans="1:10" ht="15.75" customHeight="1">
      <c r="A89" s="5" t="s">
        <v>84</v>
      </c>
      <c r="B89" s="14" t="str">
        <f>VLOOKUP(A89,'I этап рейтинг'!$A$6:$B$90,2,FALSE)</f>
        <v>36-45</v>
      </c>
      <c r="C89" s="14" t="str">
        <f aca="true" t="shared" si="11" ref="C89:C96">RANK(E89,$E$88:$E$96)&amp;IF(COUNTIF($E$88:$E$96,E89)&gt;1,"-"&amp;RANK(E89,$E$88:$E$96)+COUNTIF($E$88:$E$96,E89)-1,"")</f>
        <v>3-4</v>
      </c>
      <c r="D89" s="17">
        <f t="shared" si="8"/>
        <v>42.42424242424242</v>
      </c>
      <c r="E89" s="8">
        <f t="shared" si="9"/>
        <v>14</v>
      </c>
      <c r="F89" s="13">
        <v>9</v>
      </c>
      <c r="G89" s="13">
        <v>4</v>
      </c>
      <c r="H89" s="13">
        <v>1</v>
      </c>
      <c r="I89" s="13">
        <v>0</v>
      </c>
      <c r="J89" s="13"/>
    </row>
    <row r="90" spans="1:10" ht="15.75" customHeight="1">
      <c r="A90" s="5" t="s">
        <v>85</v>
      </c>
      <c r="B90" s="14" t="str">
        <f>VLOOKUP(A90,'I этап рейтинг'!$A$6:$B$90,2,FALSE)</f>
        <v>61-63</v>
      </c>
      <c r="C90" s="14" t="str">
        <f t="shared" si="11"/>
        <v>6</v>
      </c>
      <c r="D90" s="17">
        <f t="shared" si="8"/>
        <v>33.33333333333333</v>
      </c>
      <c r="E90" s="8">
        <f t="shared" si="9"/>
        <v>11</v>
      </c>
      <c r="F90" s="13">
        <v>8</v>
      </c>
      <c r="G90" s="13">
        <v>1</v>
      </c>
      <c r="H90" s="13">
        <v>2</v>
      </c>
      <c r="I90" s="13">
        <v>0</v>
      </c>
      <c r="J90" s="13"/>
    </row>
    <row r="91" spans="1:10" ht="15.75" customHeight="1">
      <c r="A91" s="5" t="s">
        <v>86</v>
      </c>
      <c r="B91" s="14" t="str">
        <f>VLOOKUP(A91,'I этап рейтинг'!$A$6:$B$90,2,FALSE)</f>
        <v>84-85</v>
      </c>
      <c r="C91" s="14" t="str">
        <f t="shared" si="11"/>
        <v>9</v>
      </c>
      <c r="D91" s="17">
        <f t="shared" si="8"/>
        <v>15.151515151515152</v>
      </c>
      <c r="E91" s="8">
        <f t="shared" si="9"/>
        <v>5</v>
      </c>
      <c r="F91" s="13">
        <v>4</v>
      </c>
      <c r="G91" s="13">
        <v>1</v>
      </c>
      <c r="H91" s="13">
        <v>0</v>
      </c>
      <c r="I91" s="13">
        <v>0</v>
      </c>
      <c r="J91" s="13"/>
    </row>
    <row r="92" spans="1:10" ht="15.75" customHeight="1">
      <c r="A92" s="5" t="s">
        <v>87</v>
      </c>
      <c r="B92" s="14" t="str">
        <f>VLOOKUP(A92,'I этап рейтинг'!$A$6:$B$90,2,FALSE)</f>
        <v>29-35</v>
      </c>
      <c r="C92" s="14" t="str">
        <f t="shared" si="11"/>
        <v>2</v>
      </c>
      <c r="D92" s="17">
        <f t="shared" si="8"/>
        <v>45.45454545454545</v>
      </c>
      <c r="E92" s="8">
        <f t="shared" si="9"/>
        <v>15</v>
      </c>
      <c r="F92" s="13">
        <v>8</v>
      </c>
      <c r="G92" s="13">
        <v>5</v>
      </c>
      <c r="H92" s="13">
        <v>0</v>
      </c>
      <c r="I92" s="13">
        <v>2</v>
      </c>
      <c r="J92" s="13"/>
    </row>
    <row r="93" spans="1:10" ht="15.75" customHeight="1">
      <c r="A93" s="5" t="s">
        <v>88</v>
      </c>
      <c r="B93" s="14" t="str">
        <f>VLOOKUP(A93,'I этап рейтинг'!$A$6:$B$90,2,FALSE)</f>
        <v>17</v>
      </c>
      <c r="C93" s="14" t="str">
        <f t="shared" si="11"/>
        <v>1</v>
      </c>
      <c r="D93" s="17">
        <f t="shared" si="8"/>
        <v>60.60606060606061</v>
      </c>
      <c r="E93" s="8">
        <f t="shared" si="9"/>
        <v>20</v>
      </c>
      <c r="F93" s="13">
        <v>10</v>
      </c>
      <c r="G93" s="13">
        <v>4</v>
      </c>
      <c r="H93" s="13">
        <v>4</v>
      </c>
      <c r="I93" s="13">
        <v>1</v>
      </c>
      <c r="J93" s="13">
        <v>1</v>
      </c>
    </row>
    <row r="94" spans="1:10" ht="15.75" customHeight="1">
      <c r="A94" s="5" t="s">
        <v>89</v>
      </c>
      <c r="B94" s="14" t="str">
        <f>VLOOKUP(A94,'I этап рейтинг'!$A$6:$B$90,2,FALSE)</f>
        <v>65-69</v>
      </c>
      <c r="C94" s="14" t="str">
        <f t="shared" si="11"/>
        <v>7</v>
      </c>
      <c r="D94" s="17">
        <f t="shared" si="8"/>
        <v>30.303030303030305</v>
      </c>
      <c r="E94" s="8">
        <f t="shared" si="9"/>
        <v>10</v>
      </c>
      <c r="F94" s="13">
        <v>6</v>
      </c>
      <c r="G94" s="13">
        <v>1</v>
      </c>
      <c r="H94" s="13">
        <v>1</v>
      </c>
      <c r="I94" s="13">
        <v>2</v>
      </c>
      <c r="J94" s="13"/>
    </row>
    <row r="95" spans="1:10" ht="15.75" customHeight="1">
      <c r="A95" s="5" t="s">
        <v>90</v>
      </c>
      <c r="B95" s="14" t="str">
        <f>VLOOKUP(A95,'I этап рейтинг'!$A$6:$B$90,2,FALSE)</f>
        <v>73</v>
      </c>
      <c r="C95" s="14" t="str">
        <f t="shared" si="11"/>
        <v>8</v>
      </c>
      <c r="D95" s="17">
        <f t="shared" si="8"/>
        <v>25.757575757575758</v>
      </c>
      <c r="E95" s="8">
        <f t="shared" si="9"/>
        <v>8.5</v>
      </c>
      <c r="F95" s="13">
        <v>8</v>
      </c>
      <c r="G95" s="13">
        <v>0</v>
      </c>
      <c r="H95" s="13">
        <v>0.5</v>
      </c>
      <c r="I95" s="13">
        <v>0</v>
      </c>
      <c r="J95" s="13"/>
    </row>
    <row r="96" spans="1:10" ht="15.75" customHeight="1">
      <c r="A96" s="5" t="s">
        <v>91</v>
      </c>
      <c r="B96" s="14" t="str">
        <f>VLOOKUP(A96,'I этап рейтинг'!$A$6:$B$90,2,FALSE)</f>
        <v>36-45</v>
      </c>
      <c r="C96" s="14" t="str">
        <f t="shared" si="11"/>
        <v>3-4</v>
      </c>
      <c r="D96" s="17">
        <f t="shared" si="8"/>
        <v>42.42424242424242</v>
      </c>
      <c r="E96" s="8">
        <f t="shared" si="9"/>
        <v>14</v>
      </c>
      <c r="F96" s="13">
        <v>9</v>
      </c>
      <c r="G96" s="13">
        <v>0</v>
      </c>
      <c r="H96" s="13">
        <v>4</v>
      </c>
      <c r="I96" s="13">
        <v>0</v>
      </c>
      <c r="J96" s="13">
        <v>1</v>
      </c>
    </row>
    <row r="97" spans="1:10" ht="15">
      <c r="A97" s="6" t="s">
        <v>96</v>
      </c>
      <c r="B97" s="19"/>
      <c r="C97" s="19"/>
      <c r="D97" s="20"/>
      <c r="E97" s="9"/>
      <c r="F97" s="15"/>
      <c r="G97" s="15"/>
      <c r="H97" s="15"/>
      <c r="I97" s="15"/>
      <c r="J97" s="15"/>
    </row>
    <row r="98" spans="1:10" ht="15">
      <c r="A98" s="5" t="s">
        <v>97</v>
      </c>
      <c r="B98" s="14" t="str">
        <f>VLOOKUP(A98,'I этап рейтинг'!$A$6:$B$90,2,FALSE)</f>
        <v>46-49</v>
      </c>
      <c r="C98" s="14" t="str">
        <f>RANK(E98,$E$98:$E$99)&amp;IF(COUNTIF($E$98:$E$99,E98)&gt;1,"-"&amp;RANK(E98,$E$98:$E$99)+COUNTIF($E$98:$E$99,E98)-1,"")</f>
        <v>1</v>
      </c>
      <c r="D98" s="17">
        <f t="shared" si="8"/>
        <v>39.39393939393939</v>
      </c>
      <c r="E98" s="8">
        <f t="shared" si="9"/>
        <v>13</v>
      </c>
      <c r="F98" s="13">
        <v>7</v>
      </c>
      <c r="G98" s="13">
        <v>0</v>
      </c>
      <c r="H98" s="13">
        <v>0</v>
      </c>
      <c r="I98" s="13">
        <v>6</v>
      </c>
      <c r="J98" s="13"/>
    </row>
    <row r="99" spans="1:10" ht="15">
      <c r="A99" s="5" t="s">
        <v>98</v>
      </c>
      <c r="B99" s="14" t="str">
        <f>VLOOKUP(A99,'I этап рейтинг'!$A$6:$B$90,2,FALSE)</f>
        <v>82-83</v>
      </c>
      <c r="C99" s="14" t="str">
        <f>RANK(E99,$E$98:$E$99)&amp;IF(COUNTIF($E$98:$E$99,E99)&gt;1,"-"&amp;RANK(E99,$E$98:$E$99)+COUNTIF($E$98:$E$99,E99)-1,"")</f>
        <v>2</v>
      </c>
      <c r="D99" s="17">
        <f t="shared" si="8"/>
        <v>18.181818181818183</v>
      </c>
      <c r="E99" s="8">
        <f t="shared" si="9"/>
        <v>6</v>
      </c>
      <c r="F99" s="13">
        <v>5</v>
      </c>
      <c r="G99" s="13">
        <v>0</v>
      </c>
      <c r="H99" s="13">
        <v>1</v>
      </c>
      <c r="I99" s="13">
        <v>0</v>
      </c>
      <c r="J99" s="13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Тимофеева Ольга Ивановна</cp:lastModifiedBy>
  <cp:lastPrinted>2015-11-16T12:20:56Z</cp:lastPrinted>
  <dcterms:created xsi:type="dcterms:W3CDTF">2014-04-04T07:37:35Z</dcterms:created>
  <dcterms:modified xsi:type="dcterms:W3CDTF">2016-05-27T15:42:25Z</dcterms:modified>
  <cp:category/>
  <cp:version/>
  <cp:contentType/>
  <cp:contentStatus/>
</cp:coreProperties>
</file>