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475" activeTab="0"/>
  </bookViews>
  <sheets>
    <sheet name="Рейтинг (Раздел 8)" sheetId="1" r:id="rId1"/>
    <sheet name="Оценка (Раздел 8)" sheetId="2" r:id="rId2"/>
    <sheet name="Методика" sheetId="3" r:id="rId3"/>
    <sheet name="8.1" sheetId="4" r:id="rId4"/>
    <sheet name="8.2" sheetId="5" r:id="rId5"/>
    <sheet name="8.3" sheetId="6" r:id="rId6"/>
    <sheet name="8.4" sheetId="7" r:id="rId7"/>
    <sheet name="8.5" sheetId="8" r:id="rId8"/>
    <sheet name="8.6" sheetId="9" r:id="rId9"/>
  </sheets>
  <externalReferences>
    <externalReference r:id="rId12"/>
    <externalReference r:id="rId13"/>
  </externalReferences>
  <definedNames>
    <definedName name="_xlfn.RANK.EQ" hidden="1">#NAME?</definedName>
    <definedName name="_xlnm._FilterDatabase" localSheetId="3" hidden="1">'8.1'!$A$22:$V$114</definedName>
    <definedName name="_xlnm._FilterDatabase" localSheetId="4" hidden="1">'8.2'!$A$24:$P$117</definedName>
    <definedName name="_xlnm._FilterDatabase" localSheetId="5" hidden="1">'8.3'!$A$21:$O$113</definedName>
    <definedName name="_xlnm._FilterDatabase" localSheetId="8" hidden="1">'8.6'!$A$17:$S$109</definedName>
    <definedName name="_xlnm._FilterDatabase" localSheetId="1" hidden="1">'Оценка (Раздел 8)'!$A$6:$K$6</definedName>
    <definedName name="Выбор_1.1">'[1]1.1'!$C$5:$C$8</definedName>
    <definedName name="Выбор_8.1">'[2]Показатель 8.1'!$C$5:$C$8</definedName>
    <definedName name="_xlnm.Print_Titles" localSheetId="3">'8.1'!$A:$A,'8.1'!$18:$21</definedName>
    <definedName name="_xlnm.Print_Titles" localSheetId="5">'8.3'!$15:$20</definedName>
    <definedName name="_xlnm.Print_Titles" localSheetId="6">'8.4'!$6:$9</definedName>
    <definedName name="_xlnm.Print_Titles" localSheetId="7">'8.5'!$14:$18</definedName>
    <definedName name="_xlnm.Print_Titles" localSheetId="8">'8.6'!$13:$16</definedName>
    <definedName name="_xlnm.Print_Titles" localSheetId="1">'Оценка (Раздел 8)'!$3:$3</definedName>
    <definedName name="_xlnm.Print_Titles" localSheetId="0">'Рейтинг (Раздел 8)'!$3:$3</definedName>
    <definedName name="Коэфициент">'[2]Параметры'!$C$3:$C$4</definedName>
    <definedName name="_xlnm.Print_Area" localSheetId="3">'8.1'!$A$1:$V$114</definedName>
    <definedName name="_xlnm.Print_Area" localSheetId="5">'8.3'!$A$1:$O$113</definedName>
    <definedName name="_xlnm.Print_Area" localSheetId="6">'8.4'!$A$1:$O$102</definedName>
    <definedName name="_xlnm.Print_Area" localSheetId="7">'8.5'!$A$1:$U$111</definedName>
    <definedName name="_xlnm.Print_Area" localSheetId="8">'8.6'!$A$1:$M$109</definedName>
    <definedName name="_xlnm.Print_Area" localSheetId="2">'Методика'!$A$1:$F$79</definedName>
    <definedName name="_xlnm.Print_Area" localSheetId="1">'Оценка (Раздел 8)'!$A$1:$K$98</definedName>
    <definedName name="_xlnm.Print_Area" localSheetId="0">'Рейтинг (Раздел 8)'!$A$1:$J$90</definedName>
  </definedNames>
  <calcPr fullCalcOnLoad="1"/>
</workbook>
</file>

<file path=xl/sharedStrings.xml><?xml version="1.0" encoding="utf-8"?>
<sst xmlns="http://schemas.openxmlformats.org/spreadsheetml/2006/main" count="4695" uniqueCount="1337">
  <si>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</si>
  <si>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</si>
  <si>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</si>
  <si>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</si>
  <si>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</si>
  <si>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</si>
  <si>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</si>
  <si>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</si>
  <si>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</si>
  <si>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</si>
  <si>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</si>
  <si>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</si>
  <si>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</si>
  <si>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</si>
  <si>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</si>
  <si>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</si>
  <si>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</si>
  <si>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</si>
  <si>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</si>
  <si>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</si>
  <si>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</si>
  <si>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</si>
  <si>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</si>
  <si>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</si>
  <si>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</si>
  <si>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</si>
  <si>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</si>
  <si>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</si>
  <si>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</si>
  <si>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</si>
  <si>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</si>
  <si>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</si>
  <si>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</si>
  <si>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</si>
  <si>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</si>
  <si>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</si>
  <si>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</si>
  <si>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</si>
  <si>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</si>
  <si>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</si>
  <si>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</si>
  <si>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</si>
  <si>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</si>
  <si>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</si>
  <si>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</si>
  <si>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</si>
  <si>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</si>
  <si>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</si>
  <si>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</si>
  <si>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</si>
  <si>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</si>
  <si>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</si>
  <si>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</si>
  <si>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</si>
  <si>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</si>
  <si>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</si>
  <si>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</si>
  <si>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</si>
  <si>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</si>
  <si>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</si>
  <si>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</si>
  <si>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</si>
  <si>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</si>
  <si>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</si>
  <si>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</si>
  <si>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</si>
  <si>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</si>
  <si>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</si>
  <si>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</si>
  <si>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</si>
  <si>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</si>
  <si>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</si>
  <si>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</si>
  <si>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</si>
  <si>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</si>
  <si>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</si>
  <si>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</si>
  <si>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</si>
  <si>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</si>
  <si>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</si>
  <si>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</si>
  <si>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</si>
  <si>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</si>
  <si>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</si>
  <si>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</si>
  <si>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</si>
  <si>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</si>
  <si>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</si>
  <si>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</si>
  <si>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</si>
  <si>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Республика Северная Осетия - Алания</t>
  </si>
  <si>
    <t>Ссылка на источник данных</t>
  </si>
  <si>
    <t>Республика Крым</t>
  </si>
  <si>
    <t>г.Севастополь</t>
  </si>
  <si>
    <t>Наименование субъекта                                                  Российской Федерации</t>
  </si>
  <si>
    <t>Итого</t>
  </si>
  <si>
    <t>баллы</t>
  </si>
  <si>
    <t xml:space="preserve">Да, заседания проводились и опубликованы принятые итоговые документы (протоколы) </t>
  </si>
  <si>
    <t>Facebook</t>
  </si>
  <si>
    <t>Twitter</t>
  </si>
  <si>
    <t>Вконтакте</t>
  </si>
  <si>
    <t>http://budget.mos.ru/</t>
  </si>
  <si>
    <t>http://minfin34.ru/</t>
  </si>
  <si>
    <t>http://openbudsk.ru/content/bdg/</t>
  </si>
  <si>
    <t>http://budjet.gosman-mp.ru/</t>
  </si>
  <si>
    <t>http://budget.permkrai.ru/</t>
  </si>
  <si>
    <t>http://mf.nnov.ru:8025/</t>
  </si>
  <si>
    <t>http://monitoring.yanao.ru/yamal/index.php?option=com_content&amp;view=article&amp;id=299&amp;Itemid=717</t>
  </si>
  <si>
    <t>http://budget.omsk.ifinmon.ru/</t>
  </si>
  <si>
    <t>http://www.fincom.spb.ru/cf/activity/opendata/budget_for_people.htm</t>
  </si>
  <si>
    <t>http://www.admoblkaluga.ru/main/work/finances/open-budget/</t>
  </si>
  <si>
    <t>http://www.finupr.kurganobl.ru/index.php?test=budjetgrd</t>
  </si>
  <si>
    <t>http://www.depfin.admhmao.ru/wps/portal/fin/home/budget</t>
  </si>
  <si>
    <t>http://fin22.ru/opendata/</t>
  </si>
  <si>
    <t>http://beldepfin.ru/</t>
  </si>
  <si>
    <t>http://minfin.kalmregion.ru/index.php?option=com_content&amp;view=article&amp;id=54&amp;Itemid=48</t>
  </si>
  <si>
    <t>http://mari-el.gov.ru/minfin/Pages/budget_citizens.aspx</t>
  </si>
  <si>
    <t>http://openbudget.kamgov.ru/Dashboard#/plan/plan/indicators</t>
  </si>
  <si>
    <t>http://www.df35.ru/</t>
  </si>
  <si>
    <t>http://www.minfin.donland.ru/</t>
  </si>
  <si>
    <t>http://www.minfin74.ru/mBudget/budget-citizens.php</t>
  </si>
  <si>
    <t>http://www.r-19.ru/authorities/ministry-of-finance-of-the-republic-of-khakassia/common/adresa-i-kontakty/</t>
  </si>
  <si>
    <t>http://www.ofukem.ru/</t>
  </si>
  <si>
    <t>http://www.eao.ru/?p=161</t>
  </si>
  <si>
    <t>http://beldepfin.ru/?page_id=2085</t>
  </si>
  <si>
    <t>http://dtf.avo.ru/index.php?option=com_content&amp;view=article&amp;id=235:2015-05-21-06-08-40&amp;catid=84:2015-05-21-06-06-51&amp;Itemid=173</t>
  </si>
  <si>
    <t>http://www.gfu.vrn.ru/obsch1/obsch2/</t>
  </si>
  <si>
    <t>http://admoblkaluga.ru/sub/finan/sovet.php</t>
  </si>
  <si>
    <t>http://depfin.adm44.ru/index.aspx</t>
  </si>
  <si>
    <t>http://adm.rkursk.ru/index.php?id=783&amp;mat_id=21754</t>
  </si>
  <si>
    <t>http://www.admlip.ru/economy/finances/</t>
  </si>
  <si>
    <t>http://minfin.ryazangov.ru/department/ob_sov/</t>
  </si>
  <si>
    <t>http://www.finsmol.ru/council</t>
  </si>
  <si>
    <t>http://fin.tmbreg.ru/6228/7517.html</t>
  </si>
  <si>
    <t>http://findep.mos.ru/</t>
  </si>
  <si>
    <t>http://minfin.rkomi.ru/page/9576/</t>
  </si>
  <si>
    <t>http://dvinaland.ru/gov/-6x0eyecf</t>
  </si>
  <si>
    <t>http://www.minfin39.ru/index.php</t>
  </si>
  <si>
    <t>http://minfin.gov-murman.ru/activities/public_council/work/</t>
  </si>
  <si>
    <t>http://novkfo.ru/%D0%BE%D0%B1%D1%89%D0%B5%D1%81%D1%82%D0%B2%D0%B5%D0%BD%D0%BD%D1%8B%D0%B9_%D1%81%D0%BE%D0%B2%D0%B5%D1%82/</t>
  </si>
  <si>
    <t>http://www.fincom.spb.ru/cf/main.htm</t>
  </si>
  <si>
    <t>http://dfei.adm-nao.ru/informaciya-o-koordinacionnyh-soveshatelnyh-ekspertnyh-organah-sozdann/obshestvennyj-sovet/</t>
  </si>
  <si>
    <t>http://www.minfin.donland.ru/ob_sovet</t>
  </si>
  <si>
    <t>http://www.mfri.ru/</t>
  </si>
  <si>
    <t>https://minfin.bashkortostan.ru/activity/?SECTION_ID=17113</t>
  </si>
  <si>
    <t>http://mari-el.gov.ru/minfin/Pages/Osovet.aspx</t>
  </si>
  <si>
    <t>http://www.minfinrm.ru/pub-sovet/</t>
  </si>
  <si>
    <t>http://gov.cap.ru/SiteMap.aspx?gov_id=22&amp;id=1787640</t>
  </si>
  <si>
    <t>http://mfin.permkrai.ru/sow/osminfin/2015/</t>
  </si>
  <si>
    <t>http://mf.nnov.ru/index.php?option=com_k2&amp;view=item&amp;layout=item&amp;id=109&amp;Itemid=363</t>
  </si>
  <si>
    <t>http://finance.pnzreg.ru/Obshestvenniysovet</t>
  </si>
  <si>
    <t>http://minfin-samara.ru/processing/advisory_council/</t>
  </si>
  <si>
    <t>http://www.finupr.kurganobl.ru/index.php?test=obsovet</t>
  </si>
  <si>
    <t>http://minfin.midural.ru/document/category/94#document_list</t>
  </si>
  <si>
    <t>http://admtyumen.ru/ogv_ru/gov/administrative/finance_department.htm</t>
  </si>
  <si>
    <t>http://minfin74.ru/mAbout/advisory.php</t>
  </si>
  <si>
    <t>http://xn--80aealotwbjpid2k.xn--80aze9d.xn--p1ai/power/iov/finance_dep/Obsh_sov_DF/#bc</t>
  </si>
  <si>
    <t>http://www.minfinrb.ru/news/671/</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</si>
  <si>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</si>
  <si>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</si>
  <si>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</si>
  <si>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</si>
  <si>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</si>
  <si>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http://primorsky.ru/authorities/executive-agencies/departments/finance/</t>
  </si>
  <si>
    <t>http://eao.ru/?p=161</t>
  </si>
  <si>
    <t>http://chuk3.dot.ru/power/administrative_setting/Dep_fin_ecom/ypr_fin_dep_fin/</t>
  </si>
  <si>
    <t>http://minfin.rk.gov.ru/rus/info.php?id=606651</t>
  </si>
  <si>
    <t>http://bryanskoblfin.ru/Show/Content/65</t>
  </si>
  <si>
    <t>http://www.gfu.vrn.ru/</t>
  </si>
  <si>
    <t>https://twitter.com/budgetmosru</t>
  </si>
  <si>
    <t>https://twitter.com/MinfinKarelia</t>
  </si>
  <si>
    <t>https://vk.com/minfinrk</t>
  </si>
  <si>
    <t>https://twitter.com/finance_lenobl</t>
  </si>
  <si>
    <t>http://www.pravitelstvokbr.ru/oigv/minfin/</t>
  </si>
  <si>
    <t>http://www.mfrno-a.ru/</t>
  </si>
  <si>
    <t>https://vk.com/openbudsk</t>
  </si>
  <si>
    <t>https://minfin.bashkortostan.ru/activity/?SECTION_ID=18373</t>
  </si>
  <si>
    <t>http://www.minfinrm.ru/</t>
  </si>
  <si>
    <t>http://minfin-samara.ru/budget/laws_budget/zob_20152017/</t>
  </si>
  <si>
    <t>https://twitter.com/ifinmon</t>
  </si>
  <si>
    <t>http://minfin.midural.ru/article/show/id/5</t>
  </si>
  <si>
    <t>http://admtyumen.ru/ogv_ru/index.htm</t>
  </si>
  <si>
    <t>https://twitter.com/minfinaltay</t>
  </si>
  <si>
    <t>http://xn--90anaogbv3a.xn--p1ai/</t>
  </si>
  <si>
    <t>http://minfin.krskstate.ru/</t>
  </si>
  <si>
    <t>https://vk.com/id300048909</t>
  </si>
  <si>
    <t>http://mfnsonso2.nso.ru/recoverer_info/Pages/default.aspx</t>
  </si>
  <si>
    <t>http://www.findep.org/</t>
  </si>
  <si>
    <t>http://minfin.49gov.ru/</t>
  </si>
  <si>
    <t>http://sakhminfin.ru/</t>
  </si>
  <si>
    <t>http://xn--80atapud1a.xn--p1ai/power/administrative_setting/Dep_fin_ecom/</t>
  </si>
  <si>
    <t>https://sevastopol.gov.ru/index.php</t>
  </si>
  <si>
    <t>http://www.novkfo.ru/</t>
  </si>
  <si>
    <t>http://minfin.tatarstan.ru/</t>
  </si>
  <si>
    <t>http://ufo.ulntc.ru/</t>
  </si>
  <si>
    <t>Портал, где публикуются бюджетные данные</t>
  </si>
  <si>
    <t>https://vk.com/openbudget</t>
  </si>
  <si>
    <t>https://twitter.com/finance_tambobl</t>
  </si>
  <si>
    <t>http://mf.mosreg.ru/</t>
  </si>
  <si>
    <t>http://fin.tmbreg.ru/</t>
  </si>
  <si>
    <t>http://www.yarregion.ru/depts/depfin/default.aspx</t>
  </si>
  <si>
    <t>http://minfin.karelia.ru/</t>
  </si>
  <si>
    <t>http://finance.lenobl.ru/</t>
  </si>
  <si>
    <t>https://twitter.com/minfin51</t>
  </si>
  <si>
    <t>http://minfin.e-dag.ru/</t>
  </si>
  <si>
    <t>https://www.facebook.com/mfri.press</t>
  </si>
  <si>
    <t>http://mfri.ru/</t>
  </si>
  <si>
    <t>https://twitter.com/minfin56</t>
  </si>
  <si>
    <t>http://www.minfin.orb.ru/</t>
  </si>
  <si>
    <t>http://www.minfin-altai.ru/</t>
  </si>
  <si>
    <t>https://vk.com/minfinrt</t>
  </si>
  <si>
    <t>http://www.minfintuva.ru/</t>
  </si>
  <si>
    <t>https://vk.com/club96260486</t>
  </si>
  <si>
    <t>https://twitter.com/MinfinCrimea16</t>
  </si>
  <si>
    <t>http://minfin.tatarstan.ru/rus/obshchestvenniy-sovet.htm</t>
  </si>
  <si>
    <t>http://minfin.49gov.ru/depart/coordinating/</t>
  </si>
  <si>
    <t>https://twitter.com/finans53</t>
  </si>
  <si>
    <t>http://www.yarregion.ru/depts/depfin/tmpPages/programs.aspx</t>
  </si>
  <si>
    <t>http://admtyumen.ru/ogv_ru/finance/finance/bugjet.htm</t>
  </si>
  <si>
    <t>http://minfin.rk.gov.ru/rus/info.php?id=606694</t>
  </si>
  <si>
    <t>http://ns.bryanskoblfin.ru/Show/Category/?ItemId=26</t>
  </si>
  <si>
    <t>http://narodportal.ru/talk/filter/sphera/0/organ/0/status/open</t>
  </si>
  <si>
    <t>http://fin.tmbreg.ru/7614.html</t>
  </si>
  <si>
    <t>http://minfin.karelia.ru/vopros-otvet/</t>
  </si>
  <si>
    <t>http://www.minfin39.ru/forum/</t>
  </si>
  <si>
    <t>http://budget.lenobl.ru/new/</t>
  </si>
  <si>
    <t>http://portal.minfinrd.ru/Menu/Page/1</t>
  </si>
  <si>
    <t>http://openbudsk.ru/folder/</t>
  </si>
  <si>
    <t>http://mf.e-mordovia.ru/</t>
  </si>
  <si>
    <t>http://minfin.orb.ru/forum/index.php</t>
  </si>
  <si>
    <t>http://minfin.midural.ru/faq/list</t>
  </si>
  <si>
    <t>http://primorsky.ru/forum/3/</t>
  </si>
  <si>
    <t>http://xn--80atapud1a.xn--p1ai/waiting_room/feedback/</t>
  </si>
  <si>
    <t>http://finance.pnzreg.ru/answer</t>
  </si>
  <si>
    <t>https://www.facebook.com/minfinkbr</t>
  </si>
  <si>
    <t>https://twitter.com/MinfinPermkrai</t>
  </si>
  <si>
    <t>https://vk.com/minfinrb</t>
  </si>
  <si>
    <t>http://gov.cap.ru/?gov_id=22</t>
  </si>
  <si>
    <t>https://www.facebook.com/Министерство-финансов-Чувашской-Республики-1602983263286747/</t>
  </si>
  <si>
    <t>http://dfto.ru/</t>
  </si>
  <si>
    <t>http://dvinaland.ru/</t>
  </si>
  <si>
    <t>https://www.facebook.com/findeptomsk?fref=ts</t>
  </si>
  <si>
    <t>http://www.pravitelstvokbr.ru/oigv/minfin/obshchestvennyy_sovet.php</t>
  </si>
  <si>
    <t>В целях оценки показателя учитываются организация работы форума в он-лайн режиме:</t>
  </si>
  <si>
    <t>К1</t>
  </si>
  <si>
    <t>состав участников</t>
  </si>
  <si>
    <t>http://www.fin.amurobl.ru/deyatelnost/obshchestvennyy-sovet-pri-ministerstve-finansov-amurskoy-oblasti/</t>
  </si>
  <si>
    <t>https://twitter.com/beldepfin_ru</t>
  </si>
  <si>
    <t>http://minfin.rkomi.ru/page/13670/</t>
  </si>
  <si>
    <t xml:space="preserve">http://minfin.gov-murman.ru/ </t>
  </si>
  <si>
    <t>http://saratov.ifinmon.ru/</t>
  </si>
  <si>
    <t>http://openbudget.gfu.ru/</t>
  </si>
  <si>
    <t>Да, в опросе приняли участие более 400 человек</t>
  </si>
  <si>
    <t>http://budget.bryanskoblfin.ru/Show/Category/?ItemId=26</t>
  </si>
  <si>
    <t>http://dtf.avo.ru/index.php?option=com_content&amp;view=article&amp;id=168&amp;Itemid=139</t>
  </si>
  <si>
    <t>http://www.admoblkaluga.ru/main/work/finances/open-budget/index.php</t>
  </si>
  <si>
    <t>http://finapp.tambov.gov.ru/forum/viewforum.php?f=17</t>
  </si>
  <si>
    <t>http://dfto.ru/index.php/byudzhet-dlya-grazhdan/oprosy</t>
  </si>
  <si>
    <t>http://minfin.karelia.ru/about-us/</t>
  </si>
  <si>
    <t>http://minfin.rkomi.ru/right/finopros/</t>
  </si>
  <si>
    <t>http://dvinaland.ru/budget</t>
  </si>
  <si>
    <t>http://www.df35.ru/index.php?option=com_poll&amp;id=16:2015-05-27-08-20-15</t>
  </si>
  <si>
    <t>http://budget.lenobl.ru/new/takepart/</t>
  </si>
  <si>
    <t>http://openregion.gov-murman.ru/vote/</t>
  </si>
  <si>
    <t>http://portal.novkfo.ru/Menu/Page/45</t>
  </si>
  <si>
    <t>http://www.pskov.ru/region/obshchestvo</t>
  </si>
  <si>
    <t>http://minfin01-maykop.ru/Menu/Page/175</t>
  </si>
  <si>
    <t>http://minfinkubani.ru/budget_citizens/public_poll/poll_2015_07.php</t>
  </si>
  <si>
    <t>http://www.minfin34.ru/opros/vote_result.php?VOTE_ID=1</t>
  </si>
  <si>
    <t>http://www.minfin.donland.ru/docs/s/73</t>
  </si>
  <si>
    <t>http://minfin.e-dag.ru/activity/byudzhet-dlya-grazhdan</t>
  </si>
  <si>
    <t>http://www.mfri.ru/index.php/2013-12-01-16-47-32</t>
  </si>
  <si>
    <t>http://www.mfrno-a.ru/about/</t>
  </si>
  <si>
    <t>http://www.minfinchr.ru/</t>
  </si>
  <si>
    <t>http://openbudsk.ru/vote/</t>
  </si>
  <si>
    <t>http://www.minfinrm.ru/budget%20for%20citizens/</t>
  </si>
  <si>
    <t>http://www.mfur.ru/activities/minfin_dialog/oprosi.php</t>
  </si>
  <si>
    <t>http://gov.cap.ru/SiteMap.aspx?gov_id=22&amp;id=1987260</t>
  </si>
  <si>
    <t>http://finance.pnzreg.ru/budget/Otkrytyy_Byudet_Penzenskoy_oblasti</t>
  </si>
  <si>
    <t>http://minfin-samara.ru/BudgetDG/</t>
  </si>
  <si>
    <t>http://www.minfin74.ru/poll/</t>
  </si>
  <si>
    <t>http://www.minfin-altai.ru/byudzhet/open-budget/the-respondents.php</t>
  </si>
  <si>
    <t>http://budget.govrb.ru/ebudget/Menu/Page/1</t>
  </si>
  <si>
    <t>http://budget17.ru/?page_id=451</t>
  </si>
  <si>
    <t>http://fin22.ru/opinion/vote/</t>
  </si>
  <si>
    <t>http://gfu.ru/vote/vote_result.php</t>
  </si>
  <si>
    <t>http://www.ofukem.ru/content/blogcategory/125/133/</t>
  </si>
  <si>
    <t>http://mfnsonso2.nso.ru/deyatelnost/budget/Pages/default.aspx</t>
  </si>
  <si>
    <t>http://budget.omsk.ifinmon.ru/index.php/opross</t>
  </si>
  <si>
    <t>http://minfin.khabkrai.ru/portal/Show/Category/71?ItemId=324</t>
  </si>
  <si>
    <t>http://minfin.49gov.ru/feedback/polls/</t>
  </si>
  <si>
    <t>http://www.eao.ru/?p=3826</t>
  </si>
  <si>
    <t>http://xn--80atapud1a.xn--p1ai/power/administrative_setting/Dep_fin_ecom/budzet/</t>
  </si>
  <si>
    <t>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t>
  </si>
  <si>
    <t>В целях оценки показателя учитываются опросы, которые проводятся в режиме он-лайн:</t>
  </si>
  <si>
    <t>В целях оценки показателя учитываются опросы, соответствующие следующим требованиям:</t>
  </si>
  <si>
    <t>Если хотя бы одно из указанных требований не выполняется, оценка показателя принимает значение 0 баллов.</t>
  </si>
  <si>
    <t>В целях оценки показателя достаточным является проведение хотя бы одного опроса, удовлетворяющего указанным требованиям.</t>
  </si>
  <si>
    <t>В целях оценки показателя учитываются вопросы и комментарии граждан, опубликованные на форуме на момент проведения мониторинга, соответствующие следующим требованиям:</t>
  </si>
  <si>
    <t>Если хотя бы одно из указанных требований не выполняется, вопрос (комментарий) гражданина, не учитывается в целях оценки показателя.</t>
  </si>
  <si>
    <t>Предоставленной возможностью воспользовались 30 и более человек</t>
  </si>
  <si>
    <t>Предоставленной возможностью воспользовались 10 и более человек</t>
  </si>
  <si>
    <t xml:space="preserve">Общественное обсуждение как форма общественного контроля предусмотрена Федеральным законом от 21.07.2014 г. №212-ФЗ «Об основах общественного контроля в Российской Федерации». </t>
  </si>
  <si>
    <t>В целях оценки показателя учитываются общественные обсуждения, удовлетворяющие следующим требованиям:</t>
  </si>
  <si>
    <t>Да, проводилось и опубликован итоговый документ (протокол), принятый по результатам такого обсуждения</t>
  </si>
  <si>
    <t>Количество участников</t>
  </si>
  <si>
    <t>http://www.minfin39.ru/vote/</t>
  </si>
  <si>
    <t>сайт на реконструкции</t>
  </si>
  <si>
    <t>http://finance.pskov.ru/ob-upravlenii/obshchestvennyy-sovet-pri-gosudarstvennom-finansovom-upravlenii-pskovskoy-oblasti</t>
  </si>
  <si>
    <t>http://xn--h1aakfb4b.xn--80aaaac8algcbgbck3fl0q.xn--p1ai/bud_for_peoples.html</t>
  </si>
  <si>
    <t>http://www.fin.amurobl.ru/</t>
  </si>
  <si>
    <t>В случае, если условия организации работы форума допускают участие в нем без регистрации и таким участникам присваивается одно и то же имя, количество человек - участников форума, - определяет эксперт на основе содержания опубликованных ими вопросов (комментариев).</t>
  </si>
  <si>
    <t>В случае выявления недостоверных данных оценка показателя принимает значение 0 баллов; сведения об этом указываются в материалах рейтинга.</t>
  </si>
  <si>
    <t>Да, использовались</t>
  </si>
  <si>
    <t>Нет, не использовались или использовались несистематически (менее одного информационного повода в месяц)</t>
  </si>
  <si>
    <t>Нет, заседания не проводились, или принятые итоговые документы (протоколы) не опубликованы либо не отвечают требованиям, или не соблюдены требования к открытости данных о работе общественного совета и (или) составу его участников</t>
  </si>
  <si>
    <t>Нет, не проводилось или итоговый документ (протокол) не опубликован, либо проведенное общественное обсуждение не отвечает требованиям</t>
  </si>
  <si>
    <t>Нет, опросы не проводились или не отвечают требованиям</t>
  </si>
  <si>
    <t>Оценка показателя осуществляется на основе стандартных кнопок социальных сетей, установленных на главной странице портала (сайта) субъекта РФ, предназначенного для публикации бюджетных данных. В случае отсутствия стандартных кнопок социальных сетей на главной странице портала (сайта) субъекта РФ, предназначенного для публикации бюджетных данных, применяется понижающий коэффициент за затрудненный поиск.</t>
  </si>
  <si>
    <t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</si>
  <si>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следующие сведения: 1) дата и место проведения заседания; 2) состав участников; 3) обсуждаемые вопросы; 4) принятые решения; 5) фамилия и инициалы лица, подписавшего документ. При наличии приложений к итоговому документу (протоколу) они также должны быть опубликованы. Если опубликованный итоговый документ (протокол) не отвечает указанным требованиям, оценка показателя принимает значение 0 баллов. Рекомендуется публикация итогового документа (протокола) в графическом формате. </t>
  </si>
  <si>
    <t>Показатель оценивается при соблюдении следующих условий:</t>
  </si>
  <si>
    <t>1) Обеспечение открытости данных о работе Общественного совета.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 указанием фамилии, имени и отчества, места работы и должности либо социального статуса членов Общественного совета; б) регламент работы Общественного совета; в) годовой план работы Общественного совета на 2016 год (в случае истечения срока полномочий Общественного совета в течение 2016 года – план с начала года до завершения срока полномочий Общественного совета, затем – план работы нового Общественного совета с момента избрания до конца 2016 года).</t>
  </si>
  <si>
    <t xml:space="preserve">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общественных советов при исполнительных органах государственной власти. То есть, в состав Общественного совета не должны входить лица, замещающие государственные должности РФ и субъектов РФ, должности государственный службы РФ и субъектов РФ,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№32-ФЗ «Об Общественной палате Российской Федерации» не могут быть членами Общественной палаты РФ. </t>
  </si>
  <si>
    <t xml:space="preserve">В случае несоблюдения указанных  условий показателя принимает значение 0 баллов. </t>
  </si>
  <si>
    <t>В целях оценки показателя не учитывается:</t>
  </si>
  <si>
    <t>№ п/п</t>
  </si>
  <si>
    <t>Вопросы и варианты ответов</t>
  </si>
  <si>
    <t>Баллы</t>
  </si>
  <si>
    <t>Понижающие коэффициенты</t>
  </si>
  <si>
    <t xml:space="preserve">К2 </t>
  </si>
  <si>
    <t xml:space="preserve">К3 </t>
  </si>
  <si>
    <t xml:space="preserve">АНКЕТА ДЛЯ СОСТАВЛЕНИЯ РЕЙТИНГА СУБЪЕКТОВ РОССИЙСКОЙ ФЕДЕРАЦИИ ПО УРОВНЮ ОТКРЫТОСТИ БЮДЖЕТНЫХ ДАННЫХ В 2016 ГОДУ </t>
  </si>
  <si>
    <t>Сведения об опросе</t>
  </si>
  <si>
    <t>Тема опроса</t>
  </si>
  <si>
    <t>Дата начала опроса</t>
  </si>
  <si>
    <t>Дата окончания опроса</t>
  </si>
  <si>
    <t>Количество участников опроса</t>
  </si>
  <si>
    <t>Комментарий к показателю:</t>
  </si>
  <si>
    <t>Нет, опрос не проводился</t>
  </si>
  <si>
    <t>http://mosreg.ifinmon.ru/blog/portfolio-item/opros/</t>
  </si>
  <si>
    <t>Сайт (страница) финоргана</t>
  </si>
  <si>
    <t>Портал для проведения опросов</t>
  </si>
  <si>
    <t>Специализированный портал для публикации бюджетных данных для граждан</t>
  </si>
  <si>
    <t>http://www.admlip.ru/votes/</t>
  </si>
  <si>
    <t>http://budget.mos.ru/survey</t>
  </si>
  <si>
    <t>http://www.gfu.vrn.ru/dir32/opros/</t>
  </si>
  <si>
    <t>Опрос не отвечает требованиям</t>
  </si>
  <si>
    <t>http://df.ivanovoobl.ru/obrashheniya/</t>
  </si>
  <si>
    <t>http://www.finsmol.ru/start</t>
  </si>
  <si>
    <t>http://portal.tverfin.ru/portal/Menu/Page/202</t>
  </si>
  <si>
    <t>Комментарии к показателю:</t>
  </si>
  <si>
    <t>Предоставленной возможностью воспользовались менее 10 человек</t>
  </si>
  <si>
    <t>Работа форума не организована</t>
  </si>
  <si>
    <t xml:space="preserve">Сайт (страница) финансового органа </t>
  </si>
  <si>
    <t>http://open-budget.ru/</t>
  </si>
  <si>
    <t>http://www.admoblkaluga.ru/sub/finan/</t>
  </si>
  <si>
    <t>http://nb44.ru/</t>
  </si>
  <si>
    <t>http://adm.rkursk.ru/index.php?id=784&amp;year=2016</t>
  </si>
  <si>
    <t>http://adm.rkursk.ru/index.php?id=37</t>
  </si>
  <si>
    <t>http://orel-region.ru/index.php?head=41</t>
  </si>
  <si>
    <t>http://minfin.ryazangov.ru/</t>
  </si>
  <si>
    <t>http://www.finsmol.ru/faq</t>
  </si>
  <si>
    <t>Использовались несистематически</t>
  </si>
  <si>
    <t>Нет, не использовались</t>
  </si>
  <si>
    <t>http://dtf.avo.ru/</t>
  </si>
  <si>
    <t>http://df.ivanovoobl.ru/</t>
  </si>
  <si>
    <t>Другие</t>
  </si>
  <si>
    <t>https://twitter.com/Open_Budget_MR</t>
  </si>
  <si>
    <t>http://orel-region.ru/index.php?head=20&amp;part=25</t>
  </si>
  <si>
    <t>https://www.facebook.com/profile.php?id=100004698137065</t>
  </si>
  <si>
    <t>https://twitter.com/Minfin71?ref_src=twsrc^tfw</t>
  </si>
  <si>
    <t>в том числе наличие сведений:</t>
  </si>
  <si>
    <t>о составе участников</t>
  </si>
  <si>
    <t>регламент работы</t>
  </si>
  <si>
    <t>план работы на 2016 год</t>
  </si>
  <si>
    <t>Соблюдение ограничений, установленных законодательством, к составу совета</t>
  </si>
  <si>
    <t>в том числе наличие в нем сведений:</t>
  </si>
  <si>
    <t>обсуждаемые вопросы</t>
  </si>
  <si>
    <t>принятые решения</t>
  </si>
  <si>
    <t>ФИО лица, подписавшего документ</t>
  </si>
  <si>
    <t>Сведения о работе форума</t>
  </si>
  <si>
    <t>Да, проводились и опубликован итоговый документ (протокол)</t>
  </si>
  <si>
    <t>Сведения об общественном обсуждении</t>
  </si>
  <si>
    <t>Тема (вопрос) для обсуждения</t>
  </si>
  <si>
    <t>Формат обсуждения</t>
  </si>
  <si>
    <t xml:space="preserve">Нет, не проводилось </t>
  </si>
  <si>
    <t>Да, проводилось и опубликован итоговый документ (протокол)</t>
  </si>
  <si>
    <t>https://vk.com/dfbpvo</t>
  </si>
  <si>
    <t>http://nb44.ru/index.php/component/mijopolls/poll/6-dovolny-li-vy-kachestvom-gosudarstvennykh-uslug</t>
  </si>
  <si>
    <t xml:space="preserve">Специализированный портал </t>
  </si>
  <si>
    <t>Фактическое количество участников</t>
  </si>
  <si>
    <t>http://www.reg.tverfin.ru/index.php?option=com_content&amp;task=blogsection&amp;id=11&amp;Itemid=144</t>
  </si>
  <si>
    <t>http://minfin.tularegion.ru/</t>
  </si>
  <si>
    <t>http://b4u.gov-murman.ru/index.php#idMenu=1</t>
  </si>
  <si>
    <t>http://minfin.gov-murman.ru/</t>
  </si>
  <si>
    <t>http://dfei.adm-nao.ru/</t>
  </si>
  <si>
    <t>http://nadzor.e-dag.ru/poll/default.html</t>
  </si>
  <si>
    <t>http://www.mfsk.ru/main</t>
  </si>
  <si>
    <t>https://golos.openrepublic.ru/polls/?group=0003000800000000</t>
  </si>
  <si>
    <t>http://mfin.permkrai.ru/</t>
  </si>
  <si>
    <t>http://www.minfin.kirov.ru/</t>
  </si>
  <si>
    <t>http://ex.saratov.gov.ru/government/structure/minfin/</t>
  </si>
  <si>
    <t>http://www.minfin.tuva.ru/</t>
  </si>
  <si>
    <t>http://r-19.ru/authorities/ministry-of-finance-of-the-republic-of-khakassia/common/adresa-i-kontakty/</t>
  </si>
  <si>
    <t>http://www.sakha.gov.ru/vote/front?type=2</t>
  </si>
  <si>
    <t>http://minfin.sakha.gov.ru/</t>
  </si>
  <si>
    <t>http://minfin.khabkrai.ru/civils/Menu/Page/1</t>
  </si>
  <si>
    <t>http://www.gov.karelia.ru/</t>
  </si>
  <si>
    <t>http://www.minfin.rkomi.ru/</t>
  </si>
  <si>
    <t>http://rkomi.ru/page/112/</t>
  </si>
  <si>
    <t>http://www.dvinaland.ru/-h3ffy732</t>
  </si>
  <si>
    <t>http://vologda-oblast.ru/vlast/pravitelstvo_oblasti/</t>
  </si>
  <si>
    <t>http://gov39.ru/</t>
  </si>
  <si>
    <t>http://lenobl.ru/</t>
  </si>
  <si>
    <t>http://portal.novkfo.ru/Show/Reception</t>
  </si>
  <si>
    <t>http://www.novreg.ru/vlast/</t>
  </si>
  <si>
    <t>http://www.pskov.ru/press/novosti</t>
  </si>
  <si>
    <t>http://priemnaya.pskov.ru/</t>
  </si>
  <si>
    <t>https://gov.spb.ru/</t>
  </si>
  <si>
    <t>http://adm-nao.ru//</t>
  </si>
  <si>
    <t>http://www.e-dag.ru/2013-05-27-06-55-17.html</t>
  </si>
  <si>
    <t>http://pravitelstvori.ru/</t>
  </si>
  <si>
    <t>http://pravitelstvo.kbr.ru/oigv/minfin/</t>
  </si>
  <si>
    <t>http://pravitelstvo.kbr.ru/pravitelstvo/</t>
  </si>
  <si>
    <t>http://www.mfrno-a.ru/citizens/</t>
  </si>
  <si>
    <t>http://rso-a.ru/</t>
  </si>
  <si>
    <t>http://www.chechnya.gov.ru/</t>
  </si>
  <si>
    <t>http://www.mfsk.ru/forum</t>
  </si>
  <si>
    <t>http://www.minfinrm.ru/obr-gr/</t>
  </si>
  <si>
    <t>http://www.udmurt.ru/feedback/</t>
  </si>
  <si>
    <t>https://reception.permkrai.ru/</t>
  </si>
  <si>
    <t>http://www.kirovreg.ru/</t>
  </si>
  <si>
    <t>http://www.government-nnov.ru/</t>
  </si>
  <si>
    <t>http://mf.nnov.ru/</t>
  </si>
  <si>
    <t>http://www.pnzreg.ru/accept_questions</t>
  </si>
  <si>
    <t>http://www.samregion.ru/</t>
  </si>
  <si>
    <t>http://www.saratov.gov.ru/gov/auth/minfin/</t>
  </si>
  <si>
    <t>http://saratov.gov.ru</t>
  </si>
  <si>
    <t>http://ulgov.ru/</t>
  </si>
  <si>
    <t>http://kurganobl.ru/</t>
  </si>
  <si>
    <t>http://www.midural.ru/</t>
  </si>
  <si>
    <t>http://pravmin74.ru/</t>
  </si>
  <si>
    <t>http://www.yamalfin.ru/</t>
  </si>
  <si>
    <t>http://pravitelstvo.yanao.ru/</t>
  </si>
  <si>
    <t>http://www.altai-republic.com/</t>
  </si>
  <si>
    <t>http://egov-buryatia.ru/index.php?id=292</t>
  </si>
  <si>
    <t>http://www.r-19.ru/</t>
  </si>
  <si>
    <t>http://altairegion22.ru/public_reception/on-line-topics/16100/</t>
  </si>
  <si>
    <t>http://www.krskstate.ru/government</t>
  </si>
  <si>
    <t>http://www.ako.ru/default.asp</t>
  </si>
  <si>
    <t>https://www.nso.ru/</t>
  </si>
  <si>
    <t>http://tomsk.gov.ru/</t>
  </si>
  <si>
    <t>http://open.findep.org/</t>
  </si>
  <si>
    <t>http://uslugi.rk.gov.ru/</t>
  </si>
  <si>
    <t>http://www.sakha.gov.ru/</t>
  </si>
  <si>
    <t>http://www.amurobl.ru/wps/portal/Main</t>
  </si>
  <si>
    <t>https://vk.com/depfin35</t>
  </si>
  <si>
    <t>http://finance.pskov.ru/</t>
  </si>
  <si>
    <t>https://twitter.com/EconomicsNAO</t>
  </si>
  <si>
    <t>https://twitter.com/RtMinfin</t>
  </si>
  <si>
    <t>https://www.facebook.com/orenminfin/</t>
  </si>
  <si>
    <t>https://www.facebook.com/minfinancerk</t>
  </si>
  <si>
    <t>http://primorsky.ru/authorities/executive-agencies/departments/finance/budget/</t>
  </si>
  <si>
    <t>http://www.fin.amurobl.ru/oblastnoy-byudzhet/byudzhet-dlya-grazhdan/</t>
  </si>
  <si>
    <t>http://ufo.ulntc.ru/?mgf=budget/open_budget</t>
  </si>
  <si>
    <t>http://www.open.minfin-altai.ru/forum/index.html</t>
  </si>
  <si>
    <t>http://vk.com/minfinkarelia</t>
  </si>
  <si>
    <t>http://minfin.karelia.ru/meroprijatija/</t>
  </si>
  <si>
    <t>https://vk.com/public49581205</t>
  </si>
  <si>
    <t>https://twitter.com/minfinkk</t>
  </si>
  <si>
    <t>http://depfin.adm44.ru/Departament/obsov/index.aspx</t>
  </si>
  <si>
    <t>https://www.facebook.com/pages/%D0%9D%D0%B0%D1%80%D0%BE%D0%B4%D0%BD%D1%8B%D0%B9-%D0%B1%D1%8E%D0%B4%D0%B6%D0%B5%D1%82-%D0%9A%D0%BE%D1%81%D1%82%D1%80%D0%BE%D0%BC%D1%81%D0%BA%D0%BE%D0%B9-%D0%BE%D0%B1%D0%BB%D0%B0%D1%81%D1%82%D0%B8/482378551831994</t>
  </si>
  <si>
    <t>https://vk.com/club103445314</t>
  </si>
  <si>
    <t>Используемые соцсети  и количество подписчиков  (читателей, участников) в них</t>
  </si>
  <si>
    <t>https://www.facebook.com/economicsnao</t>
  </si>
  <si>
    <t>https://vk.com/economicsnao</t>
  </si>
  <si>
    <t>http://minfinkubani.ru/</t>
  </si>
  <si>
    <t>https://twitter.com/minfin_ri</t>
  </si>
  <si>
    <t>http://www.mfur.ru</t>
  </si>
  <si>
    <t>https://twitter.com/buckaya_ev</t>
  </si>
  <si>
    <t>http://соцпортал46.рф/report/analiticheskiy-otchet-po-rezultatam-sotsiologicheskogo-issledovaniya-na-temu-otsenka-zainteresovannosti-grazhdan-kurskoy-oblasti-v-informatsii-ob-ispolnenii-oblastnogo-byudzheta-za-2015-god/</t>
  </si>
  <si>
    <t>http://mf-ao.ru/index.php/2014-02-25-10-55-37; http://minfin.astrobl.ru/opros/testovyy-opros-2</t>
  </si>
  <si>
    <t>http://budget.permkrai.ru/form/index</t>
  </si>
  <si>
    <t>http://openbudget.sakhminfin.ru/forum/index.php?board=4.0</t>
  </si>
  <si>
    <t>Используемая инфраструктура</t>
  </si>
  <si>
    <t>http://www.ob.sev.gov.ru/</t>
  </si>
  <si>
    <t>http://budget.sakha.gov.ru/ebudget/Menu/Page/215</t>
  </si>
  <si>
    <t>Справочно: источники данных</t>
  </si>
  <si>
    <t>http://budget.sakha.gov.ru/ebudget/Show/Content/7</t>
  </si>
  <si>
    <t>http://www.kamgov.ru/</t>
  </si>
  <si>
    <t>http://www.kamgov.ru/minfin</t>
  </si>
  <si>
    <t>http://openbudget.kamgov.ru/Dashboard#/main</t>
  </si>
  <si>
    <t>http://ebudget.primorsky.ru/Menu/Page/1</t>
  </si>
  <si>
    <t>http://minfin.khabkrai.ru/portal/Menu/Page/1</t>
  </si>
  <si>
    <t>http://iis.minfin.49gov.ru/ebudget/Show/Content/51?ItemId=59</t>
  </si>
  <si>
    <t>http://openbudget.sakhminfin.ru/Menu/Page/272</t>
  </si>
  <si>
    <t>http://чукотка.рф/power/priority_areas/open-budget/</t>
  </si>
  <si>
    <t>http://www.eao.ru/</t>
  </si>
  <si>
    <t>http://чукотка.рф/power/administrative_setting/Dep_fin_ecom/</t>
  </si>
  <si>
    <t>http://www.r-19.ru/authorities/ministry-of-finance-of-the-republic-of-khakassia/common/</t>
  </si>
  <si>
    <t>http://fin22.ru/</t>
  </si>
  <si>
    <t>http://минфин.забайкальскийкрай.рф/</t>
  </si>
  <si>
    <t>http://www.забайкальскийкрай.рф/</t>
  </si>
  <si>
    <t>http://gfu.ru/forum/</t>
  </si>
  <si>
    <t>http://www.mfnso.nso.ru/</t>
  </si>
  <si>
    <t>http://budget.omsk.ifinmon.ru/index.php/forum/index</t>
  </si>
  <si>
    <t>http://www.finupr.kurganobl.ru/</t>
  </si>
  <si>
    <t>http://info.mfural.ru/ebudget/Menu/Page/1</t>
  </si>
  <si>
    <t>http://admtyumen.ru/ogv_ru/gov/administrative/finance_department/general_information/more.htm?id=10293778@cmsArticle</t>
  </si>
  <si>
    <t>https://vk.com/yamalfin</t>
  </si>
  <si>
    <t>https://minfin.bashkortostan.ru/</t>
  </si>
  <si>
    <t>http://www.pravitelstvorb.ru/ru/</t>
  </si>
  <si>
    <t>http://mari-el.gov.ru/government/Pages/main.aspx</t>
  </si>
  <si>
    <t>http://prav.tatarstan.ru/</t>
  </si>
  <si>
    <t>http://budget.cap.ru/Menu/Page/1</t>
  </si>
  <si>
    <t>http://обчр.рф/</t>
  </si>
  <si>
    <t>http://minfin09.ru/</t>
  </si>
  <si>
    <t>http://minfin.donland.ru:8088/</t>
  </si>
  <si>
    <t>http://donland.ru/; https://vk.com/board37680642</t>
  </si>
  <si>
    <t>http://volgafin.volganet.ru/</t>
  </si>
  <si>
    <t>https://minfin.astrobl.ru/node</t>
  </si>
  <si>
    <t xml:space="preserve">http://mf-ao.ru/ </t>
  </si>
  <si>
    <t>http://бюджеткубани.рф/</t>
  </si>
  <si>
    <t>http://minfin01-maykop.ru/Menu/Page/1</t>
  </si>
  <si>
    <t>http://www.adygheya.ru/</t>
  </si>
  <si>
    <t>http://minfin.gov-murman.ru/index.php</t>
  </si>
  <si>
    <t>http://www.belregion.ru/</t>
  </si>
  <si>
    <t>http://www.bryanskobl.ru/administration</t>
  </si>
  <si>
    <t>http://www.avo.ru/</t>
  </si>
  <si>
    <t>http://www.govvrn.ru/wps/portal/gov</t>
  </si>
  <si>
    <t>http://www.ivanovoobl.ru/</t>
  </si>
  <si>
    <t>http://www.admoblkaluga.ru/main/</t>
  </si>
  <si>
    <t>http://www.adm44.ru/index.aspx</t>
  </si>
  <si>
    <t>http://ufin48.ru/Menu/Page/1</t>
  </si>
  <si>
    <t>http://admlip.ru/</t>
  </si>
  <si>
    <t>http://budget.mosreg.ru/</t>
  </si>
  <si>
    <t>http://ryazangov.ru/</t>
  </si>
  <si>
    <t>Сайт администрации и (или) правительства региона</t>
  </si>
  <si>
    <t>http://www.admin-smolensk.ru/</t>
  </si>
  <si>
    <t>http://www.tambov.gov.ru/</t>
  </si>
  <si>
    <t>http://mosreg.ru/</t>
  </si>
  <si>
    <t>http://portal.tverfin.ru/portal/Menu/Page/1</t>
  </si>
  <si>
    <t>http://www.тверскаяобласть.рф/</t>
  </si>
  <si>
    <t>https://tularegion.ru/</t>
  </si>
  <si>
    <t>http://www.yarregion.ru/Government/zamestiteli.aspx</t>
  </si>
  <si>
    <t>https://www.mos.ru/</t>
  </si>
  <si>
    <t>http://admkrai.krasnodar.ru/</t>
  </si>
  <si>
    <t>https://www.astrobl.ru/</t>
  </si>
  <si>
    <t>http://www.volganet.ru/</t>
  </si>
  <si>
    <t>http://www.kchr.ru/</t>
  </si>
  <si>
    <t>http://www.stavregion.ru/</t>
  </si>
  <si>
    <t>http://www.orenburg-gov.ru/</t>
  </si>
  <si>
    <t>http://gov.cap.ru/</t>
  </si>
  <si>
    <t>http://gov.tuva.ru/</t>
  </si>
  <si>
    <t>http://irkobl.ru/</t>
  </si>
  <si>
    <t>http://www.omskportal.ru/ru/government.html</t>
  </si>
  <si>
    <t>http://mf.omskportal.ru/ru/RegionalPublicAuthorities/executivelist/MF.html</t>
  </si>
  <si>
    <t>https://sevastopol.gov.ru/goverment/podrazdeleniya/dept-fin/</t>
  </si>
  <si>
    <t>http://www.minfin74.ru/</t>
  </si>
  <si>
    <t>http://www.depfin.admhmao.ru/wps/portal/fin/home</t>
  </si>
  <si>
    <t>http://mari-el.gov.ru/minfin/Pages/main.aspx</t>
  </si>
  <si>
    <t>http://mfur.ru/</t>
  </si>
  <si>
    <t>http://minfin.kalmregion.ru/</t>
  </si>
  <si>
    <t>http://bryanskoblfin.ru/Page/Search?text=%D0%BE%D0%B1%D1%89%D0%B5%D1%81%D1%82%D0%B2%D0%B5%D0%BD%D0%BD%D1%8B%D0%B9+%D1%81%D0%BE%D0%B2%D0%B5%D1%82</t>
  </si>
  <si>
    <t>дата и место проведения заседания</t>
  </si>
  <si>
    <t>http://minfin.sakha.gov.ru/obschestvennyj-sovet-pri-ministerstve-finansov-rsja</t>
  </si>
  <si>
    <t>http://www.kamgov.ru/minfin/sostav-obsestvennogo-soveta-pri-ministerstve-finansov-kamcatskogo-kraa</t>
  </si>
  <si>
    <t>http://www.minfin-altai.ru/about/deyatelnost/public-council.php</t>
  </si>
  <si>
    <t>http://www.ofukem.ru/content/blogcategory/158/180/</t>
  </si>
  <si>
    <t>http://mf.omskportal.ru/ru/RegionalPublicAuthorities/executivelist/MF/obshsovet.html</t>
  </si>
  <si>
    <t>Нет, не проводились или сведения об этом не опубликованы</t>
  </si>
  <si>
    <t>http://www.minfin01-maykop.ru/Menu/Page/170</t>
  </si>
  <si>
    <t>http://www.minfinkubani.ru/about/advisory_bodies/public_council/index.php</t>
  </si>
  <si>
    <t>https://minfin.astrobl.ru/site-page/obshchestvennyy-sovet</t>
  </si>
  <si>
    <t>http://volgafin.volganet.ru/coordination/meeting/protocols/</t>
  </si>
  <si>
    <t>http://minfin.e-dag.ru/about/koordinatsionnye-i-soveshchatelnye-organy/</t>
  </si>
  <si>
    <t>http://minfin09.ru/category/load/%D0%B3%D0%BE%D1%81%D1%83%D0%B4%D0%B0%D1%80%D1%81%D1%82%D0%B2%D0%B5%D0%BD%D0%BD%D0%B0%D1%8F-%D0%B3%D1%80%D0%B0%D0%B6%D0%B4%D0%B0%D0%BD%D1%81%D0%BA%D0%B0%D1%8F-%D1%81%D0%BB%D1%83%D0%B6%D0%B1%D0%B0/%D0%BE%D0%B1%D1%89%D0%B5%D1%81%D1%82%D0%B2%D0%B5%D0%BD%D0%BD%D1%8B%D0%B9-%D1%81%D0%BE%D0%B2%D0%B5%D1%82/</t>
  </si>
  <si>
    <t>http://www.minfinchr.ru/obshchestvennyj-sovet-pri-ministerstve</t>
  </si>
  <si>
    <t>http://www.mfsk.ru/main/obschestv_sovet</t>
  </si>
  <si>
    <t>http://www.mfur.ru/activities/ob_sovet/</t>
  </si>
  <si>
    <t>http://www.minfin.kirov.ru/o-departamente-finansov/public_counciil/</t>
  </si>
  <si>
    <t>http://saratov.ifinmon.ru/index.php/byudzhet-dlya-grazhdan/obscestvennii-sovet/</t>
  </si>
  <si>
    <t>http://ufo.ulntc.ru/index.php?mgf=sovet&amp;slep=net</t>
  </si>
  <si>
    <t>http://minfin.karelia.ru/obcshestvennyj-sovet/</t>
  </si>
  <si>
    <t>http://df35.ru/index.php?option=com_content&amp;view=article&amp;id=3729%3A2015-05-19-11-36-48&amp;catid=125%3A2013-01-28-10-05-52</t>
  </si>
  <si>
    <t>Да, проводились, но итоговый документ (протокол) не отвечает требованиям</t>
  </si>
  <si>
    <t>http://minfin.rkomi.ru/</t>
  </si>
  <si>
    <t>http://dvinaland.ru/-fe6ekj8s</t>
  </si>
  <si>
    <t>http://novkfo.ru/</t>
  </si>
  <si>
    <t xml:space="preserve">http://dfei.adm-nao.ru/ </t>
  </si>
  <si>
    <t xml:space="preserve">http://www.minfin01-maykop.ru/Menu/Page/172 </t>
  </si>
  <si>
    <t>http://minfin.kalmregion.ru/index.php?option=com_content&amp;view=article&amp;id=46&amp;Itemid=46</t>
  </si>
  <si>
    <t>http://volgafin.volganet.ru/current-activity/cooperation/results/</t>
  </si>
  <si>
    <t>http://www.minfin34.ru/</t>
  </si>
  <si>
    <t>http://www.minfin.donland.ru/pages/s/51</t>
  </si>
  <si>
    <t>http://minfin.e-dag.ru/feed/</t>
  </si>
  <si>
    <t xml:space="preserve">http://pravitelstvo.kbr.ru/oigv/minfin/press_sluzhba/anonsy.php </t>
  </si>
  <si>
    <t>http://www.minfinchr.ru/otkrytyj-byudzhet</t>
  </si>
  <si>
    <t>https://minfin.bashkortostan.ru/activity/18373/</t>
  </si>
  <si>
    <t>http://minfin.tatarstan.ru/rus/pressa.htm</t>
  </si>
  <si>
    <t xml:space="preserve">http://www.mfur.ru/activities/obshest_obsuzhdenie/ </t>
  </si>
  <si>
    <t>http://budget.cap.ru/Menu/Page/176</t>
  </si>
  <si>
    <t>http://mfin.permkrai.ru/news/1081</t>
  </si>
  <si>
    <t>http://r-19.ru/authorities/ministry-of-finance-of-the-republic-of-khakassia/common/</t>
  </si>
  <si>
    <t xml:space="preserve">http://minfin.krskstate.ru/ </t>
  </si>
  <si>
    <t>http://gfu.ru/news/</t>
  </si>
  <si>
    <t>http://mfnsonso2.nso.ru/deyatelnost/Pages/default.aspx</t>
  </si>
  <si>
    <t>http://www.findep.org/posts/novosti-departamenta/</t>
  </si>
  <si>
    <t>http://minfin.sakha.gov.ru/#</t>
  </si>
  <si>
    <t>http://minfin.khabkrai.ru/portal/Show/Category/102?ItemId=482</t>
  </si>
  <si>
    <t>http://minfin.rk.gov.ru/rus/info.php?id=624437</t>
  </si>
  <si>
    <t>Не отвечает требованиям</t>
  </si>
  <si>
    <t xml:space="preserve">1)      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</si>
  <si>
    <t>2)      Заблаговременно на портале (сайте), где публикуются бюджетные данные, опубликована или доступна с этого портала (сайта) по ссылке информация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Если в составе опубликованной информации часть сведений отсутствует, оценка показателя принимает значение 0 баллов.</t>
  </si>
  <si>
    <t xml:space="preserve">3)      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t>
  </si>
  <si>
    <t xml:space="preserve">4)      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</si>
  <si>
    <t xml:space="preserve">5)      В составе итогового документа (протокола), принятого по результатам общественного обсуждения, как минимум, содержатся следующие сведения: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 </t>
  </si>
  <si>
    <t>Участники обсуждения</t>
  </si>
  <si>
    <t>http://minfin.49gov.ru/depart/coordinating/; http://minfin.49gov.ru/documents/?doc_type=11</t>
  </si>
  <si>
    <t>http://fin22.ru/opinion/</t>
  </si>
  <si>
    <t>http://finance.pskov.ru/obshchestvennoe-obsuzhdenie-proektov-npa</t>
  </si>
  <si>
    <t>http://www.finupr.kurganobl.ru/index.php?test=obs</t>
  </si>
  <si>
    <t>Наименование субъекта Российской Федерации</t>
  </si>
  <si>
    <t>Место по РФ</t>
  </si>
  <si>
    <t>Место по федеральному округу</t>
  </si>
  <si>
    <t>Единица измерения</t>
  </si>
  <si>
    <t>место</t>
  </si>
  <si>
    <t>баллов</t>
  </si>
  <si>
    <t>г. Севастополь</t>
  </si>
  <si>
    <t>Максимальное количество баллов</t>
  </si>
  <si>
    <t>%</t>
  </si>
  <si>
    <t>Общественное участие (II квартал 2016 года)</t>
  </si>
  <si>
    <t>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государственными финансами, а также их востребованность или использование гражданами по итогам работы за II квартал 2016 года.</t>
  </si>
  <si>
    <t>8.2</t>
  </si>
  <si>
    <t>8.3</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</si>
  <si>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</si>
  <si>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</si>
  <si>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</si>
  <si>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8.4</t>
  </si>
  <si>
    <t>Для оценки показателя требуется систематическое (как минимум, один информационный повод в месяц) распространение информации о бюджете в период с 01.04.2016 г. по 30.06.2016 г. хотя бы в одной социальной сети. Предоставленной возможности поделиться ссылкой в социальных сетях недостаточно для оценки показателя.</t>
  </si>
  <si>
    <t>8.5</t>
  </si>
  <si>
    <t>8.6</t>
  </si>
  <si>
    <t>Исходные данные и оценка показателя "8.2. Проводились ли в II квартале 2016 года органами государственной власти субъекта РФ опросы общественного мнения по бюджетной тематике в он-лайн режиме?"</t>
  </si>
  <si>
    <t>Оценка показателя 8.2</t>
  </si>
  <si>
    <t>Исходные данные и оценка показателя "8.3.Организована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во II квартале 2016 года?</t>
  </si>
  <si>
    <t>Оценка показателя 8.3</t>
  </si>
  <si>
    <t>Оценка показателя 8.4</t>
  </si>
  <si>
    <t>Исходные данные и оценка показателя "Проводились ли в II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</si>
  <si>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Оценка показателя 8.5</t>
  </si>
  <si>
    <t>Исходные данные и оценка показателя "Проводилось ли в 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</si>
  <si>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Информации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 должен быть опубликован не позднее 10 рабочих дней после проведения общественного обсуждения.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</si>
  <si>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</si>
  <si>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t>Оценка показателя 8.6</t>
  </si>
  <si>
    <t>Дата проведения публичных слушаний</t>
  </si>
  <si>
    <t>Детализация сведений, содержащихся в информационном сообщении</t>
  </si>
  <si>
    <t>Оценка показателя 8.1</t>
  </si>
  <si>
    <t>Нет, не опубликовано или не отвечает требованиям</t>
  </si>
  <si>
    <t>Наименование субъекта              Российской Федерации</t>
  </si>
  <si>
    <t>Да, опубликовано и содержит информацию о том, где можно ознакомиться с проектом закона об исполнении бюджета за 2015 год</t>
  </si>
  <si>
    <t>Да, опубликовано, но не содержит информацию о том, где можно ознакомиться с проектом закона об исполнении бюджета за 2015 год</t>
  </si>
  <si>
    <t>Рейтинг субъектов Российской Федерации по разделу 8 "Общественное участие (II квартал 2016 года)"</t>
  </si>
  <si>
    <t>Исходные данные и оценка показателя 8.1 "Опубликовано ли информационное сообщение для граждан о проведении публичных слушаний по годовому отчету об исполнении бюджета за 2015 год?"</t>
  </si>
  <si>
    <t>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t>
  </si>
  <si>
    <t xml:space="preserve">Если публичные слушания проводятся в заочной форме или если доступ для участия граждан в публичных слушаниях ограничен, оценка показателя принимает значение 0 баллов. </t>
  </si>
  <si>
    <t xml:space="preserve">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t>
  </si>
  <si>
    <t xml:space="preserve">Если информационное сообщение отсутствует на портале (сайте) организатора публичных слушаний, оценка показателя принимает значение 0 баллов. </t>
  </si>
  <si>
    <t xml:space="preserve">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а также  порядок их проведения и определения результатов. </t>
  </si>
  <si>
    <t xml:space="preserve">Если указанные сведения представлены частично, оценка показателя принимает значение 0 баллов. </t>
  </si>
  <si>
    <t>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субъекта РФ, предназначенном для публикации бюджетных данных.</t>
  </si>
  <si>
    <t>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Данное требование не исключает иных случаев применения понижающего коэффициента за затрудненный поиск.</t>
  </si>
  <si>
    <t xml:space="preserve">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закона субъекта РФ об исполнении бюджета за 2015 год. </t>
  </si>
  <si>
    <t>Указанная ссылка (адрес) учитывается только в случае, если по ней действительно опубликован проект закона субъекта РФ об исполнении бюджета за 2015 год.</t>
  </si>
  <si>
    <t>Информационное сообщение о проведении публичных слушаний по годовому отчету должно быть опубликовано не ранее чем за месяц и не менее, чем за 5 рабочих дней до дня проведения публичных слушаний.</t>
  </si>
  <si>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t>
  </si>
  <si>
    <t>В случае, если информационное сообщение о проведении публичных слушаний опубликовано в день их проведения или позднее, оценка показателя принимает значение 0 баллов</t>
  </si>
  <si>
    <t>Если на момент проведения мониторинга информационное сообщение не обнаружено, оценка показателя принимает значение 0 баллов.</t>
  </si>
  <si>
    <t>Итого баллов по разделу 8</t>
  </si>
  <si>
    <t>% от максимального количества баллов по разделу 8</t>
  </si>
  <si>
    <t xml:space="preserve">Опубликовано ли информационное сообщение для граждан о проведении публичных слушаний по годовому отчету об исполнении бюджета за 2015 год? </t>
  </si>
  <si>
    <t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Если публичные слушания проводятся в заочной форме или если доступ для участия граждан в публичных слушаниях ограничен, оценка показателя принимает значение 0 баллов. </t>
  </si>
  <si>
    <t xml:space="preserve">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а также  порядок их проведения и определения результатов. Если указанные сведения представлены частично, оценка показателя принимает значение 0 баллов. </t>
  </si>
  <si>
    <t>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субъекта РФ,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Данное требование не исключает иных случаев применения понижающего коэффициента за затрудненный поиск.</t>
  </si>
  <si>
    <t>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закона субъекта РФ об исполнении бюджета за 2015 год. Указанная ссылка (адрес) учитывается только в случае, если по ней действительно опубликован проект закона субъекта РФ об исполнении бюджета за 2015 год.</t>
  </si>
  <si>
    <t>Информационное сообщение о проведении публичных слушаний по годовому отчету должно быть опубликовано не ранее чем за месяц и не менее, чем за 5 рабочих дней до дня проведения публичных слушаний.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В случае, если информационное сообщение о проведении публичных слушаний опубликовано в день их проведения или позднее, оценка показателя принимает значение 0 баллов. Если на момент проведения мониторинга информационное сообщение не обнаружено, оценка показателя принимает значение 0 баллов.</t>
  </si>
  <si>
    <t>8.1</t>
  </si>
  <si>
    <r>
      <t xml:space="preserve">Проводились ли во II квартале 2016 года органами государственной власти субъекта РФ </t>
    </r>
    <r>
      <rPr>
        <sz val="9"/>
        <color indexed="8"/>
        <rFont val="Times New Roman"/>
        <family val="1"/>
      </rPr>
      <t>опросы общественного мнения по бюджетной тематике в он-лайн режиме?</t>
    </r>
  </si>
  <si>
    <r>
      <t>-</t>
    </r>
    <r>
      <rPr>
        <sz val="7"/>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</si>
  <si>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7"/>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</si>
  <si>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</si>
  <si>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7"/>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</si>
  <si>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</si>
  <si>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7"/>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</si>
  <si>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7"/>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</si>
  <si>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7"/>
        <color indexed="8"/>
        <rFont val="Times New Roman"/>
        <family val="1"/>
      </rPr>
      <t xml:space="preserve">      </t>
    </r>
    <r>
      <rPr>
        <i/>
        <sz val="9"/>
        <color indexed="8"/>
        <rFont val="Times New Roman"/>
        <family val="1"/>
      </rPr>
      <t>опрос завершен в период с 01.04.2016 г. по 30.06.2016 г.;</t>
    </r>
  </si>
  <si>
    <r>
      <t>6)</t>
    </r>
    <r>
      <rPr>
        <i/>
        <sz val="7"/>
        <color indexed="8"/>
        <rFont val="Times New Roman"/>
        <family val="1"/>
      </rPr>
      <t xml:space="preserve">      </t>
    </r>
    <r>
      <rPr>
        <i/>
        <sz val="9"/>
        <color indexed="8"/>
        <rFont val="Times New Roman"/>
        <family val="1"/>
      </rPr>
      <t>число участников опроса составило не менее 100 человек.</t>
    </r>
  </si>
  <si>
    <t>Да, в опросе приняли участие от 100 до 400 человек</t>
  </si>
  <si>
    <t>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во II квартале 2016 года?</t>
  </si>
  <si>
    <r>
      <t>-</t>
    </r>
    <r>
      <rPr>
        <sz val="7"/>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</si>
  <si>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</si>
  <si>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7"/>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</si>
  <si>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7"/>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</si>
  <si>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</si>
  <si>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7"/>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01.04.2016 г. по 30.06.2016 г. </t>
    </r>
  </si>
  <si>
    <t>Использовались ли во II квартале 2016 года финансовыми органами субъекта РФ социальные сети для распространения информации о бюджете?</t>
  </si>
  <si>
    <t>Проводились ли во II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</si>
  <si>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r>
      <t>-</t>
    </r>
    <r>
      <rPr>
        <sz val="7"/>
        <color indexed="8"/>
        <rFont val="Times New Roman"/>
        <family val="1"/>
      </rPr>
      <t xml:space="preserve">   </t>
    </r>
    <r>
      <rPr>
        <i/>
        <sz val="9"/>
        <color indexed="8"/>
        <rFont val="Times New Roman"/>
        <family val="1"/>
      </rPr>
      <t>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r>
  </si>
  <si>
    <r>
      <t>-</t>
    </r>
    <r>
      <rPr>
        <sz val="7"/>
        <color indexed="8"/>
        <rFont val="Times New Roman"/>
        <family val="1"/>
      </rPr>
      <t xml:space="preserve">   </t>
    </r>
    <r>
      <rPr>
        <i/>
        <sz val="9"/>
        <color indexed="8"/>
        <rFont val="Times New Roman"/>
        <family val="1"/>
      </rPr>
      <t>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r>
  </si>
  <si>
    <r>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t>
    </r>
    <r>
      <rPr>
        <sz val="9"/>
        <color indexed="8"/>
        <rFont val="Times New Roman"/>
        <family val="1"/>
      </rPr>
      <t xml:space="preserve"> </t>
    </r>
    <r>
      <rPr>
        <i/>
        <sz val="9"/>
        <color indexed="8"/>
        <rFont val="Times New Roman"/>
        <family val="1"/>
      </rPr>
      <t>документ не обнаружен, оценка показателя принимает значение 0 баллов.</t>
    </r>
  </si>
  <si>
    <t>Проводилось ли во 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</si>
  <si>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r>
      <t>1)</t>
    </r>
    <r>
      <rPr>
        <i/>
        <sz val="7"/>
        <color indexed="8"/>
        <rFont val="Times New Roman"/>
        <family val="1"/>
      </rPr>
      <t xml:space="preserve">     </t>
    </r>
    <r>
      <rPr>
        <i/>
        <sz val="9"/>
        <color indexed="8"/>
        <rFont val="Times New Roman"/>
        <family val="1"/>
      </rPr>
      <t xml:space="preserve">На общественное обсуждение вынесен вопрос по бюджетной тематике, то есть он должен иметь непосредственное отношение к бюджету, бюджетной системе или бюджетному процессу. </t>
    </r>
  </si>
  <si>
    <r>
      <t>2)</t>
    </r>
    <r>
      <rPr>
        <i/>
        <sz val="7"/>
        <color indexed="8"/>
        <rFont val="Times New Roman"/>
        <family val="1"/>
      </rPr>
      <t xml:space="preserve">     </t>
    </r>
    <r>
      <rPr>
        <i/>
        <sz val="9"/>
        <color indexed="8"/>
        <rFont val="Times New Roman"/>
        <family val="1"/>
      </rPr>
      <t>Заблаговременно опубликована информации о проведении общественного обсуждения, в составе которой содержатся сведения о вопросе, выносимом на общественное обсуждение, сроке, порядке его проведения и определения его результатов на портале (сайте), где публикуются бюджетные данные (или доступна с этого портала (сайта) по ссылке). Если в составе опубликованной информации часть сведений отсутствует, оценка показателя принимает значение 0 баллов.</t>
    </r>
  </si>
  <si>
    <r>
      <t>3)</t>
    </r>
    <r>
      <rPr>
        <i/>
        <sz val="7"/>
        <color indexed="8"/>
        <rFont val="Times New Roman"/>
        <family val="1"/>
      </rPr>
      <t xml:space="preserve">     </t>
    </r>
    <r>
      <rPr>
        <i/>
        <sz val="9"/>
        <color indexed="8"/>
        <rFont val="Times New Roman"/>
        <family val="1"/>
      </rPr>
      <t>Общественное обсуждение проводится с привлечением к участию в нем представителей различных профессиональных и социальных групп, в том числе лиц, права и законные интересы которых затрагивает или может затронуть решение, проект которого выносится на общественное обсуждение. Если общественное обсуждение не состоялось (в том числе если в нем не принял участие ни одни человек), оценка показателя принимает значение 0 баллов.</t>
    </r>
  </si>
  <si>
    <r>
      <t>4)</t>
    </r>
    <r>
      <rPr>
        <i/>
        <sz val="7"/>
        <color indexed="8"/>
        <rFont val="Times New Roman"/>
        <family val="1"/>
      </rPr>
      <t xml:space="preserve">     </t>
    </r>
    <r>
      <rPr>
        <i/>
        <sz val="9"/>
        <color indexed="8"/>
        <rFont val="Times New Roman"/>
        <family val="1"/>
      </rPr>
      <t xml:space="preserve">По результатам общественного обсуждения принят и опубликован на сайте, где публикуются бюджетные данные (или доступен по ссылке с указанного сайта), итоговый документ (протокол). </t>
    </r>
  </si>
  <si>
    <r>
      <t>5)</t>
    </r>
    <r>
      <rPr>
        <i/>
        <sz val="7"/>
        <color indexed="8"/>
        <rFont val="Times New Roman"/>
        <family val="1"/>
      </rPr>
      <t xml:space="preserve">     </t>
    </r>
    <r>
      <rPr>
        <i/>
        <sz val="9"/>
        <color indexed="8"/>
        <rFont val="Times New Roman"/>
        <family val="1"/>
      </rPr>
      <t>В составе итогового документа (протокола), принятого по результатам общественного обсуждения, как минимум, содержатся следующие сведения:</t>
    </r>
    <r>
      <rPr>
        <i/>
        <sz val="9"/>
        <color indexed="8"/>
        <rFont val="Times New Roman"/>
        <family val="1"/>
      </rPr>
      <t xml:space="preserve"> а) дата, место и форма проведения общественного обсуждения; б) вопрос, выносимый на общественное обсуждение; в) принятые по итогам общественного обсуждениях решения; г) должность, фамилия и инициалы лица, подписавшего документ. Если в составе итогового документа (протокола) часть указанных сведений отсутствует, оценка показателя принимает значение 0 баллов. Рекомендуется публиковать итоговый документ (протокол), принятый по результатам общественного обсуждения, в графическом формате.</t>
    </r>
    <r>
      <rPr>
        <i/>
        <sz val="9"/>
        <color indexed="8"/>
        <rFont val="Times New Roman"/>
        <family val="1"/>
      </rPr>
      <t xml:space="preserve"> </t>
    </r>
  </si>
  <si>
    <r>
      <t>Информация о проведении общественного обсуждения должна быть опубликована не ранее чем за месяц и не менее, чем за 5 рабочих дней до дня проведения общественного обсуждения. Итоговый документ (протокол), принятый по результатам общественного обсуждения,</t>
    </r>
    <r>
      <rPr>
        <i/>
        <sz val="9"/>
        <color indexed="8"/>
        <rFont val="Times New Roman"/>
        <family val="1"/>
      </rPr>
      <t xml:space="preserve"> должен быть опубликован не позднее 10 рабочих дней после проведения общественного обсуждения. </t>
    </r>
    <r>
      <rPr>
        <i/>
        <sz val="9"/>
        <color indexed="8"/>
        <rFont val="Times New Roman"/>
        <family val="1"/>
      </rPr>
      <t>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 итоговый документ (протокол), принятый по результатам общественного обсуждения не обнаружен, оценка показателя принимает значение 0 баллов.</t>
    </r>
  </si>
  <si>
    <t>В целях оценки показателя не учитываются публичные слушания по проекту бюджета и годовому отчету, общественное обсуждение Основных направлений бюджетной и налоговой политики на 2017 год и плановый период 2018 и 2019 годов или проекта указанного документа, а также заседания Общественного совета, созданного при финансовом или ином исполнительном органе субъекта Российской Федерации.</t>
  </si>
  <si>
    <t>Комментарий к оценке показателя и применению понижающих коэффициентов</t>
  </si>
  <si>
    <t>Ссылка на источник данных (сайт финансового органа)</t>
  </si>
  <si>
    <t>Ссылка на источник данных (специализированный портал для публикации бюджетных данных для граждан)</t>
  </si>
  <si>
    <t>К2 затрудненный поиск</t>
  </si>
  <si>
    <t xml:space="preserve">К3 несоблюдение сроков </t>
  </si>
  <si>
    <t>Соответствие мероприятия требованиям статьи 25 Федерального закона №212-ФЗ от 21.07.2014 г.</t>
  </si>
  <si>
    <t>сайт законодательного органа субъекта РФ</t>
  </si>
  <si>
    <t>сайт высшего исполнительного органа субъекта РФ</t>
  </si>
  <si>
    <t>сайт финансового органа субъекта РФ</t>
  </si>
  <si>
    <t>специализированный портал для публикации бюджетных данных для граждан</t>
  </si>
  <si>
    <r>
      <t>-</t>
    </r>
    <r>
      <rPr>
        <sz val="9"/>
        <color indexed="8"/>
        <rFont val="Times New Roman"/>
        <family val="1"/>
      </rPr>
      <t xml:space="preserve">   </t>
    </r>
    <r>
      <rPr>
        <i/>
        <sz val="9"/>
        <color indexed="8"/>
        <rFont val="Times New Roman"/>
        <family val="1"/>
      </rPr>
      <t>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</si>
  <si>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официальном портале (сайте) исполнительных органов государственной власти субъекта РФ, на котором организована работа форума по различным тематическим направлениям, - в случае, если сведения об организации работы такого форума содержатся на портале (сайте) субъекта РФ, предназначенном для публикации бюджетных данных, и бюджетная тематика выделена в отдельный раздел (тему).</t>
    </r>
  </si>
  <si>
    <r>
      <t>1)</t>
    </r>
    <r>
      <rPr>
        <i/>
        <sz val="9"/>
        <color indexed="8"/>
        <rFont val="Times New Roman"/>
        <family val="1"/>
      </rPr>
      <t xml:space="preserve">      </t>
    </r>
    <r>
      <rPr>
        <i/>
        <sz val="9"/>
        <color indexed="8"/>
        <rFont val="Times New Roman"/>
        <family val="1"/>
      </rPr>
      <t>указана дата (день, месяц, год), когда был задан вопрос (дан комментарий) гражданином;</t>
    </r>
  </si>
  <si>
    <r>
      <t>2)</t>
    </r>
    <r>
      <rPr>
        <i/>
        <sz val="9"/>
        <color indexed="8"/>
        <rFont val="Times New Roman"/>
        <family val="1"/>
      </rPr>
      <t xml:space="preserve">      </t>
    </r>
    <r>
      <rPr>
        <i/>
        <sz val="9"/>
        <color indexed="8"/>
        <rFont val="Times New Roman"/>
        <family val="1"/>
      </rPr>
      <t>указана дата (день, месяц, год) ответа на заданный вопрос представителя органа государственной власти субъекта РФ;</t>
    </r>
  </si>
  <si>
    <r>
      <t>3)</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течение 10 рабочих дней; </t>
    </r>
  </si>
  <si>
    <r>
      <t>4)</t>
    </r>
    <r>
      <rPr>
        <i/>
        <sz val="9"/>
        <color indexed="8"/>
        <rFont val="Times New Roman"/>
        <family val="1"/>
      </rPr>
      <t xml:space="preserve">      </t>
    </r>
    <r>
      <rPr>
        <i/>
        <sz val="9"/>
        <color indexed="8"/>
        <rFont val="Times New Roman"/>
        <family val="1"/>
      </rPr>
      <t xml:space="preserve">ответ на заданный вопрос (комментарий) представителем органа государственной власти субъекта РФ дан в период с 01.04.2016 г. по 30.06.2016 г. </t>
    </r>
  </si>
  <si>
    <r>
      <t>-</t>
    </r>
    <r>
      <rPr>
        <sz val="9"/>
        <color indexed="8"/>
        <rFont val="Times New Roman"/>
        <family val="1"/>
      </rPr>
      <t xml:space="preserve">   </t>
    </r>
    <r>
      <rPr>
        <i/>
        <sz val="9"/>
        <color indexed="8"/>
        <rFont val="Times New Roman"/>
        <family val="1"/>
      </rPr>
      <t xml:space="preserve">на порталах (сайтах) субъектов РФ, предназначенных для публикации бюджетных данных; </t>
    </r>
  </si>
  <si>
    <r>
      <t>-</t>
    </r>
    <r>
      <rPr>
        <sz val="9"/>
        <color indexed="8"/>
        <rFont val="Times New Roman"/>
        <family val="1"/>
      </rPr>
      <t xml:space="preserve">   </t>
    </r>
    <r>
      <rPr>
        <i/>
        <sz val="9"/>
        <color indexed="8"/>
        <rFont val="Times New Roman"/>
        <family val="1"/>
      </rPr>
      <t>на иных порталах (сайтах) органов государственной власти субъектов РФ, включая специализированные портала (сайты), созданные для проведения опросов, – в случае, если сведения о проведении опроса содержатся на портале (сайте) субъекта РФ, предназначенном для публикации бюджетных данных;</t>
    </r>
  </si>
  <si>
    <r>
      <t>-</t>
    </r>
    <r>
      <rPr>
        <sz val="9"/>
        <color indexed="8"/>
        <rFont val="Times New Roman"/>
        <family val="1"/>
      </rPr>
      <t xml:space="preserve">   </t>
    </r>
    <r>
      <rPr>
        <i/>
        <sz val="9"/>
        <color indexed="8"/>
        <rFont val="Times New Roman"/>
        <family val="1"/>
      </rPr>
      <t>на странице финансового органа в социальных сетях -  в случае, если сведения о проведении опроса содержатся на портале (сайте) субъекта РФ, предназначенном для публикации бюджетных данных.</t>
    </r>
  </si>
  <si>
    <r>
      <t>1)</t>
    </r>
    <r>
      <rPr>
        <i/>
        <sz val="9"/>
        <color indexed="8"/>
        <rFont val="Times New Roman"/>
        <family val="1"/>
      </rPr>
      <t xml:space="preserve">      </t>
    </r>
    <r>
      <rPr>
        <i/>
        <sz val="9"/>
        <color indexed="8"/>
        <rFont val="Times New Roman"/>
        <family val="1"/>
      </rPr>
      <t xml:space="preserve">опрос проводится по бюджетной тематике, то есть он должен иметь непосредственное отношение к бюджету, бюджетной системе  или бюджетному процессу; </t>
    </r>
  </si>
  <si>
    <r>
      <t>2)</t>
    </r>
    <r>
      <rPr>
        <i/>
        <sz val="9"/>
        <color indexed="8"/>
        <rFont val="Times New Roman"/>
        <family val="1"/>
      </rPr>
      <t xml:space="preserve">      </t>
    </r>
    <r>
      <rPr>
        <i/>
        <sz val="9"/>
        <color indexed="8"/>
        <rFont val="Times New Roman"/>
        <family val="1"/>
      </rPr>
      <t>с момента начала проведения опроса указаны дата начала его проведения и дата окончания его проведения (в том числе день, месяц и год);</t>
    </r>
  </si>
  <si>
    <r>
      <t>3)</t>
    </r>
    <r>
      <rPr>
        <i/>
        <sz val="9"/>
        <color indexed="8"/>
        <rFont val="Times New Roman"/>
        <family val="1"/>
      </rPr>
      <t xml:space="preserve">      </t>
    </r>
    <r>
      <rPr>
        <i/>
        <sz val="9"/>
        <color indexed="8"/>
        <rFont val="Times New Roman"/>
        <family val="1"/>
      </rPr>
      <t>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t>
    </r>
  </si>
  <si>
    <r>
      <t>4)</t>
    </r>
    <r>
      <rPr>
        <i/>
        <sz val="9"/>
        <color indexed="8"/>
        <rFont val="Times New Roman"/>
        <family val="1"/>
      </rPr>
      <t xml:space="preserve">      </t>
    </r>
    <r>
      <rPr>
        <i/>
        <sz val="9"/>
        <color indexed="8"/>
        <rFont val="Times New Roman"/>
        <family val="1"/>
      </rPr>
      <t>к результатам опроса обеспечен доступ неограниченное количество раз для любого человека, который один раз ответил на вопросы;</t>
    </r>
  </si>
  <si>
    <r>
      <t>5)</t>
    </r>
    <r>
      <rPr>
        <i/>
        <sz val="9"/>
        <color indexed="8"/>
        <rFont val="Times New Roman"/>
        <family val="1"/>
      </rPr>
      <t xml:space="preserve">      </t>
    </r>
    <r>
      <rPr>
        <i/>
        <sz val="9"/>
        <color indexed="8"/>
        <rFont val="Times New Roman"/>
        <family val="1"/>
      </rPr>
      <t>опрос завершен в период с 01.04.2016 г. по 30.06.2016 г.;</t>
    </r>
  </si>
  <si>
    <r>
      <t>6)</t>
    </r>
    <r>
      <rPr>
        <i/>
        <sz val="9"/>
        <color indexed="8"/>
        <rFont val="Times New Roman"/>
        <family val="1"/>
      </rPr>
      <t xml:space="preserve">      </t>
    </r>
    <r>
      <rPr>
        <i/>
        <sz val="9"/>
        <color indexed="8"/>
        <rFont val="Times New Roman"/>
        <family val="1"/>
      </rPr>
      <t>число участников опроса составило не менее 100 человек.</t>
    </r>
  </si>
  <si>
    <t>-   работа координационных или совещательных органов, созданных органами государственной власти субъектов РФ, таких как коллегии, научно-методические советы и т.п.;</t>
  </si>
  <si>
    <t>-   участие членов Общественного совета, созданного при финансовом органе субъекта РФ, в работе координационных или совещательных органов, созданных органами государственной власти, или в мероприятиях, организованных органами государственной власти.</t>
  </si>
  <si>
    <t>Итоговый документ (протокол), принятый по результатам заседания Общественного совета, должен быть опубликован в течение 10 рабочих дней после дня заседания Общественного совета и сохраняться, как минимум, в течение календарного года.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 Если в течение 10 рабочих дней после завершения II квартала 2016 года документ не обнаружен, оценка показателя принимает значение 0 баллов.</t>
  </si>
  <si>
    <t>Справочно: количество проведенных заседаний во II квартале 2016 года</t>
  </si>
  <si>
    <t>К3 несоблюдение сроков</t>
  </si>
  <si>
    <t>8.1. Опубликовано ли информационное сообщение для граждан о проведении публичных слушаний по годовому отчету об исполнении бюджета за 2015 год?</t>
  </si>
  <si>
    <t>8.2. Проводились ли во II квартале 2016 года органами государственной власти субъекта РФ опросы общественного мнения по бюджетной тематике в он-лайн режиме?</t>
  </si>
  <si>
    <t>8.3. Организована ли органами государственной власти субъекта РФ работа форума по бюджетной тематике и насколько активно граждане использовали предоставленную возможность во II квартале 2016 года?</t>
  </si>
  <si>
    <t>8.4. Использовались ли во II квартале 2016 года финансовыми органами субъекта РФ социальные сети для распространения информации о бюджете?</t>
  </si>
  <si>
    <t>8.5. Проводились ли во II квартале 2016 года заседания Общественного совета, созданного при финансовом органе субъекта РФ (далее – Общественный совет), и опубликованы ли итоговые документы (протоколы) этих заседаний?</t>
  </si>
  <si>
    <t>8.6.Проводилось ли в II квартале 2016 года органами государственной власти субъекта РФ публично и открыто общественное обсуждение бюджетных вопросов или проектов решений органов государственной власти субъекта РФ по бюджетным вопросам и опубликованы ли результаты такого обсуждения?</t>
  </si>
  <si>
    <t xml:space="preserve">Дата проведения оценки: </t>
  </si>
  <si>
    <t>https://www.facebook.com/beldepfinru</t>
  </si>
  <si>
    <t>Да</t>
  </si>
  <si>
    <t>http://dtf.avo.ru/index.php?option=com_content&amp;view=article&amp;id=284:-15-2016-&amp;catid=55:2012-04-23-12-52-11&amp;Itemid=106</t>
  </si>
  <si>
    <t>Финансовый орган</t>
  </si>
  <si>
    <t>Соблюдены</t>
  </si>
  <si>
    <t>Очная</t>
  </si>
  <si>
    <t>http://www.gfu.vrn.ru/news/05_16/?vw=1172</t>
  </si>
  <si>
    <t>Заочная форма</t>
  </si>
  <si>
    <t>http://vk.com/public53994894</t>
  </si>
  <si>
    <t>http://orel-region.ru/index.php?head=20&amp;part=25&amp;in=15</t>
  </si>
  <si>
    <t>https://twitter.com/minfinrk</t>
  </si>
  <si>
    <t>http://finance.pskov.ru/ob-upravlenii</t>
  </si>
  <si>
    <t>https://vk.com/public122466826</t>
  </si>
  <si>
    <t>https://twitter.com/Fin_34</t>
  </si>
  <si>
    <t>Нет</t>
  </si>
  <si>
    <t>Instagram 707</t>
  </si>
  <si>
    <t>Instagram 131</t>
  </si>
  <si>
    <t>https://vk.com/id354519452</t>
  </si>
  <si>
    <t>http://www.minfintuva.ru/old/index.php/o-ministerstve</t>
  </si>
  <si>
    <t>http://minfin.rk.gov.ru/rus/contact_information.htm</t>
  </si>
  <si>
    <t>https://twitter.com/Depfin_HMAO86</t>
  </si>
  <si>
    <t>http://www.depfin.admhmao.ru/</t>
  </si>
  <si>
    <t>http://beldepfin.ru/forums/%D1%84%D0%BE%D1%80%D1%83%D0%BC/%D0%BE%D1%81%D0%BD%D0%BE%D0%B2%D0%BD%D0%BE%D0%B9-%D1%80%D0%B0%D0%B7%D0%B4%D0%B5%D0%BB/</t>
  </si>
  <si>
    <t>Сайт финоргана</t>
  </si>
  <si>
    <t>http://vopros-otvet.avo.ru/viewforum.php?id=28</t>
  </si>
  <si>
    <t>Специализированная площадка</t>
  </si>
  <si>
    <t>http://narodportal.ru/idea/</t>
  </si>
  <si>
    <t>http://mosreg.ifinmon.ru/blog/portfolio-item/forum/</t>
  </si>
  <si>
    <t>Портал "Открытый бюджет"</t>
  </si>
  <si>
    <t>http://finapp.tambov.gov.ru/forum/index.php</t>
  </si>
  <si>
    <t>http://openregion.gov-murman.ru/ideas/</t>
  </si>
  <si>
    <t>http://portal.novkfo.ru/mvcforum/</t>
  </si>
  <si>
    <t>http://minfinkubani.ru/communication/forum/</t>
  </si>
  <si>
    <t>http://mf-ao.ru/forum/</t>
  </si>
  <si>
    <t>http://minfin09.ru/%D1%84%D0%BE%D1%80%D1%83%D0%BC/</t>
  </si>
  <si>
    <t xml:space="preserve">Да </t>
  </si>
  <si>
    <t>http://chechnya.ifinmon.ru/index.php/forum/index</t>
  </si>
  <si>
    <t>Сайт "бюджет для граждан"</t>
  </si>
  <si>
    <t>http://openbudsk.ru/folder/forum1/</t>
  </si>
  <si>
    <t>Сайты финоргана, "Открытый бюджет"</t>
  </si>
  <si>
    <t>https://minfin.bashkortostan.ru/forum/</t>
  </si>
  <si>
    <t>http://www.mfur.ru/forum/</t>
  </si>
  <si>
    <t>http://mfforum.cap.ru/</t>
  </si>
  <si>
    <t>Сайт "Бюджет для граждан"</t>
  </si>
  <si>
    <t>http://minfin.orb.ru/</t>
  </si>
  <si>
    <t>Сайт "Открытый бюджет"</t>
  </si>
  <si>
    <t>http://saratov.ifinmon.ru/index.php/forum/index</t>
  </si>
  <si>
    <t>http://ufo.ulntc.ru/fr/</t>
  </si>
  <si>
    <t>http://openbudget.gfu.ru/spravochnaya-informatsiya/forum/</t>
  </si>
  <si>
    <t>http://primorsky.ru/forum/</t>
  </si>
  <si>
    <t>Сайт Администрации</t>
  </si>
  <si>
    <t>http://iis.minfin.49gov.ru/forum/</t>
  </si>
  <si>
    <t>http://openbudget.sakhminfin.ru/forum/</t>
  </si>
  <si>
    <t>http://www.ob.sev.gov.ru/forum/index</t>
  </si>
  <si>
    <t>В период с 01.04.2016 по 30.06.2016 обсуждения нет</t>
  </si>
  <si>
    <t>http://minfin01-maykop.ru/mvcforum</t>
  </si>
  <si>
    <t>http://www.minfin34.ru/forum/</t>
  </si>
  <si>
    <t>http://pravitelstvo.kbr.ru/oigv/minfin/forum_ministerstva_finansov.php?PAGE_NAME=list&amp;FID=2</t>
  </si>
  <si>
    <t>http://www.admhmao.ru/</t>
  </si>
  <si>
    <t>Не указана</t>
  </si>
  <si>
    <t>Не указано</t>
  </si>
  <si>
    <t>Действующий</t>
  </si>
  <si>
    <t>О бюджете для граждан</t>
  </si>
  <si>
    <t>Что для Вас наиболее важно при ознакомлении с информацией о бюджете Костромской области в формате "Бюджет для граждан"</t>
  </si>
  <si>
    <t>Считаете ли Вы актуальным проведение Министерством финансов Московской области различных конкурсов на бюджетную тематику (конкурс детского рисунка, проектов презентаций, буклетов и прочее)?</t>
  </si>
  <si>
    <t>Не соблюдены</t>
  </si>
  <si>
    <t>09-16.06.2016</t>
  </si>
  <si>
    <t>11-16.06.2016</t>
  </si>
  <si>
    <t>04-10.06.2016</t>
  </si>
  <si>
    <t>27.04.-05.05.2016, 20.05.2016 Протокол публ.слушаний</t>
  </si>
  <si>
    <t>19-25.05.2016</t>
  </si>
  <si>
    <t>http://beldepfin.ru/%D0%BF%D1%80%D0%BE%D0%B2%D0%B5%D0%B4%D0%B5%D0%BD%D0%B8%D0%B5-%D0%BF%D1%83%D0%B1%D0%BB%D0%B8%D1%87%D0%BD%D1%8B%D1%85-%D1%81%D0%BB%D1%83%D1%88%D0%B0%D0%BD%D0%B8%D0%B9-%D0%BF%D0%BE-%D0%BF%D1%80%D0%BE-2/#more-5360</t>
  </si>
  <si>
    <t>http://budget.bryanskoblfin.ru/Show/Content/1141</t>
  </si>
  <si>
    <t>http://www.kosoblduma.ru/press/article/Publichnye_sluschaniia_po_ispolneniiu_biudjheta.html</t>
  </si>
  <si>
    <t>http://oblduma.kursknet.ru/news/oth.php?1114</t>
  </si>
  <si>
    <t>http://mf.mosreg.ru/multimedia/novosti/glavnie/02-06-2016-13-26-53-v-ministerstve-finansov-moskovskoy-oblasti-obyavle/</t>
  </si>
  <si>
    <t>http://oreloblsovet.ru/blog/category/s27-public-slushaniya/c64-public-slushaniya/</t>
  </si>
  <si>
    <t>http://duma.tmbreg.ru/index.php?option=com_k2&amp;view=item&amp;id=3248:ob-ispolnenii-bjudzheta-tambovskoj-oblasti-za-2015-god&amp;Itemid=126</t>
  </si>
  <si>
    <t>http://www.karelia-zs.ru/presssluzhba/novosti/anons_publichnyh_slushanij_v_zs_rk/</t>
  </si>
  <si>
    <t>http://minfin.rkomi.ru/page/5652/</t>
  </si>
  <si>
    <t>http://dvinaland.ru/-jy0jwy2y</t>
  </si>
  <si>
    <t>http://www.df35.ru/index.php?option=com_content&amp;view=article&amp;id=5207:-2015-&amp;catid=251:2015-11-13-14-16-20&amp;Itemid=230</t>
  </si>
  <si>
    <t>http://duma39.ru/info/24915/</t>
  </si>
  <si>
    <t>http://www.duma-murman.ru/press/ads/?d=20-05-2016_14:04</t>
  </si>
  <si>
    <t>http://finance.pskov.ru/press-centre/news/121</t>
  </si>
  <si>
    <t>http://www.fincom.spb.ru/cf/press/smi/about/details.htm?id=2814@cfNews</t>
  </si>
  <si>
    <t>http://www.sdnao.ru/news/news_detail.php?ELEMENT_ID=20385&amp;sphrase_id=394</t>
  </si>
  <si>
    <t>http://www.minfin01-maykop.ru/Show/Category/36?ItemId=173&amp;headingId=</t>
  </si>
  <si>
    <t>http://admkrai.krasnodar.ru/content/21/show/315865/</t>
  </si>
  <si>
    <t>http://astroblduma.ru/hm/kontent/SlushaniaBudget2015</t>
  </si>
  <si>
    <t>http://volgafin.volganet.ru/current-activity/cooperation/news/101448/</t>
  </si>
  <si>
    <t>http://zsro.ru/press_center/news/93/11645/?sphrase_id=9465</t>
  </si>
  <si>
    <t>http://pravitelstvo.kbr.ru/oigv/minfin/press_sluzhba/anonsy.php</t>
  </si>
  <si>
    <t>http://parlament09.ru/node/4545</t>
  </si>
  <si>
    <t>http://parliament-osetia.ru/index.php/main/search/art/5263</t>
  </si>
  <si>
    <t>http://openbudsk.ru/content/str/infpoob.php</t>
  </si>
  <si>
    <t>http://oblduma.kurgan.ru/about/activity/people_hearing/20160616/</t>
  </si>
  <si>
    <t>http://admtyumen.ru/_old/ogv_ru/news/subj/more.htm?id=11369249@egNews</t>
  </si>
  <si>
    <t>http://zs74.ru/izveshchenie-o-provedenii-publichnyh-slushaniy</t>
  </si>
  <si>
    <t>http://www.open.minfin-altai.ru/open-budget/ispolnenie-respublikanskogo-byudzheta.html</t>
  </si>
  <si>
    <t>http://www.hural-buryatia.ru/news/?record_id=2277</t>
  </si>
  <si>
    <t>http://iltumen.ru/content/il-tumen-priglashaet-na-publichnye-slushaniya-ob-utverzhdenii-otcheta-ob-ispolnenii-gosbyudz</t>
  </si>
  <si>
    <t>http://www.zaksobr.kamchatka.ru/obyav/ob_yavlenie/</t>
  </si>
  <si>
    <t>https://minfin.khabkrai.ru/portal/Show/Content/1109</t>
  </si>
  <si>
    <t>http://www.magoblduma.ru/budget/publichearing/</t>
  </si>
  <si>
    <t>http://www.zs.eao.ru/index.php?option=com_k2&amp;view=item&amp;id=5165:uvajaemiye-jiteli-oblasti&amp;Itemid=81</t>
  </si>
  <si>
    <t>http://minfin.rk.gov.ru/rus/index.htm/news/335009.htm</t>
  </si>
  <si>
    <t>http://budget.mosreg.ru/blog/2016/06/02/informaciya-o-provedenii-publichnyx-slushanij-po-proektu-zakona-moskovskoj-oblasti-ob-ispolnenii-byudzheta-moskovskoj-oblasti-za-2015-god/</t>
  </si>
  <si>
    <t>http://minfin.karelia.ru/naznachena-data-publichnyh-slushanij-po-godovomu-otchetu-ob-ispolnenii-bjudzheta-respubliki-karelija-za-2015-god/</t>
  </si>
  <si>
    <t>http://portal.novkfo.ru/Show/Content/2085</t>
  </si>
  <si>
    <t>http://www.pskov.ru/novosti/02.06.16/68606</t>
  </si>
  <si>
    <t>http://www.minfinkubani.ru/budget_citizens/public/public_otchet.php</t>
  </si>
  <si>
    <t>http://www.duma72.ru/ru/arena/new/news/609/40779/?sphrase_id=453024</t>
  </si>
  <si>
    <t>http://www.minfin-altai.ru/about/info/news/2309/</t>
  </si>
  <si>
    <t>http://www.khural.org/press/news/273/</t>
  </si>
  <si>
    <t>Заочная</t>
  </si>
  <si>
    <t>16.062016</t>
  </si>
  <si>
    <t>http://nb44.ru/index.php/chto-takoe-byudzhet</t>
  </si>
  <si>
    <t>http://бюджеткубани.рф/index.php/byudzhet-dlya-grazhdan</t>
  </si>
  <si>
    <t>http://www.minfin34.ru/documents/brochure/</t>
  </si>
  <si>
    <t>http://chechnya.ifinmon.ru/</t>
  </si>
  <si>
    <t>http://budget.permkrai.ru/budget/indicators2016</t>
  </si>
  <si>
    <t>http://www.minfin.kirov.ru/otkrytyy-byudzhet/dlya-grazhdan/dopolnitelnye-materialy/</t>
  </si>
  <si>
    <t>http://budget17.ru/ (сайт на реконструкции)</t>
  </si>
  <si>
    <t>http://openbudget.gfu.ru/openbudget/bg/</t>
  </si>
  <si>
    <t>http://budget.omsk.ifinmon.ru/index.php/napravleniya/ispolnenie-byudzheta/osnovnye-kharakteristiki-ispolneniya-byudzheta</t>
  </si>
  <si>
    <t>http://budget.sakha.gov.ru/ebudget/Menu/Page/282</t>
  </si>
  <si>
    <t>http://openbudget.kamgov.ru/Dashboard#/project/project/indicators</t>
  </si>
  <si>
    <t>http://ebudget.primorsky.ru/Menu/Page/328</t>
  </si>
  <si>
    <t>http://ob.sev.gov.ru/byudzhet-dlya-grazhdan/ispolnenie-byudzheta/proekt-zakona-ob-ispolnenii-byudzheta</t>
  </si>
  <si>
    <t>http://minfin.gov-murman.ru/news/anounces/171704/</t>
  </si>
  <si>
    <t>http://novkfo.ru/новости</t>
  </si>
  <si>
    <t>http://www.novreg.ru/press/news/press/78968/</t>
  </si>
  <si>
    <t>http://www.assembly.spb.ru/article/955/74380/Publichnye-slushaniya-po-proektu-zakona-Sankt-Peterburga-Ob-ispolnenii-byudzheta-Sankt-Peterburga-za-2015-god</t>
  </si>
  <si>
    <t>https://minfin.astrobl.ru/site-page/publichnye-obshchestvennye-slushaniya</t>
  </si>
  <si>
    <t>01-08.06.16</t>
  </si>
  <si>
    <t>http://www.gsrm.ru/public/index-pub.php</t>
  </si>
  <si>
    <t>http://mf.nnov.ru:8025/index.php/public-hearings/po-proektu-oblastnogo-byudzheta/video-budget</t>
  </si>
  <si>
    <t>http://government-nnov.ru/?id=182086</t>
  </si>
  <si>
    <t>http://finance.pnzreg.ru/news/2016/06/3/16031400</t>
  </si>
  <si>
    <t>http://www.zsuo.ru/novosti/9195-zakonodatelnoe-sobranie-priglashaet-na-publichnye-slushaniya.html</t>
  </si>
  <si>
    <t>http://depfin.admhmao.ru/vse-novosti/358916/</t>
  </si>
  <si>
    <t>http://www.yamalfin.ru/index.php?option=com_content&amp;view=article&amp;id=1820:2016-05-25-12-20-54&amp;catid=108:2015-10-21-11-13-44&amp;Itemid=97</t>
  </si>
  <si>
    <t>http://budget.govrb.ru/ebudget/Show/Content/108</t>
  </si>
  <si>
    <t>http://fin22.ru/opinion/public/public_1836.html</t>
  </si>
  <si>
    <t>http://минфин.забайкальскийкрай.рф/news/2016/06/07/37534.html</t>
  </si>
  <si>
    <t>http://zsnso.ru/1432/</t>
  </si>
  <si>
    <t>http://minfin.sakha.gov.ru/news/front/view/id/2643566</t>
  </si>
  <si>
    <t>https://minfin.khabkrai.ru/civils/StateProgram/Index?ItemId=294&amp;show_title=on</t>
  </si>
  <si>
    <t>https://sevzakon.ru/view/pressa/allnews/14029/14630/</t>
  </si>
  <si>
    <t>http://www.dumasakhalin.ru/news/20160520-3</t>
  </si>
  <si>
    <t>http://ebudget.primorsky.ru/Menu/Page/334</t>
  </si>
  <si>
    <t>http://www.minfin39.ru/pressroom/news/6152.php</t>
  </si>
  <si>
    <t>http://www.zsamur.ru/news/view/7463/8</t>
  </si>
  <si>
    <t>Заседание</t>
  </si>
  <si>
    <t>Только дата</t>
  </si>
  <si>
    <t>Да (на 2015-2016 годы)</t>
  </si>
  <si>
    <t>Частично (отсутствуют сведения о месте работы отдельных членов Общественного совета)</t>
  </si>
  <si>
    <t>Завершен</t>
  </si>
  <si>
    <t>Доступно ли для Вашего понимания излагается информация в брошюрах «Бюджет для граждан», размещаемых на нашем сервере?</t>
  </si>
  <si>
    <t>История бюджета города Москвы</t>
  </si>
  <si>
    <t>Какая информация о расходах бюджета Республики Карелия интересует Вас больше всего? (Опрос проводится с 01.04.2016 по 01.07.2016)</t>
  </si>
  <si>
    <t>Оцените важность прямого участия населения Республики Коми в выборе объектов расходования бюджетных средств и последующем контроле за их реализацией, в том числе в рамках планируемого к внедрению проекта «Народный бюджет</t>
  </si>
  <si>
    <t>01.02.02016</t>
  </si>
  <si>
    <t>Информация о бюджете, фин. Грамотность…</t>
  </si>
  <si>
    <t>менее 100</t>
  </si>
  <si>
    <t>Финансовая грамотность"</t>
  </si>
  <si>
    <t xml:space="preserve">Обсуждение вопросов повышения бюджетной грамотности населения </t>
  </si>
  <si>
    <t>Считаете ли вы, что контрактная система РФ в сфере закупок товаров, работ и услуг для обеспечения государственных и муниципальных нужд является действенным механизмом развития бизнеса?</t>
  </si>
  <si>
    <t>http://www.fincom.spb.ru/cf/activity/opendata/budget_for_people/contact/anketa/result.htm?id=10276386@cmsPollCollection</t>
  </si>
  <si>
    <t>Приоритетные сферы финансирования</t>
  </si>
  <si>
    <t>https://minfin.bashkortostan.ru/presscenter/news/384439/</t>
  </si>
  <si>
    <t>начало апреля</t>
  </si>
  <si>
    <t>http://minfin.tatarstan.ru/rus/sotsialniy-opros-obshchestvennogo-mneniya-po-1158197.htm</t>
  </si>
  <si>
    <t>Представление информации в брошюре «Бюджет для граждан»</t>
  </si>
  <si>
    <t>Как Вы считаете, о каких вопросах финансовой грамотности необходимо в первую очередь информировать граждан?</t>
  </si>
  <si>
    <t>http://minfin.orb.ru/%D0%B1%D1%8E%D0%B4%D0%B6%D0%B5%D1%82-%D0%B4%D0%BB%D1%8F-%D0%B3%D1%80%D0%B0%D0%B6%D0%B4%D0%B0%D0%BD/</t>
  </si>
  <si>
    <t>Ознакомились ли Вы с законопроектом "Об исполнении бюджета Пензенской области за 2015 год"</t>
  </si>
  <si>
    <t>http://saratov.ifinmon.ru/index.php/opros-1</t>
  </si>
  <si>
    <t>Какие формы общественного обсуждения бюджета Вы считаете наиболее удобными?</t>
  </si>
  <si>
    <t xml:space="preserve">Используете ли Вы данные, размещенные на интернет-портале "Открытый бюджет Республики Бурятия"? </t>
  </si>
  <si>
    <t>http://minfin.krskstate.ru///openbudget//vote//result6</t>
  </si>
  <si>
    <t>Как Вы считаете, по какому направлению расходов средств областного бюджета необходимо увеличить финансовое обеспечение?</t>
  </si>
  <si>
    <t>Что, по Вашему мнению, означает участие граждан в бюджетном процессе?</t>
  </si>
  <si>
    <t>http://minfinrt.tatarstan.ru/forum/viewforum.php?id=1</t>
  </si>
  <si>
    <t>http://forum.yamalfin.ru/</t>
  </si>
  <si>
    <t>http://budget.govrb.ru/forum/</t>
  </si>
  <si>
    <t>https://twitter.com/fincomspb</t>
  </si>
  <si>
    <t>https://twitter.com/minfinro</t>
  </si>
  <si>
    <t>https://twitter.com/minfin_bur</t>
  </si>
  <si>
    <t>https://twitter.com/minfinomsk55</t>
  </si>
  <si>
    <t>https://www.facebook.com/%D0%9C%D0%B8%D0%BD%D0%B8%D1%81%D1%82%D0%B5%D1%80%D1%81%D1%82%D0%B2%D0%BE-%D1%84%D0%B8%D0%BD%D0%B0%D0%BD%D1%81%D0%BE%D0%B2-%D0%A5%D0%B0%D0%B1%D0%B0%D1%80%D0%BE%D0%B2%D1%81%D0%BA%D0%BE%D0%B3%D0%BE-%D0%BA%D1%80%D0%B0%D1%8F-458830527650824</t>
  </si>
  <si>
    <t>https://vk.com/sakhminfin</t>
  </si>
  <si>
    <t>https://twitter.com/account/suspended</t>
  </si>
  <si>
    <t>Ла</t>
  </si>
  <si>
    <t>http://dtf.avo.ru/index.php?option=com_content&amp;view=article&amp;id=287&amp;Itemid=198</t>
  </si>
  <si>
    <t>http://www.gfu.vrn.ru/obschobsyzhd/</t>
  </si>
  <si>
    <t>Нет данных</t>
  </si>
  <si>
    <t>Все население</t>
  </si>
  <si>
    <t>Возможность дать комментарий</t>
  </si>
  <si>
    <t>http://minfin.orb.ru/?s=%D0%BE%D0%B1%D1%89%D0%B5%D1%81%D1%82%D0%B2%D0%B5%D0%BD%D0%BD%D0%BE%D0%B5+%D0%BE%D0%B1%D1%81%D1%83%D0%B6%D0%B4%D0%B5%D0%BD%D0%B8%D0%B5</t>
  </si>
  <si>
    <t>http://www.minfinrb.ru/news/741/22174.php</t>
  </si>
  <si>
    <t>https://vk.com/econnao?w=wall-113819844_448</t>
  </si>
  <si>
    <t>http://mf.omskportal.ru/ru/RegionalPublicAuthorities/executivelist/MF/otkrbudg/ispolnenie/2015/god.html</t>
  </si>
  <si>
    <t>https://twitter.com/minfin01_maykop</t>
  </si>
  <si>
    <t>https://vk.com/id371118903</t>
  </si>
  <si>
    <t>http://minfin.midural.ru/poll?year=2016</t>
  </si>
  <si>
    <t>Общественное обсуждение содержания проекта «Бюджет для граждан»</t>
  </si>
  <si>
    <t xml:space="preserve"> http://ob.sev.gov.ru/index.php/byudzhet-dlya-grazhdan/obratnaya-svyaz/oprosy</t>
  </si>
  <si>
    <t>http://www.tverfin.ru/novosti/novosti/?ELEMENT_ID=22220</t>
  </si>
  <si>
    <t>https://www.facebook.com/usmanrass?fref=ts</t>
  </si>
  <si>
    <t>http://minfinchr.ru/</t>
  </si>
  <si>
    <t>http://gov.cap.ru/info.aspx?gov_id=22&amp;type=news&amp;id=3290063</t>
  </si>
  <si>
    <t>http://gov.cap.ru/Calendar.aspx?gov_id=83&amp;id=386403</t>
  </si>
  <si>
    <t>http://gov.cap.ru/info.aspx?gov_id=22&amp;type=main&amp;id=3285936</t>
  </si>
  <si>
    <r>
      <t>Организатор публичных слушаний</t>
    </r>
    <r>
      <rPr>
        <i/>
        <sz val="9"/>
        <rFont val="Times New Roman"/>
        <family val="1"/>
      </rPr>
      <t xml:space="preserve"> </t>
    </r>
  </si>
  <si>
    <t>Соблюдение сроков публикации</t>
  </si>
  <si>
    <t xml:space="preserve">Дата и время проведения </t>
  </si>
  <si>
    <t>Место проведения</t>
  </si>
  <si>
    <t xml:space="preserve">Форма проведения </t>
  </si>
  <si>
    <t xml:space="preserve">Наличие сведений о том, где можно ознакомиться с проектом закона </t>
  </si>
  <si>
    <t xml:space="preserve">Очная форма проведения - собрание граждан </t>
  </si>
  <si>
    <t xml:space="preserve">Доступ граждан на мероприятие без ограничений </t>
  </si>
  <si>
    <t>Стадия опроса по состоянию на 30.06.2016</t>
  </si>
  <si>
    <t>Наличие результатов</t>
  </si>
  <si>
    <t xml:space="preserve">Комментарий </t>
  </si>
  <si>
    <t xml:space="preserve">Наличие бюджетной тематики </t>
  </si>
  <si>
    <t xml:space="preserve">Ответы на вопросы в течении 10 дней </t>
  </si>
  <si>
    <t>Ссылка на сайт (портал), на котором организован форум по бюджетной тематике</t>
  </si>
  <si>
    <t xml:space="preserve">Наличие стандартной кнопки </t>
  </si>
  <si>
    <t>К3 соблюдение сроков</t>
  </si>
  <si>
    <t>Соблюдение требований к открытости работы Общественного совета, созданного при финансовом органе</t>
  </si>
  <si>
    <r>
      <t>Справочно: формат проведенных заседаний</t>
    </r>
    <r>
      <rPr>
        <i/>
        <sz val="9"/>
        <rFont val="Times New Roman"/>
        <family val="1"/>
      </rPr>
      <t xml:space="preserve"> </t>
    </r>
  </si>
  <si>
    <t xml:space="preserve">Соблюдение требований к содержанию итогового документа (протокола) </t>
  </si>
  <si>
    <t>Комментарий</t>
  </si>
  <si>
    <t>Законодательный орган</t>
  </si>
  <si>
    <t>Высший исполнительный орган</t>
  </si>
  <si>
    <t>нет данных</t>
  </si>
  <si>
    <t>http://www.belregion.ru/press/news/?ID=13434&amp;sphrase_id=43740</t>
  </si>
  <si>
    <t>портала нет</t>
  </si>
  <si>
    <t>не является организатором публичных слушаний</t>
  </si>
  <si>
    <t>Мероприятие не является публичными слушаниями</t>
  </si>
  <si>
    <t xml:space="preserve">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t>
  </si>
  <si>
    <t>не поддерживается в актуальном состоянии</t>
  </si>
  <si>
    <t>http://www.zsvo.ru/documents/29/</t>
  </si>
  <si>
    <t>http://www.govvrn.ru/wps/portal/!ut/p/a1/nVNdb4IwFP0te-CR9NJCWx_Z3PyYY86PKbwYrEVxigiFmP36gS7Z1DiZTXOTpveenp5zL_LQGHmRn4dzX4WbyF-VZ49Omt1n3DQ4bjdqwMFudW2nT02gmBUJbpEAF5YNx_WvDhhg42ajQ4aDNqEWGiEPeSJSsVogN0-itR9GGhziZp5rEO6j3EmRqTCXWINEzrOVn4hNpGSkNEhVkn2oLJEzDeJsmq6ydFGixiKcIVf4IAITTJ3VCNZNamGdMwF6TRI-Y5gFM4OU2Vkq6zLws5UayJ1CLuyJHd5o1Xu3ANVlKkqgg0Z_iHCsEbunxfW73Xc6Jnl2jLP6s4QrHu01vuLSNZ_cggO7yOGJov6P5FOLBZzSoNDHELpZY6buA5c6loxIPpUcYIraFX4dLrdbz_62oTBlXKVBTqme6NEiv6lWNXX08DJ5Gz72CuzzRnHPLXf_3TntCpN2kx4VByZeD9eclFsfjmFpxflnJ3Aca25PXlL77u4L-NrCWw!!/dl5/d5/L2dBISEvZ0FBIS9nQSEh/?useDefaultText=0&amp;contentIDR=ca0cf404-7932-4652-87c0-9e38d727fd13&amp;useDefaultDesc=0</t>
  </si>
  <si>
    <t>Соблюдены (сайт финоргана)</t>
  </si>
  <si>
    <t>http://df.ivanovoobl.ru/?p=2846</t>
  </si>
  <si>
    <t>не опубликовано</t>
  </si>
  <si>
    <t>http://www.admoblkaluga.ru/main/work/finances/budget/reports.php</t>
  </si>
  <si>
    <t>http://www.zskaluga.ru/news_legislature/7/npage/108</t>
  </si>
  <si>
    <t>http://depfin.adm44.ru/news/index.aspx?id=2c586b06-37d1-4ed6-8d62-78c1c32d1849</t>
  </si>
  <si>
    <t>Форма проведения публичных слушаний не соответствует требованиям Федерального закона от 21 июля 2014 г. N 212-ФЗ "Об основах общественного контроля в Российской Федерации", в качестве публичных слушаний позиционируются депутатские слушания.</t>
  </si>
  <si>
    <t>страница на сайте высшего исполнительного органа</t>
  </si>
  <si>
    <t>http://www.oblsovet.ru/news/12257/</t>
  </si>
  <si>
    <t>Соблюдены (в части публикации распоряжения)</t>
  </si>
  <si>
    <t>http://www.mosoblduma.ru/Zakoni/Bjudzhet_Moskovskoj_oblasti/Novosti/item/61501/</t>
  </si>
  <si>
    <t>Информационное сообщение не опубликовано на сайте организатора публичных слушаний.</t>
  </si>
  <si>
    <t>Соблюдены (специализированный портал)</t>
  </si>
  <si>
    <t>Проведение публичных слушаний не соответствуют требованиям, установленным Федеральным законом от 21 июля 2014 г. N 212-ФЗ "Об основах общественного контроля в Российской Федерации" в части обеспечения доступа всех заинтересованных лиц; для участия требуется письменное заявление на имя председателя законодательного органа за 6 дней до проведения публичных слушаний. Информационное сообщение не опубликовано на сайте организатора публичных слушаний.</t>
  </si>
  <si>
    <t>То же</t>
  </si>
  <si>
    <t>http://www.vologdazso.ru/analitic/232431/?sphrase_id=26280</t>
  </si>
  <si>
    <t>http://finance.lenobl.ru/news?id=38941</t>
  </si>
  <si>
    <t>Высший исполнительный орган (согласно закону о бюджетном процессе)</t>
  </si>
  <si>
    <t>1) Информационное сообщение не опубликовано на сайте организатора публичных слушаний. Согласно Закону Ленинградской области от 26 сентября 2002 г. N 36-оз публичные слушания по годовому отчету проводятся Правительством Ленинградской области, информация о времени и месте проведения публичных слушаний размещается на официальном интернет-портале Администрации Ленинградской области. 2) Проект закона по ссылке, указанной в информационном сообщении, опубликованном на  сайте финансового органа, не скачивается.</t>
  </si>
  <si>
    <t>Информационное сообщение не опубликовано на сайте организатора публичных слушаний. Согласно Закону Республики Адыгея от 8 апреля 2008 г. N 161 публичные слушания по годовому отчету об исполнении бюджета проводит Кабинет министров Республики Адыгея.</t>
  </si>
  <si>
    <t>Информационное сообщение не опубликовано на сайте организатора публичных слушаний - официальном портале Губернатора и Администрации Волгоградской области. Согласно Закону Волгоградской области от 11 июня 2008 г. N 1694-ОД организатором публичных слушаний является  высший исполнительный орган.</t>
  </si>
  <si>
    <t>http://www.minfin34.ru/documents/</t>
  </si>
  <si>
    <t>Информационное сообщение не опубликовано на сайте организатора публичных слушаний (Парламент Кабардино-Балкарской Республики)</t>
  </si>
  <si>
    <t>http://www.dumask.ru/component/k2/item/16044-%D0%B8%D0%BD%D1%84%D0%BE%D1%80%D0%BC%D0%B0%D1%86%D0%B8%D0%BE%D0%BD</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</si>
  <si>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t>
  </si>
  <si>
    <t>http://mari-el.gov.ru/parlament/pages/01062016.aspx; http://mari-el.gov.ru/minfin/Pages/020620161047.aspx</t>
  </si>
  <si>
    <t>http://parlament.mari.ru/2016/06/016062016.html</t>
  </si>
  <si>
    <t>не опубликовано: http://budget.cap.ru/Menu/Page/397#box_415</t>
  </si>
  <si>
    <t>Парламентские слушания</t>
  </si>
  <si>
    <t>Депутатские слушания</t>
  </si>
  <si>
    <t>Форма проведения публичных слушаний не соответствует требованиям Федерального закона от 21 июля 2014 г. N 212-ФЗ "Об основах общественного контроля в Российской Федерации", участие граждан в мероприятии не предусмотрено</t>
  </si>
  <si>
    <t>Заседание, участие граждан не предусмотрено</t>
  </si>
  <si>
    <t>http://zsperm.ru/s1/archive/news/detail.php?ID=11309</t>
  </si>
  <si>
    <t>http://www.minfin.kirov.ru/novosti-i-anonsy/proydut-publichnye-slushaniya/</t>
  </si>
  <si>
    <t>http://www.kirovreg.ru/econom/finance/publ3.php?sphrase_id=357225</t>
  </si>
  <si>
    <t>http://www.zaksob.ru/news.aspx?id=7823; http://www.zaksob.ru/Pages.aspx?id=208&amp;m=68</t>
  </si>
  <si>
    <t>не опубликовано: http://minfin-samara.ru/Materials/</t>
  </si>
  <si>
    <t>http://ifinmon.saratov.gov.ru/index.php/component/content/article/81-novosti/694-publichnie-slushaniya-po-zso-ob-isp-oblbud2015</t>
  </si>
  <si>
    <t>Информационное сообщение не опубликовано на сайте организатора публичных слушаний. Согласно Закон Саратовской области от 16 января 2008 г. N 3-ЗСО публичные слушания проводятся Правительством Саратовской области.</t>
  </si>
  <si>
    <t>Дата публикации информационного сообщения о проведении публичных слушаний на сайте организатора публичных слушаний</t>
  </si>
  <si>
    <t>Дата публикации информационного сообщения о проведении публичных слушаний на сайте, где публикуются бюджетные данные</t>
  </si>
  <si>
    <t>10.05.2016; 04.05.2016 распоряжение</t>
  </si>
  <si>
    <t>06.06.2016 распоряжение</t>
  </si>
  <si>
    <t xml:space="preserve"> 20.05.2016</t>
  </si>
  <si>
    <t>Финансовый орган (Общественный совет)</t>
  </si>
  <si>
    <t>Согласно Закону Республики Алтай от 27 ноября 2007 г. N 66-РЗ "О бюджетном процессе в Республике Алтай", статья 7.1, публичные слушания по годовому отчету об исполнении бюджета проводятся Государственным Собранием - Эл Курултай Республики Алтай. Опубликованы данные о проведении общественного обсуждения финансовым органом.</t>
  </si>
  <si>
    <t>http://minfinrb.ru/news/9/22180.php</t>
  </si>
  <si>
    <t>http://www.minfintuva.ru/old/index.php/18-o-provedenii-publichnykh-slushanij</t>
  </si>
  <si>
    <t>http://www.vskhakasia.ru/press-centr/news/1975-v-verkhovnom-sovete-khakasii-sostoyatsya-publichnye-slushaniya-po-proektu-zakona-ob-ispolnenii-respublikanskogo-byudzheta-za-2015-god</t>
  </si>
  <si>
    <t>Информационное сообщение о проведении публичных слушаний не опубликовано.</t>
  </si>
  <si>
    <t>http://www.akzs.ru/news/main/2016/06/01/12487/</t>
  </si>
  <si>
    <t>http://www.sobranie.info/newsinfo.php?UID=52279</t>
  </si>
  <si>
    <t>http://minfin.krskstate.ru/openbudget/othcet/2015</t>
  </si>
  <si>
    <t>http://www.irk.gov.ru/events/detail.php?ID=12760</t>
  </si>
  <si>
    <t>http://openbudget.gfu.ru/news/detail.php?ID=31551</t>
  </si>
  <si>
    <t>http://gfu.ru/budgetgr/detail.php?ID=31551&amp;sphrase_id=95078</t>
  </si>
  <si>
    <t>http://www.omsk-parlament.ru/default.asp?doit=news&amp;dt=2016.6.10</t>
  </si>
  <si>
    <t>Доступ граждан на публичные слушания ограничен: участником публичных слушаний может быть лицо, "получившее официальное приглашение комитета Законодательного собрания Омской области финансовой и бюджетной политики", что не соответствует требованиям Федерального закона от 21 июля 2014 г. N 212-ФЗ "Об основах общественного контроля в Российской Федерации" к проведению публичных слушаний.</t>
  </si>
  <si>
    <t>Доступ граждан органичен</t>
  </si>
  <si>
    <t xml:space="preserve">http://primorsky.ru/news/109650/?sphrase_id=3296766; </t>
  </si>
  <si>
    <t>Публичные слушания в форме форума, что не соответствует требованиям Федерального закона от 21 июля 2014 г. N 212-ФЗ "Об основах общественного контроля в Российской Федерации".</t>
  </si>
  <si>
    <t>14-16.06.2016</t>
  </si>
  <si>
    <t>22.04-07.05.2016</t>
  </si>
  <si>
    <t>http://openbudget.sakhminfin.ru/Show/Content/23</t>
  </si>
  <si>
    <t>http://тверскаяобласть.рф/dopolnitelnye-svedeniya/obyavleniya/index.php#22219</t>
  </si>
  <si>
    <t xml:space="preserve">Высший исполнительный орган </t>
  </si>
  <si>
    <t>Согласно Закону Ямало-Ненецкого автономного округа от 3 марта 2008 г. N 2-ЗАО публичные слушания по годовому отчету об исполнении бюджета проводятся Правительством округа. Информационное сообщение о проведении публичных слушаний на сайте Правительства округа не опубликовано.</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</si>
  <si>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Согласно Закону Приморского края от 2 августа 2005 г. N 271-КЗ информирование о проведении публичных слушаний осуществляется на сайте Администрации края, что не реализовано для публичных слушаний по годовому отчету об исполнении бюджета за 2015 год.</t>
  </si>
  <si>
    <t xml:space="preserve">удалено: http://www.zspo.ru/pressroom/calendar/32143/ </t>
  </si>
  <si>
    <t>удалено: http://www.zaksobr-chita.ru/obyavlenie/37</t>
  </si>
  <si>
    <t>удалено: http://www.sndko.ru/</t>
  </si>
  <si>
    <t>Не опубликовано</t>
  </si>
  <si>
    <t>После 06.06.2016</t>
  </si>
  <si>
    <t>До 10.06.2016</t>
  </si>
  <si>
    <t xml:space="preserve">То же </t>
  </si>
  <si>
    <t xml:space="preserve"> До 14.06.2016</t>
  </si>
  <si>
    <t>До 01.06.2016</t>
  </si>
  <si>
    <t>Законодательный орган (согласно закону о бюджетном процессе)</t>
  </si>
  <si>
    <t>Направления расходования средств областного бюджета, вызывающие наибольший интерес (одно или несколько направлений)</t>
  </si>
  <si>
    <t>http://adm.rkursk.ru/index.php?show_vote=24&amp;page=1</t>
  </si>
  <si>
    <t>Доступ к результатам в течение проведения опроса</t>
  </si>
  <si>
    <t>Знаете ли Вы, что будет подготовлен бюджет для граждан к закону об исполнении областного бюджета за 2015 год; еще 3 вопроса по бюджету для граждан</t>
  </si>
  <si>
    <t>http://orel-region.ru/index.php?head=140; http://orel-region.ru/index.php?head=140</t>
  </si>
  <si>
    <t>http://minfin.ryazangov.ru/vote/index.php</t>
  </si>
  <si>
    <t>Какие сведения об исполнении расходов бюджета Вам наиболее интересны? и еще 4 вопроса о бюджете для граждан</t>
  </si>
  <si>
    <t>Опрос по состоянию на 30.06.2016 г. не завершен</t>
  </si>
  <si>
    <t>Опрос не в он-лайн; результаты не опубликованы.</t>
  </si>
  <si>
    <t>Не указаны даты начала опросов.</t>
  </si>
  <si>
    <t>Опрос по состоянию на 30.06.2016 г. не завершен.</t>
  </si>
  <si>
    <t xml:space="preserve">Опросы по состоянию на 30.06.2016 г. не завершены </t>
  </si>
  <si>
    <t>Количество участников опроса менее 100 человек.</t>
  </si>
  <si>
    <t>Финансовая грамотность, доступность информации об областном бюджете и др.</t>
  </si>
  <si>
    <t xml:space="preserve">Какие статьи расходов  Тульской области, по Вашему мнению, являются наиболее приоритетными? </t>
  </si>
  <si>
    <t>Опросы по состоянию на 30.06.2016 г. не завершены.</t>
  </si>
  <si>
    <t>Какой способ ознакомления с информацией об областном бюджете в формате «Бюджет для граждан» является для Вас наиболее удобным? и еще 2 вопроса</t>
  </si>
  <si>
    <t xml:space="preserve"> О бюджете и бюджетном процессе в Санкт-Петербурге</t>
  </si>
  <si>
    <t>Какая именно информация о бюджете округа представляет наибольший интерес у граждан</t>
  </si>
  <si>
    <t xml:space="preserve">Нет данных </t>
  </si>
  <si>
    <t>http://dfei.adm-nao.ru/news/10400/</t>
  </si>
  <si>
    <t>По вопросу представления информации об исполнении  республиканского бюджета Республики Адыгея за 2015 год в формате «Бюджет для граждан»</t>
  </si>
  <si>
    <t>Обсуждения вопросов дефицита бюджета</t>
  </si>
  <si>
    <t>Как Вы оцениваете работу Министерства</t>
  </si>
  <si>
    <t>По состоянию на 30.06.2016 г. опрос не завершен.</t>
  </si>
  <si>
    <t>Информация о бюджете</t>
  </si>
  <si>
    <t>http://pravitelstvo.kbr.ru/oigv/minfin/opros_obshchestvennogo_mneniya_po_finanso_byudzhetnoy_tematike.php?ELEMENT_ID=9849</t>
  </si>
  <si>
    <t>Очередь в детские сады</t>
  </si>
  <si>
    <t>Общественное участие, приоритеты в расходах</t>
  </si>
  <si>
    <t>О бюджете для граждан; о приоритетах в расходах</t>
  </si>
  <si>
    <t>Как Вы считаете, целесообразно ли с целью экономии бюджетных расходов объединение отдельных муниципальных образований (муниципальных районов, городов) на территории Чувашской Республики? Как Вы оцениваете, исходя из личного опыта, долю трудоспособного населения Чувашской Республики, получающего зарплату (полностью либо частично) «в конверте»?</t>
  </si>
  <si>
    <t>Требуется ли государственная поддержка сферы туризма; Какие меры требуются для увеличения товаров местного производства на прилавках магазинов</t>
  </si>
  <si>
    <t>Указаны недостоверные данные</t>
  </si>
  <si>
    <t>Опрос после 29.06.2016 (указана в качестве даты завершения опроса) продолжается. Количество участников опроса менее 100 человек.</t>
  </si>
  <si>
    <t>Повышение уровня бюджетной грамотности в регионе</t>
  </si>
  <si>
    <t xml:space="preserve"> О бюджете для граждан</t>
  </si>
  <si>
    <t>Не указаны даты проведения опроса. Нет данных о количестве участников опроса.</t>
  </si>
  <si>
    <t xml:space="preserve">Освещение информации о республиканском бюджете </t>
  </si>
  <si>
    <t>Тест на финансовую грамотность</t>
  </si>
  <si>
    <t>Результаты теста в разрезе вопросов и ответов не опубликованы.</t>
  </si>
  <si>
    <t xml:space="preserve">О возможности получения услуг через МФЦ </t>
  </si>
  <si>
    <t xml:space="preserve">Считаете ли Вы обязательным оказание социальной поддержки гражданам в Омской области? и еще 5 опросов </t>
  </si>
  <si>
    <t>О бюджете для граждан, еще несколько вопросов на различную бюджетную тематику</t>
  </si>
  <si>
    <t xml:space="preserve">По состоянию на 30.06.2016 г. опрос не завершен. </t>
  </si>
  <si>
    <t>http://www.fin.amurobl.ru/oblastnoy-byudzhet/obshchestvennye-obsuzhdeniya-oprosy/</t>
  </si>
  <si>
    <t>В каких целях Вами используется информация, связанная с бюджетом?</t>
  </si>
  <si>
    <t>http://minfin.rk.gov.ru/rus/info.php?id=621611</t>
  </si>
  <si>
    <t>http://www.ob.sev.gov.ru/index.php/byudzhet-dlya-grazhdan/obratnaya-svyaz/oprosy</t>
  </si>
  <si>
    <t>О востребованности мобильного приложения "Открытый бюджет", и еще 3 вопроса</t>
  </si>
  <si>
    <t>Да (в относительных величинах)</t>
  </si>
  <si>
    <t>Опрос по состоянию на 30.06.2016 г. не завершен; допускается голосование одного человека 4 раза</t>
  </si>
  <si>
    <t>Отсутствуют данные о количестве участников опроса.</t>
  </si>
  <si>
    <t>https://minfin.sakha.gov.ru/rezultaty-oprosa-naselenija-</t>
  </si>
  <si>
    <t>http://www.tverfin.ru/</t>
  </si>
  <si>
    <t>http://portal.tverfin.ru/portal/Menu/Page/24</t>
  </si>
  <si>
    <t>https://forum.tularegion.ru/</t>
  </si>
  <si>
    <t>Площадка правительства</t>
  </si>
  <si>
    <t>более 30</t>
  </si>
  <si>
    <t>более 10</t>
  </si>
  <si>
    <t>https://minfin.khabkrai.ru/forum/</t>
  </si>
  <si>
    <t>https://minfin.khabkrai.ru/forum/thread/%d0%be%d1%82%d0%b7%d1%8b%d0%b2%d1%8b-%d0%b2%d0%be%d0%bf%d1%80%d0%be%d1%81%d1%8b-%d0%b8-%d0%bf%d0%be%d0%b6%d0%b5%d0%bb%d0%b0%d0%bd%d0%b8%d1%8f-%d0%ba-%d0%bf%d0%be%d1%80%d1%82%d0%b0%d0%bb%d1%83-%d0%b1%d1%8e%d0%b4%d0%b6%d0%b5%d1%82-%d0%b4%d0%bb%d1%8f-%d0%b3%d1%80%d0%b0%d0%b6%d0%b4%d0%b0%d0%bd-%d1%85%d0%b0%d0%b1%d0%b0%d1%80%d0%be%d0%b2%d1%81%d0%ba%d0%be%d0%b3%d0%be-%d0%ba%d1%80%d0%b0%d1%8f/</t>
  </si>
  <si>
    <t>Отсутствуют сообщения в апреле 2016 г.</t>
  </si>
  <si>
    <t>Отсутствуют сообщения в апреле и мае 2016 г.</t>
  </si>
  <si>
    <t>Отсутствуют сообщения в мае 2016 г.</t>
  </si>
  <si>
    <t>2 (с июня 2016 г.)</t>
  </si>
  <si>
    <t>7 (с марта 2016 г.)</t>
  </si>
  <si>
    <t>3 (с июня 2016 г.)</t>
  </si>
  <si>
    <t>1 (с июня 2016 г.)</t>
  </si>
  <si>
    <t>Отсутствуют сообщения в июне 2016 г.</t>
  </si>
  <si>
    <t>Instagram 23.тыс. подписчиков</t>
  </si>
  <si>
    <t>Отсутствуют сообщения в апреле и июне 2016 г.</t>
  </si>
  <si>
    <t>1 (с апреля 2016 г.)</t>
  </si>
  <si>
    <t>20 (с июня 2016 г.)</t>
  </si>
  <si>
    <t>В Twitter последнее сообщение 2012 г.</t>
  </si>
  <si>
    <t>https://www.facebook.com/departamentfinpk/</t>
  </si>
  <si>
    <t>https://vk.com/public115135687</t>
  </si>
  <si>
    <t>Instagram 146</t>
  </si>
  <si>
    <t>Отсутствуют сообщения в мае и июне 2016 г.</t>
  </si>
  <si>
    <t>Действие учетной записи приостановлено</t>
  </si>
  <si>
    <t>https://sevastopol.gov.ru/index.php; http://www.ob.sev.gov.ru/</t>
  </si>
  <si>
    <t>http://www.tverfin.ru/; http://portal.tverfin.ru/portal/Menu/Page/1</t>
  </si>
  <si>
    <t>Данные ограничены</t>
  </si>
  <si>
    <t>https://vk.com/public122364041</t>
  </si>
  <si>
    <t>https://www.facebook.com/%D0%94%D0%B5%D0%BF%D0%B0%D1%80%D1%82%D0%B0%D0%BC%D0%B5%D0%BD%D1%82-%D1%84%D0%B8%D0%BD%D0%B0%D0%BD%D1%81%D0%BE%D0%B2-%D0%91%D1%80%D1%8F%D0%BD%D1%81%D0%BA%D0%BE%D0%B9-%D0%BE%D0%B1%D0%BB%D0%B0%D1%81%D1%82%D0%B8-896551623789541/timeline?ref=page_internal</t>
  </si>
  <si>
    <t>Заочно (возможность направить замечания и предложения по электронной почте)</t>
  </si>
  <si>
    <t>Не соблюдены требования к открытости работы Общественного совета или составу его участников</t>
  </si>
  <si>
    <t>Заочное голосование</t>
  </si>
  <si>
    <t>В составе совета - Председатель Комитета Воронежской областной Думы по бюджету, налогам и финансам, работающий на постоянной основе.</t>
  </si>
  <si>
    <t>http://df.ivanovoobl.ru/?page_id=966</t>
  </si>
  <si>
    <t>Да (в составе протокола от  18.02.2016 г.)</t>
  </si>
  <si>
    <t>Да (постановления Правительства области №760 от 18.12.2014 г., №392 от 16.07.2015 г.)</t>
  </si>
  <si>
    <t>В Facebook последнее сообщение 2014 года. По значку соцсети ВКонтакте со специализированного портала "Народный бюджет Костромской области" осуществляется переход на страницу NOVOSTI44.RU, что не имеет отношения к финансовому органу.</t>
  </si>
  <si>
    <t>Наименование раздела не соответствует содержанию (сведения опубликованы в разделе: "Информация" - "Общая информация, новости"</t>
  </si>
  <si>
    <t>http://ufin48.ru/Menu/Page/1; http://www.admlip.ru/economy/finances/</t>
  </si>
  <si>
    <t>Проект Методики проведения мониторинга и составления рейтинга муниципальных образований Московской области по уровню открытости бюджетных данных</t>
  </si>
  <si>
    <t>Итоги исполнения областного бюджета за 2015 год на основе брошюры «Бюджет для граждан»</t>
  </si>
  <si>
    <t>Очное обсуждение</t>
  </si>
  <si>
    <t>http://budget.mosreg.ru/meropriyatiya/obshhestvennye-slushaniya/</t>
  </si>
  <si>
    <t>http://mf.mosreg.ru/dokumenty/plany-raboty-soveta/; http://budget.mosreg.ru/dokumenty/obshhestvennyj-sovet-2/</t>
  </si>
  <si>
    <t>Частично</t>
  </si>
  <si>
    <t>Да (в составе протокола от 19.02.2016 г.)</t>
  </si>
  <si>
    <t>http://orel-region.ru/index.php?head=6&amp;part=73&amp;unit=3&amp;op=1</t>
  </si>
  <si>
    <t xml:space="preserve">Не соблюдены требования к открытости работы Общественного совета, отсутствуют данные о месте работы или социальном статусе членов Общественного совета. </t>
  </si>
  <si>
    <t>http://minfin.ryazangov.ru/announcements/155850/</t>
  </si>
  <si>
    <t>Годовой отчет об исполнении областного бюджета за 2015 год</t>
  </si>
  <si>
    <t>Заочно (возможность направить замечания и предложения)</t>
  </si>
  <si>
    <t>http://budget.bryanskoblfin.ru/Show/Category/11?ItemId=5</t>
  </si>
  <si>
    <t>http://minfin.tularegion.ru/ (пресс-центр-общественный совет); https://or71.ru/discover/open_ministry/787064/?PAGE=OS/</t>
  </si>
  <si>
    <t>http://dfto.ru/index.php/novosti/615-informatsiya-o-provedenii-publichnykh-slushanij-po-godovomu-otchetu-ob-ispolnenii-byudzheta-tulskoj-oblasti-za-2015-god; https://or71.ru/discover/open_ministry/787064/?PAGE=EVENTS&amp;ELEMENT_ID=2896364</t>
  </si>
  <si>
    <t>http://dfto.ru/; https://or71.ru/discover/open_ministry/787064/?PAGE=EVENTS</t>
  </si>
  <si>
    <t>http://www.yarregion.ru/depts/depfin/tmpPages/activities.aspx; http://narod.yarregion.ru/service/obschestvennye-sovety/spisok-sovetov/departament-finansov/</t>
  </si>
  <si>
    <t>Применен понижающий коэффициент за затрудненный поиск, так как на сайте, где публикуются бюджетные данные (страница финансового органа) сведения опубликованы частично. В полном объеме сведения о деятельности Общественного совета опубликованы на портале "Народное Правительство Ярославской области", ссылка со страницы финансового органа отсутствует.</t>
  </si>
  <si>
    <t>Применен понижающий коэффициент за затрудненный поиск, так как доступ к сведениям возможен из раздела "Пресс-центр" (наименование не соответствует содержанию), переход "Общественный совет" - выбрать в меню "Общественный совет" на портале "Открытый регион". В разделе "Пресс-центр" также содержится подраздел "Заседания Общественного совета", в котором опубликованы только информационные сообщения об их проведении.</t>
  </si>
  <si>
    <t>Заседание, заочное голосование</t>
  </si>
  <si>
    <t>http://df35.ru/</t>
  </si>
  <si>
    <t>Обсуждение проектов правовых актов, разработанных Министерством финансов Мурманской области</t>
  </si>
  <si>
    <t>http://minfin.gov-murman.ru/news/anounces/</t>
  </si>
  <si>
    <t>http://openregion.gov-murman.ru/npa/</t>
  </si>
  <si>
    <t>https://www.gov-murman.ru/; http://openregion.gov-murman.ru/ideas/category/byudzhet/</t>
  </si>
  <si>
    <t>Частично (в относительных величинах)</t>
  </si>
  <si>
    <t>По ссылкам, установленным на странице Департамента финансов НАО, соцсети не загружаются</t>
  </si>
  <si>
    <t>Страницы не загружаются (не существуют или были удалены)</t>
  </si>
  <si>
    <t>Применен понижающий коэффициент за затрудненный поиск, так как на сайте Минфина края, а также на портале "Открытый бюджет  Краснодарского края" отсутствует стандартная кнопка соцсети.</t>
  </si>
  <si>
    <t>Да (на 1 полугодие, затем полномочия действующего состава Общественного совета заканчиваются)</t>
  </si>
  <si>
    <t xml:space="preserve">Возможность представить заключение </t>
  </si>
  <si>
    <t>Независимые эксперты</t>
  </si>
  <si>
    <t>7 человек</t>
  </si>
  <si>
    <t>Заседание комиссии по вопросам погашения недоимки по налогам и сборам не является общественным обсуждением, осуществленным в целях общественного контроля в соответствии с Федеральным законом от 21.07.2016 г. №212-ФЗ (комментарий к письму финоргана).</t>
  </si>
  <si>
    <t>Заочно (возможность направить замечания, предложения, вопросы)</t>
  </si>
  <si>
    <t>Проект постановления главы администрации (губернатора) Краснодарского края «О внесении изменений в постановление главы администрации (губернатора) Краснодарского края от 30 декабря 2015 года № 1349 «Об утверждении требований к определению нормативных затрат на обеспечение функций государственных органов Краснодарского края, органа управления территориальным государственным внебюджетным фондом Краснодарского края и подведомственных им государственных казенных учреждений» и признании утратившим силу отдельных постановлений главы администрации (губернатора) Краснодарского края»</t>
  </si>
  <si>
    <t>http://www.minfinkubani.ru/press_center/index.php?str_date=29.03.2016&amp;set_filter=Y; http://www.minfinkubani.ru/legal_acts/detail.php?ID=6607&amp;IBLOCK_ID=56&amp;str_date=11.04.2016</t>
  </si>
  <si>
    <t>В составе Общественного совета Первый заместитель Председателя Законодательного Собрания  Ростовской  области; в соответствии  с Законом Ростовской области от 26 июля 2005 г. N 345-ЗС указанная должность отнесена к государственным должностям Ростовской области.</t>
  </si>
  <si>
    <t>Частично (отсутствуют сведения о месте работы или социальный статусе членов совета)</t>
  </si>
  <si>
    <t>Применен понижающий коэффициент за затрудненный поиск, так как сведения опубликованы в разделе "Документы" - "Государственная гражданская служба"</t>
  </si>
  <si>
    <t>Обсуждение не состоялось. Применен понижающий коэффициент за затрудненный поиск, так как сведения о проведении общественного обсуждения (позиционируются как публичные слушания) опубликованы только на сайте законодательного органа и отсутствуют на сайте, где публикуются бюджетные данные. Применен понижающий коэффициент за несоблюдение срока обеспечения доступа к бюджетным данным, так как информационное сообщение об общественном обсуждении опубликовано менее, чем за 5 рабочих дней до их завершения.</t>
  </si>
  <si>
    <t>В составе Общественного совета начальник отдела Минфина республики, в соответствии с Указом Главы Республики Северная Осетия-Алания от 14 августа 2006 г. N 157 указанная должность отнесена к главной группе должностей государственной гражданской службы республики, категория "руководители". Применен понижающий коэффициент за затрудненный поиск, так как сведения опубликованы на главной странице в подразделе "Важная информация" (наименование не соответствует содержанию).</t>
  </si>
  <si>
    <t>http://www.mfrno-a.ru (на старой версии сайта)</t>
  </si>
  <si>
    <t>Частично (отсутствуют сведения о месте работы или социальный статусе отдельных членов совета)</t>
  </si>
  <si>
    <t>Проект закона Республики Северная Осетия – Алания «Об исполнении республиканского бюджета Республики Северная Осетия – Алания за 2015 год»</t>
  </si>
  <si>
    <t>Не опубликован итоговый документ (протокол), принятый по результатам общественного обсуждения.</t>
  </si>
  <si>
    <t>Очное обсуждение, возможность направить замечания и предложения, обсуждение на форуме</t>
  </si>
  <si>
    <t>Отчет об исполнении республиканского бюджета за 2015 год</t>
  </si>
  <si>
    <t>Заочно (возможность направить замечания. Предложения, вопросы)</t>
  </si>
  <si>
    <t>http://mari-el.gov.ru/minfin/pages/020620161047.aspx; http://mari-el.gov.ru/parlament/Pages/main.aspx</t>
  </si>
  <si>
    <t>Проект постановления Кабинета Министров Чувашской Республики «О внесении изменений в постановление Кабинета Министров Чувашской Республики от 31 октября 2011 г. № 470».</t>
  </si>
  <si>
    <t>Возможность направить предложения и рекомендации</t>
  </si>
  <si>
    <t>1) Проведены парламентские слушания (позиционируются как публичные слушания). 2) Информационное сообщение о проведении мероприятия на сайте организатора опубликовано в день его проведения.</t>
  </si>
  <si>
    <t>По состоянию на 28.07.2016 г. опубликован проект плана работы Общественного совета на 2016 год.</t>
  </si>
  <si>
    <t>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t>
  </si>
  <si>
    <t>Комментарий к оценке показателя</t>
  </si>
  <si>
    <t>Применен понижающий коэффициент за затрудненный поиск, так как инфраструктура форума существует в разделе "Публичные слушания".</t>
  </si>
  <si>
    <t>http://mf.nnov.ru:8025/index.php/public-hearings/po-proektu-oblastnogo-byudzheta/forum-budget</t>
  </si>
  <si>
    <t>http://minfin.orb.ru/%d0%be%d0%b1%d1%89%d0%b5%d1%81%d1%82%d0%b2%d0%b5%d0%bd%d0%bd%d1%8b%d0%b9-%d1%81%d0%be%d0%b2%d0%b5%d1%82/</t>
  </si>
  <si>
    <t>Предложения по совершенствованию межбюджетных отношений</t>
  </si>
  <si>
    <t>http://openbudsk.ru/content/obshedobs.php</t>
  </si>
  <si>
    <t>Заседание, заседание совместно с Общественным советом при Законодательном Собрании Пензенской области</t>
  </si>
  <si>
    <t>https://www.facebook.com/minfinpenza</t>
  </si>
  <si>
    <t>http://finance.pnzreg.ru/</t>
  </si>
  <si>
    <t>Годовой отчет об исполнении бюджета Пензенской области за 2015 год</t>
  </si>
  <si>
    <t>Заочно (возможность направить предложения)</t>
  </si>
  <si>
    <t>http://finance.pnzreg.ru/news/2016/06/3/16031400; http://finance.pnzreg.ru/budget/Otkrytyy_Byudet_Penzenskoy_oblasti/ispbudza2015</t>
  </si>
  <si>
    <t>7 (количество поступивших вопросов)</t>
  </si>
  <si>
    <t>Не опубликован план работы Общественного совета на 2016 год</t>
  </si>
  <si>
    <t>Нет (проект)</t>
  </si>
  <si>
    <t>Отчет об исполнении областного бюджета за 2015 год</t>
  </si>
  <si>
    <t>Заседание Общественного собрания Самарской области при Губернаторе Самарской области</t>
  </si>
  <si>
    <t>Негосударственные некоммерческие организации, входящие в состав Общественного собрания</t>
  </si>
  <si>
    <t>http://minfin-samara.ru/processing/advisory_council/; прямые ссылки: http://minfin-samara.ru/external/minfin.samara.ru/files/c_394/Protokol_05.04.2016.pdf (подготовка); http://minfin-samara.ru/external/minfin.samara.ru/files/c_394/Reshenie_30.05.2016.pdf (протокол)</t>
  </si>
  <si>
    <t>http://ufo.ulntc.ru/index.php?mgf=news&amp;month=5&amp;year=2016&amp;startdate=20160519</t>
  </si>
  <si>
    <t>Вопросы эффективности бюджетных расходов и организации взаимодействия с общественностью по вопросам бюджетного планирования</t>
  </si>
  <si>
    <t>Жители Старомайминского района</t>
  </si>
  <si>
    <t>http://ufo.ulntc.ru/index.php?mgf=all&amp;find=%EE%E1%F9%E5%F1%F2%E2%E5%ED%ED%EE%E5+%EE%E1%F1%F3%E6%E4%E5%ED%E8%E5</t>
  </si>
  <si>
    <t>http://minfin.midural.ru/</t>
  </si>
  <si>
    <t>страница на сайте Правительства</t>
  </si>
  <si>
    <t>Заочно (возможность направить вопросы)</t>
  </si>
  <si>
    <t>http://admtyumen.ru/_old/ogv_ru/news/subj/more.htm?id=11369249@egNews; http://admtyumen.ru/ogv_ru/finance/finance/bugjet/more.htm?id=11371214@cmsArticle</t>
  </si>
  <si>
    <t>http://www.depfin.admhmao.ru/koordinatsionnye-i-soveshchatelnye-organy/</t>
  </si>
  <si>
    <t>http://www.yamalfin.ru/index.php?option=com_content&amp;view=article&amp;id=1820:2016-05-25-12-20-54&amp;catid=108:2015-10-21-11-13-44&amp;Itemid=97; http://правительство.янао.рф/power/iov/finance_dep/Obsh_sov_DF/</t>
  </si>
  <si>
    <t>Проект закона Тюменской области «Об исполнении областного бюджета за 2015 год»</t>
  </si>
  <si>
    <t>Проект закона Ямало-Ненецкого автономного округа «Об утверждении отчета об исполнении окружного бюджета за 2015 год»; Проект закона Ямало-Ненецкого автономного округа «О внесении изменения в статью 15 Закона Ямало-Ненецкого автономного округа «Об окружном бюджете на 2016 год»</t>
  </si>
  <si>
    <t>Заседание Общественного совета (позиционируется как общественные (публичные) слушания)</t>
  </si>
  <si>
    <t xml:space="preserve">Организатор - орган местного самоуправления; очное обсуждение. </t>
  </si>
  <si>
    <t>http://www.minfin-altai.ru/about/info/news/2309/; http://www.minfin-altai.ru/about/info/news/2283/?sphrase_id=310955</t>
  </si>
  <si>
    <t>25; 25</t>
  </si>
  <si>
    <t>1) Бюджет для граждан на основе закона  от 31 мая 2016 года № 41-РЗ «Об исполнении республиканского бюджета Республики Алтай за 2015 год»; 2) Проект постановления Правительства Республики Алтай «О внесении изменений в постановление Правительства Республики Алтай от 12 января 2016 года № 1 «О мерах по реализации Закона Республики Алтай «О республиканском бюджете Республики Алтай на 2016 год»</t>
  </si>
  <si>
    <t>Да (в составе материалов от 23.12.2015 г.)</t>
  </si>
  <si>
    <t>Итоги исполнения республиканского бюджета за I-й квартал 2016 года</t>
  </si>
  <si>
    <t>В составе совета: 1) главный консультант отдела финансового управления Кемеровской области, в соответствии с Законом  Кемеровской области от 1 августа 2005 г. N 103-ОЗ указанная должность является ведущей должностью государственной гражданской службы Администрации Кемеровской области; 2) начальник отдела УФНС по Кемеровской области, в соответствии с Указом Президента РФ от 31 декабря 2005 г. N 1574 указанная должность отнесена к ведущей группе должностей в федеральных службах и федеральных агентствах, подведомственных федеральным министерствам, Реестра должностей федеральной государственной гражданской службы.</t>
  </si>
  <si>
    <t>http://www.mfnso.nso.ru/search-results?keys=%D0%BE%D0%B1%D1%89%D0%B5%D1%81%D1%82%D0%B2%D0%B5%D0%BD%D0%BD%D1%8B%D0%B9%20%D1%81%D0%BE%D0%B2%D0%B5%D1%82</t>
  </si>
  <si>
    <t>Решения заседания от 24.06.2016 как такового нет, не ясно, кто должен принять о возможности принятия проекта.</t>
  </si>
  <si>
    <t>Сведения опубликованы в разделе "Новости" (14.03.2016)</t>
  </si>
  <si>
    <t>В составе совета - заместитель начальника отдела Министерства финансов края, в соответствии с Законом Камчатского края от 20 ноября 2013 г. N 343 указанная должность является должностью государственной гражданской службы в министерствах Камчатского края, отнесена к должностям категории "руководители", высшая группа должностей.</t>
  </si>
  <si>
    <t>http://www.kamgov.ru/minfin/obsestvennoe-obsuzdenie</t>
  </si>
  <si>
    <t>http://primorsky.ru/authorities/executive-agencies/departments/finance/public.php</t>
  </si>
  <si>
    <t>Проект закона Приморского края "Об исполнении краевого бюджета за 2015 год"</t>
  </si>
  <si>
    <t>Обсуждение на форуме</t>
  </si>
  <si>
    <t>37 (количество заданных вопросов)</t>
  </si>
  <si>
    <t>https://minfin.khabkrai.ru/portal/Menu/Page/468</t>
  </si>
  <si>
    <t>Заседания Общественного совета в целях оценки показателя не учитываются (комментарий к письму финансового органа)</t>
  </si>
  <si>
    <t>В составе совета - главный специалист-эксперт отдела Министерства финансов Амурской области (см. протокол заседания от 08.06.2016 г.), в соответствии с Законом Амурской области от 13 декабря 2006 г. N 261-ОЗ указанная должность отнесена к должностям государственной гражданской службы Амурской области (старшая группа должностей в иных исполнительных органах государственной власти области).</t>
  </si>
  <si>
    <t>http://www.fin.amurobl.ru</t>
  </si>
  <si>
    <t>Сайт законодательного органа: http://www.zsamur.ru/news/view/7463/8; http://www.zsamur.ru/section/list/33/11</t>
  </si>
  <si>
    <t>Заочное обсуждение</t>
  </si>
  <si>
    <t>Применен понижающий коэффициент за затрудненный поиск, так как план работы общественного совета на 2016 год опубликован в разделе "Документы", в составе протокола общественного совета от 28.03.2016 г.</t>
  </si>
  <si>
    <t>Сайт законодательного органа: http://www.magoblduma.ru/budget/publichearing/</t>
  </si>
  <si>
    <t>Отсутствуют сведения об участниках обсуждения (позиционируется как публичные слушания), высказанных ими мнениях, предложениях. В качестве итогового документа опубликованы рекомендации, принятые Законодательным собранием области. Применен понижающий коэффициент за затрудненный поиск, так как сведения опубликованы только на сайте законодательного органа и отсутствуют на сайте, где публикуются бюджетные данные.</t>
  </si>
  <si>
    <t>Отсутствуют сведения об участниках обсуждения (позиционируется как публичные слушания). Итоговый документ (протокол), принятый по результатам общественного обсуждения, не опубликован. Применен понижающий коэффициент за затрудненный поиск, так как сведения опубликованы только на сайте законодательного органа и отсутствуют на сайте, где публикуются бюджетные данные.</t>
  </si>
  <si>
    <t>http://openbudget.sakhminfin.ru/Menu/Page/393</t>
  </si>
  <si>
    <t>Интересует ли Вас информация в сфере общественных финансов? и еще 5 вопросов</t>
  </si>
  <si>
    <t>http://openbudget.sakhminfin.ru/Menu/Page/356</t>
  </si>
  <si>
    <t>http://openbudget.sakhminfin.ru/Show/Category/6?ItemId=275</t>
  </si>
  <si>
    <t>Общественное обсуждение итогов исполнения областного бюджета за 2015 год</t>
  </si>
  <si>
    <t>Возможность обсудить на форуме, направить вопросы и предложения по электронной почте или факсу</t>
  </si>
  <si>
    <t>Только страницы Правительства Севастополя</t>
  </si>
  <si>
    <t>http://minfin.kalmregion.ru/deyatelnost/obshchestvennyy-sovet/</t>
  </si>
  <si>
    <t xml:space="preserve">Опубликованы только промежуточные результаты. Нет данных о количестве участников опроса. </t>
  </si>
  <si>
    <t>ВКонтакте</t>
  </si>
  <si>
    <t>http://minfinkubani.ru/; http://бюджеткубани.рф/</t>
  </si>
  <si>
    <t>Информация о проведении общественного обсуждения не содержит сведений о порядке определения результатов. Общественное обсуждение не состоялось.</t>
  </si>
  <si>
    <t xml:space="preserve">Целевая аудитория </t>
  </si>
  <si>
    <t>Информация о проведении общественного обсуждения не содержит сведений о порядке определения результатов. Общественное обсуждение не состоялось (к проектам правовых актов, разработанным Министерством финансов Мурманской области и предложенных на общественное обсуждение в период с 01.04.2016 г. по 30.06.2016 г., нет ни одного комментария).</t>
  </si>
  <si>
    <t>законодательный орган: http://parlament09.ru/node/2337</t>
  </si>
  <si>
    <t>законодательный орган: http://parliament-osetia.ru/index.php/main/search/art/5263</t>
  </si>
  <si>
    <t>Итоговый документ (протокол) не опубликован.</t>
  </si>
  <si>
    <t xml:space="preserve">Мероприятие является заседанием Общественного совета. Для отнесения его к общественным (публичным) слушаниям нет данных (отсутствуют сведения об участниках мероприятия, их мнениях и предложениях). </t>
  </si>
  <si>
    <t>Информационное сообщение о проведении общественного обсуждения не опубликовано. Отсутствуют сведения о порядке определения результатов общественного обсуждения; как следствие: не понятно, что считать результатом.</t>
  </si>
  <si>
    <t>В информационном сообщении о проведении общественного обсуждения не определен порядок определения его результатов; как следствие - непонятно, что считать результатом. Обсуждение по существу заявленного вопроса не отражено в опубликованном итоговом документе (протоколе). Применен понижающий коэффициент за затрудненный поиск, так как информация опубликована в разделе "Новости".</t>
  </si>
  <si>
    <t>http://www.mfsk.ru/news/news/373</t>
  </si>
  <si>
    <t>Результаты опроса опубликованы в отдельном файле (замечание).</t>
  </si>
  <si>
    <t>Да (частично)</t>
  </si>
  <si>
    <t>Отсутствуют сведения о месте работы или социальном статусе 2 членов общественного совета (все, что о них сообщается, - кандидаты экономических наук).</t>
  </si>
  <si>
    <t>Отсутствуют сведения о месте работы или социальном статусе 1 члена общественного совета (позиционируется как эксперт Минфина Архангельской области).</t>
  </si>
  <si>
    <t>Отсутствуют сведения о месте работы или социальном статусе 1 члена общественного совета (все, что о не  сообщается, - заслуженный экономист РФ, почетный гражданин Ивановской области).</t>
  </si>
  <si>
    <t>Отсутствуют четкие сведения о месте работы и должности 1 члена общественного совета (позиционируется как Председатель первичной профсоюзной организации Финансового управления Курганской области).</t>
  </si>
  <si>
    <t>Отсутствуют сведения о месте работы или социальном статусе 1 члена общественного совета (все, что о нем  сообщается, - имеет большой опыт работы на государственной службе в области контроля за расходованием бюджетных средств).</t>
  </si>
  <si>
    <t>Отсутствуют сведения о месте работы или социальном статусе 3 членов общественного совета (все, что о них сообщается, - ветераны труда).</t>
  </si>
  <si>
    <t>Не определен порядок проведения общественного обсуждения  и определения его результатов. Обсуждение по существу заявленного вопроса не отражено в опубликованном итоговом документе (протоколе).</t>
  </si>
  <si>
    <t>В информационном сообщении о проведении общественного обсуждения (позиционируется как публичные слушания) не определен порядок определения его результатов; как следствие: непонятно, что считать результатом. Протокол не содержит принятых по итогам обсуждения рекомендаций.</t>
  </si>
  <si>
    <t xml:space="preserve">Не опубликовано информационное сообщение о проведении общественного обсуждения (позиционируется как публичные слушания). Принятые рекомендации не содержат сведений о ходе обсуждения. Применен понижающий коэффициент за затрудненный поиск, так как сведения о проведении общественного обсуждения содержатся в протоколе экспертно-консультативного совета при Министерстве управления финансами Самарской области от 5 апреля 2016 года. На сайте Губернатора области (при нем создано Общественное собрание) информация о заседании не опубликована.  </t>
  </si>
  <si>
    <t>В информационном сообщении о проведении общественного обсуждения (позиционируется как публичные слушания) не определен порядок определения  его результатов; как следствие: непонятно, что считать результатом. Протокол не содержит принятых по итогам обсуждения рекомендаций.</t>
  </si>
  <si>
    <t>В информационных сообщениях о проведении общественного обсуждения не определен порядок определения его результатов; как следствие: непонятно, что считать их результатом. Обсуждение по существу заявленных вопросов не отражено в опубликованных итоговых документах (протоколах).</t>
  </si>
  <si>
    <t>Отсутствуют сведения о порядке определения результатов общественного обсуждения (позиционируются как публичные слушания); как следствие: непонятно, что считать результатом. В протоколе отсутствуют сведения о принятых рекомендациях по итогам общественного обсуждения.</t>
  </si>
  <si>
    <t xml:space="preserve">Отсутствуют сведения о порядке определения результатов общественного обсуждения; как следствие: непонятно, что считать результатом. В протоколе отсутствуют сведения о принятых рекомендациях по итогам общественного обсуждения. </t>
  </si>
  <si>
    <t>Извещение о проведении общественного обсуждения (позиционируется как публичные слушания) не содержит сведений о порядке определения результатов, как следствие: непонятно, что считать результатом. Опубликованный итоговый документ никем не подписан, не содержит рекомендаций, принятых по итогам общественного обсуждения. Применен понижающий коэффициент за затрудненный поиск, так как сведения об общественном обсуждении опубликованы в разделе "Бюджет" - "Исполнение", наименование "Бюджет для граждан (на основе проекта Закона Брянской области «Об исполнении областного бюджета за 2015 год»)" (наименование не соответствует содержанию).</t>
  </si>
  <si>
    <t xml:space="preserve">Информационное сообщение не содержит сведений о проведении общественного обсуждения, в нем лишь установлен "срок приема заключений независимых экспертов", из чего следует, что мероприятие не является общественным обсуждением, а проводится независимая экспертиза. Информационное сообщение не содержит сведений о порядке проведения общественного обсуждения и определения его результатов, в итоге не ясно, что считать результатом общественного обсуждения. </t>
  </si>
  <si>
    <t>Итоговый документ (протокол) не опубликован. Информационное сообщение о проведении общественного обсуждения (позиционируется как публичные слушания) не содержит сведений о порядке определения его результатов. Применен понижающий коэффициент за затрудненный поиск, так как сведения о проведении общественного обсуждения опубликованы только на сайте законодательного органа и отсутствуют на сайте, где публикуются бюджетные данные.</t>
  </si>
  <si>
    <t>в период с 1 июня по 1 августа 2016 года</t>
  </si>
  <si>
    <t>Мониторинг и оценка показателя проведены в период с 1 июня по 1 августа 2016 года.</t>
  </si>
  <si>
    <r>
      <t xml:space="preserve">Рейтинг субъектов Российской Федерации по разделу 8 "Общественное участие (II квартал 2016 года)" </t>
    </r>
    <r>
      <rPr>
        <sz val="10"/>
        <color indexed="8"/>
        <rFont val="Times New Roman"/>
        <family val="1"/>
      </rPr>
      <t>(группировка по федеральным округам)</t>
    </r>
  </si>
  <si>
    <t>Применен понижающий коэффициент за несоблюдение сроков обеспечения доступа к бюджетным данным, так как информационное сообщение опубликовано менее, чем за 5 рабочих дней до проведения мероприятия.</t>
  </si>
  <si>
    <t xml:space="preserve">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t>
  </si>
  <si>
    <t xml:space="preserve">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t>
  </si>
  <si>
    <t>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Применен понижающий коэффициент за несоблюдение срока обеспечения доступа к бюджетным данным, так как информационное сообщение о проведении публичных слушаний опубликовано менее, чем за 5 рабочих дней до проведения мероприятия.</t>
  </si>
  <si>
    <t>Публичные слушания проведены в заочной форме, что не соответствует требованиям Федерального закона от 21 июля 2014 г. N 212-ФЗ "Об основах общественного контроля в Российской Федерации". 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t>
  </si>
  <si>
    <t xml:space="preserve">Опубликованные сведения не содержат данных о времени и месте проведения публичных слушаний. Применен понижающий коэффициент за затрудненный поиск, так как информационное сообщение о проведении публичных слушаний отсутствует на сайте, где публикуются бюджетные данные. </t>
  </si>
  <si>
    <t xml:space="preserve">Указаны даты, когда задан вопрос, дан комментарий или ответ </t>
  </si>
  <si>
    <t>Проект закона Карачаево-Черкесской Республики "Об исполнении республиканского бюджета Карачаево-Черкесской Республики за 2015 год"</t>
  </si>
  <si>
    <t>Проект закона Ставропольского края «О внесении изменений в закон Ставропольского края «О бюджете Ставропольского края на 2016 год»</t>
  </si>
  <si>
    <t>В информационном сообщении о проведении общественного обсуждения не определен порядок определения его результатов; как следствие: непонятно, что считать результатом. Сведения об обсуждении по существу заявленного вопроса в опубликованном итоговом документе (протоколе) отсутствуют.</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</si>
</sst>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s>
  <fonts count="93">
    <font>
      <sz val="11"/>
      <color theme="1"/>
      <name val="Calibri"/>
      <family val="2"/>
    </font>
    <font>
      <sz val="11"/>
      <color indexed="8"/>
      <name val="Calibri"/>
      <family val="2"/>
    </font>
    <font>
      <sz val="8"/>
      <name val="Times New Roman"/>
      <family val="1"/>
    </font>
    <font>
      <sz val="10"/>
      <name val="Arial Cyr"/>
      <family val="0"/>
    </font>
    <font>
      <sz val="10"/>
      <name val="Courier New Cyr"/>
      <family val="0"/>
    </font>
    <font>
      <b/>
      <sz val="9"/>
      <name val="Times New Roman"/>
      <family val="1"/>
    </font>
    <font>
      <i/>
      <sz val="9"/>
      <name val="Times New Roman"/>
      <family val="1"/>
    </font>
    <font>
      <b/>
      <sz val="10"/>
      <name val="Times New Roman"/>
      <family val="1"/>
    </font>
    <font>
      <sz val="9"/>
      <name val="Times New Roman"/>
      <family val="1"/>
    </font>
    <font>
      <b/>
      <i/>
      <sz val="9"/>
      <name val="Times New Roman"/>
      <family val="1"/>
    </font>
    <font>
      <sz val="9"/>
      <color indexed="8"/>
      <name val="Times New Roman"/>
      <family val="1"/>
    </font>
    <font>
      <i/>
      <sz val="9"/>
      <color indexed="8"/>
      <name val="Times New Roman"/>
      <family val="1"/>
    </font>
    <font>
      <sz val="7"/>
      <color indexed="8"/>
      <name val="Times New Roman"/>
      <family val="1"/>
    </font>
    <font>
      <i/>
      <sz val="7"/>
      <color indexed="8"/>
      <name val="Times New Roman"/>
      <family val="1"/>
    </font>
    <font>
      <u val="single"/>
      <sz val="9"/>
      <name val="Times New Roman"/>
      <family val="1"/>
    </font>
    <font>
      <b/>
      <u val="single"/>
      <sz val="9"/>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8"/>
      <color indexed="8"/>
      <name val="Calibri"/>
      <family val="2"/>
    </font>
    <font>
      <sz val="9"/>
      <color indexed="8"/>
      <name val="Symbol"/>
      <family val="1"/>
    </font>
    <font>
      <b/>
      <sz val="9"/>
      <color indexed="8"/>
      <name val="Times New Roman"/>
      <family val="1"/>
    </font>
    <font>
      <sz val="8"/>
      <color indexed="8"/>
      <name val="Times New Roman"/>
      <family val="1"/>
    </font>
    <font>
      <sz val="8"/>
      <name val="Calibri"/>
      <family val="2"/>
    </font>
    <font>
      <sz val="11"/>
      <name val="Calibri"/>
      <family val="2"/>
    </font>
    <font>
      <sz val="10"/>
      <color indexed="8"/>
      <name val="Calibri"/>
      <family val="2"/>
    </font>
    <font>
      <b/>
      <sz val="10"/>
      <color indexed="8"/>
      <name val="Calibri"/>
      <family val="2"/>
    </font>
    <font>
      <i/>
      <sz val="8"/>
      <color indexed="8"/>
      <name val="Times New Roman"/>
      <family val="1"/>
    </font>
    <font>
      <b/>
      <sz val="8"/>
      <color indexed="8"/>
      <name val="Times New Roman"/>
      <family val="1"/>
    </font>
    <font>
      <b/>
      <sz val="10"/>
      <color indexed="8"/>
      <name val="Times New Roman"/>
      <family val="1"/>
    </font>
    <font>
      <sz val="9"/>
      <color indexed="8"/>
      <name val="Calibri"/>
      <family val="2"/>
    </font>
    <font>
      <b/>
      <sz val="9"/>
      <color indexed="8"/>
      <name val="Calibri"/>
      <family val="2"/>
    </font>
    <font>
      <i/>
      <sz val="9"/>
      <color indexed="8"/>
      <name val="Calibri"/>
      <family val="2"/>
    </font>
    <font>
      <b/>
      <sz val="9"/>
      <name val="Calibri"/>
      <family val="2"/>
    </font>
    <font>
      <i/>
      <sz val="11"/>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Calibri"/>
      <family val="2"/>
    </font>
    <font>
      <b/>
      <sz val="8"/>
      <color theme="1"/>
      <name val="Calibri"/>
      <family val="2"/>
    </font>
    <font>
      <sz val="11"/>
      <color rgb="FFC00000"/>
      <name val="Calibri"/>
      <family val="2"/>
    </font>
    <font>
      <sz val="9"/>
      <color theme="1"/>
      <name val="Times New Roman"/>
      <family val="1"/>
    </font>
    <font>
      <i/>
      <sz val="9"/>
      <color theme="1"/>
      <name val="Times New Roman"/>
      <family val="1"/>
    </font>
    <font>
      <sz val="9"/>
      <color theme="1"/>
      <name val="Symbol"/>
      <family val="1"/>
    </font>
    <font>
      <b/>
      <sz val="9"/>
      <color theme="1"/>
      <name val="Times New Roman"/>
      <family val="1"/>
    </font>
    <font>
      <sz val="8"/>
      <color theme="1"/>
      <name val="Times New Roman"/>
      <family val="1"/>
    </font>
    <font>
      <sz val="10"/>
      <color theme="1"/>
      <name val="Calibri"/>
      <family val="2"/>
    </font>
    <font>
      <b/>
      <sz val="10"/>
      <color theme="1"/>
      <name val="Calibri"/>
      <family val="2"/>
    </font>
    <font>
      <sz val="9"/>
      <color rgb="FF000000"/>
      <name val="Times New Roman"/>
      <family val="1"/>
    </font>
    <font>
      <i/>
      <sz val="9"/>
      <color rgb="FF000000"/>
      <name val="Times New Roman"/>
      <family val="1"/>
    </font>
    <font>
      <i/>
      <sz val="8"/>
      <color theme="1"/>
      <name val="Times New Roman"/>
      <family val="1"/>
    </font>
    <font>
      <b/>
      <sz val="8"/>
      <color theme="1"/>
      <name val="Times New Roman"/>
      <family val="1"/>
    </font>
    <font>
      <b/>
      <sz val="10"/>
      <color rgb="FF000000"/>
      <name val="Times New Roman"/>
      <family val="1"/>
    </font>
    <font>
      <b/>
      <sz val="9"/>
      <color rgb="FF000000"/>
      <name val="Times New Roman"/>
      <family val="1"/>
    </font>
    <font>
      <b/>
      <sz val="9"/>
      <color theme="1"/>
      <name val="Calibri"/>
      <family val="2"/>
    </font>
    <font>
      <sz val="9"/>
      <color theme="1"/>
      <name val="Calibri"/>
      <family val="2"/>
    </font>
    <font>
      <i/>
      <sz val="9"/>
      <color theme="1"/>
      <name val="Calibri"/>
      <family val="2"/>
    </font>
    <font>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BE4D5"/>
        <bgColor indexed="64"/>
      </patternFill>
    </fill>
    <fill>
      <patternFill patternType="solid">
        <fgColor rgb="FFF7CAAC"/>
        <bgColor indexed="64"/>
      </patternFill>
    </fill>
    <fill>
      <patternFill patternType="solid">
        <fgColor theme="0"/>
        <bgColor indexed="64"/>
      </patternFill>
    </fill>
    <fill>
      <patternFill patternType="solid">
        <fgColor rgb="FFFDE9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A6A6A6"/>
      </left>
      <right style="thin">
        <color rgb="FFA6A6A6"/>
      </right>
      <top style="thin">
        <color rgb="FFA6A6A6"/>
      </top>
      <bottom style="thin">
        <color rgb="FFA6A6A6"/>
      </bottom>
    </border>
    <border>
      <left style="thin">
        <color rgb="FFA6A6A6"/>
      </left>
      <right style="thin">
        <color rgb="FFA6A6A6"/>
      </right>
      <top style="thin">
        <color rgb="FFA6A6A6"/>
      </top>
      <bottom/>
    </border>
    <border>
      <left style="thin">
        <color rgb="FFA6A6A6"/>
      </left>
      <right style="thin">
        <color rgb="FFA6A6A6"/>
      </right>
      <top/>
      <bottom/>
    </border>
    <border>
      <left style="thin">
        <color rgb="FFA6A6A6"/>
      </left>
      <right style="thin">
        <color rgb="FFA6A6A6"/>
      </right>
      <top/>
      <bottom style="thin">
        <color rgb="FFA6A6A6"/>
      </bottom>
    </border>
    <border>
      <left style="thin">
        <color theme="0" tint="-0.3499799966812134"/>
      </left>
      <right style="thin">
        <color theme="0" tint="-0.3499799966812134"/>
      </right>
      <top style="thin">
        <color theme="0" tint="-0.3499799966812134"/>
      </top>
      <bottom style="thin">
        <color theme="0" tint="-0.3499799966812134"/>
      </bottom>
    </border>
    <border>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style="thin">
        <color rgb="FFA6A6A6"/>
      </left>
      <right/>
      <top/>
      <bottom/>
    </border>
    <border>
      <left/>
      <right style="thin">
        <color rgb="FFA6A6A6"/>
      </right>
      <top/>
      <bottom/>
    </border>
    <border>
      <left style="thin">
        <color theme="0" tint="-0.3499799966812134"/>
      </left>
      <right style="thin">
        <color theme="0" tint="-0.3499799966812134"/>
      </right>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right/>
      <top style="thin">
        <color theme="0" tint="-0.3499799966812134"/>
      </top>
      <bottom style="thin">
        <color theme="0" tint="-0.3499799966812134"/>
      </bottom>
    </border>
    <border>
      <left/>
      <right style="thin">
        <color theme="0" tint="-0.3499799966812134"/>
      </right>
      <top/>
      <bottom/>
    </border>
    <border>
      <left style="thin">
        <color theme="0" tint="-0.3499799966812134"/>
      </left>
      <right/>
      <top/>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4"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 fillId="0" borderId="0">
      <alignment/>
      <protection/>
    </xf>
    <xf numFmtId="0" fontId="3"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320">
    <xf numFmtId="0" fontId="0" fillId="0" borderId="0" xfId="0" applyFont="1" applyAlignment="1">
      <alignment/>
    </xf>
    <xf numFmtId="0" fontId="72" fillId="0" borderId="0" xfId="0" applyFont="1" applyAlignment="1">
      <alignment/>
    </xf>
    <xf numFmtId="0" fontId="73" fillId="0" borderId="0" xfId="0" applyFont="1" applyAlignment="1">
      <alignment/>
    </xf>
    <xf numFmtId="4" fontId="73" fillId="0" borderId="0" xfId="0" applyNumberFormat="1" applyFont="1" applyAlignment="1">
      <alignment/>
    </xf>
    <xf numFmtId="0" fontId="74" fillId="0" borderId="0" xfId="0" applyFont="1" applyAlignment="1">
      <alignment/>
    </xf>
    <xf numFmtId="4" fontId="74" fillId="0" borderId="0" xfId="0" applyNumberFormat="1" applyFont="1" applyAlignment="1">
      <alignment/>
    </xf>
    <xf numFmtId="0" fontId="75" fillId="0" borderId="0" xfId="0" applyFont="1" applyAlignment="1">
      <alignment/>
    </xf>
    <xf numFmtId="0" fontId="70" fillId="0" borderId="0" xfId="0" applyFont="1" applyAlignment="1">
      <alignment/>
    </xf>
    <xf numFmtId="0" fontId="0" fillId="0" borderId="0" xfId="0" applyFill="1" applyAlignment="1">
      <alignment/>
    </xf>
    <xf numFmtId="0" fontId="58" fillId="0" borderId="0" xfId="43" applyAlignment="1">
      <alignment/>
    </xf>
    <xf numFmtId="0" fontId="73" fillId="0" borderId="0" xfId="0" applyFont="1" applyAlignment="1">
      <alignment/>
    </xf>
    <xf numFmtId="4" fontId="73" fillId="0" borderId="0" xfId="0" applyNumberFormat="1" applyFont="1" applyAlignment="1">
      <alignment/>
    </xf>
    <xf numFmtId="0" fontId="0" fillId="0" borderId="0" xfId="0" applyAlignment="1">
      <alignment/>
    </xf>
    <xf numFmtId="49" fontId="0" fillId="0" borderId="0" xfId="0" applyNumberFormat="1" applyAlignment="1">
      <alignment/>
    </xf>
    <xf numFmtId="0" fontId="70" fillId="0" borderId="0" xfId="0" applyFont="1" applyFill="1" applyAlignment="1">
      <alignment/>
    </xf>
    <xf numFmtId="0" fontId="76" fillId="0" borderId="0" xfId="0" applyFont="1" applyAlignment="1">
      <alignment/>
    </xf>
    <xf numFmtId="0" fontId="76" fillId="0" borderId="10" xfId="0" applyFont="1" applyBorder="1" applyAlignment="1">
      <alignment horizontal="left" vertical="center" wrapText="1" indent="1"/>
    </xf>
    <xf numFmtId="0" fontId="76" fillId="0" borderId="10" xfId="0" applyFont="1" applyBorder="1" applyAlignment="1">
      <alignment horizontal="center" vertical="center" wrapText="1"/>
    </xf>
    <xf numFmtId="0" fontId="76" fillId="33" borderId="11" xfId="0" applyFont="1" applyFill="1" applyBorder="1" applyAlignment="1">
      <alignment vertical="center" wrapText="1"/>
    </xf>
    <xf numFmtId="0" fontId="77" fillId="33" borderId="12" xfId="0" applyFont="1" applyFill="1" applyBorder="1" applyAlignment="1">
      <alignment vertical="center" wrapText="1"/>
    </xf>
    <xf numFmtId="0" fontId="78" fillId="33" borderId="12" xfId="0" applyFont="1" applyFill="1" applyBorder="1" applyAlignment="1">
      <alignment horizontal="left" vertical="center" wrapText="1" indent="1"/>
    </xf>
    <xf numFmtId="0" fontId="77" fillId="33" borderId="13" xfId="0" applyFont="1" applyFill="1" applyBorder="1" applyAlignment="1">
      <alignment vertical="center" wrapText="1"/>
    </xf>
    <xf numFmtId="0" fontId="77" fillId="34" borderId="13" xfId="0" applyFont="1" applyFill="1" applyBorder="1" applyAlignment="1">
      <alignment vertical="center" wrapText="1"/>
    </xf>
    <xf numFmtId="0" fontId="79" fillId="34" borderId="11" xfId="0" applyFont="1" applyFill="1" applyBorder="1" applyAlignment="1">
      <alignment vertical="center" wrapText="1"/>
    </xf>
    <xf numFmtId="0" fontId="77" fillId="33" borderId="12" xfId="0" applyFont="1" applyFill="1" applyBorder="1" applyAlignment="1">
      <alignment horizontal="left" vertical="center" wrapText="1" indent="2"/>
    </xf>
    <xf numFmtId="0" fontId="0" fillId="0" borderId="0" xfId="0" applyFont="1" applyAlignment="1">
      <alignment horizontal="left" vertical="center" wrapText="1"/>
    </xf>
    <xf numFmtId="0" fontId="80" fillId="0" borderId="0" xfId="0" applyFont="1" applyAlignment="1">
      <alignment/>
    </xf>
    <xf numFmtId="0" fontId="75" fillId="0" borderId="0" xfId="0" applyFont="1" applyFill="1" applyAlignment="1">
      <alignment/>
    </xf>
    <xf numFmtId="0" fontId="2" fillId="0" borderId="0" xfId="0" applyFont="1" applyAlignment="1">
      <alignment/>
    </xf>
    <xf numFmtId="0" fontId="41" fillId="0" borderId="0" xfId="0" applyFont="1" applyAlignment="1">
      <alignment/>
    </xf>
    <xf numFmtId="4" fontId="41" fillId="0" borderId="0" xfId="0" applyNumberFormat="1" applyFont="1" applyAlignment="1">
      <alignment/>
    </xf>
    <xf numFmtId="0" fontId="74" fillId="0" borderId="0" xfId="0" applyFont="1" applyAlignment="1">
      <alignment horizontal="left"/>
    </xf>
    <xf numFmtId="4" fontId="74" fillId="0" borderId="0" xfId="0" applyNumberFormat="1" applyFont="1" applyAlignment="1">
      <alignment horizontal="left"/>
    </xf>
    <xf numFmtId="0" fontId="0" fillId="0" borderId="0" xfId="0" applyAlignment="1">
      <alignment/>
    </xf>
    <xf numFmtId="0" fontId="42" fillId="0" borderId="0" xfId="0" applyFont="1" applyAlignment="1">
      <alignment/>
    </xf>
    <xf numFmtId="0" fontId="81" fillId="0" borderId="0" xfId="0" applyFont="1" applyAlignment="1">
      <alignment wrapText="1"/>
    </xf>
    <xf numFmtId="0" fontId="81" fillId="0" borderId="0" xfId="0" applyFont="1" applyAlignment="1">
      <alignment horizontal="left" vertical="center" wrapText="1"/>
    </xf>
    <xf numFmtId="0" fontId="5" fillId="35" borderId="14" xfId="0" applyFont="1" applyFill="1" applyBorder="1" applyAlignment="1">
      <alignment horizontal="center" vertical="center" wrapText="1"/>
    </xf>
    <xf numFmtId="0" fontId="82" fillId="0" borderId="0" xfId="0" applyFont="1" applyAlignment="1">
      <alignment wrapText="1"/>
    </xf>
    <xf numFmtId="0" fontId="8" fillId="35" borderId="1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6" fillId="35" borderId="14"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77" fillId="0" borderId="14" xfId="0" applyFont="1" applyBorder="1" applyAlignment="1">
      <alignment horizontal="center" vertical="center" wrapText="1"/>
    </xf>
    <xf numFmtId="0" fontId="5" fillId="13" borderId="14" xfId="0" applyFont="1" applyFill="1" applyBorder="1" applyAlignment="1">
      <alignment vertical="center" wrapText="1"/>
    </xf>
    <xf numFmtId="164" fontId="79" fillId="13" borderId="14" xfId="0" applyNumberFormat="1" applyFont="1" applyFill="1" applyBorder="1" applyAlignment="1">
      <alignment horizontal="center" vertical="center" wrapText="1"/>
    </xf>
    <xf numFmtId="0" fontId="8" fillId="35" borderId="14" xfId="0" applyFont="1" applyFill="1" applyBorder="1" applyAlignment="1">
      <alignment vertical="center" wrapText="1"/>
    </xf>
    <xf numFmtId="0" fontId="5" fillId="35" borderId="14" xfId="0" applyNumberFormat="1" applyFont="1" applyFill="1" applyBorder="1" applyAlignment="1">
      <alignment horizontal="center" vertical="center" wrapText="1"/>
    </xf>
    <xf numFmtId="165" fontId="5" fillId="35" borderId="14" xfId="0" applyNumberFormat="1" applyFont="1" applyFill="1" applyBorder="1" applyAlignment="1">
      <alignment horizontal="center" vertical="center" wrapText="1"/>
    </xf>
    <xf numFmtId="165" fontId="83" fillId="0" borderId="14" xfId="54" applyNumberFormat="1" applyFont="1" applyFill="1" applyBorder="1" applyAlignment="1">
      <alignment horizontal="center" vertical="center" wrapText="1"/>
      <protection/>
    </xf>
    <xf numFmtId="0" fontId="5" fillId="13" borderId="14" xfId="0" applyNumberFormat="1" applyFont="1" applyFill="1" applyBorder="1" applyAlignment="1">
      <alignment horizontal="center" vertical="center" wrapText="1"/>
    </xf>
    <xf numFmtId="165" fontId="5" fillId="13" borderId="14" xfId="0" applyNumberFormat="1" applyFont="1" applyFill="1" applyBorder="1" applyAlignment="1">
      <alignment horizontal="center" vertical="center" wrapText="1"/>
    </xf>
    <xf numFmtId="165" fontId="83" fillId="13" borderId="14" xfId="54" applyNumberFormat="1" applyFont="1" applyFill="1" applyBorder="1" applyAlignment="1">
      <alignment horizontal="center" vertical="center" wrapText="1"/>
      <protection/>
    </xf>
    <xf numFmtId="49" fontId="5" fillId="13" borderId="14" xfId="0" applyNumberFormat="1" applyFont="1" applyFill="1" applyBorder="1" applyAlignment="1">
      <alignment vertical="center" wrapText="1"/>
    </xf>
    <xf numFmtId="0" fontId="5" fillId="13" borderId="14" xfId="0" applyFont="1" applyFill="1" applyBorder="1" applyAlignment="1">
      <alignment horizontal="center" vertical="center" wrapText="1"/>
    </xf>
    <xf numFmtId="164" fontId="5" fillId="35" borderId="14" xfId="0" applyNumberFormat="1" applyFont="1" applyFill="1" applyBorder="1" applyAlignment="1">
      <alignment horizontal="center" vertical="center" wrapText="1"/>
    </xf>
    <xf numFmtId="164" fontId="5" fillId="13" borderId="14" xfId="0" applyNumberFormat="1" applyFont="1" applyFill="1" applyBorder="1" applyAlignment="1">
      <alignment horizontal="center" vertical="center" wrapText="1"/>
    </xf>
    <xf numFmtId="0" fontId="72" fillId="0" borderId="0" xfId="0" applyFont="1" applyAlignment="1">
      <alignment horizontal="left" vertical="top"/>
    </xf>
    <xf numFmtId="0" fontId="72" fillId="0" borderId="0" xfId="0" applyFont="1" applyBorder="1" applyAlignment="1">
      <alignment vertical="center" wrapText="1"/>
    </xf>
    <xf numFmtId="0" fontId="79" fillId="0" borderId="0" xfId="0" applyFont="1" applyAlignment="1">
      <alignment vertical="center" wrapText="1"/>
    </xf>
    <xf numFmtId="0" fontId="76" fillId="0" borderId="10" xfId="0" applyFont="1" applyBorder="1" applyAlignment="1">
      <alignment horizontal="center" vertical="center" wrapText="1"/>
    </xf>
    <xf numFmtId="0" fontId="0" fillId="0" borderId="0" xfId="0" applyAlignment="1">
      <alignment horizontal="center"/>
    </xf>
    <xf numFmtId="0" fontId="79" fillId="0" borderId="0" xfId="0" applyFont="1" applyAlignment="1">
      <alignment horizontal="center" vertical="center" wrapText="1"/>
    </xf>
    <xf numFmtId="0" fontId="83" fillId="0" borderId="10" xfId="0" applyFont="1" applyBorder="1" applyAlignment="1">
      <alignment horizontal="center" vertical="center" wrapText="1"/>
    </xf>
    <xf numFmtId="49" fontId="83" fillId="0" borderId="10" xfId="0" applyNumberFormat="1" applyFont="1" applyBorder="1" applyAlignment="1">
      <alignment horizontal="center" vertical="center" wrapText="1"/>
    </xf>
    <xf numFmtId="0" fontId="83" fillId="36" borderId="11" xfId="0" applyFont="1" applyFill="1" applyBorder="1" applyAlignment="1">
      <alignment vertical="center" wrapText="1"/>
    </xf>
    <xf numFmtId="0" fontId="77" fillId="36" borderId="12" xfId="0" applyFont="1" applyFill="1" applyBorder="1" applyAlignment="1">
      <alignment vertical="center" wrapText="1"/>
    </xf>
    <xf numFmtId="0" fontId="78" fillId="36" borderId="12" xfId="0" applyFont="1" applyFill="1" applyBorder="1" applyAlignment="1">
      <alignment horizontal="left" vertical="center" wrapText="1" indent="1"/>
    </xf>
    <xf numFmtId="0" fontId="84" fillId="36" borderId="12" xfId="0" applyFont="1" applyFill="1" applyBorder="1" applyAlignment="1">
      <alignment horizontal="left" vertical="center" wrapText="1" indent="2"/>
    </xf>
    <xf numFmtId="0" fontId="77" fillId="36" borderId="13" xfId="0" applyFont="1" applyFill="1" applyBorder="1" applyAlignment="1">
      <alignment vertical="center" wrapText="1"/>
    </xf>
    <xf numFmtId="0" fontId="76" fillId="36" borderId="11" xfId="0" applyFont="1" applyFill="1" applyBorder="1" applyAlignment="1">
      <alignment vertical="center" wrapText="1"/>
    </xf>
    <xf numFmtId="0" fontId="85" fillId="0" borderId="0" xfId="0" applyFont="1" applyBorder="1" applyAlignment="1">
      <alignment vertical="center"/>
    </xf>
    <xf numFmtId="0" fontId="85" fillId="0" borderId="0" xfId="0" applyFont="1" applyAlignment="1">
      <alignment/>
    </xf>
    <xf numFmtId="0" fontId="62" fillId="0" borderId="0" xfId="0" applyFont="1" applyAlignment="1">
      <alignment/>
    </xf>
    <xf numFmtId="0" fontId="86" fillId="0" borderId="0" xfId="0" applyFont="1" applyBorder="1" applyAlignment="1">
      <alignment vertical="center"/>
    </xf>
    <xf numFmtId="0" fontId="86" fillId="0" borderId="0" xfId="0" applyFont="1" applyAlignment="1">
      <alignment/>
    </xf>
    <xf numFmtId="0" fontId="72" fillId="0" borderId="0" xfId="0" applyFont="1" applyFill="1" applyAlignment="1">
      <alignment/>
    </xf>
    <xf numFmtId="0" fontId="0" fillId="0" borderId="15" xfId="0" applyBorder="1" applyAlignment="1">
      <alignment horizontal="left" vertical="center"/>
    </xf>
    <xf numFmtId="0" fontId="79" fillId="0" borderId="0" xfId="0" applyFont="1" applyBorder="1" applyAlignment="1">
      <alignment horizontal="left" vertical="center"/>
    </xf>
    <xf numFmtId="0" fontId="0" fillId="0" borderId="0" xfId="0" applyBorder="1" applyAlignment="1">
      <alignment horizontal="left" vertical="center"/>
    </xf>
    <xf numFmtId="0" fontId="79" fillId="0" borderId="0" xfId="0" applyFont="1" applyBorder="1" applyAlignment="1">
      <alignment horizontal="center" vertical="center" wrapText="1"/>
    </xf>
    <xf numFmtId="0" fontId="79" fillId="0" borderId="0" xfId="0" applyFont="1" applyBorder="1" applyAlignment="1">
      <alignment horizontal="left" vertical="top"/>
    </xf>
    <xf numFmtId="0" fontId="0" fillId="0" borderId="0" xfId="0" applyBorder="1" applyAlignment="1">
      <alignment horizontal="left"/>
    </xf>
    <xf numFmtId="0" fontId="86" fillId="0" borderId="0" xfId="0" applyFont="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86" fillId="0" borderId="0" xfId="0" applyFont="1" applyBorder="1" applyAlignment="1">
      <alignment horizontal="center" vertical="center" wrapText="1"/>
    </xf>
    <xf numFmtId="0" fontId="85" fillId="0" borderId="0" xfId="0" applyFont="1" applyBorder="1" applyAlignment="1">
      <alignment horizontal="center" vertical="center"/>
    </xf>
    <xf numFmtId="0" fontId="85" fillId="0" borderId="0" xfId="0" applyFont="1" applyBorder="1" applyAlignment="1">
      <alignment horizontal="center"/>
    </xf>
    <xf numFmtId="0" fontId="85" fillId="0" borderId="0" xfId="0" applyFont="1" applyAlignment="1">
      <alignment horizontal="center"/>
    </xf>
    <xf numFmtId="0" fontId="0" fillId="0" borderId="15" xfId="0" applyBorder="1" applyAlignment="1">
      <alignment horizontal="center" vertical="center"/>
    </xf>
    <xf numFmtId="0" fontId="85" fillId="0" borderId="15" xfId="0" applyFont="1" applyBorder="1" applyAlignment="1">
      <alignment horizontal="center" vertical="center"/>
    </xf>
    <xf numFmtId="4" fontId="73" fillId="0" borderId="0" xfId="0" applyNumberFormat="1" applyFont="1" applyAlignment="1">
      <alignment horizontal="center"/>
    </xf>
    <xf numFmtId="0" fontId="73" fillId="0" borderId="0" xfId="0" applyFont="1" applyAlignment="1">
      <alignment horizontal="center"/>
    </xf>
    <xf numFmtId="4" fontId="73" fillId="0" borderId="0" xfId="0" applyNumberFormat="1" applyFont="1" applyAlignment="1">
      <alignment horizontal="left"/>
    </xf>
    <xf numFmtId="0" fontId="73" fillId="0" borderId="0" xfId="0" applyFont="1" applyAlignment="1">
      <alignment horizontal="left"/>
    </xf>
    <xf numFmtId="0" fontId="77" fillId="0" borderId="0" xfId="0" applyFont="1" applyBorder="1" applyAlignment="1">
      <alignment horizontal="left" vertical="center"/>
    </xf>
    <xf numFmtId="0" fontId="77" fillId="0" borderId="15" xfId="0" applyFont="1" applyBorder="1" applyAlignment="1">
      <alignment horizontal="left" vertical="center"/>
    </xf>
    <xf numFmtId="165" fontId="9" fillId="35" borderId="14" xfId="0" applyNumberFormat="1" applyFont="1" applyFill="1" applyBorder="1" applyAlignment="1">
      <alignment horizontal="center" vertical="center" wrapText="1"/>
    </xf>
    <xf numFmtId="165" fontId="77" fillId="0" borderId="14" xfId="0" applyNumberFormat="1" applyFont="1" applyBorder="1" applyAlignment="1">
      <alignment horizontal="center" vertical="center" wrapText="1"/>
    </xf>
    <xf numFmtId="165" fontId="6" fillId="35" borderId="14" xfId="0" applyNumberFormat="1" applyFont="1" applyFill="1" applyBorder="1" applyAlignment="1">
      <alignment horizontal="center" vertical="center" wrapText="1"/>
    </xf>
    <xf numFmtId="0" fontId="8" fillId="13" borderId="14" xfId="0" applyFont="1" applyFill="1" applyBorder="1" applyAlignment="1">
      <alignment vertical="center" wrapText="1"/>
    </xf>
    <xf numFmtId="165" fontId="8" fillId="35" borderId="14" xfId="0" applyNumberFormat="1" applyFont="1" applyFill="1" applyBorder="1" applyAlignment="1">
      <alignment horizontal="center" vertical="center" wrapText="1"/>
    </xf>
    <xf numFmtId="165" fontId="8" fillId="13" borderId="14"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6" fillId="0" borderId="14" xfId="0" applyFont="1" applyBorder="1" applyAlignment="1">
      <alignment horizontal="center" vertical="center" wrapText="1"/>
    </xf>
    <xf numFmtId="0" fontId="5" fillId="13" borderId="14" xfId="0" applyFont="1" applyFill="1" applyBorder="1" applyAlignment="1">
      <alignment vertical="center"/>
    </xf>
    <xf numFmtId="2" fontId="5" fillId="13" borderId="14" xfId="0" applyNumberFormat="1" applyFont="1" applyFill="1" applyBorder="1" applyAlignment="1">
      <alignment horizontal="center" vertical="center"/>
    </xf>
    <xf numFmtId="1" fontId="8" fillId="13" borderId="14" xfId="0" applyNumberFormat="1" applyFont="1" applyFill="1" applyBorder="1" applyAlignment="1">
      <alignment horizontal="center" vertical="center"/>
    </xf>
    <xf numFmtId="1" fontId="5" fillId="13" borderId="14" xfId="0" applyNumberFormat="1" applyFont="1" applyFill="1" applyBorder="1" applyAlignment="1">
      <alignment horizontal="center" vertical="center"/>
    </xf>
    <xf numFmtId="0" fontId="8" fillId="13" borderId="14" xfId="0" applyFont="1" applyFill="1" applyBorder="1" applyAlignment="1">
      <alignment horizontal="left"/>
    </xf>
    <xf numFmtId="1" fontId="8" fillId="13" borderId="14" xfId="0" applyNumberFormat="1" applyFont="1" applyFill="1" applyBorder="1" applyAlignment="1">
      <alignment horizontal="left" vertical="center"/>
    </xf>
    <xf numFmtId="2" fontId="5" fillId="13" borderId="14" xfId="0" applyNumberFormat="1" applyFont="1" applyFill="1" applyBorder="1" applyAlignment="1">
      <alignment vertical="center"/>
    </xf>
    <xf numFmtId="2" fontId="8" fillId="0" borderId="14" xfId="0" applyNumberFormat="1" applyFont="1" applyFill="1" applyBorder="1" applyAlignment="1">
      <alignment horizontal="left" vertical="center"/>
    </xf>
    <xf numFmtId="1" fontId="8" fillId="0" borderId="14" xfId="0" applyNumberFormat="1" applyFont="1" applyFill="1" applyBorder="1" applyAlignment="1">
      <alignment horizontal="center" vertical="center"/>
    </xf>
    <xf numFmtId="165" fontId="8" fillId="0" borderId="14" xfId="0" applyNumberFormat="1" applyFont="1" applyFill="1" applyBorder="1" applyAlignment="1">
      <alignment horizontal="center" vertical="center"/>
    </xf>
    <xf numFmtId="165" fontId="5" fillId="0" borderId="14"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14" fontId="8" fillId="0" borderId="14" xfId="0" applyNumberFormat="1" applyFont="1" applyBorder="1" applyAlignment="1">
      <alignment horizontal="center" vertical="center"/>
    </xf>
    <xf numFmtId="14" fontId="8" fillId="0" borderId="14" xfId="0"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xf>
    <xf numFmtId="0" fontId="8" fillId="0" borderId="14" xfId="0" applyFont="1" applyFill="1" applyBorder="1" applyAlignment="1">
      <alignment horizontal="left" vertical="center"/>
    </xf>
    <xf numFmtId="0" fontId="8" fillId="35" borderId="14" xfId="0" applyFont="1" applyFill="1" applyBorder="1" applyAlignment="1">
      <alignment vertical="center"/>
    </xf>
    <xf numFmtId="14" fontId="8" fillId="0" borderId="14" xfId="0" applyNumberFormat="1" applyFont="1" applyBorder="1" applyAlignment="1">
      <alignment horizontal="center"/>
    </xf>
    <xf numFmtId="14" fontId="8" fillId="0" borderId="14" xfId="0" applyNumberFormat="1" applyFont="1" applyFill="1" applyBorder="1" applyAlignment="1">
      <alignment horizontal="center"/>
    </xf>
    <xf numFmtId="14" fontId="8" fillId="0" borderId="14" xfId="43" applyNumberFormat="1" applyFont="1" applyBorder="1" applyAlignment="1">
      <alignment horizontal="center" vertical="center"/>
    </xf>
    <xf numFmtId="14" fontId="8" fillId="35" borderId="14" xfId="0" applyNumberFormat="1" applyFont="1" applyFill="1" applyBorder="1" applyAlignment="1">
      <alignment horizontal="center"/>
    </xf>
    <xf numFmtId="2" fontId="5" fillId="13" borderId="14" xfId="0" applyNumberFormat="1" applyFont="1" applyFill="1" applyBorder="1" applyAlignment="1">
      <alignment horizontal="left" vertical="center"/>
    </xf>
    <xf numFmtId="165" fontId="5" fillId="13" borderId="14" xfId="0" applyNumberFormat="1" applyFont="1" applyFill="1" applyBorder="1" applyAlignment="1">
      <alignment horizontal="center" vertical="center"/>
    </xf>
    <xf numFmtId="14" fontId="5" fillId="13" borderId="14" xfId="0" applyNumberFormat="1" applyFont="1" applyFill="1" applyBorder="1" applyAlignment="1">
      <alignment horizontal="center" wrapText="1"/>
    </xf>
    <xf numFmtId="14" fontId="5" fillId="13" borderId="14" xfId="0" applyNumberFormat="1" applyFont="1" applyFill="1" applyBorder="1" applyAlignment="1">
      <alignment horizontal="center" vertical="center"/>
    </xf>
    <xf numFmtId="0" fontId="8" fillId="13" borderId="14" xfId="0" applyFont="1" applyFill="1" applyBorder="1" applyAlignment="1">
      <alignment horizontal="left" vertical="center"/>
    </xf>
    <xf numFmtId="165" fontId="5" fillId="13" borderId="14" xfId="0" applyNumberFormat="1" applyFont="1" applyFill="1" applyBorder="1" applyAlignment="1">
      <alignment horizontal="left" vertical="center"/>
    </xf>
    <xf numFmtId="2" fontId="8" fillId="0" borderId="14" xfId="0" applyNumberFormat="1" applyFont="1" applyBorder="1" applyAlignment="1">
      <alignment horizontal="left" vertical="center"/>
    </xf>
    <xf numFmtId="165" fontId="8" fillId="0" borderId="14" xfId="0" applyNumberFormat="1" applyFont="1" applyBorder="1" applyAlignment="1">
      <alignment horizontal="center" vertical="center"/>
    </xf>
    <xf numFmtId="2" fontId="8" fillId="0" borderId="14" xfId="0" applyNumberFormat="1" applyFont="1" applyBorder="1" applyAlignment="1">
      <alignment horizontal="center" vertical="center"/>
    </xf>
    <xf numFmtId="14" fontId="8" fillId="35" borderId="14" xfId="0" applyNumberFormat="1" applyFont="1" applyFill="1" applyBorder="1" applyAlignment="1">
      <alignment horizontal="center" vertical="center" wrapText="1"/>
    </xf>
    <xf numFmtId="14" fontId="8" fillId="35" borderId="14" xfId="0" applyNumberFormat="1" applyFont="1" applyFill="1" applyBorder="1" applyAlignment="1">
      <alignment horizontal="center" vertical="center"/>
    </xf>
    <xf numFmtId="14" fontId="8" fillId="0" borderId="14" xfId="0" applyNumberFormat="1" applyFont="1" applyFill="1" applyBorder="1" applyAlignment="1">
      <alignment horizontal="center" wrapText="1"/>
    </xf>
    <xf numFmtId="14" fontId="8" fillId="35" borderId="14" xfId="0" applyNumberFormat="1" applyFont="1" applyFill="1" applyBorder="1" applyAlignment="1">
      <alignment horizontal="center" wrapText="1"/>
    </xf>
    <xf numFmtId="0" fontId="8" fillId="0" borderId="14" xfId="0" applyFont="1" applyFill="1" applyBorder="1" applyAlignment="1">
      <alignment vertical="center"/>
    </xf>
    <xf numFmtId="0" fontId="5" fillId="13" borderId="14" xfId="0" applyFont="1" applyFill="1" applyBorder="1" applyAlignment="1">
      <alignment horizontal="left" vertical="center"/>
    </xf>
    <xf numFmtId="0" fontId="5" fillId="13" borderId="14" xfId="0" applyFont="1" applyFill="1" applyBorder="1" applyAlignment="1">
      <alignment horizontal="left" vertical="center" wrapText="1"/>
    </xf>
    <xf numFmtId="164" fontId="5" fillId="13" borderId="14" xfId="0" applyNumberFormat="1" applyFont="1" applyFill="1" applyBorder="1" applyAlignment="1">
      <alignment horizontal="center" vertical="center"/>
    </xf>
    <xf numFmtId="0" fontId="8" fillId="35" borderId="14" xfId="0" applyFont="1" applyFill="1" applyBorder="1" applyAlignment="1">
      <alignment horizontal="left" vertical="center"/>
    </xf>
    <xf numFmtId="0" fontId="8" fillId="35" borderId="14" xfId="0" applyFont="1" applyFill="1" applyBorder="1" applyAlignment="1">
      <alignment horizontal="center" vertical="center"/>
    </xf>
    <xf numFmtId="165" fontId="5" fillId="0" borderId="14" xfId="0" applyNumberFormat="1" applyFont="1" applyBorder="1" applyAlignment="1">
      <alignment horizontal="center" vertical="center"/>
    </xf>
    <xf numFmtId="49" fontId="8" fillId="35" borderId="14" xfId="0" applyNumberFormat="1" applyFont="1" applyFill="1" applyBorder="1" applyAlignment="1">
      <alignment horizontal="left" vertical="center"/>
    </xf>
    <xf numFmtId="0" fontId="8" fillId="0" borderId="14" xfId="0" applyFont="1" applyFill="1" applyBorder="1" applyAlignment="1">
      <alignment horizontal="left" vertical="center" wrapText="1"/>
    </xf>
    <xf numFmtId="49" fontId="8" fillId="0" borderId="14" xfId="0" applyNumberFormat="1" applyFont="1" applyFill="1" applyBorder="1" applyAlignment="1">
      <alignment horizontal="left" vertical="center"/>
    </xf>
    <xf numFmtId="0" fontId="8" fillId="13" borderId="14" xfId="0" applyFont="1" applyFill="1" applyBorder="1" applyAlignment="1">
      <alignment horizontal="center" vertical="center"/>
    </xf>
    <xf numFmtId="49" fontId="5" fillId="13" borderId="14" xfId="0" applyNumberFormat="1" applyFont="1" applyFill="1" applyBorder="1" applyAlignment="1">
      <alignment horizontal="left" vertical="center"/>
    </xf>
    <xf numFmtId="0" fontId="5" fillId="13" borderId="14" xfId="0" applyFont="1" applyFill="1" applyBorder="1" applyAlignment="1">
      <alignment horizontal="center" vertical="center"/>
    </xf>
    <xf numFmtId="0" fontId="8" fillId="35" borderId="14" xfId="0" applyFont="1" applyFill="1" applyBorder="1" applyAlignment="1">
      <alignment horizontal="left" vertical="center" wrapText="1"/>
    </xf>
    <xf numFmtId="0" fontId="8" fillId="0" borderId="14" xfId="0" applyNumberFormat="1" applyFont="1" applyFill="1" applyBorder="1" applyAlignment="1">
      <alignment horizontal="left" vertical="center"/>
    </xf>
    <xf numFmtId="0" fontId="8" fillId="0" borderId="14" xfId="0" applyFont="1" applyBorder="1" applyAlignment="1">
      <alignment horizontal="left" vertical="center"/>
    </xf>
    <xf numFmtId="0" fontId="6" fillId="0" borderId="14" xfId="0" applyFont="1" applyFill="1" applyBorder="1" applyAlignment="1">
      <alignment horizontal="center" vertical="center" wrapText="1"/>
    </xf>
    <xf numFmtId="0" fontId="8" fillId="0" borderId="14" xfId="0" applyFont="1" applyFill="1" applyBorder="1" applyAlignment="1">
      <alignment vertical="center" wrapText="1"/>
    </xf>
    <xf numFmtId="0" fontId="14" fillId="0" borderId="14" xfId="43" applyFont="1" applyFill="1" applyBorder="1" applyAlignment="1">
      <alignment horizontal="center" vertical="center"/>
    </xf>
    <xf numFmtId="0" fontId="5" fillId="0" borderId="14" xfId="0" applyFont="1" applyFill="1" applyBorder="1" applyAlignment="1">
      <alignment horizontal="left" vertical="center"/>
    </xf>
    <xf numFmtId="0" fontId="6" fillId="35" borderId="14" xfId="0" applyFont="1" applyFill="1" applyBorder="1" applyAlignment="1">
      <alignment horizontal="center" wrapText="1"/>
    </xf>
    <xf numFmtId="0" fontId="8" fillId="0" borderId="14" xfId="0" applyFont="1" applyFill="1" applyBorder="1" applyAlignment="1">
      <alignment horizontal="center"/>
    </xf>
    <xf numFmtId="0" fontId="8" fillId="35" borderId="16" xfId="0" applyFont="1" applyFill="1" applyBorder="1" applyAlignment="1">
      <alignment horizontal="left" vertical="center"/>
    </xf>
    <xf numFmtId="0" fontId="8" fillId="0" borderId="17" xfId="0" applyFont="1" applyFill="1" applyBorder="1" applyAlignment="1">
      <alignment horizontal="center" vertical="center"/>
    </xf>
    <xf numFmtId="0" fontId="8" fillId="35" borderId="17"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9" xfId="0" applyFont="1" applyFill="1" applyBorder="1" applyAlignment="1">
      <alignment horizontal="center" vertical="center"/>
    </xf>
    <xf numFmtId="0" fontId="8" fillId="0" borderId="0" xfId="0" applyFont="1" applyAlignment="1">
      <alignment/>
    </xf>
    <xf numFmtId="0" fontId="8" fillId="0" borderId="14" xfId="0" applyFont="1" applyFill="1" applyBorder="1" applyAlignment="1">
      <alignment/>
    </xf>
    <xf numFmtId="0" fontId="8" fillId="0" borderId="14" xfId="0" applyFont="1" applyFill="1" applyBorder="1" applyAlignment="1">
      <alignment horizontal="left"/>
    </xf>
    <xf numFmtId="164" fontId="5" fillId="13" borderId="14" xfId="0" applyNumberFormat="1" applyFont="1" applyFill="1" applyBorder="1" applyAlignment="1">
      <alignment horizontal="left" vertical="center"/>
    </xf>
    <xf numFmtId="0" fontId="8" fillId="13" borderId="14" xfId="0" applyFont="1" applyFill="1" applyBorder="1" applyAlignment="1">
      <alignment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5" fillId="35" borderId="14" xfId="0" applyFont="1" applyFill="1" applyBorder="1" applyAlignment="1">
      <alignment horizontal="center" vertical="center" wrapText="1"/>
    </xf>
    <xf numFmtId="14" fontId="8" fillId="35" borderId="14" xfId="0" applyNumberFormat="1" applyFont="1" applyFill="1" applyBorder="1" applyAlignment="1">
      <alignment horizontal="left" vertical="center"/>
    </xf>
    <xf numFmtId="14" fontId="8" fillId="0" borderId="14" xfId="0" applyNumberFormat="1" applyFont="1" applyFill="1" applyBorder="1" applyAlignment="1">
      <alignment horizontal="left" vertical="center"/>
    </xf>
    <xf numFmtId="14" fontId="8" fillId="0" borderId="14" xfId="0" applyNumberFormat="1" applyFont="1" applyBorder="1" applyAlignment="1">
      <alignment horizontal="left" vertical="center"/>
    </xf>
    <xf numFmtId="165" fontId="8" fillId="0" borderId="14" xfId="43" applyNumberFormat="1" applyFont="1" applyBorder="1" applyAlignment="1">
      <alignment horizontal="left" vertical="center"/>
    </xf>
    <xf numFmtId="2" fontId="5" fillId="0" borderId="14" xfId="0" applyNumberFormat="1" applyFont="1" applyFill="1" applyBorder="1" applyAlignment="1">
      <alignment horizontal="center" vertical="center"/>
    </xf>
    <xf numFmtId="165" fontId="8" fillId="0" borderId="14" xfId="0" applyNumberFormat="1" applyFont="1" applyBorder="1" applyAlignment="1">
      <alignment horizontal="left" vertical="center"/>
    </xf>
    <xf numFmtId="165" fontId="8" fillId="37" borderId="14" xfId="0" applyNumberFormat="1" applyFont="1" applyFill="1" applyBorder="1" applyAlignment="1">
      <alignment horizontal="center" vertical="center"/>
    </xf>
    <xf numFmtId="165" fontId="8" fillId="37" borderId="14" xfId="0" applyNumberFormat="1" applyFont="1" applyFill="1" applyBorder="1" applyAlignment="1">
      <alignment horizontal="left" vertical="center"/>
    </xf>
    <xf numFmtId="165" fontId="14" fillId="0" borderId="14" xfId="43" applyNumberFormat="1" applyFont="1" applyBorder="1" applyAlignment="1">
      <alignment horizontal="left" vertical="center"/>
    </xf>
    <xf numFmtId="0" fontId="14" fillId="0" borderId="14" xfId="43" applyFont="1" applyBorder="1" applyAlignment="1">
      <alignment horizontal="left" vertical="center"/>
    </xf>
    <xf numFmtId="2" fontId="14" fillId="0" borderId="14" xfId="43" applyNumberFormat="1" applyFont="1" applyBorder="1" applyAlignment="1">
      <alignment horizontal="left" vertical="center"/>
    </xf>
    <xf numFmtId="0" fontId="5" fillId="0" borderId="14" xfId="0" applyFont="1" applyBorder="1" applyAlignment="1">
      <alignment/>
    </xf>
    <xf numFmtId="0" fontId="8" fillId="0" borderId="14" xfId="0" applyFont="1" applyBorder="1" applyAlignment="1">
      <alignment/>
    </xf>
    <xf numFmtId="0" fontId="8" fillId="0" borderId="14" xfId="43" applyFont="1" applyBorder="1" applyAlignment="1">
      <alignment horizontal="left" vertical="center"/>
    </xf>
    <xf numFmtId="2" fontId="8" fillId="0" borderId="14" xfId="43" applyNumberFormat="1" applyFont="1" applyBorder="1" applyAlignment="1">
      <alignment horizontal="left" vertical="center"/>
    </xf>
    <xf numFmtId="49" fontId="8" fillId="0" borderId="14" xfId="0" applyNumberFormat="1" applyFont="1" applyFill="1" applyBorder="1" applyAlignment="1">
      <alignment vertical="center"/>
    </xf>
    <xf numFmtId="49" fontId="8" fillId="35" borderId="14" xfId="0" applyNumberFormat="1" applyFont="1" applyFill="1" applyBorder="1" applyAlignment="1">
      <alignment vertical="center"/>
    </xf>
    <xf numFmtId="2" fontId="14" fillId="0" borderId="14" xfId="43" applyNumberFormat="1" applyFont="1" applyFill="1" applyBorder="1" applyAlignment="1">
      <alignment horizontal="left" vertical="center"/>
    </xf>
    <xf numFmtId="0" fontId="14" fillId="0" borderId="14" xfId="43" applyFont="1" applyFill="1" applyBorder="1" applyAlignment="1">
      <alignment vertical="center"/>
    </xf>
    <xf numFmtId="0" fontId="14" fillId="0" borderId="14" xfId="43" applyFont="1" applyFill="1" applyBorder="1" applyAlignment="1">
      <alignment horizontal="left" vertical="center"/>
    </xf>
    <xf numFmtId="2" fontId="14" fillId="0" borderId="14" xfId="43" applyNumberFormat="1" applyFont="1" applyBorder="1" applyAlignment="1">
      <alignment vertical="center"/>
    </xf>
    <xf numFmtId="0" fontId="14" fillId="0" borderId="14" xfId="43" applyFont="1" applyBorder="1" applyAlignment="1">
      <alignment/>
    </xf>
    <xf numFmtId="165" fontId="14" fillId="13" borderId="14" xfId="43" applyNumberFormat="1" applyFont="1" applyFill="1" applyBorder="1" applyAlignment="1">
      <alignment horizontal="left" vertical="center"/>
    </xf>
    <xf numFmtId="165" fontId="14" fillId="0" borderId="14" xfId="43" applyNumberFormat="1" applyFont="1" applyFill="1" applyBorder="1" applyAlignment="1">
      <alignment horizontal="left" vertical="center"/>
    </xf>
    <xf numFmtId="0" fontId="8" fillId="0" borderId="14" xfId="0" applyFont="1" applyBorder="1" applyAlignment="1">
      <alignment/>
    </xf>
    <xf numFmtId="0" fontId="14" fillId="0" borderId="14" xfId="43" applyFont="1" applyBorder="1" applyAlignment="1">
      <alignment horizontal="left"/>
    </xf>
    <xf numFmtId="165" fontId="8" fillId="0" borderId="14" xfId="0" applyNumberFormat="1" applyFont="1" applyFill="1" applyBorder="1" applyAlignment="1">
      <alignment horizontal="left" vertical="center"/>
    </xf>
    <xf numFmtId="165" fontId="8" fillId="13" borderId="14" xfId="0" applyNumberFormat="1" applyFont="1" applyFill="1" applyBorder="1" applyAlignment="1">
      <alignment horizontal="left" vertical="center"/>
    </xf>
    <xf numFmtId="0" fontId="14" fillId="0" borderId="14" xfId="43" applyFont="1" applyBorder="1" applyAlignment="1">
      <alignment/>
    </xf>
    <xf numFmtId="165" fontId="14" fillId="0" borderId="14" xfId="43" applyNumberFormat="1" applyFont="1" applyFill="1" applyBorder="1" applyAlignment="1">
      <alignment horizontal="left" vertical="top"/>
    </xf>
    <xf numFmtId="165" fontId="5" fillId="0" borderId="14" xfId="0" applyNumberFormat="1" applyFont="1" applyBorder="1" applyAlignment="1">
      <alignment horizontal="left" vertical="center"/>
    </xf>
    <xf numFmtId="165" fontId="15" fillId="0" borderId="14" xfId="43" applyNumberFormat="1" applyFont="1" applyBorder="1" applyAlignment="1">
      <alignment horizontal="left" vertical="center"/>
    </xf>
    <xf numFmtId="2" fontId="15" fillId="0" borderId="14" xfId="43" applyNumberFormat="1" applyFont="1" applyBorder="1" applyAlignment="1">
      <alignment horizontal="left" vertical="center"/>
    </xf>
    <xf numFmtId="165" fontId="15" fillId="0" borderId="14" xfId="43" applyNumberFormat="1" applyFont="1" applyFill="1" applyBorder="1" applyAlignment="1">
      <alignment horizontal="left" vertical="center"/>
    </xf>
    <xf numFmtId="0" fontId="8" fillId="35" borderId="17" xfId="0" applyFont="1" applyFill="1" applyBorder="1" applyAlignment="1">
      <alignment horizontal="left" vertical="center"/>
    </xf>
    <xf numFmtId="0" fontId="5" fillId="0" borderId="0" xfId="0" applyFont="1" applyBorder="1" applyAlignment="1">
      <alignment horizontal="left" vertical="top"/>
    </xf>
    <xf numFmtId="0" fontId="8" fillId="0" borderId="14" xfId="43" applyFont="1" applyFill="1" applyBorder="1" applyAlignment="1">
      <alignment horizontal="left" vertical="center"/>
    </xf>
    <xf numFmtId="165" fontId="8" fillId="0" borderId="14" xfId="43" applyNumberFormat="1" applyFont="1" applyFill="1" applyBorder="1" applyAlignment="1">
      <alignment horizontal="left" vertical="center"/>
    </xf>
    <xf numFmtId="165" fontId="8" fillId="37" borderId="14" xfId="43" applyNumberFormat="1" applyFont="1" applyFill="1" applyBorder="1" applyAlignment="1">
      <alignment horizontal="left" vertical="center"/>
    </xf>
    <xf numFmtId="165" fontId="8" fillId="13" borderId="14" xfId="43" applyNumberFormat="1" applyFont="1" applyFill="1" applyBorder="1" applyAlignment="1">
      <alignment horizontal="left" vertical="center"/>
    </xf>
    <xf numFmtId="0" fontId="8" fillId="0" borderId="0" xfId="0" applyFont="1" applyAlignment="1">
      <alignment vertical="center"/>
    </xf>
    <xf numFmtId="2" fontId="14" fillId="35" borderId="14" xfId="43" applyNumberFormat="1" applyFont="1" applyFill="1" applyBorder="1" applyAlignment="1">
      <alignment horizontal="left" vertical="center"/>
    </xf>
    <xf numFmtId="0" fontId="8" fillId="35" borderId="14" xfId="0" applyFont="1" applyFill="1" applyBorder="1" applyAlignment="1">
      <alignment horizontal="center"/>
    </xf>
    <xf numFmtId="0" fontId="14" fillId="0" borderId="14" xfId="43" applyFont="1" applyFill="1" applyBorder="1" applyAlignment="1">
      <alignment/>
    </xf>
    <xf numFmtId="0" fontId="16" fillId="0" borderId="0" xfId="0" applyFont="1" applyAlignment="1">
      <alignment horizontal="left" vertical="center" wrapText="1"/>
    </xf>
    <xf numFmtId="0" fontId="8" fillId="35"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35"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5" fillId="0" borderId="14" xfId="0" applyFont="1" applyBorder="1" applyAlignment="1">
      <alignment horizontal="center" vertical="center" wrapText="1"/>
    </xf>
    <xf numFmtId="0" fontId="8" fillId="0" borderId="14" xfId="0" applyFont="1" applyBorder="1" applyAlignment="1">
      <alignment horizontal="center" vertical="center"/>
    </xf>
    <xf numFmtId="0" fontId="8" fillId="35" borderId="16" xfId="0" applyFont="1" applyFill="1" applyBorder="1" applyAlignment="1">
      <alignment horizontal="center" vertical="center"/>
    </xf>
    <xf numFmtId="0" fontId="5" fillId="0" borderId="14" xfId="0" applyFont="1" applyFill="1" applyBorder="1" applyAlignment="1">
      <alignment horizontal="center" vertical="center" wrapText="1"/>
    </xf>
    <xf numFmtId="14" fontId="8" fillId="35" borderId="14" xfId="0" applyNumberFormat="1" applyFont="1" applyFill="1" applyBorder="1" applyAlignment="1">
      <alignment horizontal="left"/>
    </xf>
    <xf numFmtId="0" fontId="14" fillId="0" borderId="0" xfId="43" applyFont="1" applyAlignment="1">
      <alignment/>
    </xf>
    <xf numFmtId="2" fontId="5"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center" vertical="center" wrapText="1"/>
    </xf>
    <xf numFmtId="165" fontId="58" fillId="0" borderId="14" xfId="43" applyNumberFormat="1" applyBorder="1" applyAlignment="1">
      <alignment horizontal="left" vertical="center"/>
    </xf>
    <xf numFmtId="165" fontId="81" fillId="0" borderId="0" xfId="0" applyNumberFormat="1" applyFont="1" applyAlignment="1">
      <alignment wrapText="1"/>
    </xf>
    <xf numFmtId="0" fontId="87" fillId="0" borderId="0" xfId="0" applyFont="1" applyAlignment="1">
      <alignment horizontal="center" vertical="center" wrapText="1"/>
    </xf>
    <xf numFmtId="0" fontId="81" fillId="0" borderId="0" xfId="0" applyFont="1" applyAlignment="1">
      <alignment horizontal="center" wrapText="1"/>
    </xf>
    <xf numFmtId="49" fontId="79" fillId="0" borderId="0" xfId="0" applyNumberFormat="1" applyFont="1" applyAlignment="1">
      <alignment horizontal="center"/>
    </xf>
    <xf numFmtId="0" fontId="0" fillId="0" borderId="0" xfId="0" applyAlignment="1">
      <alignment horizontal="center"/>
    </xf>
    <xf numFmtId="49" fontId="83" fillId="33" borderId="10" xfId="0" applyNumberFormat="1" applyFont="1" applyFill="1" applyBorder="1" applyAlignment="1">
      <alignment horizontal="center" vertical="center" wrapText="1"/>
    </xf>
    <xf numFmtId="0" fontId="83" fillId="33" borderId="10" xfId="0" applyFont="1" applyFill="1" applyBorder="1" applyAlignment="1">
      <alignment horizontal="center" vertical="center" wrapText="1"/>
    </xf>
    <xf numFmtId="49" fontId="76"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49" fontId="83" fillId="36" borderId="10" xfId="0" applyNumberFormat="1" applyFont="1" applyFill="1" applyBorder="1" applyAlignment="1">
      <alignment horizontal="center" vertical="center" wrapText="1"/>
    </xf>
    <xf numFmtId="0" fontId="83" fillId="36" borderId="10" xfId="0" applyFont="1" applyFill="1" applyBorder="1" applyAlignment="1">
      <alignment horizontal="center" vertical="center" wrapText="1"/>
    </xf>
    <xf numFmtId="49" fontId="88" fillId="34" borderId="10" xfId="0" applyNumberFormat="1"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35"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Border="1" applyAlignment="1">
      <alignment horizontal="center" vertical="center"/>
    </xf>
    <xf numFmtId="0" fontId="5" fillId="0" borderId="14" xfId="0" applyFont="1" applyFill="1" applyBorder="1" applyAlignment="1">
      <alignment horizontal="center" vertical="center"/>
    </xf>
    <xf numFmtId="0" fontId="79" fillId="0" borderId="0" xfId="0" applyFont="1" applyAlignment="1">
      <alignment horizontal="center" vertical="center" wrapText="1"/>
    </xf>
    <xf numFmtId="0" fontId="89" fillId="0" borderId="0" xfId="0" applyFont="1" applyAlignment="1">
      <alignment horizontal="center" vertical="center" wrapText="1"/>
    </xf>
    <xf numFmtId="0" fontId="79" fillId="0" borderId="0" xfId="0" applyFont="1" applyAlignment="1">
      <alignment horizontal="left" vertical="center" wrapText="1"/>
    </xf>
    <xf numFmtId="0" fontId="89" fillId="0" borderId="0" xfId="0" applyFont="1" applyAlignment="1">
      <alignment horizontal="left" vertical="center" wrapText="1"/>
    </xf>
    <xf numFmtId="0" fontId="77" fillId="0" borderId="20" xfId="0" applyFont="1" applyFill="1" applyBorder="1" applyAlignment="1">
      <alignment vertical="center"/>
    </xf>
    <xf numFmtId="0" fontId="90" fillId="0" borderId="0" xfId="0" applyFont="1" applyAlignment="1">
      <alignment vertical="center"/>
    </xf>
    <xf numFmtId="0" fontId="90" fillId="0" borderId="21" xfId="0" applyFont="1" applyBorder="1" applyAlignment="1">
      <alignment vertical="center"/>
    </xf>
    <xf numFmtId="0" fontId="5" fillId="0" borderId="0" xfId="0" applyFont="1" applyAlignment="1">
      <alignment horizontal="left" vertical="center"/>
    </xf>
    <xf numFmtId="0" fontId="42" fillId="0" borderId="0" xfId="0" applyFont="1" applyAlignment="1">
      <alignment vertical="center"/>
    </xf>
    <xf numFmtId="0" fontId="5" fillId="0" borderId="14" xfId="0" applyFont="1" applyBorder="1" applyAlignment="1">
      <alignment horizontal="center" vertical="center" wrapText="1"/>
    </xf>
    <xf numFmtId="0" fontId="77" fillId="0" borderId="20" xfId="0" applyFont="1" applyFill="1" applyBorder="1" applyAlignment="1">
      <alignment vertical="center" wrapText="1"/>
    </xf>
    <xf numFmtId="0" fontId="90" fillId="0" borderId="0" xfId="0" applyFont="1" applyAlignment="1">
      <alignment vertical="center" wrapText="1"/>
    </xf>
    <xf numFmtId="0" fontId="90" fillId="0" borderId="21" xfId="0" applyFont="1" applyBorder="1" applyAlignment="1">
      <alignment vertical="center" wrapText="1"/>
    </xf>
    <xf numFmtId="0" fontId="8"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Alignment="1">
      <alignment horizontal="left" vertical="center" wrapText="1"/>
    </xf>
    <xf numFmtId="0" fontId="51" fillId="0" borderId="0" xfId="0" applyFont="1" applyAlignment="1">
      <alignment horizontal="left" vertical="center" wrapText="1"/>
    </xf>
    <xf numFmtId="0" fontId="6" fillId="35" borderId="17" xfId="0" applyFont="1" applyFill="1" applyBorder="1" applyAlignment="1">
      <alignment horizontal="center" vertical="center" wrapText="1"/>
    </xf>
    <xf numFmtId="0" fontId="6"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5" fillId="35" borderId="16"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0" borderId="18" xfId="0" applyFont="1" applyBorder="1" applyAlignment="1">
      <alignment horizontal="center" vertical="center" wrapText="1"/>
    </xf>
    <xf numFmtId="0" fontId="8" fillId="35" borderId="17"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77" fillId="0" borderId="0" xfId="0" applyFont="1" applyAlignment="1">
      <alignment horizontal="left" vertical="center" wrapText="1"/>
    </xf>
    <xf numFmtId="0" fontId="91" fillId="0" borderId="0" xfId="0" applyFont="1" applyAlignment="1">
      <alignment horizontal="left" vertical="center" wrapText="1"/>
    </xf>
    <xf numFmtId="0" fontId="79" fillId="0" borderId="0" xfId="0" applyFont="1" applyAlignment="1">
      <alignment horizontal="left" vertical="center"/>
    </xf>
    <xf numFmtId="0" fontId="0" fillId="0" borderId="0" xfId="0" applyAlignment="1">
      <alignment horizontal="left" vertical="center"/>
    </xf>
    <xf numFmtId="0" fontId="8" fillId="35" borderId="23" xfId="0" applyFont="1" applyFill="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35" borderId="17"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92" fillId="0" borderId="0" xfId="0" applyFont="1" applyAlignment="1">
      <alignment horizontal="left" vertical="center" wrapText="1"/>
    </xf>
    <xf numFmtId="0" fontId="8"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77" fillId="0" borderId="0" xfId="0" applyFont="1" applyAlignment="1">
      <alignment horizontal="left" vertical="center"/>
    </xf>
    <xf numFmtId="0" fontId="92" fillId="0" borderId="0" xfId="0" applyFont="1" applyAlignment="1">
      <alignment horizontal="left" vertical="center"/>
    </xf>
    <xf numFmtId="0" fontId="8" fillId="35" borderId="16"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35" borderId="16" xfId="0" applyFont="1" applyFill="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77" fillId="0" borderId="0" xfId="0" applyFont="1" applyAlignment="1">
      <alignment horizontal="left" vertical="top" wrapText="1"/>
    </xf>
    <xf numFmtId="0" fontId="8" fillId="0" borderId="16"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8" fillId="0" borderId="2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0" borderId="30" xfId="0" applyFont="1" applyBorder="1" applyAlignment="1">
      <alignment horizontal="center" vertical="center" wrapText="1"/>
    </xf>
    <xf numFmtId="0" fontId="5" fillId="0" borderId="14"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Îáű÷íűé_ÂŰŐÎÄ"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LOCALS~1\Temp\Rar$DI81.109\&#1056;&#1072;&#1079;&#1076;&#1077;&#1083;%201%202015%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ec\&#1057;&#1077;&#1088;&#1075;&#1077;&#1077;&#1074;&#1072;\&#1057;&#1077;&#1088;&#1075;&#1077;&#1077;&#1074;&#1072;\&#1089;%20&#1082;&#1086;&#1084;&#1087;&#1072;\&#1088;&#1077;&#1081;&#1090;&#1080;&#1085;&#1075;\2015\&#1056;&#1072;&#1079;&#1076;&#1077;&#1083;%208%202015%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ейтинг (Раздел 8)"/>
      <sheetName val="Оценка (Раздел 8)"/>
      <sheetName val="Методика (Раздел 8)"/>
      <sheetName val="Показатель 8.1"/>
      <sheetName val="Показатель 8.2"/>
      <sheetName val="Показатель 8.3"/>
      <sheetName val="Показатель 8.4"/>
      <sheetName val="Показатель 8.5"/>
      <sheetName val="Параметры"/>
    </sheetNames>
    <sheetDataSet>
      <sheetData sheetId="3">
        <row r="5">
          <cell r="C5" t="str">
            <v>Да, опубликовано и содержит информацию о том, где можно ознакомиться с материалами по годовому отчету об исполнении бюджета за 2014 год</v>
          </cell>
        </row>
        <row r="6">
          <cell r="C6" t="str">
            <v>Да, опубликовано, но не содержит информацию о том, где можно ознакомиться с материалами по годовому отчету об исполнении бюджета за 2014 год</v>
          </cell>
        </row>
        <row r="7">
          <cell r="C7" t="str">
            <v>Нет, не опубликовано или не отвечает требованиям</v>
          </cell>
        </row>
      </sheetData>
      <sheetData sheetId="8">
        <row r="4">
          <cell r="C4">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tf.avo.ru/index.php?option=com_content&amp;view=article&amp;id=284:-15-2016-&amp;catid=55:2012-04-23-12-52-11&amp;Itemid=106" TargetMode="External" /><Relationship Id="rId2" Type="http://schemas.openxmlformats.org/officeDocument/2006/relationships/hyperlink" Target="http://www.gfu.vrn.ru/news/05_16/?vw=1172" TargetMode="External" /><Relationship Id="rId3" Type="http://schemas.openxmlformats.org/officeDocument/2006/relationships/hyperlink" Target="http://beldepfin.ru/%D0%BF%D1%80%D0%BE%D0%B2%D0%B5%D0%B4%D0%B5%D0%BD%D0%B8%D0%B5-%D0%BF%D1%83%D0%B1%D0%BB%D0%B8%D1%87%D0%BD%D1%8B%D1%85-%D1%81%D0%BB%D1%83%D1%88%D0%B0%D0%BD%D0%B8%D0%B9-%D0%BF%D0%BE-%D0%BF%D1%80%D0%BE-2/#more-5360" TargetMode="External" /><Relationship Id="rId4" Type="http://schemas.openxmlformats.org/officeDocument/2006/relationships/hyperlink" Target="http://budget.bryanskoblfin.ru/Show/Content/1141" TargetMode="External" /><Relationship Id="rId5" Type="http://schemas.openxmlformats.org/officeDocument/2006/relationships/hyperlink" Target="http://www.kosoblduma.ru/press/article/Publichnye_sluschaniia_po_ispolneniiu_biudjheta.html" TargetMode="External" /><Relationship Id="rId6" Type="http://schemas.openxmlformats.org/officeDocument/2006/relationships/hyperlink" Target="http://oblduma.kursknet.ru/news/oth.php?1114" TargetMode="External" /><Relationship Id="rId7" Type="http://schemas.openxmlformats.org/officeDocument/2006/relationships/hyperlink" Target="http://mf.mosreg.ru/multimedia/novosti/glavnie/02-06-2016-13-26-53-v-ministerstve-finansov-moskovskoy-oblasti-obyavle/" TargetMode="External" /><Relationship Id="rId8" Type="http://schemas.openxmlformats.org/officeDocument/2006/relationships/hyperlink" Target="http://www.finsmol.ru/start" TargetMode="External" /><Relationship Id="rId9" Type="http://schemas.openxmlformats.org/officeDocument/2006/relationships/hyperlink" Target="http://duma.tmbreg.ru/index.php?option=com_k2&amp;view=item&amp;id=3248:ob-ispolnenii-bjudzheta-tambovskoj-oblasti-za-2015-god&amp;Itemid=126" TargetMode="External" /><Relationship Id="rId10" Type="http://schemas.openxmlformats.org/officeDocument/2006/relationships/hyperlink" Target="http://www.tverfin.ru/novosti/novosti/?ELEMENT_ID=22220" TargetMode="External" /><Relationship Id="rId11" Type="http://schemas.openxmlformats.org/officeDocument/2006/relationships/hyperlink" Target="http://minfin.karelia.ru/naznachena-data-publichnyh-slushanij-po-godovomu-otchetu-ob-ispolnenii-bjudzheta-respubliki-karelija-za-2015-god/" TargetMode="External" /><Relationship Id="rId12" Type="http://schemas.openxmlformats.org/officeDocument/2006/relationships/hyperlink" Target="http://minfin.rkomi.ru/page/5652/" TargetMode="External" /><Relationship Id="rId13" Type="http://schemas.openxmlformats.org/officeDocument/2006/relationships/hyperlink" Target="http://www.minfin39.ru/pressroom/news/6152.php" TargetMode="External" /><Relationship Id="rId14" Type="http://schemas.openxmlformats.org/officeDocument/2006/relationships/hyperlink" Target="http://finance.pnzreg.ru/news/2016/06/3/16031400" TargetMode="External" /><Relationship Id="rId15" Type="http://schemas.openxmlformats.org/officeDocument/2006/relationships/hyperlink" Target="http://www.yamalfin.ru/index.php?option=com_content&amp;view=article&amp;id=1820:2016-05-25-12-20-54&amp;catid=108:2015-10-21-11-13-44&amp;Itemid=97" TargetMode="External" /><Relationship Id="rId16" Type="http://schemas.openxmlformats.org/officeDocument/2006/relationships/hyperlink" Target="http://minfin.sakha.gov.ru/news/front/view/id/2643566" TargetMode="External" /><Relationship Id="rId17" Type="http://schemas.openxmlformats.org/officeDocument/2006/relationships/hyperlink" Target="http://novkfo.ru/&#1085;&#1086;&#1074;&#1086;&#1089;&#1090;&#1080;" TargetMode="External" /><Relationship Id="rId18" Type="http://schemas.openxmlformats.org/officeDocument/2006/relationships/hyperlink" Target="http://gov.cap.ru/info.aspx?gov_id=22&amp;type=news&amp;id=3290063" TargetMode="External" /><Relationship Id="rId19" Type="http://schemas.openxmlformats.org/officeDocument/2006/relationships/hyperlink" Target="http://www.minfinkubani.ru/budget_citizens/public/public_otchet.php" TargetMode="External" /><Relationship Id="rId20" Type="http://schemas.openxmlformats.org/officeDocument/2006/relationships/hyperlink" Target="https://minfin.astrobl.ru/site-page/publichnye-obshchestvennye-slushaniya" TargetMode="External" /><Relationship Id="rId21" Type="http://schemas.openxmlformats.org/officeDocument/2006/relationships/hyperlink" Target="http://finance.pskov.ru/press-centre/news/121" TargetMode="External" /><Relationship Id="rId22" Type="http://schemas.openxmlformats.org/officeDocument/2006/relationships/hyperlink" Target="http://www.fincom.spb.ru/cf/press/smi/about/details.htm?id=2814@cfNews" TargetMode="External" /><Relationship Id="rId23" Type="http://schemas.openxmlformats.org/officeDocument/2006/relationships/hyperlink" Target="http://dfei.adm-nao.ru/" TargetMode="External" /><Relationship Id="rId24" Type="http://schemas.openxmlformats.org/officeDocument/2006/relationships/hyperlink" Target="http://www.minfin01-maykop.ru/Show/Category/36?ItemId=173&amp;headingId=" TargetMode="External" /><Relationship Id="rId25" Type="http://schemas.openxmlformats.org/officeDocument/2006/relationships/hyperlink" Target="http://mari-el.gov.ru/minfin/Pages/020620161047.aspx" TargetMode="External" /><Relationship Id="rId26" Type="http://schemas.openxmlformats.org/officeDocument/2006/relationships/hyperlink" Target="http://fin22.ru/opinion/public/public_1836.html" TargetMode="External" /><Relationship Id="rId27" Type="http://schemas.openxmlformats.org/officeDocument/2006/relationships/hyperlink" Target="http://&#1084;&#1080;&#1085;&#1092;&#1080;&#1085;.&#1079;&#1072;&#1073;&#1072;&#1081;&#1082;&#1072;&#1083;&#1100;&#1089;&#1082;&#1080;&#1081;&#1082;&#1088;&#1072;&#1081;.&#1088;&#1092;/news/2016/06/07/37534.html" TargetMode="External" /><Relationship Id="rId28" Type="http://schemas.openxmlformats.org/officeDocument/2006/relationships/hyperlink" Target="http://budget.govrb.ru/ebudget/Show/Content/108" TargetMode="External" /><Relationship Id="rId29" Type="http://schemas.openxmlformats.org/officeDocument/2006/relationships/hyperlink" Target="http://budget.cap.ru/Menu/Page/176" TargetMode="External" /><Relationship Id="rId30" Type="http://schemas.openxmlformats.org/officeDocument/2006/relationships/hyperlink" Target="http://budget.lenobl.ru/new/search/index.php?q=%D0%BF%D1%83%D0%B1%D0%BB%D0%B8%D1%87%D0%BD%D1%8B%D0%B5+%D1%81%D0%BB%D1%83%D1%88%D0%B0%D0%BD%D0%B8%D1%8F" TargetMode="External" /><Relationship Id="rId31" Type="http://schemas.openxmlformats.org/officeDocument/2006/relationships/hyperlink" Target="http://www.open.minfin-altai.ru/open-budget/ispolnenie-respublikanskogo-byudzheta.html" TargetMode="External" /><Relationship Id="rId32" Type="http://schemas.openxmlformats.org/officeDocument/2006/relationships/hyperlink" Target="http://b4u.gov-murman.ru/index.php#idMenu=228" TargetMode="External" /><Relationship Id="rId33" Type="http://schemas.openxmlformats.org/officeDocument/2006/relationships/hyperlink" Target="http://openbudsk.ru/content/str/infpoob.php" TargetMode="External" /><Relationship Id="rId34" Type="http://schemas.openxmlformats.org/officeDocument/2006/relationships/hyperlink" Target="http://iltumen.ru/content/il-tumen-priglashaet-na-publichnye-slushaniya-ob-utverzhdenii-otcheta-ob-ispolnenii-gosbyudz" TargetMode="External" /><Relationship Id="rId35" Type="http://schemas.openxmlformats.org/officeDocument/2006/relationships/hyperlink" Target="http://www.dumasakhalin.ru/news/20160520-3" TargetMode="External" /><Relationship Id="rId36" Type="http://schemas.openxmlformats.org/officeDocument/2006/relationships/hyperlink" Target="http://www.zaksobr.kamchatka.ru/obyav/ob_yavlenie/" TargetMode="External" /><Relationship Id="rId37" Type="http://schemas.openxmlformats.org/officeDocument/2006/relationships/hyperlink" Target="http://www.hural-buryatia.ru/news/?record_id=2277" TargetMode="External" /><Relationship Id="rId38" Type="http://schemas.openxmlformats.org/officeDocument/2006/relationships/hyperlink" Target="http://www.zaksobr-chita.ru/" TargetMode="External" /><Relationship Id="rId39" Type="http://schemas.openxmlformats.org/officeDocument/2006/relationships/hyperlink" Target="http://oblduma.kurgan.ru/about/activity/people_hearing/20160616/" TargetMode="External" /><Relationship Id="rId40" Type="http://schemas.openxmlformats.org/officeDocument/2006/relationships/hyperlink" Target="http://www.duma72.ru/ru/arena/new/news/609/40779/?sphrase_id=453024" TargetMode="External" /><Relationship Id="rId41" Type="http://schemas.openxmlformats.org/officeDocument/2006/relationships/hyperlink" Target="http://parliament-osetia.ru/index.php/main/search/art/5263" TargetMode="External" /><Relationship Id="rId42" Type="http://schemas.openxmlformats.org/officeDocument/2006/relationships/hyperlink" Target="http://gov.cap.ru/Calendar.aspx?gov_id=83&amp;id=386403" TargetMode="External" /><Relationship Id="rId43" Type="http://schemas.openxmlformats.org/officeDocument/2006/relationships/hyperlink" Target="http://www.zs.eao.ru/index.php?option=com_k2&amp;view=item&amp;id=5165:uvajaemiye-jiteli-oblasti&amp;Itemid=81" TargetMode="External" /><Relationship Id="rId44" Type="http://schemas.openxmlformats.org/officeDocument/2006/relationships/hyperlink" Target="http://zs74.ru/izveshchenie-o-provedenii-publichnyh-slushaniy" TargetMode="External" /><Relationship Id="rId45" Type="http://schemas.openxmlformats.org/officeDocument/2006/relationships/hyperlink" Target="http://www.khural.org/press/news/273/" TargetMode="External" /><Relationship Id="rId46" Type="http://schemas.openxmlformats.org/officeDocument/2006/relationships/hyperlink" Target="http://www.karelia-zs.ru/presssluzhba/novosti/anons_publichnyh_slushanij_v_zs_rk/" TargetMode="External" /><Relationship Id="rId47" Type="http://schemas.openxmlformats.org/officeDocument/2006/relationships/hyperlink" Target="http://duma39.ru/info/24915/" TargetMode="External" /><Relationship Id="rId48" Type="http://schemas.openxmlformats.org/officeDocument/2006/relationships/hyperlink" Target="http://www.duma-murman.ru/press/ads/?d=20-05-2016_14:04" TargetMode="External" /><Relationship Id="rId49" Type="http://schemas.openxmlformats.org/officeDocument/2006/relationships/hyperlink" Target="http://www.sdnao.ru/news/news_detail.php?ELEMENT_ID=20385&amp;sphrase_id=394" TargetMode="External" /><Relationship Id="rId50" Type="http://schemas.openxmlformats.org/officeDocument/2006/relationships/hyperlink" Target="http://astroblduma.ru/hm/kontent/SlushaniaBudget2015" TargetMode="External" /><Relationship Id="rId51" Type="http://schemas.openxmlformats.org/officeDocument/2006/relationships/hyperlink" Target="http://dvinaland.ru/-jy0jwy2y" TargetMode="External" /><Relationship Id="rId52" Type="http://schemas.openxmlformats.org/officeDocument/2006/relationships/hyperlink" Target="http://www.novreg.ru/press/news/press/78968/" TargetMode="External" /><Relationship Id="rId53" Type="http://schemas.openxmlformats.org/officeDocument/2006/relationships/hyperlink" Target="http://lenobl.ru/" TargetMode="External" /><Relationship Id="rId54" Type="http://schemas.openxmlformats.org/officeDocument/2006/relationships/hyperlink" Target="http://www.pskov.ru/novosti/02.06.16/68606" TargetMode="External" /><Relationship Id="rId55" Type="http://schemas.openxmlformats.org/officeDocument/2006/relationships/hyperlink" Target="http://minfin.gov-murman.ru/news/anounces/171704/" TargetMode="External" /><Relationship Id="rId56" Type="http://schemas.openxmlformats.org/officeDocument/2006/relationships/hyperlink" Target="http://www.assembly.spb.ru/article/955/74380/Publichnye-slushaniya-po-proektu-zakona-Sankt-Peterburga-Ob-ispolnenii-byudzheta-Sankt-Peterburga-za-2015-god" TargetMode="External" /><Relationship Id="rId57" Type="http://schemas.openxmlformats.org/officeDocument/2006/relationships/hyperlink" Target="http://admkrai.krasnodar.ru/content/21/show/315865/" TargetMode="External" /><Relationship Id="rId58" Type="http://schemas.openxmlformats.org/officeDocument/2006/relationships/hyperlink" Target="http://parlament09.ru/node/4545" TargetMode="External" /><Relationship Id="rId59" Type="http://schemas.openxmlformats.org/officeDocument/2006/relationships/hyperlink" Target="http://www.gsrm.ru/public/index-pub.php" TargetMode="External" /><Relationship Id="rId60" Type="http://schemas.openxmlformats.org/officeDocument/2006/relationships/hyperlink" Target="http://www.zaksob.ru/Pages.aspx?id=208&amp;m=68" TargetMode="External" /><Relationship Id="rId61" Type="http://schemas.openxmlformats.org/officeDocument/2006/relationships/hyperlink" Target="http://government-nnov.ru/?id=182086" TargetMode="External" /><Relationship Id="rId62" Type="http://schemas.openxmlformats.org/officeDocument/2006/relationships/hyperlink" Target="http://www.zsuo.ru/novosti/9195-zakonodatelnoe-sobranie-priglashaet-na-publichnye-slushaniya.html" TargetMode="External" /><Relationship Id="rId63" Type="http://schemas.openxmlformats.org/officeDocument/2006/relationships/hyperlink" Target="http://www.minfin-altai.ru/about/info/news/2309/" TargetMode="External" /><Relationship Id="rId64" Type="http://schemas.openxmlformats.org/officeDocument/2006/relationships/hyperlink" Target="http://budget.omsk.ifinmon.ru/index.php/napravleniya/ispolnenie-byudzheta/osnovnye-kharakteristiki-ispolneniya-byudzheta" TargetMode="External" /><Relationship Id="rId65" Type="http://schemas.openxmlformats.org/officeDocument/2006/relationships/hyperlink" Target="https://minfin.khabkrai.ru/portal/Show/Content/1109" TargetMode="External" /><Relationship Id="rId66" Type="http://schemas.openxmlformats.org/officeDocument/2006/relationships/hyperlink" Target="http://www.zsamur.ru/news/view/7463/8" TargetMode="External" /><Relationship Id="rId67" Type="http://schemas.openxmlformats.org/officeDocument/2006/relationships/hyperlink" Target="http://www.magoblduma.ru/budget/publichearing/" TargetMode="External" /><Relationship Id="rId68" Type="http://schemas.openxmlformats.org/officeDocument/2006/relationships/hyperlink" Target="http://dtf.avo.ru/index.php?option=com_content&amp;view=article&amp;id=284:-15-2016-&amp;catid=55:2012-04-23-12-52-11&amp;Itemid=106" TargetMode="External" /><Relationship Id="rId69" Type="http://schemas.openxmlformats.org/officeDocument/2006/relationships/hyperlink" Target="http://www.belregion.ru/press/news/?ID=13434&amp;sphrase_id=43740" TargetMode="External" /><Relationship Id="rId70" Type="http://schemas.openxmlformats.org/officeDocument/2006/relationships/hyperlink" Target="http://www.oblsovet.ru/news/12257/" TargetMode="External" /><Relationship Id="rId71" Type="http://schemas.openxmlformats.org/officeDocument/2006/relationships/hyperlink" Target="http://budget.mosreg.ru/blog/2016/06/02/informaciya-o-provedenii-publichnyx-slushanij-po-proektu-zakona-moskovskoj-oblasti-ob-ispolnenii-byudzheta-moskovskoj-oblasti-za-2015-god/" TargetMode="External" /><Relationship Id="rId72" Type="http://schemas.openxmlformats.org/officeDocument/2006/relationships/hyperlink" Target="http://zsro.ru/press_center/news/93/11645/?sphrase_id=9465" TargetMode="External" /><Relationship Id="rId73" Type="http://schemas.openxmlformats.org/officeDocument/2006/relationships/hyperlink" Target="http://www.minfin34.ru/documents/" TargetMode="External" /><Relationship Id="rId74" Type="http://schemas.openxmlformats.org/officeDocument/2006/relationships/hyperlink" Target="http://www.mosoblduma.ru/Zakoni/Bjudzhet_Moskovskoj_oblasti/Novosti/item/61501/" TargetMode="External" /><Relationship Id="rId75" Type="http://schemas.openxmlformats.org/officeDocument/2006/relationships/hyperlink" Target="http://www.zskaluga.ru/news_legislature/7/npage/108" TargetMode="External" /><Relationship Id="rId76" Type="http://schemas.openxmlformats.org/officeDocument/2006/relationships/hyperlink" Target="http://www.admoblkaluga.ru/main/work/finances/budget/reports.php" TargetMode="External" /><Relationship Id="rId77" Type="http://schemas.openxmlformats.org/officeDocument/2006/relationships/hyperlink" Target="http://www.kirovreg.ru/econom/finance/publ3.php?sphrase_id=357225" TargetMode="External" /><Relationship Id="rId78" Type="http://schemas.openxmlformats.org/officeDocument/2006/relationships/hyperlink" Target="http://www.vskhakasia.ru/press-centr/news/1975-v-verkhovnom-sovete-khakasii-sostoyatsya-publichnye-slushaniya-po-proektu-zakona-ob-ispolnenii-respublikanskogo-byudzheta-za-2015-god" TargetMode="External" /><Relationship Id="rId79" Type="http://schemas.openxmlformats.org/officeDocument/2006/relationships/hyperlink" Target="http://www.sobranie.info/newsinfo.php?UID=52279" TargetMode="External" /><Relationship Id="rId80" Type="http://schemas.openxmlformats.org/officeDocument/2006/relationships/hyperlink" Target="http://primorsky.ru/news/109650/?sphrase_id=3296766;" TargetMode="External" /><Relationship Id="rId81" Type="http://schemas.openxmlformats.org/officeDocument/2006/relationships/hyperlink" Target="http://parlament.mari.ru/2016/06/016062016.html" TargetMode="External" /><Relationship Id="rId82" Type="http://schemas.openxmlformats.org/officeDocument/2006/relationships/hyperlink" Target="http://minfin.ryazangov.ru/announcements/155850/" TargetMode="External" /><Relationship Id="rId83" Type="http://schemas.openxmlformats.org/officeDocument/2006/relationships/hyperlink" Target="http://admtyumen.ru/_old/ogv_ru/news/subj/more.htm?id=11369249@egNews" TargetMode="External" /><Relationship Id="rId84" Type="http://schemas.openxmlformats.org/officeDocument/2006/relationships/hyperlink" Target="http://minfin.rk.gov.ru/rus/index.htm/news/335009.htm" TargetMode="External" /><Relationship Id="rId85" Type="http://schemas.openxmlformats.org/officeDocument/2006/relationships/hyperlink" Target="https://sevzakon.ru/view/pressa/allnews/14029/14630/" TargetMode="External" /><Relationship Id="rId86" Type="http://schemas.openxmlformats.org/officeDocument/2006/relationships/hyperlink" Target="http://portal.novkfo.ru/Show/Content/2085" TargetMode="External" /><Relationship Id="rId8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1089;&#1086;&#1094;&#1087;&#1086;&#1088;&#1090;&#1072;&#1083;46.&#1088;&#1092;/report/analiticheskiy-otchet-po-rezultatam-sotsiologicheskogo-issledovaniya-na-temu-otsenka-zainteresovannosti-grazhdan-kurskoy-oblasti-v-informatsii-ob-ispolnenii-oblastnogo-byudzheta-za-2015-god/" TargetMode="External" /><Relationship Id="rId2" Type="http://schemas.openxmlformats.org/officeDocument/2006/relationships/hyperlink" Target="http://budget.permkrai.ru/form/index" TargetMode="External" /><Relationship Id="rId3" Type="http://schemas.openxmlformats.org/officeDocument/2006/relationships/hyperlink" Target="http://www.minfin.kirov.ru/" TargetMode="External" /><Relationship Id="rId4" Type="http://schemas.openxmlformats.org/officeDocument/2006/relationships/hyperlink" Target="http://nadzor.e-dag.ru/poll/default.html" TargetMode="External" /><Relationship Id="rId5" Type="http://schemas.openxmlformats.org/officeDocument/2006/relationships/hyperlink" Target="http://minfin.gov-murman.ru/" TargetMode="External" /><Relationship Id="rId6" Type="http://schemas.openxmlformats.org/officeDocument/2006/relationships/hyperlink" Target="https://vk.com/econnao?w=wall-113819844_448" TargetMode="External" /><Relationship Id="rId7" Type="http://schemas.openxmlformats.org/officeDocument/2006/relationships/hyperlink" Target="http://openbudget.gfu.ru/" TargetMode="External" /><Relationship Id="rId8" Type="http://schemas.openxmlformats.org/officeDocument/2006/relationships/hyperlink" Target="http://budget.govrb.ru/ebudget/Menu/Page/1" TargetMode="External" /><Relationship Id="rId9" Type="http://schemas.openxmlformats.org/officeDocument/2006/relationships/hyperlink" Target="http://ufo.ulntc.ru/?mgf=budget/open_budget" TargetMode="External" /><Relationship Id="rId10" Type="http://schemas.openxmlformats.org/officeDocument/2006/relationships/hyperlink" Target="https://golos.openrepublic.ru/polls/?group=0003000800000000" TargetMode="External" /><Relationship Id="rId11" Type="http://schemas.openxmlformats.org/officeDocument/2006/relationships/hyperlink" Target="http://openbudsk.ru/vote/" TargetMode="External" /><Relationship Id="rId12" Type="http://schemas.openxmlformats.org/officeDocument/2006/relationships/hyperlink" Target="http://openregion.gov-murman.ru/vote/" TargetMode="External" /><Relationship Id="rId13" Type="http://schemas.openxmlformats.org/officeDocument/2006/relationships/hyperlink" Target="http://narodportal.ru/talk/filter/sphera/0/organ/0/status/open" TargetMode="External" /><Relationship Id="rId14" Type="http://schemas.openxmlformats.org/officeDocument/2006/relationships/hyperlink" Target="http://nb44.ru/index.php/component/mijopolls/poll/6-dovolny-li-vy-kachestvom-gosudarstvennykh-uslug" TargetMode="External" /><Relationship Id="rId15" Type="http://schemas.openxmlformats.org/officeDocument/2006/relationships/hyperlink" Target="http://depfin.adm44.ru/index.aspx" TargetMode="External" /><Relationship Id="rId16" Type="http://schemas.openxmlformats.org/officeDocument/2006/relationships/hyperlink" Target="http://sakhminfin.ru/" TargetMode="External" /><Relationship Id="rId17" Type="http://schemas.openxmlformats.org/officeDocument/2006/relationships/hyperlink" Target="http://minfin.khabkrai.ru/civils/Menu/Page/1" TargetMode="External" /><Relationship Id="rId18" Type="http://schemas.openxmlformats.org/officeDocument/2006/relationships/hyperlink" Target="http://www.kamgov.ru/minfin" TargetMode="External" /><Relationship Id="rId19" Type="http://schemas.openxmlformats.org/officeDocument/2006/relationships/hyperlink" Target="http://budget.omsk.ifinmon.ru/index.php/opross" TargetMode="External" /><Relationship Id="rId20" Type="http://schemas.openxmlformats.org/officeDocument/2006/relationships/hyperlink" Target="http://r-19.ru/authorities/ministry-of-finance-of-the-republic-of-khakassia/common/adresa-i-kontakty/" TargetMode="External" /><Relationship Id="rId21" Type="http://schemas.openxmlformats.org/officeDocument/2006/relationships/hyperlink" Target="http://www.minfin.tuva.ru/" TargetMode="External" /><Relationship Id="rId22" Type="http://schemas.openxmlformats.org/officeDocument/2006/relationships/hyperlink" Target="http://budget17.ru/?page_id=451" TargetMode="External" /><Relationship Id="rId23" Type="http://schemas.openxmlformats.org/officeDocument/2006/relationships/hyperlink" Target="http://ex.saratov.gov.ru/government/structure/minfin/" TargetMode="External" /><Relationship Id="rId24" Type="http://schemas.openxmlformats.org/officeDocument/2006/relationships/hyperlink" Target="http://saratov.ifinmon.ru/index.php/opros-1" TargetMode="External" /><Relationship Id="rId25" Type="http://schemas.openxmlformats.org/officeDocument/2006/relationships/hyperlink" Target="http://mfin.permkrai.ru/" TargetMode="External" /><Relationship Id="rId26" Type="http://schemas.openxmlformats.org/officeDocument/2006/relationships/hyperlink" Target="http://portal.novkfo.ru/Menu/Page/45" TargetMode="External" /><Relationship Id="rId27" Type="http://schemas.openxmlformats.org/officeDocument/2006/relationships/hyperlink" Target="http://budget.lenobl.ru/new/takepart/" TargetMode="External" /><Relationship Id="rId28" Type="http://schemas.openxmlformats.org/officeDocument/2006/relationships/hyperlink" Target="https://vk.com/minfinrk" TargetMode="External" /><Relationship Id="rId29" Type="http://schemas.openxmlformats.org/officeDocument/2006/relationships/hyperlink" Target="http://mosreg.ifinmon.ru/blog/portfolio-item/opros/" TargetMode="External" /><Relationship Id="rId30" Type="http://schemas.openxmlformats.org/officeDocument/2006/relationships/hyperlink" Target="http://budget.mos.ru/survey" TargetMode="External" /><Relationship Id="rId31" Type="http://schemas.openxmlformats.org/officeDocument/2006/relationships/hyperlink" Target="http://portal.tverfin.ru/portal/Menu/Page/202" TargetMode="External" /><Relationship Id="rId32" Type="http://schemas.openxmlformats.org/officeDocument/2006/relationships/hyperlink" Target="http://www.finsmol.ru/start" TargetMode="External" /><Relationship Id="rId33" Type="http://schemas.openxmlformats.org/officeDocument/2006/relationships/hyperlink" Target="http://orel-region.ru/index.php?head=140" TargetMode="External" /><Relationship Id="rId34" Type="http://schemas.openxmlformats.org/officeDocument/2006/relationships/hyperlink" Target="http://df.ivanovoobl.ru/obrashheniya/" TargetMode="External" /><Relationship Id="rId35" Type="http://schemas.openxmlformats.org/officeDocument/2006/relationships/hyperlink" Target="http://www.gfu.vrn.ru/dir32/opros/" TargetMode="External" /><Relationship Id="rId36" Type="http://schemas.openxmlformats.org/officeDocument/2006/relationships/hyperlink" Target="http://dtf.avo.ru/index.php?option=com_content&amp;view=article&amp;id=168&amp;Itemid=139" TargetMode="External" /><Relationship Id="rId37" Type="http://schemas.openxmlformats.org/officeDocument/2006/relationships/hyperlink" Target="http://budget.omsk.ifinmon.ru/index.php/opross" TargetMode="External" /><Relationship Id="rId38" Type="http://schemas.openxmlformats.org/officeDocument/2006/relationships/hyperlink" Target="http://gfu.ru/vote/vote_result.php" TargetMode="External" /><Relationship Id="rId39" Type="http://schemas.openxmlformats.org/officeDocument/2006/relationships/hyperlink" Target="http://fin22.ru/opinion/vote/" TargetMode="External" /><Relationship Id="rId40" Type="http://schemas.openxmlformats.org/officeDocument/2006/relationships/hyperlink" Target="http://www.minfin-altai.ru/byudzhet/open-budget/the-respondents.php" TargetMode="External" /><Relationship Id="rId41" Type="http://schemas.openxmlformats.org/officeDocument/2006/relationships/hyperlink" Target="http://www.mfur.ru/activities/minfin_dialog/oprosi.php" TargetMode="External" /><Relationship Id="rId42" Type="http://schemas.openxmlformats.org/officeDocument/2006/relationships/hyperlink" Target="http://minfinkubani.ru/budget_citizens/public_poll/poll_2015_07.php" TargetMode="External" /><Relationship Id="rId43" Type="http://schemas.openxmlformats.org/officeDocument/2006/relationships/hyperlink" Target="http://minfin01-maykop.ru/Menu/Page/175" TargetMode="External" /><Relationship Id="rId44" Type="http://schemas.openxmlformats.org/officeDocument/2006/relationships/hyperlink" Target="http://www.novkfo.ru/" TargetMode="External" /><Relationship Id="rId45" Type="http://schemas.openxmlformats.org/officeDocument/2006/relationships/hyperlink" Target="http://finance.lenobl.ru/" TargetMode="External" /><Relationship Id="rId46" Type="http://schemas.openxmlformats.org/officeDocument/2006/relationships/hyperlink" Target="http://finapp.tambov.gov.ru/forum/viewforum.php?f=17" TargetMode="External" /><Relationship Id="rId47" Type="http://schemas.openxmlformats.org/officeDocument/2006/relationships/hyperlink" Target="http://gov.cap.ru/SiteMap.aspx?gov_id=22&amp;id=1987260" TargetMode="External" /><Relationship Id="rId48" Type="http://schemas.openxmlformats.org/officeDocument/2006/relationships/hyperlink" Target="http://&#1095;&#1091;&#1082;&#1086;&#1090;&#1082;&#1072;.&#1088;&#1092;/power/administrative_setting/Dep_fin_ecom/budzet/" TargetMode="External" /><Relationship Id="rId49" Type="http://schemas.openxmlformats.org/officeDocument/2006/relationships/hyperlink" Target="http://www.eao.ru/?p=3826" TargetMode="External" /><Relationship Id="rId50" Type="http://schemas.openxmlformats.org/officeDocument/2006/relationships/hyperlink" Target="http://minfin.49gov.ru/feedback/polls/" TargetMode="External" /><Relationship Id="rId51" Type="http://schemas.openxmlformats.org/officeDocument/2006/relationships/hyperlink" Target="http://minfin.khabkrai.ru/portal/Show/Category/71?ItemId=324" TargetMode="External" /><Relationship Id="rId52" Type="http://schemas.openxmlformats.org/officeDocument/2006/relationships/hyperlink" Target="http://www.findep.org/" TargetMode="External" /><Relationship Id="rId53" Type="http://schemas.openxmlformats.org/officeDocument/2006/relationships/hyperlink" Target="http://mfnsonso2.nso.ru/deyatelnost/budget/Pages/default.aspx" TargetMode="External" /><Relationship Id="rId54" Type="http://schemas.openxmlformats.org/officeDocument/2006/relationships/hyperlink" Target="http://www.ofukem.ru/content/blogcategory/125/133/" TargetMode="External" /><Relationship Id="rId55" Type="http://schemas.openxmlformats.org/officeDocument/2006/relationships/hyperlink" Target="http://minfin.krskstate.ru/openbudget/vote/result6" TargetMode="External" /><Relationship Id="rId56" Type="http://schemas.openxmlformats.org/officeDocument/2006/relationships/hyperlink" Target="http://&#1084;&#1080;&#1085;&#1092;&#1080;&#1085;.&#1079;&#1072;&#1073;&#1072;&#1081;&#1082;&#1072;&#1083;&#1100;&#1089;&#1082;&#1080;&#1081;&#1082;&#1088;&#1072;&#1081;.&#1088;&#1092;/bud_for_peoples.html" TargetMode="External" /><Relationship Id="rId57" Type="http://schemas.openxmlformats.org/officeDocument/2006/relationships/hyperlink" Target="http://monitoring.yanao.ru/yamal/index.php?option=com_content&amp;view=article&amp;id=299&amp;Itemid=717" TargetMode="External" /><Relationship Id="rId58" Type="http://schemas.openxmlformats.org/officeDocument/2006/relationships/hyperlink" Target="http://www.depfin.admhmao.ru/" TargetMode="External" /><Relationship Id="rId59" Type="http://schemas.openxmlformats.org/officeDocument/2006/relationships/hyperlink" Target="http://www.minfin74.ru/poll/" TargetMode="External" /><Relationship Id="rId60" Type="http://schemas.openxmlformats.org/officeDocument/2006/relationships/hyperlink" Target="http://admtyumen.ru/ogv_ru/finance/finance/bugjet.htm" TargetMode="External" /><Relationship Id="rId61" Type="http://schemas.openxmlformats.org/officeDocument/2006/relationships/hyperlink" Target="http://minfin.midural.ru/poll?year=2016" TargetMode="External" /><Relationship Id="rId62" Type="http://schemas.openxmlformats.org/officeDocument/2006/relationships/hyperlink" Target="http://www.finupr.kurganobl.ru/index.php?test=budjetgrd" TargetMode="External" /><Relationship Id="rId63" Type="http://schemas.openxmlformats.org/officeDocument/2006/relationships/hyperlink" Target="http://minfin-samara.ru/BudgetDG/" TargetMode="External" /><Relationship Id="rId64" Type="http://schemas.openxmlformats.org/officeDocument/2006/relationships/hyperlink" Target="http://finance.pnzreg.ru/budget/Otkrytyy_Byudet_Penzenskoy_oblasti" TargetMode="External" /><Relationship Id="rId65" Type="http://schemas.openxmlformats.org/officeDocument/2006/relationships/hyperlink" Target="http://minfin.orb.ru/%D0%B1%D1%8E%D0%B4%D0%B6%D0%B5%D1%82-%D0%B4%D0%BB%D1%8F-%D0%B3%D1%80%D0%B0%D0%B6%D0%B4%D0%B0%D0%BD/" TargetMode="External" /><Relationship Id="rId66" Type="http://schemas.openxmlformats.org/officeDocument/2006/relationships/hyperlink" Target="http://mf.nnov.ru:8025/" TargetMode="External" /><Relationship Id="rId67" Type="http://schemas.openxmlformats.org/officeDocument/2006/relationships/hyperlink" Target="http://www.minfinrm.ru/budget%20for%20citizens/" TargetMode="External" /><Relationship Id="rId68" Type="http://schemas.openxmlformats.org/officeDocument/2006/relationships/hyperlink" Target="http://mari-el.gov.ru/minfin/Pages/budget_citizens.aspx" TargetMode="External" /><Relationship Id="rId69" Type="http://schemas.openxmlformats.org/officeDocument/2006/relationships/hyperlink" Target="https://minfin.bashkortostan.ru/presscenter/news/384439/" TargetMode="External" /><Relationship Id="rId70" Type="http://schemas.openxmlformats.org/officeDocument/2006/relationships/hyperlink" Target="http://www.minfinchr.ru/" TargetMode="External" /><Relationship Id="rId71" Type="http://schemas.openxmlformats.org/officeDocument/2006/relationships/hyperlink" Target="http://www.mfrno-a.ru/about/" TargetMode="External" /><Relationship Id="rId72" Type="http://schemas.openxmlformats.org/officeDocument/2006/relationships/hyperlink" Target="http://www.mfri.ru/index.php/2013-12-01-16-47-32" TargetMode="External" /><Relationship Id="rId73" Type="http://schemas.openxmlformats.org/officeDocument/2006/relationships/hyperlink" Target="http://minfin.e-dag.ru/activity/byudzhet-dlya-grazhdan" TargetMode="External" /><Relationship Id="rId74" Type="http://schemas.openxmlformats.org/officeDocument/2006/relationships/hyperlink" Target="http://www.minfin.donland.ru/docs/s/73" TargetMode="External" /><Relationship Id="rId75" Type="http://schemas.openxmlformats.org/officeDocument/2006/relationships/hyperlink" Target="http://www.minfin34.ru/opros/vote_result.php?VOTE_ID=1" TargetMode="External" /><Relationship Id="rId76" Type="http://schemas.openxmlformats.org/officeDocument/2006/relationships/hyperlink" Target="http://mf-ao.ru/index.php/2014-02-25-10-55-37" TargetMode="External" /><Relationship Id="rId77" Type="http://schemas.openxmlformats.org/officeDocument/2006/relationships/hyperlink" Target="http://minfin.kalmregion.ru/index.php?option=com_content&amp;view=article&amp;id=54&amp;Itemid=48" TargetMode="External" /><Relationship Id="rId78" Type="http://schemas.openxmlformats.org/officeDocument/2006/relationships/hyperlink" Target="http://www.fincom.spb.ru/cf/activity/opendata/budget_for_people/contact/anketa/result.htm?id=10276386@cmsPollCollection" TargetMode="External" /><Relationship Id="rId79" Type="http://schemas.openxmlformats.org/officeDocument/2006/relationships/hyperlink" Target="http://www.pskov.ru/region/obshchestvo" TargetMode="External" /><Relationship Id="rId80" Type="http://schemas.openxmlformats.org/officeDocument/2006/relationships/hyperlink" Target="http://www.minfin39.ru/vote/" TargetMode="External" /><Relationship Id="rId81" Type="http://schemas.openxmlformats.org/officeDocument/2006/relationships/hyperlink" Target="http://www.df35.ru/index.php?option=com_poll&amp;id=16:2015-05-27-08-20-15" TargetMode="External" /><Relationship Id="rId82" Type="http://schemas.openxmlformats.org/officeDocument/2006/relationships/hyperlink" Target="http://dvinaland.ru/budget" TargetMode="External" /><Relationship Id="rId83" Type="http://schemas.openxmlformats.org/officeDocument/2006/relationships/hyperlink" Target="http://minfin.rkomi.ru/right/finopros/" TargetMode="External" /><Relationship Id="rId84" Type="http://schemas.openxmlformats.org/officeDocument/2006/relationships/hyperlink" Target="http://minfin.karelia.ru/about-us/" TargetMode="External" /><Relationship Id="rId85" Type="http://schemas.openxmlformats.org/officeDocument/2006/relationships/hyperlink" Target="http://dfto.ru/index.php/byudzhet-dlya-grazhdan/oprosy" TargetMode="External" /><Relationship Id="rId86" Type="http://schemas.openxmlformats.org/officeDocument/2006/relationships/hyperlink" Target="http://www.admoblkaluga.ru/main/work/finances/open-budget/index.php" TargetMode="External" /><Relationship Id="rId87" Type="http://schemas.openxmlformats.org/officeDocument/2006/relationships/hyperlink" Target="http://budget.bryanskoblfin.ru/Show/Category/?ItemId=26" TargetMode="External" /><Relationship Id="rId88" Type="http://schemas.openxmlformats.org/officeDocument/2006/relationships/hyperlink" Target="http://beldepfin.ru/" TargetMode="External" /><Relationship Id="rId89" Type="http://schemas.openxmlformats.org/officeDocument/2006/relationships/hyperlink" Target="http://www.admlip.ru/votes/" TargetMode="External" /><Relationship Id="rId90" Type="http://schemas.openxmlformats.org/officeDocument/2006/relationships/hyperlink" Target="http://primorsky.ru/authorities/executive-agencies/departments/finance/budget/" TargetMode="External" /><Relationship Id="rId91" Type="http://schemas.openxmlformats.org/officeDocument/2006/relationships/hyperlink" Target="http://www.yarregion.ru/depts/depfin/default.aspx" TargetMode="External" /><Relationship Id="rId92" Type="http://schemas.openxmlformats.org/officeDocument/2006/relationships/hyperlink" Target="http://b4u.gov-murman.ru/index.php#idMenu=1" TargetMode="External" /><Relationship Id="rId93" Type="http://schemas.openxmlformats.org/officeDocument/2006/relationships/hyperlink" Target="http://minfin.tatarstan.ru/rus/sotsialniy-opros-obshchestvennogo-mneniya-po-1158197.htm" TargetMode="External" /><Relationship Id="rId94" Type="http://schemas.openxmlformats.org/officeDocument/2006/relationships/hyperlink" Target="http://budget.sakha.gov.ru/ebudget/Show/Content/7" TargetMode="External" /><Relationship Id="rId95" Type="http://schemas.openxmlformats.org/officeDocument/2006/relationships/hyperlink" Target="http://www.sakha.gov.ru/vote/front?type=2" TargetMode="External" /><Relationship Id="rId96" Type="http://schemas.openxmlformats.org/officeDocument/2006/relationships/hyperlink" Target="http://openbudget.kamgov.ru/Dashboard#/plan/plan/indicators" TargetMode="External" /><Relationship Id="rId97" Type="http://schemas.openxmlformats.org/officeDocument/2006/relationships/hyperlink" Target="http://ebudget.primorsky.ru/Menu/Page/334" TargetMode="External" /><Relationship Id="rId98" Type="http://schemas.openxmlformats.org/officeDocument/2006/relationships/hyperlink" Target="http://openbudget.sakhminfin.ru/forum/index.php?board=4.0" TargetMode="External" /><Relationship Id="rId99" Type="http://schemas.openxmlformats.org/officeDocument/2006/relationships/hyperlink" Target="http://adm.rkursk.ru/index.php?show_vote=24&amp;page=1" TargetMode="External" /><Relationship Id="rId100" Type="http://schemas.openxmlformats.org/officeDocument/2006/relationships/hyperlink" Target="http://dfei.adm-nao.ru/news/10400/" TargetMode="External" /><Relationship Id="rId101" Type="http://schemas.openxmlformats.org/officeDocument/2006/relationships/hyperlink" Target="http://www.mfsk.ru/main" TargetMode="External" /><Relationship Id="rId102" Type="http://schemas.openxmlformats.org/officeDocument/2006/relationships/hyperlink" Target="http://pravitelstvo.kbr.ru/oigv/minfin/opros_obshchestvennogo_mneniya_po_finanso_byudzhetnoy_tematike.php?ELEMENT_ID=9849" TargetMode="External" /><Relationship Id="rId103" Type="http://schemas.openxmlformats.org/officeDocument/2006/relationships/hyperlink" Target="https://sevastopol.gov.ru/goverment/statistics/butget/" TargetMode="External" /><Relationship Id="rId10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hechnya.gov.ru/" TargetMode="External" /><Relationship Id="rId2" Type="http://schemas.openxmlformats.org/officeDocument/2006/relationships/hyperlink" Target="http://pravitelstvori.ru/" TargetMode="External" /><Relationship Id="rId3" Type="http://schemas.openxmlformats.org/officeDocument/2006/relationships/hyperlink" Target="http://mf.e-mordovia.ru/" TargetMode="External" /><Relationship Id="rId4" Type="http://schemas.openxmlformats.org/officeDocument/2006/relationships/hyperlink" Target="http://admtyumen.ru/ogv_ru/finance/finance/bugjet.htm" TargetMode="External" /><Relationship Id="rId5" Type="http://schemas.openxmlformats.org/officeDocument/2006/relationships/hyperlink" Target="http://primorsky.ru/forum/3/" TargetMode="External" /><Relationship Id="rId6" Type="http://schemas.openxmlformats.org/officeDocument/2006/relationships/hyperlink" Target="http://&#1095;&#1091;&#1082;&#1086;&#1090;&#1082;&#1072;.&#1088;&#1092;/waiting_room/feedback/" TargetMode="External" /><Relationship Id="rId7" Type="http://schemas.openxmlformats.org/officeDocument/2006/relationships/hyperlink" Target="http://www.yarregion.ru/depts/depfin/tmpPages/programs.aspx" TargetMode="External" /><Relationship Id="rId8" Type="http://schemas.openxmlformats.org/officeDocument/2006/relationships/hyperlink" Target="http://minfin.karelia.ru/vopros-otvet/" TargetMode="External" /><Relationship Id="rId9" Type="http://schemas.openxmlformats.org/officeDocument/2006/relationships/hyperlink" Target="http://www.gov.karelia.ru/" TargetMode="External" /><Relationship Id="rId10" Type="http://schemas.openxmlformats.org/officeDocument/2006/relationships/hyperlink" Target="http://www.minfin.rkomi.ru/" TargetMode="External" /><Relationship Id="rId11" Type="http://schemas.openxmlformats.org/officeDocument/2006/relationships/hyperlink" Target="http://rkomi.ru/page/112/" TargetMode="External" /><Relationship Id="rId12" Type="http://schemas.openxmlformats.org/officeDocument/2006/relationships/hyperlink" Target="http://dvinaland.ru/" TargetMode="External" /><Relationship Id="rId13" Type="http://schemas.openxmlformats.org/officeDocument/2006/relationships/hyperlink" Target="http://www.dvinaland.ru/-h3ffy732" TargetMode="External" /><Relationship Id="rId14" Type="http://schemas.openxmlformats.org/officeDocument/2006/relationships/hyperlink" Target="http://www.minfin39.ru/forum/" TargetMode="External" /><Relationship Id="rId15" Type="http://schemas.openxmlformats.org/officeDocument/2006/relationships/hyperlink" Target="http://gov39.ru/" TargetMode="External" /><Relationship Id="rId16" Type="http://schemas.openxmlformats.org/officeDocument/2006/relationships/hyperlink" Target="http://priemnaya.pskov.ru/" TargetMode="External" /><Relationship Id="rId17" Type="http://schemas.openxmlformats.org/officeDocument/2006/relationships/hyperlink" Target="https://gov.spb.ru/" TargetMode="External" /><Relationship Id="rId18" Type="http://schemas.openxmlformats.org/officeDocument/2006/relationships/hyperlink" Target="http://www.novreg.ru/vlast/" TargetMode="External" /><Relationship Id="rId19" Type="http://schemas.openxmlformats.org/officeDocument/2006/relationships/hyperlink" Target="http://portal.novkfo.ru/Show/Reception" TargetMode="External" /><Relationship Id="rId20" Type="http://schemas.openxmlformats.org/officeDocument/2006/relationships/hyperlink" Target="http://www.minfin.donland.ru/" TargetMode="External" /><Relationship Id="rId21" Type="http://schemas.openxmlformats.org/officeDocument/2006/relationships/hyperlink" Target="http://pravitelstvo.kbr.ru/oigv/minfin/" TargetMode="External" /><Relationship Id="rId22" Type="http://schemas.openxmlformats.org/officeDocument/2006/relationships/hyperlink" Target="http://pravitelstvo.kbr.ru/pravitelstvo/" TargetMode="External" /><Relationship Id="rId23" Type="http://schemas.openxmlformats.org/officeDocument/2006/relationships/hyperlink" Target="http://www.mfrno-a.ru/citizens/" TargetMode="External" /><Relationship Id="rId24" Type="http://schemas.openxmlformats.org/officeDocument/2006/relationships/hyperlink" Target="http://openbudsk.ru/folder/" TargetMode="External" /><Relationship Id="rId25" Type="http://schemas.openxmlformats.org/officeDocument/2006/relationships/hyperlink" Target="http://www.mfsk.ru/forum" TargetMode="External" /><Relationship Id="rId26" Type="http://schemas.openxmlformats.org/officeDocument/2006/relationships/hyperlink" Target="http://www.minfinrm.ru/obr-gr/" TargetMode="External" /><Relationship Id="rId27" Type="http://schemas.openxmlformats.org/officeDocument/2006/relationships/hyperlink" Target="https://reception.permkrai.ru/" TargetMode="External" /><Relationship Id="rId28" Type="http://schemas.openxmlformats.org/officeDocument/2006/relationships/hyperlink" Target="http://mfin.permkrai.ru/" TargetMode="External" /><Relationship Id="rId29" Type="http://schemas.openxmlformats.org/officeDocument/2006/relationships/hyperlink" Target="http://www.government-nnov.ru/" TargetMode="External" /><Relationship Id="rId30" Type="http://schemas.openxmlformats.org/officeDocument/2006/relationships/hyperlink" Target="http://mf.nnov.ru/" TargetMode="External" /><Relationship Id="rId31" Type="http://schemas.openxmlformats.org/officeDocument/2006/relationships/hyperlink" Target="http://finance.pnzreg.ru/answer" TargetMode="External" /><Relationship Id="rId32" Type="http://schemas.openxmlformats.org/officeDocument/2006/relationships/hyperlink" Target="http://www.pnzreg.ru/accept_questions" TargetMode="External" /><Relationship Id="rId33" Type="http://schemas.openxmlformats.org/officeDocument/2006/relationships/hyperlink" Target="http://minfin-samara.ru/BudgetDG/" TargetMode="External" /><Relationship Id="rId34" Type="http://schemas.openxmlformats.org/officeDocument/2006/relationships/hyperlink" Target="http://www.samregion.ru/" TargetMode="External" /><Relationship Id="rId35" Type="http://schemas.openxmlformats.org/officeDocument/2006/relationships/hyperlink" Target="http://www.saratov.gov.ru/gov/auth/minfin/" TargetMode="External" /><Relationship Id="rId36" Type="http://schemas.openxmlformats.org/officeDocument/2006/relationships/hyperlink" Target="http://saratov.gov.ru/" TargetMode="External" /><Relationship Id="rId37" Type="http://schemas.openxmlformats.org/officeDocument/2006/relationships/hyperlink" Target="http://kurganobl.ru/" TargetMode="External" /><Relationship Id="rId38" Type="http://schemas.openxmlformats.org/officeDocument/2006/relationships/hyperlink" Target="http://minfin.midural.ru/faq/list" TargetMode="External" /><Relationship Id="rId39" Type="http://schemas.openxmlformats.org/officeDocument/2006/relationships/hyperlink" Target="http://www.midural.ru/" TargetMode="External" /><Relationship Id="rId40" Type="http://schemas.openxmlformats.org/officeDocument/2006/relationships/hyperlink" Target="http://pravmin74.ru/" TargetMode="External" /><Relationship Id="rId41" Type="http://schemas.openxmlformats.org/officeDocument/2006/relationships/hyperlink" Target="http://www.admhmao.ru/" TargetMode="External" /><Relationship Id="rId42" Type="http://schemas.openxmlformats.org/officeDocument/2006/relationships/hyperlink" Target="http://www.yamalfin.ru/" TargetMode="External" /><Relationship Id="rId43" Type="http://schemas.openxmlformats.org/officeDocument/2006/relationships/hyperlink" Target="http://pravitelstvo.yanao.ru/" TargetMode="External" /><Relationship Id="rId44" Type="http://schemas.openxmlformats.org/officeDocument/2006/relationships/hyperlink" Target="http://www.altai-republic.com/" TargetMode="External" /><Relationship Id="rId45" Type="http://schemas.openxmlformats.org/officeDocument/2006/relationships/hyperlink" Target="http://budget.govrb.ru/ebudget/Menu/Page/1" TargetMode="External" /><Relationship Id="rId46" Type="http://schemas.openxmlformats.org/officeDocument/2006/relationships/hyperlink" Target="http://&#1084;&#1080;&#1085;&#1092;&#1080;&#1085;&#1088;&#1073;.&#1088;&#1092;/" TargetMode="External" /><Relationship Id="rId47" Type="http://schemas.openxmlformats.org/officeDocument/2006/relationships/hyperlink" Target="http://egov-buryatia.ru/index.php?id=292" TargetMode="External" /><Relationship Id="rId48" Type="http://schemas.openxmlformats.org/officeDocument/2006/relationships/hyperlink" Target="http://www.r-19.ru/" TargetMode="External" /><Relationship Id="rId49" Type="http://schemas.openxmlformats.org/officeDocument/2006/relationships/hyperlink" Target="http://www.krskstate.ru/government" TargetMode="External" /><Relationship Id="rId50" Type="http://schemas.openxmlformats.org/officeDocument/2006/relationships/hyperlink" Target="http://www.ofukem.ru/" TargetMode="External" /><Relationship Id="rId51" Type="http://schemas.openxmlformats.org/officeDocument/2006/relationships/hyperlink" Target="http://www.ako.ru/default.asp" TargetMode="External" /><Relationship Id="rId52" Type="http://schemas.openxmlformats.org/officeDocument/2006/relationships/hyperlink" Target="https://www.nso.ru/" TargetMode="External" /><Relationship Id="rId53" Type="http://schemas.openxmlformats.org/officeDocument/2006/relationships/hyperlink" Target="http://www.findep.org/" TargetMode="External" /><Relationship Id="rId54" Type="http://schemas.openxmlformats.org/officeDocument/2006/relationships/hyperlink" Target="http://open.findep.org/" TargetMode="External" /><Relationship Id="rId55" Type="http://schemas.openxmlformats.org/officeDocument/2006/relationships/hyperlink" Target="http://minfin.sakha.gov.ru/" TargetMode="External" /><Relationship Id="rId56" Type="http://schemas.openxmlformats.org/officeDocument/2006/relationships/hyperlink" Target="http://www.sakha.gov.ru/" TargetMode="External" /><Relationship Id="rId57" Type="http://schemas.openxmlformats.org/officeDocument/2006/relationships/hyperlink" Target="http://www.fin.amurobl.ru/" TargetMode="External" /><Relationship Id="rId58" Type="http://schemas.openxmlformats.org/officeDocument/2006/relationships/hyperlink" Target="http://altairegion22.ru/public_reception/on-line-topics/16100/" TargetMode="External" /><Relationship Id="rId59" Type="http://schemas.openxmlformats.org/officeDocument/2006/relationships/hyperlink" Target="http://www.open.minfin-altai.ru/forum/index.html" TargetMode="External" /><Relationship Id="rId60" Type="http://schemas.openxmlformats.org/officeDocument/2006/relationships/hyperlink" Target="http://ns.bryanskoblfin.ru/Show/Category/?ItemId=26" TargetMode="External" /><Relationship Id="rId61" Type="http://schemas.openxmlformats.org/officeDocument/2006/relationships/hyperlink" Target="http://open-budget.ru/" TargetMode="External" /><Relationship Id="rId62" Type="http://schemas.openxmlformats.org/officeDocument/2006/relationships/hyperlink" Target="http://budget.mos.ru/" TargetMode="External" /><Relationship Id="rId63" Type="http://schemas.openxmlformats.org/officeDocument/2006/relationships/hyperlink" Target="http://www.novkfo.ru/" TargetMode="External" /><Relationship Id="rId64" Type="http://schemas.openxmlformats.org/officeDocument/2006/relationships/hyperlink" Target="http://www.amurobl.ru/wps/portal/Main" TargetMode="External" /><Relationship Id="rId65" Type="http://schemas.openxmlformats.org/officeDocument/2006/relationships/hyperlink" Target="http://tomsk.gov.ru/" TargetMode="External" /><Relationship Id="rId66" Type="http://schemas.openxmlformats.org/officeDocument/2006/relationships/hyperlink" Target="http://ulgov.ru/" TargetMode="External" /><Relationship Id="rId67" Type="http://schemas.openxmlformats.org/officeDocument/2006/relationships/hyperlink" Target="http://&#1086;&#1073;&#1095;&#1088;.&#1088;&#1092;/" TargetMode="External" /><Relationship Id="rId68" Type="http://schemas.openxmlformats.org/officeDocument/2006/relationships/hyperlink" Target="http://donland.ru/" TargetMode="External" /><Relationship Id="rId69" Type="http://schemas.openxmlformats.org/officeDocument/2006/relationships/hyperlink" Target="http://mf-ao.ru/" TargetMode="External" /><Relationship Id="rId70" Type="http://schemas.openxmlformats.org/officeDocument/2006/relationships/hyperlink" Target="https://www.gov-murman.ru/" TargetMode="External" /><Relationship Id="rId71" Type="http://schemas.openxmlformats.org/officeDocument/2006/relationships/hyperlink" Target="http://dtf.avo.ru/" TargetMode="External" /><Relationship Id="rId72" Type="http://schemas.openxmlformats.org/officeDocument/2006/relationships/hyperlink" Target="http://www.admoblkaluga.ru/sub/finan/" TargetMode="External" /><Relationship Id="rId73" Type="http://schemas.openxmlformats.org/officeDocument/2006/relationships/hyperlink" Target="http://orel-region.ru/index.php?head=41" TargetMode="External" /><Relationship Id="rId74" Type="http://schemas.openxmlformats.org/officeDocument/2006/relationships/hyperlink" Target="http://minfin.ryazangov.ru/" TargetMode="External" /><Relationship Id="rId75" Type="http://schemas.openxmlformats.org/officeDocument/2006/relationships/hyperlink" Target="http://mf.mosreg.ru/" TargetMode="External" /><Relationship Id="rId76" Type="http://schemas.openxmlformats.org/officeDocument/2006/relationships/hyperlink" Target="http://orel-region.ru/index.php?head=20&amp;part=25" TargetMode="External" /><Relationship Id="rId77" Type="http://schemas.openxmlformats.org/officeDocument/2006/relationships/hyperlink" Target="http://primorsky.ru/authorities/executive-agencies/departments/finance/" TargetMode="External" /><Relationship Id="rId78" Type="http://schemas.openxmlformats.org/officeDocument/2006/relationships/hyperlink" Target="http://depfin.adm44.ru/index.aspx" TargetMode="External" /><Relationship Id="rId79" Type="http://schemas.openxmlformats.org/officeDocument/2006/relationships/hyperlink" Target="http://admtyumen.ru/ogv_ru/gov/administrative/finance_department/general_information/more.htm?id=10293778@cmsArticle" TargetMode="External" /><Relationship Id="rId80" Type="http://schemas.openxmlformats.org/officeDocument/2006/relationships/hyperlink" Target="http://www.r-19.ru/authorities/ministry-of-finance-of-the-republic-of-khakassia/common/" TargetMode="External" /><Relationship Id="rId81" Type="http://schemas.openxmlformats.org/officeDocument/2006/relationships/hyperlink" Target="https://www.mos.ru/" TargetMode="External" /><Relationship Id="rId82" Type="http://schemas.openxmlformats.org/officeDocument/2006/relationships/hyperlink" Target="http://gov.cap.ru/?gov_id=22" TargetMode="External" /><Relationship Id="rId83" Type="http://schemas.openxmlformats.org/officeDocument/2006/relationships/hyperlink" Target="http://beldepfin.ru/" TargetMode="External" /><Relationship Id="rId84" Type="http://schemas.openxmlformats.org/officeDocument/2006/relationships/hyperlink" Target="http://beldepfin.ru/forums/%D1%84%D0%BE%D1%80%D1%83%D0%BC/%D0%BE%D1%81%D0%BD%D0%BE%D0%B2%D0%BD%D0%BE%D0%B9-%D1%80%D0%B0%D0%B7%D0%B4%D0%B5%D0%BB/" TargetMode="External" /><Relationship Id="rId85" Type="http://schemas.openxmlformats.org/officeDocument/2006/relationships/hyperlink" Target="http://vopros-otvet.avo.ru/viewforum.php?id=28" TargetMode="External" /><Relationship Id="rId86" Type="http://schemas.openxmlformats.org/officeDocument/2006/relationships/hyperlink" Target="http://www.admlip.ru/economy/finances/" TargetMode="External" /><Relationship Id="rId87" Type="http://schemas.openxmlformats.org/officeDocument/2006/relationships/hyperlink" Target="http://mosreg.ifinmon.ru/blog/portfolio-item/forum/" TargetMode="External" /><Relationship Id="rId88" Type="http://schemas.openxmlformats.org/officeDocument/2006/relationships/hyperlink" Target="http://fin.tmbreg.ru/" TargetMode="External" /><Relationship Id="rId89" Type="http://schemas.openxmlformats.org/officeDocument/2006/relationships/hyperlink" Target="http://finapp.tambov.gov.ru/forum/index.php" TargetMode="External" /><Relationship Id="rId90" Type="http://schemas.openxmlformats.org/officeDocument/2006/relationships/hyperlink" Target="http://www.minfin39.ru/forum/" TargetMode="External" /><Relationship Id="rId91" Type="http://schemas.openxmlformats.org/officeDocument/2006/relationships/hyperlink" Target="http://openregion.gov-murman.ru/ideas/" TargetMode="External" /><Relationship Id="rId92" Type="http://schemas.openxmlformats.org/officeDocument/2006/relationships/hyperlink" Target="http://portal.novkfo.ru/mvcforum/" TargetMode="External" /><Relationship Id="rId93" Type="http://schemas.openxmlformats.org/officeDocument/2006/relationships/hyperlink" Target="http://minfinkubani.ru/" TargetMode="External" /><Relationship Id="rId94" Type="http://schemas.openxmlformats.org/officeDocument/2006/relationships/hyperlink" Target="http://minfinkubani.ru/communication/forum/" TargetMode="External" /><Relationship Id="rId95" Type="http://schemas.openxmlformats.org/officeDocument/2006/relationships/hyperlink" Target="https://minfin.astrobl.ru/node" TargetMode="External" /><Relationship Id="rId96" Type="http://schemas.openxmlformats.org/officeDocument/2006/relationships/hyperlink" Target="http://mf-ao.ru/forum/" TargetMode="External" /><Relationship Id="rId97" Type="http://schemas.openxmlformats.org/officeDocument/2006/relationships/hyperlink" Target="http://minfin09.ru/" TargetMode="External" /><Relationship Id="rId98" Type="http://schemas.openxmlformats.org/officeDocument/2006/relationships/hyperlink" Target="http://minfin09.ru/%D1%84%D0%BE%D1%80%D1%83%D0%BC/" TargetMode="External" /><Relationship Id="rId99" Type="http://schemas.openxmlformats.org/officeDocument/2006/relationships/hyperlink" Target="http://www.minfinchr.ru/" TargetMode="External" /><Relationship Id="rId100" Type="http://schemas.openxmlformats.org/officeDocument/2006/relationships/hyperlink" Target="http://openbudsk.ru/folder/forum1/" TargetMode="External" /><Relationship Id="rId101" Type="http://schemas.openxmlformats.org/officeDocument/2006/relationships/hyperlink" Target="https://minfin.bashkortostan.ru/" TargetMode="External" /><Relationship Id="rId102" Type="http://schemas.openxmlformats.org/officeDocument/2006/relationships/hyperlink" Target="https://minfin.bashkortostan.ru/forum/" TargetMode="External" /><Relationship Id="rId103" Type="http://schemas.openxmlformats.org/officeDocument/2006/relationships/hyperlink" Target="http://mfur.ru/" TargetMode="External" /><Relationship Id="rId104" Type="http://schemas.openxmlformats.org/officeDocument/2006/relationships/hyperlink" Target="http://www.mfur.ru/forum/" TargetMode="External" /><Relationship Id="rId105" Type="http://schemas.openxmlformats.org/officeDocument/2006/relationships/hyperlink" Target="http://mfforum.cap.ru/" TargetMode="External" /><Relationship Id="rId106" Type="http://schemas.openxmlformats.org/officeDocument/2006/relationships/hyperlink" Target="http://minfin.orb.ru/forum/index.php" TargetMode="External" /><Relationship Id="rId107" Type="http://schemas.openxmlformats.org/officeDocument/2006/relationships/hyperlink" Target="http://saratov.ifinmon.ru/" TargetMode="External" /><Relationship Id="rId108" Type="http://schemas.openxmlformats.org/officeDocument/2006/relationships/hyperlink" Target="http://saratov.ifinmon.ru/index.php/forum/index" TargetMode="External" /><Relationship Id="rId109" Type="http://schemas.openxmlformats.org/officeDocument/2006/relationships/hyperlink" Target="http://ufo.ulntc.ru/" TargetMode="External" /><Relationship Id="rId110" Type="http://schemas.openxmlformats.org/officeDocument/2006/relationships/hyperlink" Target="http://ufo.ulntc.ru/fr/" TargetMode="External" /><Relationship Id="rId111" Type="http://schemas.openxmlformats.org/officeDocument/2006/relationships/hyperlink" Target="http://www.open.minfin-altai.ru/forum/index.html" TargetMode="External" /><Relationship Id="rId112" Type="http://schemas.openxmlformats.org/officeDocument/2006/relationships/hyperlink" Target="http://gfu.ru/forum/" TargetMode="External" /><Relationship Id="rId113" Type="http://schemas.openxmlformats.org/officeDocument/2006/relationships/hyperlink" Target="http://openbudget.gfu.ru/" TargetMode="External" /><Relationship Id="rId114" Type="http://schemas.openxmlformats.org/officeDocument/2006/relationships/hyperlink" Target="http://budget.omsk.ifinmon.ru/index.php/forum/index" TargetMode="External" /><Relationship Id="rId115" Type="http://schemas.openxmlformats.org/officeDocument/2006/relationships/hyperlink" Target="http://budget.omsk.ifinmon.ru/index.php/forum/index" TargetMode="External" /><Relationship Id="rId116" Type="http://schemas.openxmlformats.org/officeDocument/2006/relationships/hyperlink" Target="http://primorsky.ru/forum/" TargetMode="External" /><Relationship Id="rId117" Type="http://schemas.openxmlformats.org/officeDocument/2006/relationships/hyperlink" Target="http://iis.minfin.49gov.ru/ebudget/Show/Content/51?ItemId=59" TargetMode="External" /><Relationship Id="rId118" Type="http://schemas.openxmlformats.org/officeDocument/2006/relationships/hyperlink" Target="http://iis.minfin.49gov.ru/forum/" TargetMode="External" /><Relationship Id="rId119" Type="http://schemas.openxmlformats.org/officeDocument/2006/relationships/hyperlink" Target="http://openbudget.sakhminfin.ru/Menu/Page/272" TargetMode="External" /><Relationship Id="rId120" Type="http://schemas.openxmlformats.org/officeDocument/2006/relationships/hyperlink" Target="http://openbudget.sakhminfin.ru/forum/" TargetMode="External" /><Relationship Id="rId121" Type="http://schemas.openxmlformats.org/officeDocument/2006/relationships/hyperlink" Target="http://www.gfu.vrn.ru/" TargetMode="External" /><Relationship Id="rId122" Type="http://schemas.openxmlformats.org/officeDocument/2006/relationships/hyperlink" Target="http://www.bryanskobl.ru/administration" TargetMode="External" /><Relationship Id="rId123" Type="http://schemas.openxmlformats.org/officeDocument/2006/relationships/hyperlink" Target="http://www.govvrn.ru/wps/portal/gov" TargetMode="External" /><Relationship Id="rId124" Type="http://schemas.openxmlformats.org/officeDocument/2006/relationships/hyperlink" Target="http://df.ivanovoobl.ru/" TargetMode="External" /><Relationship Id="rId125" Type="http://schemas.openxmlformats.org/officeDocument/2006/relationships/hyperlink" Target="http://www.ivanovoobl.ru/" TargetMode="External" /><Relationship Id="rId126" Type="http://schemas.openxmlformats.org/officeDocument/2006/relationships/hyperlink" Target="http://www.admoblkaluga.ru/main/" TargetMode="External" /><Relationship Id="rId127" Type="http://schemas.openxmlformats.org/officeDocument/2006/relationships/hyperlink" Target="http://nb44.ru/" TargetMode="External" /><Relationship Id="rId128" Type="http://schemas.openxmlformats.org/officeDocument/2006/relationships/hyperlink" Target="http://www.adm44.ru/index.aspx" TargetMode="External" /><Relationship Id="rId129" Type="http://schemas.openxmlformats.org/officeDocument/2006/relationships/hyperlink" Target="http://adm.rkursk.ru/index.php?id=37" TargetMode="External" /><Relationship Id="rId130" Type="http://schemas.openxmlformats.org/officeDocument/2006/relationships/hyperlink" Target="http://adm.rkursk.ru/index.php?id=784&amp;year=2016" TargetMode="External" /><Relationship Id="rId131" Type="http://schemas.openxmlformats.org/officeDocument/2006/relationships/hyperlink" Target="http://ryazangov.ru/" TargetMode="External" /><Relationship Id="rId132" Type="http://schemas.openxmlformats.org/officeDocument/2006/relationships/hyperlink" Target="http://www.finsmol.ru/faq" TargetMode="External" /><Relationship Id="rId133" Type="http://schemas.openxmlformats.org/officeDocument/2006/relationships/hyperlink" Target="http://www.admin-smolensk.ru/" TargetMode="External" /><Relationship Id="rId134" Type="http://schemas.openxmlformats.org/officeDocument/2006/relationships/hyperlink" Target="http://minfin.tularegion.ru/" TargetMode="External" /><Relationship Id="rId135" Type="http://schemas.openxmlformats.org/officeDocument/2006/relationships/hyperlink" Target="http://dfto.ru/" TargetMode="External" /><Relationship Id="rId136" Type="http://schemas.openxmlformats.org/officeDocument/2006/relationships/hyperlink" Target="https://tularegion.ru/" TargetMode="External" /><Relationship Id="rId137" Type="http://schemas.openxmlformats.org/officeDocument/2006/relationships/hyperlink" Target="http://www.yarregion.ru/Government/zamestiteli.aspx" TargetMode="External" /><Relationship Id="rId138" Type="http://schemas.openxmlformats.org/officeDocument/2006/relationships/hyperlink" Target="http://findep.mos.ru/" TargetMode="External" /><Relationship Id="rId139" Type="http://schemas.openxmlformats.org/officeDocument/2006/relationships/hyperlink" Target="http://www.df35.ru/" TargetMode="External" /><Relationship Id="rId140" Type="http://schemas.openxmlformats.org/officeDocument/2006/relationships/hyperlink" Target="http://finance.lenobl.ru/" TargetMode="External" /><Relationship Id="rId141" Type="http://schemas.openxmlformats.org/officeDocument/2006/relationships/hyperlink" Target="http://budget.lenobl.ru/new/" TargetMode="External" /><Relationship Id="rId142" Type="http://schemas.openxmlformats.org/officeDocument/2006/relationships/hyperlink" Target="http://lenobl.ru/" TargetMode="External" /><Relationship Id="rId143" Type="http://schemas.openxmlformats.org/officeDocument/2006/relationships/hyperlink" Target="http://finance.pskov.ru/" TargetMode="External" /><Relationship Id="rId144" Type="http://schemas.openxmlformats.org/officeDocument/2006/relationships/hyperlink" Target="http://www.pskov.ru/press/novosti" TargetMode="External" /><Relationship Id="rId145" Type="http://schemas.openxmlformats.org/officeDocument/2006/relationships/hyperlink" Target="http://www.fincom.spb.ru/cf/main.htm" TargetMode="External" /><Relationship Id="rId146" Type="http://schemas.openxmlformats.org/officeDocument/2006/relationships/hyperlink" Target="http://dfei.adm-nao.ru/" TargetMode="External" /><Relationship Id="rId147" Type="http://schemas.openxmlformats.org/officeDocument/2006/relationships/hyperlink" Target="http://adm-nao.ru/" TargetMode="External" /><Relationship Id="rId148" Type="http://schemas.openxmlformats.org/officeDocument/2006/relationships/hyperlink" Target="http://minfin01-maykop.ru/Menu/Page/1" TargetMode="External" /><Relationship Id="rId149" Type="http://schemas.openxmlformats.org/officeDocument/2006/relationships/hyperlink" Target="http://minfin01-maykop.ru/mvcforum" TargetMode="External" /><Relationship Id="rId150" Type="http://schemas.openxmlformats.org/officeDocument/2006/relationships/hyperlink" Target="http://www.adygheya.ru/" TargetMode="External" /><Relationship Id="rId151" Type="http://schemas.openxmlformats.org/officeDocument/2006/relationships/hyperlink" Target="http://volgafin.volganet.ru/" TargetMode="External" /><Relationship Id="rId152" Type="http://schemas.openxmlformats.org/officeDocument/2006/relationships/hyperlink" Target="http://www.minfin34.ru/" TargetMode="External" /><Relationship Id="rId153" Type="http://schemas.openxmlformats.org/officeDocument/2006/relationships/hyperlink" Target="http://www.minfin34.ru/forum/" TargetMode="External" /><Relationship Id="rId154" Type="http://schemas.openxmlformats.org/officeDocument/2006/relationships/hyperlink" Target="http://minfin.donland.ru:8088/" TargetMode="External" /><Relationship Id="rId155" Type="http://schemas.openxmlformats.org/officeDocument/2006/relationships/hyperlink" Target="http://minfin.e-dag.ru/" TargetMode="External" /><Relationship Id="rId156" Type="http://schemas.openxmlformats.org/officeDocument/2006/relationships/hyperlink" Target="http://portal.minfinrd.ru/Menu/Page/1" TargetMode="External" /><Relationship Id="rId157" Type="http://schemas.openxmlformats.org/officeDocument/2006/relationships/hyperlink" Target="http://www.e-dag.ru/2013-05-27-06-55-17.html" TargetMode="External" /><Relationship Id="rId158" Type="http://schemas.openxmlformats.org/officeDocument/2006/relationships/hyperlink" Target="http://www.mfri.ru/" TargetMode="External" /><Relationship Id="rId159" Type="http://schemas.openxmlformats.org/officeDocument/2006/relationships/hyperlink" Target="http://pravitelstvo.kbr.ru/oigv/minfin/forum_ministerstva_finansov.php?PAGE_NAME=list&amp;FID=2" TargetMode="External" /><Relationship Id="rId160" Type="http://schemas.openxmlformats.org/officeDocument/2006/relationships/hyperlink" Target="http://rso-a.ru/" TargetMode="External" /><Relationship Id="rId161" Type="http://schemas.openxmlformats.org/officeDocument/2006/relationships/hyperlink" Target="http://mari-el.gov.ru/minfin/Pages/main.aspx" TargetMode="External" /><Relationship Id="rId162" Type="http://schemas.openxmlformats.org/officeDocument/2006/relationships/hyperlink" Target="http://mari-el.gov.ru/government/Pages/main.aspx" TargetMode="External" /><Relationship Id="rId163" Type="http://schemas.openxmlformats.org/officeDocument/2006/relationships/hyperlink" Target="http://minfin.tatarstan.ru/" TargetMode="External" /><Relationship Id="rId164" Type="http://schemas.openxmlformats.org/officeDocument/2006/relationships/hyperlink" Target="http://prav.tatarstan.ru/" TargetMode="External" /><Relationship Id="rId165" Type="http://schemas.openxmlformats.org/officeDocument/2006/relationships/hyperlink" Target="http://budget.permkrai.ru/" TargetMode="External" /><Relationship Id="rId166" Type="http://schemas.openxmlformats.org/officeDocument/2006/relationships/hyperlink" Target="http://www.minfin.kirov.ru/" TargetMode="External" /><Relationship Id="rId167" Type="http://schemas.openxmlformats.org/officeDocument/2006/relationships/hyperlink" Target="http://www.kirovreg.ru/" TargetMode="External" /><Relationship Id="rId168" Type="http://schemas.openxmlformats.org/officeDocument/2006/relationships/hyperlink" Target="http://www.finupr.kurganobl.ru/" TargetMode="External" /><Relationship Id="rId169" Type="http://schemas.openxmlformats.org/officeDocument/2006/relationships/hyperlink" Target="http://info.mfural.ru/ebudget/Menu/Page/1" TargetMode="External" /><Relationship Id="rId170" Type="http://schemas.openxmlformats.org/officeDocument/2006/relationships/hyperlink" Target="http://www.minfin74.ru/" TargetMode="External" /><Relationship Id="rId171" Type="http://schemas.openxmlformats.org/officeDocument/2006/relationships/hyperlink" Target="http://www.depfin.admhmao.ru/wps/portal/fin/home" TargetMode="External" /><Relationship Id="rId172" Type="http://schemas.openxmlformats.org/officeDocument/2006/relationships/hyperlink" Target="http://monitoring.yanao.ru/yamal/index.php?option=com_content&amp;view=article&amp;id=299&amp;Itemid=717" TargetMode="External" /><Relationship Id="rId173" Type="http://schemas.openxmlformats.org/officeDocument/2006/relationships/hyperlink" Target="http://www.minfintuva.ru/" TargetMode="External" /><Relationship Id="rId174" Type="http://schemas.openxmlformats.org/officeDocument/2006/relationships/hyperlink" Target="http://gov.tuva.ru/" TargetMode="External" /><Relationship Id="rId175" Type="http://schemas.openxmlformats.org/officeDocument/2006/relationships/hyperlink" Target="http://fin22.ru/" TargetMode="External" /><Relationship Id="rId176" Type="http://schemas.openxmlformats.org/officeDocument/2006/relationships/hyperlink" Target="http://&#1084;&#1080;&#1085;&#1092;&#1080;&#1085;.&#1079;&#1072;&#1073;&#1072;&#1081;&#1082;&#1072;&#1083;&#1100;&#1089;&#1082;&#1080;&#1081;&#1082;&#1088;&#1072;&#1081;.&#1088;&#1092;/" TargetMode="External" /><Relationship Id="rId177" Type="http://schemas.openxmlformats.org/officeDocument/2006/relationships/hyperlink" Target="http://www.&#1079;&#1072;&#1073;&#1072;&#1081;&#1082;&#1072;&#1083;&#1100;&#1089;&#1082;&#1080;&#1081;&#1082;&#1088;&#1072;&#1081;.&#1088;&#1092;/" TargetMode="External" /><Relationship Id="rId178" Type="http://schemas.openxmlformats.org/officeDocument/2006/relationships/hyperlink" Target="http://minfin.krskstate.ru/" TargetMode="External" /><Relationship Id="rId179" Type="http://schemas.openxmlformats.org/officeDocument/2006/relationships/hyperlink" Target="http://www.mfnso.nso.ru/" TargetMode="External" /><Relationship Id="rId180" Type="http://schemas.openxmlformats.org/officeDocument/2006/relationships/hyperlink" Target="http://budget.sakha.gov.ru/ebudget/Menu/Page/215" TargetMode="External" /><Relationship Id="rId181" Type="http://schemas.openxmlformats.org/officeDocument/2006/relationships/hyperlink" Target="http://www.kamgov.ru/minfin" TargetMode="External" /><Relationship Id="rId182" Type="http://schemas.openxmlformats.org/officeDocument/2006/relationships/hyperlink" Target="http://openbudget.kamgov.ru/Dashboard#/main" TargetMode="External" /><Relationship Id="rId183" Type="http://schemas.openxmlformats.org/officeDocument/2006/relationships/hyperlink" Target="http://www.kamgov.ru/" TargetMode="External" /><Relationship Id="rId184" Type="http://schemas.openxmlformats.org/officeDocument/2006/relationships/hyperlink" Target="http://www.eao.ru/?p=161" TargetMode="External" /><Relationship Id="rId185" Type="http://schemas.openxmlformats.org/officeDocument/2006/relationships/hyperlink" Target="http://www.eao.ru/" TargetMode="External" /><Relationship Id="rId186" Type="http://schemas.openxmlformats.org/officeDocument/2006/relationships/hyperlink" Target="http://&#1095;&#1091;&#1082;&#1086;&#1090;&#1082;&#1072;.&#1088;&#1092;/power/administrative_setting/Dep_fin_ecom/" TargetMode="External" /><Relationship Id="rId187" Type="http://schemas.openxmlformats.org/officeDocument/2006/relationships/hyperlink" Target="http://&#1095;&#1091;&#1082;&#1086;&#1090;&#1082;&#1072;.&#1088;&#1092;/power/priority_areas/open-budget/" TargetMode="External" /><Relationship Id="rId188" Type="http://schemas.openxmlformats.org/officeDocument/2006/relationships/hyperlink" Target="http://www.belregion.ru/" TargetMode="External" /><Relationship Id="rId189" Type="http://schemas.openxmlformats.org/officeDocument/2006/relationships/hyperlink" Target="http://ufin48.ru/Menu/Page/1" TargetMode="External" /><Relationship Id="rId190" Type="http://schemas.openxmlformats.org/officeDocument/2006/relationships/hyperlink" Target="http://mosreg.ru/" TargetMode="External" /><Relationship Id="rId191" Type="http://schemas.openxmlformats.org/officeDocument/2006/relationships/hyperlink" Target="http://www.tambov.gov.ru/" TargetMode="External" /><Relationship Id="rId192" Type="http://schemas.openxmlformats.org/officeDocument/2006/relationships/hyperlink" Target="http://www.&#1090;&#1074;&#1077;&#1088;&#1089;&#1082;&#1072;&#1103;&#1086;&#1073;&#1083;&#1072;&#1089;&#1090;&#1100;.&#1088;&#1092;/" TargetMode="External" /><Relationship Id="rId193" Type="http://schemas.openxmlformats.org/officeDocument/2006/relationships/hyperlink" Target="http://narodportal.ru/idea/" TargetMode="External" /><Relationship Id="rId194" Type="http://schemas.openxmlformats.org/officeDocument/2006/relationships/hyperlink" Target="http://vologda-oblast.ru/vlast/pravitelstvo_oblasti/" TargetMode="External" /><Relationship Id="rId195" Type="http://schemas.openxmlformats.org/officeDocument/2006/relationships/hyperlink" Target="http://chechnya.ifinmon.ru/index.php/forum/index" TargetMode="External" /><Relationship Id="rId196" Type="http://schemas.openxmlformats.org/officeDocument/2006/relationships/hyperlink" Target="http://minfinrt.tatarstan.ru/forum/viewforum.php?id=1" TargetMode="External" /><Relationship Id="rId197" Type="http://schemas.openxmlformats.org/officeDocument/2006/relationships/hyperlink" Target="http://forum.yamalfin.ru/" TargetMode="External" /><Relationship Id="rId198" Type="http://schemas.openxmlformats.org/officeDocument/2006/relationships/hyperlink" Target="http://budget.govrb.ru/forum/" TargetMode="External" /><Relationship Id="rId199" Type="http://schemas.openxmlformats.org/officeDocument/2006/relationships/hyperlink" Target="http://minfin.gov-murman.ru/index.php" TargetMode="External" /><Relationship Id="rId200" Type="http://schemas.openxmlformats.org/officeDocument/2006/relationships/hyperlink" Target="http://b4u.gov-murman.ru/index.php#idMenu=1" TargetMode="External" /><Relationship Id="rId201" Type="http://schemas.openxmlformats.org/officeDocument/2006/relationships/hyperlink" Target="http://minfin.kalmregion.ru/" TargetMode="External" /><Relationship Id="rId202" Type="http://schemas.openxmlformats.org/officeDocument/2006/relationships/hyperlink" Target="http://minfin.khabkrai.ru/portal/Menu/Page/1" TargetMode="External" /><Relationship Id="rId203" Type="http://schemas.openxmlformats.org/officeDocument/2006/relationships/hyperlink" Target="https://www.astrobl.ru/" TargetMode="External" /><Relationship Id="rId204" Type="http://schemas.openxmlformats.org/officeDocument/2006/relationships/hyperlink" Target="http://minfin.rk.gov.ru/rus/info.php?id=606694" TargetMode="External" /><Relationship Id="rId205" Type="http://schemas.openxmlformats.org/officeDocument/2006/relationships/hyperlink" Target="http://uslugi.rk.gov.ru/" TargetMode="External" /><Relationship Id="rId206" Type="http://schemas.openxmlformats.org/officeDocument/2006/relationships/hyperlink" Target="https://sevastopol.gov.ru/index.php" TargetMode="External" /><Relationship Id="rId207" Type="http://schemas.openxmlformats.org/officeDocument/2006/relationships/hyperlink" Target="https://sevastopol.gov.ru/goverment/podrazdeleniya/dept-fin/" TargetMode="External" /><Relationship Id="rId208" Type="http://schemas.openxmlformats.org/officeDocument/2006/relationships/hyperlink" Target="http://www.ob.sev.gov.ru/" TargetMode="External" /><Relationship Id="rId209" Type="http://schemas.openxmlformats.org/officeDocument/2006/relationships/hyperlink" Target="http://www.ob.sev.gov.ru/forum/index" TargetMode="External" /><Relationship Id="rId2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ryanskoblfin.ru/Show/Content/65" TargetMode="External" /><Relationship Id="rId2" Type="http://schemas.openxmlformats.org/officeDocument/2006/relationships/hyperlink" Target="http://www.admoblkaluga.ru/main/work/finances/open-budget/" TargetMode="External" /><Relationship Id="rId3" Type="http://schemas.openxmlformats.org/officeDocument/2006/relationships/hyperlink" Target="http://dvinaland.ru/" TargetMode="External" /><Relationship Id="rId4" Type="http://schemas.openxmlformats.org/officeDocument/2006/relationships/hyperlink" Target="http://www.df35.ru/" TargetMode="External" /><Relationship Id="rId5" Type="http://schemas.openxmlformats.org/officeDocument/2006/relationships/hyperlink" Target="http://www.fincom.spb.ru/cf/activity/opendata/budget_for_people.htm" TargetMode="External" /><Relationship Id="rId6" Type="http://schemas.openxmlformats.org/officeDocument/2006/relationships/hyperlink" Target="http://minfin01-maykop.ru/Menu/Page/1" TargetMode="External" /><Relationship Id="rId7" Type="http://schemas.openxmlformats.org/officeDocument/2006/relationships/hyperlink" Target="http://minfin.kalmregion.ru/index.php?option=com_content&amp;view=article&amp;id=54&amp;Itemid=48" TargetMode="External" /><Relationship Id="rId8" Type="http://schemas.openxmlformats.org/officeDocument/2006/relationships/hyperlink" Target="http://minfin34.ru/" TargetMode="External" /><Relationship Id="rId9" Type="http://schemas.openxmlformats.org/officeDocument/2006/relationships/hyperlink" Target="http://www.minfin.donland.ru/" TargetMode="External" /><Relationship Id="rId10" Type="http://schemas.openxmlformats.org/officeDocument/2006/relationships/hyperlink" Target="http://www.pravitelstvokbr.ru/oigv/minfin/" TargetMode="External" /><Relationship Id="rId11" Type="http://schemas.openxmlformats.org/officeDocument/2006/relationships/hyperlink" Target="http://minfin09.ru/" TargetMode="External" /><Relationship Id="rId12" Type="http://schemas.openxmlformats.org/officeDocument/2006/relationships/hyperlink" Target="http://www.mfrno-a.ru/" TargetMode="External" /><Relationship Id="rId13" Type="http://schemas.openxmlformats.org/officeDocument/2006/relationships/hyperlink" Target="http://minfinchr.ru/" TargetMode="External" /><Relationship Id="rId14" Type="http://schemas.openxmlformats.org/officeDocument/2006/relationships/hyperlink" Target="https://minfin.bashkortostan.ru/activity/?SECTION_ID=18373" TargetMode="External" /><Relationship Id="rId15" Type="http://schemas.openxmlformats.org/officeDocument/2006/relationships/hyperlink" Target="http://mari-el.gov.ru/minfin/Pages/budget_citizens.aspx" TargetMode="External" /><Relationship Id="rId16" Type="http://schemas.openxmlformats.org/officeDocument/2006/relationships/hyperlink" Target="http://www.minfinrm.ru/" TargetMode="External" /><Relationship Id="rId17" Type="http://schemas.openxmlformats.org/officeDocument/2006/relationships/hyperlink" Target="http://mf.nnov.ru:8025/" TargetMode="External" /><Relationship Id="rId18" Type="http://schemas.openxmlformats.org/officeDocument/2006/relationships/hyperlink" Target="http://minfin-samara.ru/budget/laws_budget/zob_20152017/" TargetMode="External" /><Relationship Id="rId19" Type="http://schemas.openxmlformats.org/officeDocument/2006/relationships/hyperlink" Target="http://www.finupr.kurganobl.ru/index.php?test=budjetgrd" TargetMode="External" /><Relationship Id="rId20" Type="http://schemas.openxmlformats.org/officeDocument/2006/relationships/hyperlink" Target="http://minfin.midural.ru/article/show/id/5" TargetMode="External" /><Relationship Id="rId21" Type="http://schemas.openxmlformats.org/officeDocument/2006/relationships/hyperlink" Target="http://admtyumen.ru/ogv_ru/index.htm" TargetMode="External" /><Relationship Id="rId22" Type="http://schemas.openxmlformats.org/officeDocument/2006/relationships/hyperlink" Target="http://www.minfin74.ru/mBudget/budget-citizens.php" TargetMode="External" /><Relationship Id="rId23" Type="http://schemas.openxmlformats.org/officeDocument/2006/relationships/hyperlink" Target="http://www.depfin.admhmao.ru/" TargetMode="External" /><Relationship Id="rId24" Type="http://schemas.openxmlformats.org/officeDocument/2006/relationships/hyperlink" Target="http://www.yamalfin.ru/" TargetMode="External" /><Relationship Id="rId25" Type="http://schemas.openxmlformats.org/officeDocument/2006/relationships/hyperlink" Target="http://&#1084;&#1080;&#1085;&#1092;&#1080;&#1085;&#1088;&#1073;.&#1088;&#1092;/" TargetMode="External" /><Relationship Id="rId26" Type="http://schemas.openxmlformats.org/officeDocument/2006/relationships/hyperlink" Target="http://www.r-19.ru/authorities/ministry-of-finance-of-the-republic-of-khakassia/common/adresa-i-kontakty/" TargetMode="External" /><Relationship Id="rId27" Type="http://schemas.openxmlformats.org/officeDocument/2006/relationships/hyperlink" Target="http://fin22.ru/opendata/" TargetMode="External" /><Relationship Id="rId28" Type="http://schemas.openxmlformats.org/officeDocument/2006/relationships/hyperlink" Target="http://&#1084;&#1080;&#1085;&#1092;&#1080;&#1085;.&#1079;&#1072;&#1073;&#1072;&#1081;&#1082;&#1072;&#1083;&#1100;&#1089;&#1082;&#1080;&#1081;&#1082;&#1088;&#1072;&#1081;.&#1088;&#1092;/" TargetMode="External" /><Relationship Id="rId29" Type="http://schemas.openxmlformats.org/officeDocument/2006/relationships/hyperlink" Target="http://minfin.krskstate.ru/" TargetMode="External" /><Relationship Id="rId30" Type="http://schemas.openxmlformats.org/officeDocument/2006/relationships/hyperlink" Target="http://www.ofukem.ru/" TargetMode="External" /><Relationship Id="rId31" Type="http://schemas.openxmlformats.org/officeDocument/2006/relationships/hyperlink" Target="http://mfnsonso2.nso.ru/recoverer_info/Pages/default.aspx" TargetMode="External" /><Relationship Id="rId32" Type="http://schemas.openxmlformats.org/officeDocument/2006/relationships/hyperlink" Target="http://www.findep.org/" TargetMode="External" /><Relationship Id="rId33" Type="http://schemas.openxmlformats.org/officeDocument/2006/relationships/hyperlink" Target="http://openbudget.kamgov.ru/Dashboard#/plan/plan/indicators" TargetMode="External" /><Relationship Id="rId34" Type="http://schemas.openxmlformats.org/officeDocument/2006/relationships/hyperlink" Target="http://minfin.49gov.ru/" TargetMode="External" /><Relationship Id="rId35" Type="http://schemas.openxmlformats.org/officeDocument/2006/relationships/hyperlink" Target="http://sakhminfin.ru/" TargetMode="External" /><Relationship Id="rId36" Type="http://schemas.openxmlformats.org/officeDocument/2006/relationships/hyperlink" Target="http://www.eao.ru/?p=161" TargetMode="External" /><Relationship Id="rId37" Type="http://schemas.openxmlformats.org/officeDocument/2006/relationships/hyperlink" Target="http://&#1095;&#1091;&#1082;&#1086;&#1090;&#1082;&#1072;.&#1088;&#1092;/power/administrative_setting/Dep_fin_ecom/" TargetMode="External" /><Relationship Id="rId38" Type="http://schemas.openxmlformats.org/officeDocument/2006/relationships/hyperlink" Target="http://minfin.rkomi.ru/page/13670/" TargetMode="External" /><Relationship Id="rId39" Type="http://schemas.openxmlformats.org/officeDocument/2006/relationships/hyperlink" Target="https://www.facebook.com/mfri.press" TargetMode="External" /><Relationship Id="rId40" Type="http://schemas.openxmlformats.org/officeDocument/2006/relationships/hyperlink" Target="https://www.facebook.com/minfinkbr" TargetMode="External" /><Relationship Id="rId41" Type="http://schemas.openxmlformats.org/officeDocument/2006/relationships/hyperlink" Target="https://twitter.com/MinfinPermkrai" TargetMode="External" /><Relationship Id="rId42" Type="http://schemas.openxmlformats.org/officeDocument/2006/relationships/hyperlink" Target="http://beldepfin.ru/" TargetMode="External" /><Relationship Id="rId43" Type="http://schemas.openxmlformats.org/officeDocument/2006/relationships/hyperlink" Target="http://mf.mosreg.ru/" TargetMode="External" /><Relationship Id="rId44" Type="http://schemas.openxmlformats.org/officeDocument/2006/relationships/hyperlink" Target="http://fin.tmbreg.ru/" TargetMode="External" /><Relationship Id="rId45" Type="http://schemas.openxmlformats.org/officeDocument/2006/relationships/hyperlink" Target="http://budget.mos.ru/" TargetMode="External" /><Relationship Id="rId46" Type="http://schemas.openxmlformats.org/officeDocument/2006/relationships/hyperlink" Target="https://twitter.com/budgetmosru" TargetMode="External" /><Relationship Id="rId47" Type="http://schemas.openxmlformats.org/officeDocument/2006/relationships/hyperlink" Target="http://minfin.karelia.ru/" TargetMode="External" /><Relationship Id="rId48" Type="http://schemas.openxmlformats.org/officeDocument/2006/relationships/hyperlink" Target="https://vk.com/minfinrk" TargetMode="External" /><Relationship Id="rId49" Type="http://schemas.openxmlformats.org/officeDocument/2006/relationships/hyperlink" Target="https://twitter.com/finans53" TargetMode="External" /><Relationship Id="rId50" Type="http://schemas.openxmlformats.org/officeDocument/2006/relationships/hyperlink" Target="http://mfri.ru/" TargetMode="External" /><Relationship Id="rId51" Type="http://schemas.openxmlformats.org/officeDocument/2006/relationships/hyperlink" Target="http://openbudsk.ru/content/bdg/" TargetMode="External" /><Relationship Id="rId52" Type="http://schemas.openxmlformats.org/officeDocument/2006/relationships/hyperlink" Target="https://vk.com/minfinrb" TargetMode="External" /><Relationship Id="rId53" Type="http://schemas.openxmlformats.org/officeDocument/2006/relationships/hyperlink" Target="http://minfin.tatarstan.ru/" TargetMode="External" /><Relationship Id="rId54" Type="http://schemas.openxmlformats.org/officeDocument/2006/relationships/hyperlink" Target="http://gov.cap.ru/?gov_id=22" TargetMode="External" /><Relationship Id="rId55" Type="http://schemas.openxmlformats.org/officeDocument/2006/relationships/hyperlink" Target="https://www.facebook.com/&#1052;&#1080;&#1085;&#1080;&#1089;&#1090;&#1077;&#1088;&#1089;&#1090;&#1074;&#1086;-&#1092;&#1080;&#1085;&#1072;&#1085;&#1089;&#1086;&#1074;-&#1063;&#1091;&#1074;&#1072;&#1096;&#1089;&#1082;&#1086;&#1081;-&#1056;&#1077;&#1089;&#1087;&#1091;&#1073;&#1083;&#1080;&#1082;&#1080;-1602983263286747/" TargetMode="External" /><Relationship Id="rId56" Type="http://schemas.openxmlformats.org/officeDocument/2006/relationships/hyperlink" Target="http://www.minfin.orb.ru/" TargetMode="External" /><Relationship Id="rId57" Type="http://schemas.openxmlformats.org/officeDocument/2006/relationships/hyperlink" Target="http://ufo.ulntc.ru/" TargetMode="External" /><Relationship Id="rId58" Type="http://schemas.openxmlformats.org/officeDocument/2006/relationships/hyperlink" Target="http://www.minfintuva.ru/old/index.php/o-ministerstve" TargetMode="External" /><Relationship Id="rId59" Type="http://schemas.openxmlformats.org/officeDocument/2006/relationships/hyperlink" Target="https://vk.com/minfinrt" TargetMode="External" /><Relationship Id="rId60" Type="http://schemas.openxmlformats.org/officeDocument/2006/relationships/hyperlink" Target="http://openbudget.gfu.ru/" TargetMode="External" /><Relationship Id="rId61" Type="http://schemas.openxmlformats.org/officeDocument/2006/relationships/hyperlink" Target="http://budget.omsk.ifinmon.ru/" TargetMode="External" /><Relationship Id="rId62" Type="http://schemas.openxmlformats.org/officeDocument/2006/relationships/hyperlink" Target="https://twitter.com/minfinaltay" TargetMode="External" /><Relationship Id="rId63" Type="http://schemas.openxmlformats.org/officeDocument/2006/relationships/hyperlink" Target="https://twitter.com/buckaya_ev" TargetMode="External" /><Relationship Id="rId64" Type="http://schemas.openxmlformats.org/officeDocument/2006/relationships/hyperlink" Target="https://twitter.com/ifinmon" TargetMode="External" /><Relationship Id="rId65" Type="http://schemas.openxmlformats.org/officeDocument/2006/relationships/hyperlink" Target="https://twitter.com/minfin56" TargetMode="External" /><Relationship Id="rId66" Type="http://schemas.openxmlformats.org/officeDocument/2006/relationships/hyperlink" Target="https://twitter.com/minfin51" TargetMode="External" /><Relationship Id="rId67" Type="http://schemas.openxmlformats.org/officeDocument/2006/relationships/hyperlink" Target="https://twitter.com/finance_lenobl" TargetMode="External" /><Relationship Id="rId68" Type="http://schemas.openxmlformats.org/officeDocument/2006/relationships/hyperlink" Target="https://twitter.com/MinfinKarelia" TargetMode="External" /><Relationship Id="rId69" Type="http://schemas.openxmlformats.org/officeDocument/2006/relationships/hyperlink" Target="http://www.yarregion.ru/depts/depfin/default.aspx" TargetMode="External" /><Relationship Id="rId70" Type="http://schemas.openxmlformats.org/officeDocument/2006/relationships/hyperlink" Target="http://minfin.e-dag.ru/" TargetMode="External" /><Relationship Id="rId71" Type="http://schemas.openxmlformats.org/officeDocument/2006/relationships/hyperlink" Target="https://www.facebook.com/findeptomsk?fref=ts" TargetMode="External" /><Relationship Id="rId72" Type="http://schemas.openxmlformats.org/officeDocument/2006/relationships/hyperlink" Target="https://vk.com/openbudget" TargetMode="External" /><Relationship Id="rId73" Type="http://schemas.openxmlformats.org/officeDocument/2006/relationships/hyperlink" Target="https://twitter.com/beldepfin_ru" TargetMode="External" /><Relationship Id="rId74" Type="http://schemas.openxmlformats.org/officeDocument/2006/relationships/hyperlink" Target="http://finance.lenobl.ru/" TargetMode="External" /><Relationship Id="rId75" Type="http://schemas.openxmlformats.org/officeDocument/2006/relationships/hyperlink" Target="http://minfin.gov-murman.ru/" TargetMode="External" /><Relationship Id="rId76" Type="http://schemas.openxmlformats.org/officeDocument/2006/relationships/hyperlink" Target="http://www.novkfo.ru/" TargetMode="External" /><Relationship Id="rId77" Type="http://schemas.openxmlformats.org/officeDocument/2006/relationships/hyperlink" Target="http://www.minfin-altai.ru/" TargetMode="External" /><Relationship Id="rId78" Type="http://schemas.openxmlformats.org/officeDocument/2006/relationships/hyperlink" Target="https://vk.com/depfin35" TargetMode="External" /><Relationship Id="rId79" Type="http://schemas.openxmlformats.org/officeDocument/2006/relationships/hyperlink" Target="http://www.fin.amurobl.ru/oblastnoy-byudzhet/byudzhet-dlya-grazhdan/" TargetMode="External" /><Relationship Id="rId80" Type="http://schemas.openxmlformats.org/officeDocument/2006/relationships/hyperlink" Target="http://vk.com/minfinkarelia" TargetMode="External" /><Relationship Id="rId81" Type="http://schemas.openxmlformats.org/officeDocument/2006/relationships/hyperlink" Target="https://vk.com/public49581205" TargetMode="External" /><Relationship Id="rId82" Type="http://schemas.openxmlformats.org/officeDocument/2006/relationships/hyperlink" Target="https://twitter.com/minfinkk" TargetMode="External" /><Relationship Id="rId83" Type="http://schemas.openxmlformats.org/officeDocument/2006/relationships/hyperlink" Target="https://twitter.com/Open_Budget_MR" TargetMode="External" /><Relationship Id="rId84" Type="http://schemas.openxmlformats.org/officeDocument/2006/relationships/hyperlink" Target="http://nb44.ru/" TargetMode="External" /><Relationship Id="rId85" Type="http://schemas.openxmlformats.org/officeDocument/2006/relationships/hyperlink" Target="http://adm.rkursk.ru/index.php?id=37" TargetMode="External" /><Relationship Id="rId86" Type="http://schemas.openxmlformats.org/officeDocument/2006/relationships/hyperlink" Target="https://www.facebook.com/pages/%D0%9D%D0%B0%D1%80%D0%BE%D0%B4%D0%BD%D1%8B%D0%B9-%D0%B1%D1%8E%D0%B4%D0%B6%D0%B5%D1%82-%D0%9A%D0%BE%D1%81%D1%82%D1%80%D0%BE%D0%BC%D1%81%D0%BA%D0%BE%D0%B9-%D0%BE%D0%B1%D0%BB%D0%B0%D1%81%D1%82%D0%B8/482378551831994" TargetMode="External" /><Relationship Id="rId87" Type="http://schemas.openxmlformats.org/officeDocument/2006/relationships/hyperlink" Target="https://vk.com/club103445314" TargetMode="External" /><Relationship Id="rId88" Type="http://schemas.openxmlformats.org/officeDocument/2006/relationships/hyperlink" Target="https://twitter.com/EconomicsNAO" TargetMode="External" /><Relationship Id="rId89" Type="http://schemas.openxmlformats.org/officeDocument/2006/relationships/hyperlink" Target="https://vk.com/openbudsk" TargetMode="External" /><Relationship Id="rId90" Type="http://schemas.openxmlformats.org/officeDocument/2006/relationships/hyperlink" Target="https://twitter.com/RtMinfin" TargetMode="External" /><Relationship Id="rId91" Type="http://schemas.openxmlformats.org/officeDocument/2006/relationships/hyperlink" Target="http://www.mfur.ru/" TargetMode="External" /><Relationship Id="rId92" Type="http://schemas.openxmlformats.org/officeDocument/2006/relationships/hyperlink" Target="https://www.facebook.com/orenminfin/" TargetMode="External" /><Relationship Id="rId93" Type="http://schemas.openxmlformats.org/officeDocument/2006/relationships/hyperlink" Target="https://vk.com/id300048909" TargetMode="External" /><Relationship Id="rId94" Type="http://schemas.openxmlformats.org/officeDocument/2006/relationships/hyperlink" Target="https://vk.com/club96260486" TargetMode="External" /><Relationship Id="rId95" Type="http://schemas.openxmlformats.org/officeDocument/2006/relationships/hyperlink" Target="http://minfin.khabkrai.ru/civils/Menu/Page/1" TargetMode="External" /><Relationship Id="rId96" Type="http://schemas.openxmlformats.org/officeDocument/2006/relationships/hyperlink" Target="https://vk.com/economicsnao" TargetMode="External" /><Relationship Id="rId97" Type="http://schemas.openxmlformats.org/officeDocument/2006/relationships/hyperlink" Target="https://www.facebook.com/beldepfinru" TargetMode="External" /><Relationship Id="rId98" Type="http://schemas.openxmlformats.org/officeDocument/2006/relationships/hyperlink" Target="http://dtf.avo.ru/" TargetMode="External" /><Relationship Id="rId99" Type="http://schemas.openxmlformats.org/officeDocument/2006/relationships/hyperlink" Target="http://www.gfu.vrn.ru/" TargetMode="External" /><Relationship Id="rId100" Type="http://schemas.openxmlformats.org/officeDocument/2006/relationships/hyperlink" Target="http://df.ivanovoobl.ru/" TargetMode="External" /><Relationship Id="rId101" Type="http://schemas.openxmlformats.org/officeDocument/2006/relationships/hyperlink" Target="http://vk.com/public53994894" TargetMode="External" /><Relationship Id="rId102" Type="http://schemas.openxmlformats.org/officeDocument/2006/relationships/hyperlink" Target="http://www.admlip.ru/economy/finances/" TargetMode="External" /><Relationship Id="rId103" Type="http://schemas.openxmlformats.org/officeDocument/2006/relationships/hyperlink" Target="http://minfin.ryazangov.ru/" TargetMode="External" /><Relationship Id="rId104" Type="http://schemas.openxmlformats.org/officeDocument/2006/relationships/hyperlink" Target="http://www.finsmol.ru/start" TargetMode="External" /><Relationship Id="rId105" Type="http://schemas.openxmlformats.org/officeDocument/2006/relationships/hyperlink" Target="http://dfto.ru/" TargetMode="External" /><Relationship Id="rId106" Type="http://schemas.openxmlformats.org/officeDocument/2006/relationships/hyperlink" Target="https://twitter.com/Minfin71?ref_src=twsrc%5etfw" TargetMode="External" /><Relationship Id="rId107" Type="http://schemas.openxmlformats.org/officeDocument/2006/relationships/hyperlink" Target="https://twitter.com/minfinrk" TargetMode="External" /><Relationship Id="rId108" Type="http://schemas.openxmlformats.org/officeDocument/2006/relationships/hyperlink" Target="http://finance.pskov.ru/ob-upravlenii" TargetMode="External" /><Relationship Id="rId109" Type="http://schemas.openxmlformats.org/officeDocument/2006/relationships/hyperlink" Target="https://vk.com/public122466826" TargetMode="External" /><Relationship Id="rId110" Type="http://schemas.openxmlformats.org/officeDocument/2006/relationships/hyperlink" Target="https://twitter.com/Fin_34" TargetMode="External" /><Relationship Id="rId111" Type="http://schemas.openxmlformats.org/officeDocument/2006/relationships/hyperlink" Target="http://minfinkubani.ru/" TargetMode="External" /><Relationship Id="rId112" Type="http://schemas.openxmlformats.org/officeDocument/2006/relationships/hyperlink" Target="https://vk.com/id354519452" TargetMode="External" /><Relationship Id="rId113" Type="http://schemas.openxmlformats.org/officeDocument/2006/relationships/hyperlink" Target="http://www.minfin.kirov.ru/" TargetMode="External" /><Relationship Id="rId114" Type="http://schemas.openxmlformats.org/officeDocument/2006/relationships/hyperlink" Target="https://vk.com/yamalfin" TargetMode="External" /><Relationship Id="rId115" Type="http://schemas.openxmlformats.org/officeDocument/2006/relationships/hyperlink" Target="https://twitter.com/Depfin_HMAO86" TargetMode="External" /><Relationship Id="rId116" Type="http://schemas.openxmlformats.org/officeDocument/2006/relationships/hyperlink" Target="http://minfin.sakha.gov.ru/" TargetMode="External" /><Relationship Id="rId117" Type="http://schemas.openxmlformats.org/officeDocument/2006/relationships/hyperlink" Target="http://orel-region.ru/index.php?head=20&amp;part=25&amp;in=15" TargetMode="External" /><Relationship Id="rId118" Type="http://schemas.openxmlformats.org/officeDocument/2006/relationships/hyperlink" Target="https://twitter.com/fincomspb" TargetMode="External" /><Relationship Id="rId119" Type="http://schemas.openxmlformats.org/officeDocument/2006/relationships/hyperlink" Target="https://www.facebook.com/economicsnao" TargetMode="External" /><Relationship Id="rId120" Type="http://schemas.openxmlformats.org/officeDocument/2006/relationships/hyperlink" Target="https://twitter.com/minfinro" TargetMode="External" /><Relationship Id="rId121" Type="http://schemas.openxmlformats.org/officeDocument/2006/relationships/hyperlink" Target="https://twitter.com/minfin_bur" TargetMode="External" /><Relationship Id="rId122" Type="http://schemas.openxmlformats.org/officeDocument/2006/relationships/hyperlink" Target="https://twitter.com/minfinomsk55" TargetMode="External" /><Relationship Id="rId123" Type="http://schemas.openxmlformats.org/officeDocument/2006/relationships/hyperlink" Target="https://vk.com/sakhminfin" TargetMode="External" /><Relationship Id="rId124" Type="http://schemas.openxmlformats.org/officeDocument/2006/relationships/hyperlink" Target="https://twitter.com/account/suspended" TargetMode="External" /><Relationship Id="rId125" Type="http://schemas.openxmlformats.org/officeDocument/2006/relationships/hyperlink" Target="https://twitter.com/minfin01_maykop" TargetMode="External" /><Relationship Id="rId126" Type="http://schemas.openxmlformats.org/officeDocument/2006/relationships/hyperlink" Target="https://vk.com/id371118903" TargetMode="External" /><Relationship Id="rId127" Type="http://schemas.openxmlformats.org/officeDocument/2006/relationships/hyperlink" Target="https://www.facebook.com/usmanrass?fref=ts" TargetMode="External" /><Relationship Id="rId128" Type="http://schemas.openxmlformats.org/officeDocument/2006/relationships/hyperlink" Target="https://twitter.com/finance_tambobl" TargetMode="External" /><Relationship Id="rId129" Type="http://schemas.openxmlformats.org/officeDocument/2006/relationships/hyperlink" Target="https://www.facebook.com/profile.php?id=100004698137065" TargetMode="External" /><Relationship Id="rId130" Type="http://schemas.openxmlformats.org/officeDocument/2006/relationships/hyperlink" Target="https://twitter.com/minfin_ri" TargetMode="External" /><Relationship Id="rId131" Type="http://schemas.openxmlformats.org/officeDocument/2006/relationships/hyperlink" Target="http://ebudget.primorsky.ru/Menu/Page/1" TargetMode="External" /><Relationship Id="rId132" Type="http://schemas.openxmlformats.org/officeDocument/2006/relationships/hyperlink" Target="http://minfin.rk.gov.ru/rus/contact_information.htm" TargetMode="External" /><Relationship Id="rId133" Type="http://schemas.openxmlformats.org/officeDocument/2006/relationships/hyperlink" Target="https://twitter.com/MinfinCrimea16" TargetMode="External" /><Relationship Id="rId134" Type="http://schemas.openxmlformats.org/officeDocument/2006/relationships/hyperlink" Target="https://www.facebook.com/minfinancerk" TargetMode="External" /><Relationship Id="rId135" Type="http://schemas.openxmlformats.org/officeDocument/2006/relationships/hyperlink" Target="https://sevastopol.gov.ru/index.php" TargetMode="External" /><Relationship Id="rId13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eldepfin.ru/?page_id=2085" TargetMode="External" /><Relationship Id="rId2" Type="http://schemas.openxmlformats.org/officeDocument/2006/relationships/hyperlink" Target="http://dtf.avo.ru/index.php?option=com_content&amp;view=article&amp;id=235:2015-05-21-06-08-40&amp;catid=84:2015-05-21-06-06-51&amp;Itemid=173" TargetMode="External" /><Relationship Id="rId3" Type="http://schemas.openxmlformats.org/officeDocument/2006/relationships/hyperlink" Target="http://admoblkaluga.ru/sub/finan/sovet.php" TargetMode="External" /><Relationship Id="rId4" Type="http://schemas.openxmlformats.org/officeDocument/2006/relationships/hyperlink" Target="http://adm.rkursk.ru/index.php?id=783&amp;mat_id=21754" TargetMode="External" /><Relationship Id="rId5" Type="http://schemas.openxmlformats.org/officeDocument/2006/relationships/hyperlink" Target="http://minfin.ryazangov.ru/department/ob_sov/" TargetMode="External" /><Relationship Id="rId6" Type="http://schemas.openxmlformats.org/officeDocument/2006/relationships/hyperlink" Target="http://www.finsmol.ru/council" TargetMode="External" /><Relationship Id="rId7" Type="http://schemas.openxmlformats.org/officeDocument/2006/relationships/hyperlink" Target="http://fin.tmbreg.ru/6228/7517.html" TargetMode="External" /><Relationship Id="rId8" Type="http://schemas.openxmlformats.org/officeDocument/2006/relationships/hyperlink" Target="http://findep.mos.ru/" TargetMode="External" /><Relationship Id="rId9" Type="http://schemas.openxmlformats.org/officeDocument/2006/relationships/hyperlink" Target="http://minfin.rkomi.ru/page/9576/" TargetMode="External" /><Relationship Id="rId10" Type="http://schemas.openxmlformats.org/officeDocument/2006/relationships/hyperlink" Target="http://dvinaland.ru/gov/-6x0eyecf" TargetMode="External" /><Relationship Id="rId11" Type="http://schemas.openxmlformats.org/officeDocument/2006/relationships/hyperlink" Target="http://www.minfin39.ru/index.php" TargetMode="External" /><Relationship Id="rId12" Type="http://schemas.openxmlformats.org/officeDocument/2006/relationships/hyperlink" Target="http://minfin.gov-murman.ru/activities/public_council/work/" TargetMode="External" /><Relationship Id="rId13" Type="http://schemas.openxmlformats.org/officeDocument/2006/relationships/hyperlink" Target="http://novkfo.ru/%D0%BE%D0%B1%D1%89%D0%B5%D1%81%D1%82%D0%B2%D0%B5%D0%BD%D0%BD%D1%8B%D0%B9_%D1%81%D0%BE%D0%B2%D0%B5%D1%82/" TargetMode="External" /><Relationship Id="rId14" Type="http://schemas.openxmlformats.org/officeDocument/2006/relationships/hyperlink" Target="http://www.fincom.spb.ru/cf/main.htm" TargetMode="External" /><Relationship Id="rId15" Type="http://schemas.openxmlformats.org/officeDocument/2006/relationships/hyperlink" Target="http://dfei.adm-nao.ru/informaciya-o-koordinacionnyh-soveshatelnyh-ekspertnyh-organah-sozdann/obshestvennyj-sovet/" TargetMode="External" /><Relationship Id="rId16" Type="http://schemas.openxmlformats.org/officeDocument/2006/relationships/hyperlink" Target="http://www.minfin.donland.ru/ob_sovet" TargetMode="External" /><Relationship Id="rId17" Type="http://schemas.openxmlformats.org/officeDocument/2006/relationships/hyperlink" Target="http://www.mfri.ru/" TargetMode="External" /><Relationship Id="rId18" Type="http://schemas.openxmlformats.org/officeDocument/2006/relationships/hyperlink" Target="http://www.pravitelstvokbr.ru/oigv/minfin/obshchestvennyy_sovet.php" TargetMode="External" /><Relationship Id="rId19" Type="http://schemas.openxmlformats.org/officeDocument/2006/relationships/hyperlink" Target="http://www.mfrno-a.ru/" TargetMode="External" /><Relationship Id="rId20" Type="http://schemas.openxmlformats.org/officeDocument/2006/relationships/hyperlink" Target="https://minfin.bashkortostan.ru/activity/?SECTION_ID=17113" TargetMode="External" /><Relationship Id="rId21" Type="http://schemas.openxmlformats.org/officeDocument/2006/relationships/hyperlink" Target="http://mari-el.gov.ru/minfin/Pages/Osovet.aspx" TargetMode="External" /><Relationship Id="rId22" Type="http://schemas.openxmlformats.org/officeDocument/2006/relationships/hyperlink" Target="http://www.minfinrm.ru/pub-sovet/" TargetMode="External" /><Relationship Id="rId23" Type="http://schemas.openxmlformats.org/officeDocument/2006/relationships/hyperlink" Target="http://gov.cap.ru/SiteMap.aspx?gov_id=22&amp;id=1787640" TargetMode="External" /><Relationship Id="rId24" Type="http://schemas.openxmlformats.org/officeDocument/2006/relationships/hyperlink" Target="http://mfin.permkrai.ru/sow/osminfin/2015/" TargetMode="External" /><Relationship Id="rId25" Type="http://schemas.openxmlformats.org/officeDocument/2006/relationships/hyperlink" Target="http://mf.nnov.ru/index.php?option=com_k2&amp;view=item&amp;layout=item&amp;id=109&amp;Itemid=363" TargetMode="External" /><Relationship Id="rId26" Type="http://schemas.openxmlformats.org/officeDocument/2006/relationships/hyperlink" Target="http://finance.pnzreg.ru/Obshestvenniysovet" TargetMode="External" /><Relationship Id="rId27" Type="http://schemas.openxmlformats.org/officeDocument/2006/relationships/hyperlink" Target="http://minfin-samara.ru/processing/advisory_council/" TargetMode="External" /><Relationship Id="rId28" Type="http://schemas.openxmlformats.org/officeDocument/2006/relationships/hyperlink" Target="http://www.finupr.kurganobl.ru/index.php?test=obsovet" TargetMode="External" /><Relationship Id="rId29" Type="http://schemas.openxmlformats.org/officeDocument/2006/relationships/hyperlink" Target="http://minfin.midural.ru/document/category/94#document_list" TargetMode="External" /><Relationship Id="rId30" Type="http://schemas.openxmlformats.org/officeDocument/2006/relationships/hyperlink" Target="http://admtyumen.ru/ogv_ru/gov/administrative/finance_department.htm" TargetMode="External" /><Relationship Id="rId31" Type="http://schemas.openxmlformats.org/officeDocument/2006/relationships/hyperlink" Target="http://minfin74.ru/mAbout/advisory.php" TargetMode="External" /><Relationship Id="rId32" Type="http://schemas.openxmlformats.org/officeDocument/2006/relationships/hyperlink" Target="http://www.depfin.admhmao.ru/koordinatsionnye-i-soveshchatelnye-organy/" TargetMode="External" /><Relationship Id="rId33" Type="http://schemas.openxmlformats.org/officeDocument/2006/relationships/hyperlink" Target="http://&#1087;&#1088;&#1072;&#1074;&#1080;&#1090;&#1077;&#1083;&#1100;&#1089;&#1090;&#1074;&#1086;.&#1103;&#1085;&#1072;&#1086;.&#1088;&#1092;/power/iov/finance_dep/Obsh_sov_DF/#bc" TargetMode="External" /><Relationship Id="rId34" Type="http://schemas.openxmlformats.org/officeDocument/2006/relationships/hyperlink" Target="http://www.minfinrb.ru/news/671/" TargetMode="External" /><Relationship Id="rId35" Type="http://schemas.openxmlformats.org/officeDocument/2006/relationships/hyperlink" Target="http://r-19.ru/authorities/ministry-of-finance-of-the-republic-of-khakassia/common/obshchestvennyy-sovet-pr11i-ministerstve-finansov-respubliki-khakasiya/" TargetMode="External" /><Relationship Id="rId36" Type="http://schemas.openxmlformats.org/officeDocument/2006/relationships/hyperlink" Target="http://fin22.ru/opinion/ob-sovet/" TargetMode="External" /><Relationship Id="rId37" Type="http://schemas.openxmlformats.org/officeDocument/2006/relationships/hyperlink" Target="http://&#1084;&#1080;&#1085;&#1092;&#1080;&#1085;.&#1079;&#1072;&#1073;&#1072;&#1081;&#1082;&#1072;&#1083;&#1100;&#1089;&#1082;&#1080;&#1081;&#1082;&#1088;&#1072;&#1081;.&#1088;&#1092;/" TargetMode="External" /><Relationship Id="rId38" Type="http://schemas.openxmlformats.org/officeDocument/2006/relationships/hyperlink" Target="http://minfin.krskstate.ru/social" TargetMode="External" /><Relationship Id="rId39" Type="http://schemas.openxmlformats.org/officeDocument/2006/relationships/hyperlink" Target="http://www.gfu.ru/sovet/" TargetMode="External" /><Relationship Id="rId40" Type="http://schemas.openxmlformats.org/officeDocument/2006/relationships/hyperlink" Target="http://primorsky.ru/authorities/executive-agencies/departments/finance/" TargetMode="External" /><Relationship Id="rId41" Type="http://schemas.openxmlformats.org/officeDocument/2006/relationships/hyperlink" Target="http://www.fin.amurobl.ru/deyatelnost/obshchestvennyy-sovet-pri-ministerstve-finansov-amurskoy-oblasti/" TargetMode="External" /><Relationship Id="rId42" Type="http://schemas.openxmlformats.org/officeDocument/2006/relationships/hyperlink" Target="http://eao.ru/?p=161" TargetMode="External" /><Relationship Id="rId43" Type="http://schemas.openxmlformats.org/officeDocument/2006/relationships/hyperlink" Target="http://chuk3.dot.ru/power/administrative_setting/Dep_fin_ecom/ypr_fin_dep_fin/" TargetMode="External" /><Relationship Id="rId44" Type="http://schemas.openxmlformats.org/officeDocument/2006/relationships/hyperlink" Target="http://mf.mosreg.ru/dokumenty/plany-raboty-soveta/" TargetMode="External" /><Relationship Id="rId45" Type="http://schemas.openxmlformats.org/officeDocument/2006/relationships/hyperlink" Target="http://minfin.tatarstan.ru/rus/obshchestvenniy-sovet.htm" TargetMode="External" /><Relationship Id="rId46" Type="http://schemas.openxmlformats.org/officeDocument/2006/relationships/hyperlink" Target="http://minfin.49gov.ru/depart/coordinating/" TargetMode="External" /><Relationship Id="rId47" Type="http://schemas.openxmlformats.org/officeDocument/2006/relationships/hyperlink" Target="http://finance.pskov.ru/ob-upravlenii/obshchestvennyy-sovet-pri-gosudarstvennom-finansovom-upravlenii-pskovskoy-oblasti" TargetMode="External" /><Relationship Id="rId48" Type="http://schemas.openxmlformats.org/officeDocument/2006/relationships/hyperlink" Target="http://narod.yarregion.ru/service/obschestvennye-sovety/spisok-sovetov/departament-finansov/" TargetMode="External" /><Relationship Id="rId49" Type="http://schemas.openxmlformats.org/officeDocument/2006/relationships/hyperlink" Target="http://depfin.adm44.ru/Departament/obsov/index.aspx" TargetMode="External" /><Relationship Id="rId50" Type="http://schemas.openxmlformats.org/officeDocument/2006/relationships/hyperlink" Target="http://bryanskoblfin.ru/Page/Search?text=%D0%BE%D0%B1%D1%89%D0%B5%D1%81%D1%82%D0%B2%D0%B5%D0%BD%D0%BD%D1%8B%D0%B9+%D1%81%D0%BE%D0%B2%D0%B5%D1%82" TargetMode="External" /><Relationship Id="rId51" Type="http://schemas.openxmlformats.org/officeDocument/2006/relationships/hyperlink" Target="http://saratov.ifinmon.ru/index.php/byudzhet-dlya-grazhdan/obscestvennii-sovet/" TargetMode="External" /><Relationship Id="rId52" Type="http://schemas.openxmlformats.org/officeDocument/2006/relationships/hyperlink" Target="https://minfin.astrobl.ru/site-page/obshchestvennyy-sovet" TargetMode="External" /><Relationship Id="rId53" Type="http://schemas.openxmlformats.org/officeDocument/2006/relationships/hyperlink" Target="http://ufo.ulntc.ru/index.php?mgf=sovet&amp;slep=net" TargetMode="External" /><Relationship Id="rId54" Type="http://schemas.openxmlformats.org/officeDocument/2006/relationships/hyperlink" Target="http://www.minfinkubani.ru/about/advisory_bodies/public_council/index.php" TargetMode="External" /><Relationship Id="rId55" Type="http://schemas.openxmlformats.org/officeDocument/2006/relationships/hyperlink" Target="http://www.minfin-altai.ru/about/deyatelnost/public-council.php" TargetMode="External" /><Relationship Id="rId56" Type="http://schemas.openxmlformats.org/officeDocument/2006/relationships/hyperlink" Target="http://www.gfu.vrn.ru/obsch1/obsch2/" TargetMode="External" /><Relationship Id="rId57" Type="http://schemas.openxmlformats.org/officeDocument/2006/relationships/hyperlink" Target="http://ufin48.ru/Menu/Page/1" TargetMode="External" /><Relationship Id="rId58" Type="http://schemas.openxmlformats.org/officeDocument/2006/relationships/hyperlink" Target="http://minfin.karelia.ru/obcshestvennyj-sovet/" TargetMode="External" /><Relationship Id="rId59" Type="http://schemas.openxmlformats.org/officeDocument/2006/relationships/hyperlink" Target="http://df35.ru/index.php?option=com_content&amp;view=article&amp;id=3729%3A2015-05-19-11-36-48&amp;catid=125%3A2013-01-28-10-05-52" TargetMode="External" /><Relationship Id="rId60" Type="http://schemas.openxmlformats.org/officeDocument/2006/relationships/hyperlink" Target="http://www.minfin01-maykop.ru/Menu/Page/170" TargetMode="External" /><Relationship Id="rId61" Type="http://schemas.openxmlformats.org/officeDocument/2006/relationships/hyperlink" Target="http://volgafin.volganet.ru/coordination/meeting/protocols/" TargetMode="External" /><Relationship Id="rId62" Type="http://schemas.openxmlformats.org/officeDocument/2006/relationships/hyperlink" Target="http://minfin.e-dag.ru/about/koordinatsionnye-i-soveshchatelnye-organy/" TargetMode="External" /><Relationship Id="rId63" Type="http://schemas.openxmlformats.org/officeDocument/2006/relationships/hyperlink" Target="http://www.minfinchr.ru/obshchestvennyj-sovet-pri-ministerstve" TargetMode="External" /><Relationship Id="rId64" Type="http://schemas.openxmlformats.org/officeDocument/2006/relationships/hyperlink" Target="http://www.mfsk.ru/main/obschestv_sovet" TargetMode="External" /><Relationship Id="rId65" Type="http://schemas.openxmlformats.org/officeDocument/2006/relationships/hyperlink" Target="http://www.mfur.ru/activities/ob_sovet/" TargetMode="External" /><Relationship Id="rId66" Type="http://schemas.openxmlformats.org/officeDocument/2006/relationships/hyperlink" Target="http://www.minfin.kirov.ru/o-departamente-finansov/public_counciil/" TargetMode="External" /><Relationship Id="rId67" Type="http://schemas.openxmlformats.org/officeDocument/2006/relationships/hyperlink" Target="http://minfin.orb.ru/%d0%be%d0%b1%d1%89%d0%b5%d1%81%d1%82%d0%b2%d0%b5%d0%bd%d0%bd%d1%8b%d0%b9-%d1%81%d0%be%d0%b2%d0%b5%d1%82/" TargetMode="External" /><Relationship Id="rId68" Type="http://schemas.openxmlformats.org/officeDocument/2006/relationships/hyperlink" Target="http://www.minfintuva.ru/" TargetMode="External" /><Relationship Id="rId69" Type="http://schemas.openxmlformats.org/officeDocument/2006/relationships/hyperlink" Target="http://www.ofukem.ru/content/blogcategory/158/180/" TargetMode="External" /><Relationship Id="rId70" Type="http://schemas.openxmlformats.org/officeDocument/2006/relationships/hyperlink" Target="http://mf.omskportal.ru/ru/RegionalPublicAuthorities/executivelist/MF/obshsovet.html" TargetMode="External" /><Relationship Id="rId71" Type="http://schemas.openxmlformats.org/officeDocument/2006/relationships/hyperlink" Target="http://www.findep.org/" TargetMode="External" /><Relationship Id="rId72" Type="http://schemas.openxmlformats.org/officeDocument/2006/relationships/hyperlink" Target="http://minfin.sakha.gov.ru/obschestvennyj-sovet-pri-ministerstve-finansov-rsja" TargetMode="External" /><Relationship Id="rId73" Type="http://schemas.openxmlformats.org/officeDocument/2006/relationships/hyperlink" Target="http://www.kamgov.ru/minfin/sostav-obsestvennogo-soveta-pri-ministerstve-finansov-kamcatskogo-kraa" TargetMode="External" /><Relationship Id="rId74" Type="http://schemas.openxmlformats.org/officeDocument/2006/relationships/hyperlink" Target="http://df.ivanovoobl.ru/?page_id=966" TargetMode="External" /><Relationship Id="rId75" Type="http://schemas.openxmlformats.org/officeDocument/2006/relationships/hyperlink" Target="http://orel-region.ru/index.php?head=6&amp;part=73&amp;unit=3&amp;op=1" TargetMode="External" /><Relationship Id="rId76" Type="http://schemas.openxmlformats.org/officeDocument/2006/relationships/hyperlink" Target="http://minfin.rk.gov.ru/rus/info.php?id=606651" TargetMode="External" /><Relationship Id="rId77" Type="http://schemas.openxmlformats.org/officeDocument/2006/relationships/hyperlink" Target="http://www.ob.sev.gov.ru/" TargetMode="External" /><Relationship Id="rId78" Type="http://schemas.openxmlformats.org/officeDocument/2006/relationships/vmlDrawing" Target="../drawings/vmlDrawing1.vml" /><Relationship Id="rId7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fu.vrn.ru/obschobsyzhd/" TargetMode="External" /><Relationship Id="rId2" Type="http://schemas.openxmlformats.org/officeDocument/2006/relationships/hyperlink" Target="http://minfin.karelia.ru/meroprijatija/" TargetMode="External" /><Relationship Id="rId3" Type="http://schemas.openxmlformats.org/officeDocument/2006/relationships/hyperlink" Target="http://minfin.krskstate.ru/" TargetMode="External" /><Relationship Id="rId4" Type="http://schemas.openxmlformats.org/officeDocument/2006/relationships/hyperlink" Target="http://mf.nnov.ru/" TargetMode="External" /><Relationship Id="rId5" Type="http://schemas.openxmlformats.org/officeDocument/2006/relationships/hyperlink" Target="http://mf.omskportal.ru/ru/RegionalPublicAuthorities/executivelist/MF.html" TargetMode="External" /><Relationship Id="rId6" Type="http://schemas.openxmlformats.org/officeDocument/2006/relationships/hyperlink" Target="http://www.mfur.ru/activities/obshest_obsuzhdenie/" TargetMode="External" /><Relationship Id="rId7" Type="http://schemas.openxmlformats.org/officeDocument/2006/relationships/hyperlink" Target="http://pravitelstvo.kbr.ru/oigv/minfin/press_sluzhba/anonsy.php" TargetMode="External" /><Relationship Id="rId8" Type="http://schemas.openxmlformats.org/officeDocument/2006/relationships/hyperlink" Target="http://www.depfin.admhmao.ru/wps/portal/fin/home/budget" TargetMode="External" /><Relationship Id="rId9" Type="http://schemas.openxmlformats.org/officeDocument/2006/relationships/hyperlink" Target="http://dfei.adm-nao.ru/" TargetMode="External" /><Relationship Id="rId10" Type="http://schemas.openxmlformats.org/officeDocument/2006/relationships/hyperlink" Target="http://www.minfin01-maykop.ru/Menu/Page/172" TargetMode="External" /><Relationship Id="rId11" Type="http://schemas.openxmlformats.org/officeDocument/2006/relationships/hyperlink" Target="http://novkfo.ru/" TargetMode="External" /><Relationship Id="rId12" Type="http://schemas.openxmlformats.org/officeDocument/2006/relationships/hyperlink" Target="http://minfin.rkomi.ru/" TargetMode="External" /><Relationship Id="rId13" Type="http://schemas.openxmlformats.org/officeDocument/2006/relationships/hyperlink" Target="http://dvinaland.ru/-fe6ekj8s" TargetMode="External" /><Relationship Id="rId14" Type="http://schemas.openxmlformats.org/officeDocument/2006/relationships/hyperlink" Target="http://minfin.kalmregion.ru/index.php?option=com_content&amp;view=article&amp;id=46&amp;Itemid=46" TargetMode="External" /><Relationship Id="rId15" Type="http://schemas.openxmlformats.org/officeDocument/2006/relationships/hyperlink" Target="http://volgafin.volganet.ru/current-activity/cooperation/results/" TargetMode="External" /><Relationship Id="rId16" Type="http://schemas.openxmlformats.org/officeDocument/2006/relationships/hyperlink" Target="http://www.minfin.donland.ru/pages/s/51" TargetMode="External" /><Relationship Id="rId17" Type="http://schemas.openxmlformats.org/officeDocument/2006/relationships/hyperlink" Target="http://minfin.e-dag.ru/feed/" TargetMode="External" /><Relationship Id="rId18" Type="http://schemas.openxmlformats.org/officeDocument/2006/relationships/hyperlink" Target="http://www.mfri.ru/" TargetMode="External" /><Relationship Id="rId19" Type="http://schemas.openxmlformats.org/officeDocument/2006/relationships/hyperlink" Target="http://www.minfinchr.ru/otkrytyj-byudzhet" TargetMode="External" /><Relationship Id="rId20" Type="http://schemas.openxmlformats.org/officeDocument/2006/relationships/hyperlink" Target="https://minfin.bashkortostan.ru/activity/18373/" TargetMode="External" /><Relationship Id="rId21" Type="http://schemas.openxmlformats.org/officeDocument/2006/relationships/hyperlink" Target="http://minfin.tatarstan.ru/rus/pressa.htm" TargetMode="External" /><Relationship Id="rId22" Type="http://schemas.openxmlformats.org/officeDocument/2006/relationships/hyperlink" Target="http://gov.cap.ru/info.aspx?gov_id=22&amp;type=main&amp;id=3285936" TargetMode="External" /><Relationship Id="rId23" Type="http://schemas.openxmlformats.org/officeDocument/2006/relationships/hyperlink" Target="http://mfin.permkrai.ru/news/1081" TargetMode="External" /><Relationship Id="rId24" Type="http://schemas.openxmlformats.org/officeDocument/2006/relationships/hyperlink" Target="http://www.minfin.kirov.ru/" TargetMode="External" /><Relationship Id="rId25" Type="http://schemas.openxmlformats.org/officeDocument/2006/relationships/hyperlink" Target="http://www.saratov.gov.ru/gov/auth/minfin/" TargetMode="External" /><Relationship Id="rId26" Type="http://schemas.openxmlformats.org/officeDocument/2006/relationships/hyperlink" Target="http://www.minfintuva.ru/" TargetMode="External" /><Relationship Id="rId27" Type="http://schemas.openxmlformats.org/officeDocument/2006/relationships/hyperlink" Target="http://r-19.ru/authorities/ministry-of-finance-of-the-republic-of-khakassia/common/" TargetMode="External" /><Relationship Id="rId28" Type="http://schemas.openxmlformats.org/officeDocument/2006/relationships/hyperlink" Target="http://&#1084;&#1080;&#1085;&#1092;&#1080;&#1085;.&#1079;&#1072;&#1073;&#1072;&#1081;&#1082;&#1072;&#1083;&#1100;&#1089;&#1082;&#1080;&#1081;&#1082;&#1088;&#1072;&#1081;.&#1088;&#1092;/bud_for_peoples.html" TargetMode="External" /><Relationship Id="rId29" Type="http://schemas.openxmlformats.org/officeDocument/2006/relationships/hyperlink" Target="http://gfu.ru/news/" TargetMode="External" /><Relationship Id="rId30" Type="http://schemas.openxmlformats.org/officeDocument/2006/relationships/hyperlink" Target="http://www.ofukem.ru/" TargetMode="External" /><Relationship Id="rId31" Type="http://schemas.openxmlformats.org/officeDocument/2006/relationships/hyperlink" Target="http://mfnsonso2.nso.ru/deyatelnost/Pages/default.aspx" TargetMode="External" /><Relationship Id="rId32" Type="http://schemas.openxmlformats.org/officeDocument/2006/relationships/hyperlink" Target="http://www.findep.org/posts/novosti-departamenta/" TargetMode="External" /><Relationship Id="rId33" Type="http://schemas.openxmlformats.org/officeDocument/2006/relationships/hyperlink" Target="http://minfin.sakha.gov.ru/" TargetMode="External" /><Relationship Id="rId34" Type="http://schemas.openxmlformats.org/officeDocument/2006/relationships/hyperlink" Target="http://minfin.khabkrai.ru/portal/Show/Category/102?ItemId=482" TargetMode="External" /><Relationship Id="rId35" Type="http://schemas.openxmlformats.org/officeDocument/2006/relationships/hyperlink" Target="http://minfin.49gov.ru/depart/coordinating/" TargetMode="External" /><Relationship Id="rId36" Type="http://schemas.openxmlformats.org/officeDocument/2006/relationships/hyperlink" Target="http://www.eao.ru/?p=161" TargetMode="External" /><Relationship Id="rId37" Type="http://schemas.openxmlformats.org/officeDocument/2006/relationships/hyperlink" Target="http://&#1095;&#1091;&#1082;&#1086;&#1090;&#1082;&#1072;.&#1088;&#1092;/power/administrative_setting/Dep_fin_ecom/budzet/" TargetMode="External" /><Relationship Id="rId38" Type="http://schemas.openxmlformats.org/officeDocument/2006/relationships/hyperlink" Target="http://mf.mosreg.ru/" TargetMode="External" /><Relationship Id="rId39" Type="http://schemas.openxmlformats.org/officeDocument/2006/relationships/hyperlink" Target="https://minfin.astrobl.ru/node" TargetMode="External" /><Relationship Id="rId40" Type="http://schemas.openxmlformats.org/officeDocument/2006/relationships/hyperlink" Target="http://depfin.adm44.ru/index.aspx" TargetMode="External" /><Relationship Id="rId41" Type="http://schemas.openxmlformats.org/officeDocument/2006/relationships/hyperlink" Target="http://beldepfin.ru/" TargetMode="External" /><Relationship Id="rId42" Type="http://schemas.openxmlformats.org/officeDocument/2006/relationships/hyperlink" Target="http://nb44.ru/index.php/chto-takoe-byudzhet" TargetMode="External" /><Relationship Id="rId43" Type="http://schemas.openxmlformats.org/officeDocument/2006/relationships/hyperlink" Target="http://ufin48.ru/Menu/Page/1" TargetMode="External" /><Relationship Id="rId44" Type="http://schemas.openxmlformats.org/officeDocument/2006/relationships/hyperlink" Target="http://portal.tverfin.ru/portal/Menu/Page/1" TargetMode="External" /><Relationship Id="rId45" Type="http://schemas.openxmlformats.org/officeDocument/2006/relationships/hyperlink" Target="http://dfto.ru/" TargetMode="External" /><Relationship Id="rId46" Type="http://schemas.openxmlformats.org/officeDocument/2006/relationships/hyperlink" Target="http://mf.nnov.ru:8025/index.php/public-hearings/po-proektu-oblastnogo-byudzheta/video-budget" TargetMode="External" /><Relationship Id="rId47" Type="http://schemas.openxmlformats.org/officeDocument/2006/relationships/hyperlink" Target="http://budget17.ru/%20(&#1089;&#1072;&#1081;&#1090;%20&#1085;&#1072;%20&#1088;&#1077;&#1082;&#1086;&#1085;&#1089;&#1090;&#1088;&#1091;&#1082;&#1094;&#1080;&#1080;)" TargetMode="External" /><Relationship Id="rId48" Type="http://schemas.openxmlformats.org/officeDocument/2006/relationships/hyperlink" Target="http://portal.novkfo.ru/Show/Content/2085" TargetMode="External" /><Relationship Id="rId49" Type="http://schemas.openxmlformats.org/officeDocument/2006/relationships/hyperlink" Target="http://saratov.ifinmon.ru/" TargetMode="External" /><Relationship Id="rId50" Type="http://schemas.openxmlformats.org/officeDocument/2006/relationships/hyperlink" Target="http://minfin.donland.ru:8088/" TargetMode="External" /><Relationship Id="rId51" Type="http://schemas.openxmlformats.org/officeDocument/2006/relationships/hyperlink" Target="http://ebudget.primorsky.ru/Menu/Page/328" TargetMode="External" /><Relationship Id="rId52" Type="http://schemas.openxmlformats.org/officeDocument/2006/relationships/hyperlink" Target="https://minfin.khabkrai.ru/civils/StateProgram/Index?ItemId=294&amp;show_title=on" TargetMode="External" /><Relationship Id="rId53" Type="http://schemas.openxmlformats.org/officeDocument/2006/relationships/hyperlink" Target="http://budget.permkrai.ru/budget/indicators2016" TargetMode="External" /><Relationship Id="rId54" Type="http://schemas.openxmlformats.org/officeDocument/2006/relationships/hyperlink" Target="http://budget.cap.ru/Menu/Page/176" TargetMode="External" /><Relationship Id="rId55" Type="http://schemas.openxmlformats.org/officeDocument/2006/relationships/hyperlink" Target="http://info.mfural.ru/ebudget/Menu/Page/1" TargetMode="External" /><Relationship Id="rId56" Type="http://schemas.openxmlformats.org/officeDocument/2006/relationships/hyperlink" Target="http://www.open.minfin-altai.ru/open-budget/ispolnenie-respublikanskogo-byudzheta.html" TargetMode="External" /><Relationship Id="rId57" Type="http://schemas.openxmlformats.org/officeDocument/2006/relationships/hyperlink" Target="http://openbudget.gfu.ru/openbudget/bg/" TargetMode="External" /><Relationship Id="rId58" Type="http://schemas.openxmlformats.org/officeDocument/2006/relationships/hyperlink" Target="http://openbudget.kamgov.ru/Dashboard#/project/project/indicators" TargetMode="External" /><Relationship Id="rId59" Type="http://schemas.openxmlformats.org/officeDocument/2006/relationships/hyperlink" Target="http://&#1073;&#1102;&#1076;&#1078;&#1077;&#1090;&#1082;&#1091;&#1073;&#1072;&#1085;&#1080;.&#1088;&#1092;/index.php/byudzhet-dlya-grazhdan" TargetMode="External" /><Relationship Id="rId60" Type="http://schemas.openxmlformats.org/officeDocument/2006/relationships/hyperlink" Target="http://www.minfin.kirov.ru/otkrytyy-byudzhet/dlya-grazhdan/dopolnitelnye-materialy/" TargetMode="External" /><Relationship Id="rId61" Type="http://schemas.openxmlformats.org/officeDocument/2006/relationships/hyperlink" Target="http://chechnya.ifinmon.ru/" TargetMode="External" /><Relationship Id="rId62" Type="http://schemas.openxmlformats.org/officeDocument/2006/relationships/hyperlink" Target="http://budget.mos.ru/" TargetMode="External" /><Relationship Id="rId63" Type="http://schemas.openxmlformats.org/officeDocument/2006/relationships/hyperlink" Target="http://www.minfin34.ru/documents/brochure/" TargetMode="External" /><Relationship Id="rId64" Type="http://schemas.openxmlformats.org/officeDocument/2006/relationships/hyperlink" Target="http://monitoring.yanao.ru/yamal/index.php?option=com_content&amp;view=article&amp;id=299&amp;Itemid=717" TargetMode="External" /><Relationship Id="rId65" Type="http://schemas.openxmlformats.org/officeDocument/2006/relationships/hyperlink" Target="http://budget.omsk.ifinmon.ru/index.php/napravleniya/ispolnenie-byudzheta/osnovnye-kharakteristiki-ispolneniya-byudzheta" TargetMode="External" /><Relationship Id="rId66" Type="http://schemas.openxmlformats.org/officeDocument/2006/relationships/hyperlink" Target="http://budget.sakha.gov.ru/ebudget/Menu/Page/282" TargetMode="External" /><Relationship Id="rId67" Type="http://schemas.openxmlformats.org/officeDocument/2006/relationships/hyperlink" Target="http://df.ivanovoobl.ru/" TargetMode="External" /><Relationship Id="rId68" Type="http://schemas.openxmlformats.org/officeDocument/2006/relationships/hyperlink" Target="http://www.admoblkaluga.ru/sub/finan/" TargetMode="External" /><Relationship Id="rId69" Type="http://schemas.openxmlformats.org/officeDocument/2006/relationships/hyperlink" Target="http://adm.rkursk.ru/index.php?id=37" TargetMode="External" /><Relationship Id="rId70" Type="http://schemas.openxmlformats.org/officeDocument/2006/relationships/hyperlink" Target="http://www.admlip.ru/economy/finances/" TargetMode="External" /><Relationship Id="rId71" Type="http://schemas.openxmlformats.org/officeDocument/2006/relationships/hyperlink" Target="http://minfin.ryazangov.ru/" TargetMode="External" /><Relationship Id="rId72" Type="http://schemas.openxmlformats.org/officeDocument/2006/relationships/hyperlink" Target="http://fin.tmbreg.ru/7614.html" TargetMode="External" /><Relationship Id="rId73" Type="http://schemas.openxmlformats.org/officeDocument/2006/relationships/hyperlink" Target="http://www.reg.tverfin.ru/index.php?option=com_content&amp;task=blogsection&amp;id=11&amp;Itemid=144" TargetMode="External" /><Relationship Id="rId74" Type="http://schemas.openxmlformats.org/officeDocument/2006/relationships/hyperlink" Target="http://minfin.tularegion.ru/" TargetMode="External" /><Relationship Id="rId75" Type="http://schemas.openxmlformats.org/officeDocument/2006/relationships/hyperlink" Target="http://www.yarregion.ru/depts/depfin/default.aspx" TargetMode="External" /><Relationship Id="rId76" Type="http://schemas.openxmlformats.org/officeDocument/2006/relationships/hyperlink" Target="http://findep.mos.ru/" TargetMode="External" /><Relationship Id="rId77" Type="http://schemas.openxmlformats.org/officeDocument/2006/relationships/hyperlink" Target="http://finance.pskov.ru/obshchestvennoe-obsuzhdenie-proektov-npa" TargetMode="External" /><Relationship Id="rId78" Type="http://schemas.openxmlformats.org/officeDocument/2006/relationships/hyperlink" Target="http://www.finupr.kurganobl.ru/index.php?test=obs" TargetMode="External" /><Relationship Id="rId79" Type="http://schemas.openxmlformats.org/officeDocument/2006/relationships/hyperlink" Target="http://fin22.ru/opinion/" TargetMode="External" /><Relationship Id="rId80" Type="http://schemas.openxmlformats.org/officeDocument/2006/relationships/hyperlink" Target="http://budget.bryanskoblfin.ru/Show/Category/11?ItemId=5" TargetMode="External" /><Relationship Id="rId81" Type="http://schemas.openxmlformats.org/officeDocument/2006/relationships/hyperlink" Target="http://budget.mosreg.ru/meropriyatiya/obshhestvennye-slushaniya/" TargetMode="External" /><Relationship Id="rId82" Type="http://schemas.openxmlformats.org/officeDocument/2006/relationships/hyperlink" Target="http://minfin.gov-murman.ru/news/anounces/" TargetMode="External" /><Relationship Id="rId83" Type="http://schemas.openxmlformats.org/officeDocument/2006/relationships/hyperlink" Target="http://openbudsk.ru/content/obshedobs.php" TargetMode="External" /><Relationship Id="rId84" Type="http://schemas.openxmlformats.org/officeDocument/2006/relationships/hyperlink" Target="http://www.fin.amurobl.ru/" TargetMode="External" /><Relationship Id="rId85" Type="http://schemas.openxmlformats.org/officeDocument/2006/relationships/hyperlink" Target="http://ufo.ulntc.ru/index.php?mgf=all&amp;find=%EE%E1%F9%E5%F1%F2%E2%E5%ED%ED%EE%E5+%EE%E1%F1%F3%E6%E4%E5%ED%E8%E5" TargetMode="External" /><Relationship Id="rId86" Type="http://schemas.openxmlformats.org/officeDocument/2006/relationships/hyperlink" Target="http://minfin.orb.ru/?s=%D0%BE%D0%B1%D1%89%D0%B5%D1%81%D1%82%D0%B2%D0%B5%D0%BD%D0%BD%D0%BE%D0%B5+%D0%BE%D0%B1%D1%81%D1%83%D0%B6%D0%B4%D0%B5%D0%BD%D0%B8%D0%B5" TargetMode="External" /><Relationship Id="rId87" Type="http://schemas.openxmlformats.org/officeDocument/2006/relationships/hyperlink" Target="http://minfin09.ru/" TargetMode="External" /><Relationship Id="rId88" Type="http://schemas.openxmlformats.org/officeDocument/2006/relationships/hyperlink" Target="http://www.mfrno-a.ru/" TargetMode="External" /><Relationship Id="rId89" Type="http://schemas.openxmlformats.org/officeDocument/2006/relationships/hyperlink" Target="http://www.minfinrb.ru/news/741/22174.php" TargetMode="External" /><Relationship Id="rId90" Type="http://schemas.openxmlformats.org/officeDocument/2006/relationships/hyperlink" Target="http://www.mfsk.ru/news/news/373" TargetMode="External" /><Relationship Id="rId91" Type="http://schemas.openxmlformats.org/officeDocument/2006/relationships/hyperlink" Target="http://minfin.rk.gov.ru/rus/info.php?id=624437" TargetMode="External" /><Relationship Id="rId92" Type="http://schemas.openxmlformats.org/officeDocument/2006/relationships/hyperlink" Target="http://ob.sev.gov.ru/byudzhet-dlya-grazhdan/ispolnenie-byudzheta/proekt-zakona-ob-ispolnenii-byudzheta" TargetMode="External" /><Relationship Id="rId9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90"/>
  <sheetViews>
    <sheetView tabSelected="1" zoomScalePageLayoutView="0" workbookViewId="0" topLeftCell="A1">
      <selection activeCell="F3" sqref="F3"/>
    </sheetView>
  </sheetViews>
  <sheetFormatPr defaultColWidth="9.140625" defaultRowHeight="15"/>
  <cols>
    <col min="1" max="1" width="38.8515625" style="35" customWidth="1"/>
    <col min="2" max="2" width="12.7109375" style="35" customWidth="1"/>
    <col min="3" max="3" width="13.00390625" style="38" customWidth="1"/>
    <col min="4" max="4" width="12.7109375" style="35" customWidth="1"/>
    <col min="5" max="6" width="16.7109375" style="35" customWidth="1"/>
    <col min="7" max="7" width="18.140625" style="35" customWidth="1"/>
    <col min="8" max="8" width="16.7109375" style="35" customWidth="1"/>
    <col min="9" max="9" width="18.7109375" style="35" customWidth="1"/>
    <col min="10" max="10" width="23.28125" style="35" customWidth="1"/>
    <col min="11" max="16384" width="9.140625" style="35" customWidth="1"/>
  </cols>
  <sheetData>
    <row r="1" spans="1:10" ht="20.25" customHeight="1">
      <c r="A1" s="237" t="s">
        <v>661</v>
      </c>
      <c r="B1" s="237"/>
      <c r="C1" s="237"/>
      <c r="D1" s="237"/>
      <c r="E1" s="237"/>
      <c r="F1" s="238"/>
      <c r="G1" s="238"/>
      <c r="H1" s="238"/>
      <c r="I1" s="238"/>
      <c r="J1" s="238"/>
    </row>
    <row r="2" spans="1:10" ht="18.75" customHeight="1">
      <c r="A2" s="222" t="s">
        <v>753</v>
      </c>
      <c r="B2" s="40" t="s">
        <v>1324</v>
      </c>
      <c r="C2" s="41"/>
      <c r="D2" s="36"/>
      <c r="E2" s="36"/>
      <c r="F2" s="36"/>
      <c r="G2" s="36"/>
      <c r="H2" s="36"/>
      <c r="I2" s="36"/>
      <c r="J2" s="36"/>
    </row>
    <row r="3" spans="1:10" ht="156" customHeight="1">
      <c r="A3" s="223" t="s">
        <v>623</v>
      </c>
      <c r="B3" s="225" t="s">
        <v>624</v>
      </c>
      <c r="C3" s="225" t="s">
        <v>678</v>
      </c>
      <c r="D3" s="225" t="s">
        <v>677</v>
      </c>
      <c r="E3" s="223" t="s">
        <v>747</v>
      </c>
      <c r="F3" s="223" t="s">
        <v>748</v>
      </c>
      <c r="G3" s="223" t="s">
        <v>749</v>
      </c>
      <c r="H3" s="223" t="s">
        <v>750</v>
      </c>
      <c r="I3" s="223" t="s">
        <v>751</v>
      </c>
      <c r="J3" s="223" t="s">
        <v>752</v>
      </c>
    </row>
    <row r="4" spans="1:10" ht="15" customHeight="1">
      <c r="A4" s="42" t="s">
        <v>626</v>
      </c>
      <c r="B4" s="43" t="s">
        <v>627</v>
      </c>
      <c r="C4" s="43" t="s">
        <v>631</v>
      </c>
      <c r="D4" s="43" t="s">
        <v>628</v>
      </c>
      <c r="E4" s="42" t="s">
        <v>628</v>
      </c>
      <c r="F4" s="44" t="s">
        <v>628</v>
      </c>
      <c r="G4" s="44" t="s">
        <v>628</v>
      </c>
      <c r="H4" s="44" t="s">
        <v>628</v>
      </c>
      <c r="I4" s="44" t="s">
        <v>628</v>
      </c>
      <c r="J4" s="44" t="s">
        <v>628</v>
      </c>
    </row>
    <row r="5" spans="1:10" ht="15" customHeight="1">
      <c r="A5" s="42" t="s">
        <v>630</v>
      </c>
      <c r="B5" s="43"/>
      <c r="C5" s="43"/>
      <c r="D5" s="100">
        <f aca="true" t="shared" si="0" ref="D5:D36">SUM(E5:J5)</f>
        <v>12</v>
      </c>
      <c r="E5" s="102">
        <v>2</v>
      </c>
      <c r="F5" s="101">
        <v>2</v>
      </c>
      <c r="G5" s="101">
        <v>2</v>
      </c>
      <c r="H5" s="101">
        <v>2</v>
      </c>
      <c r="I5" s="101">
        <v>2</v>
      </c>
      <c r="J5" s="101">
        <v>2</v>
      </c>
    </row>
    <row r="6" spans="1:10" ht="15" customHeight="1">
      <c r="A6" s="47" t="s">
        <v>10</v>
      </c>
      <c r="B6" s="48" t="str">
        <f>RANK(C6,$C$6:$C$90)&amp;IF(COUNTIF($C$6:$C$90,C6)&gt;1,"-"&amp;RANK(C6,$C$6:$C$90)+COUNTIF($C$6:$C$90,C6)-1,"")</f>
        <v>1-2</v>
      </c>
      <c r="C6" s="56">
        <f aca="true" t="shared" si="1" ref="C6:C37">D6/$D$5*100</f>
        <v>83.33333333333334</v>
      </c>
      <c r="D6" s="49">
        <f t="shared" si="0"/>
        <v>10</v>
      </c>
      <c r="E6" s="104">
        <f>'8.1'!F32</f>
        <v>2</v>
      </c>
      <c r="F6" s="50">
        <f>'8.2'!E34</f>
        <v>2</v>
      </c>
      <c r="G6" s="50">
        <f>'8.3'!E31</f>
        <v>2</v>
      </c>
      <c r="H6" s="50">
        <f>'8.4'!E20</f>
        <v>2</v>
      </c>
      <c r="I6" s="50">
        <f>'8.5'!F29</f>
        <v>2</v>
      </c>
      <c r="J6" s="50">
        <f>'8.6'!F27</f>
        <v>0</v>
      </c>
    </row>
    <row r="7" spans="1:10" ht="15" customHeight="1">
      <c r="A7" s="47" t="s">
        <v>27</v>
      </c>
      <c r="B7" s="48" t="str">
        <f aca="true" t="shared" si="2" ref="B7:B70">RANK(C7,$C$6:$C$90)&amp;IF(COUNTIF($C$6:$C$90,C7)&gt;1,"-"&amp;RANK(C7,$C$6:$C$90)+COUNTIF($C$6:$C$90,C7)-1,"")</f>
        <v>1-2</v>
      </c>
      <c r="C7" s="56">
        <f t="shared" si="1"/>
        <v>83.33333333333334</v>
      </c>
      <c r="D7" s="49">
        <f t="shared" si="0"/>
        <v>10</v>
      </c>
      <c r="E7" s="104">
        <f>'8.1'!F49</f>
        <v>2</v>
      </c>
      <c r="F7" s="50">
        <f>'8.2'!E51</f>
        <v>2</v>
      </c>
      <c r="G7" s="50">
        <f>'8.3'!E48</f>
        <v>2</v>
      </c>
      <c r="H7" s="50">
        <f>'8.4'!E37</f>
        <v>2</v>
      </c>
      <c r="I7" s="50">
        <f>'8.5'!F46</f>
        <v>2</v>
      </c>
      <c r="J7" s="50">
        <f>'8.6'!F44</f>
        <v>0</v>
      </c>
    </row>
    <row r="8" spans="1:10" ht="15" customHeight="1">
      <c r="A8" s="47" t="s">
        <v>34</v>
      </c>
      <c r="B8" s="48" t="str">
        <f t="shared" si="2"/>
        <v>3-5</v>
      </c>
      <c r="C8" s="56">
        <f t="shared" si="1"/>
        <v>75</v>
      </c>
      <c r="D8" s="49">
        <f t="shared" si="0"/>
        <v>9</v>
      </c>
      <c r="E8" s="104">
        <f>'8.1'!F57</f>
        <v>2</v>
      </c>
      <c r="F8" s="50">
        <f>'8.2'!E59</f>
        <v>2</v>
      </c>
      <c r="G8" s="50">
        <f>'8.3'!E56</f>
        <v>2</v>
      </c>
      <c r="H8" s="50">
        <f>'8.4'!E45</f>
        <v>1</v>
      </c>
      <c r="I8" s="50">
        <f>'8.5'!F54</f>
        <v>2</v>
      </c>
      <c r="J8" s="50">
        <f>'8.6'!F52</f>
        <v>0</v>
      </c>
    </row>
    <row r="9" spans="1:10" ht="15" customHeight="1">
      <c r="A9" s="47" t="s">
        <v>55</v>
      </c>
      <c r="B9" s="48" t="str">
        <f t="shared" si="2"/>
        <v>3-5</v>
      </c>
      <c r="C9" s="56">
        <f t="shared" si="1"/>
        <v>75</v>
      </c>
      <c r="D9" s="49">
        <f t="shared" si="0"/>
        <v>9</v>
      </c>
      <c r="E9" s="104">
        <f>'8.1'!F80</f>
        <v>1</v>
      </c>
      <c r="F9" s="50">
        <f>'8.2'!E82</f>
        <v>2</v>
      </c>
      <c r="G9" s="50">
        <f>'8.3'!E79</f>
        <v>2</v>
      </c>
      <c r="H9" s="50">
        <f>'8.4'!E68</f>
        <v>2</v>
      </c>
      <c r="I9" s="50">
        <f>'8.5'!F77</f>
        <v>2</v>
      </c>
      <c r="J9" s="50">
        <f>'8.6'!F75</f>
        <v>0</v>
      </c>
    </row>
    <row r="10" spans="1:10" ht="15" customHeight="1">
      <c r="A10" s="47" t="s">
        <v>59</v>
      </c>
      <c r="B10" s="48" t="str">
        <f t="shared" si="2"/>
        <v>3-5</v>
      </c>
      <c r="C10" s="56">
        <f t="shared" si="1"/>
        <v>75</v>
      </c>
      <c r="D10" s="49">
        <f t="shared" si="0"/>
        <v>9</v>
      </c>
      <c r="E10" s="104">
        <f>'8.1'!F84</f>
        <v>2</v>
      </c>
      <c r="F10" s="50">
        <f>'8.2'!E86</f>
        <v>2</v>
      </c>
      <c r="G10" s="50">
        <f>'8.3'!E83</f>
        <v>1</v>
      </c>
      <c r="H10" s="50">
        <f>'8.4'!E72</f>
        <v>2</v>
      </c>
      <c r="I10" s="50">
        <f>'8.5'!F81</f>
        <v>2</v>
      </c>
      <c r="J10" s="50">
        <f>'8.6'!F79</f>
        <v>0</v>
      </c>
    </row>
    <row r="11" spans="1:10" ht="15" customHeight="1">
      <c r="A11" s="47" t="s">
        <v>26</v>
      </c>
      <c r="B11" s="48" t="str">
        <f t="shared" si="2"/>
        <v>6-10</v>
      </c>
      <c r="C11" s="56">
        <f t="shared" si="1"/>
        <v>66.66666666666666</v>
      </c>
      <c r="D11" s="49">
        <f t="shared" si="0"/>
        <v>8</v>
      </c>
      <c r="E11" s="104">
        <f>'8.1'!F48</f>
        <v>2</v>
      </c>
      <c r="F11" s="50">
        <f>'8.2'!E50</f>
        <v>2</v>
      </c>
      <c r="G11" s="50">
        <f>'8.3'!E47</f>
        <v>0</v>
      </c>
      <c r="H11" s="50">
        <f>'8.4'!E36</f>
        <v>2</v>
      </c>
      <c r="I11" s="50">
        <f>'8.5'!F45</f>
        <v>2</v>
      </c>
      <c r="J11" s="50">
        <f>'8.6'!F43</f>
        <v>0</v>
      </c>
    </row>
    <row r="12" spans="1:10" ht="15" customHeight="1">
      <c r="A12" s="47" t="s">
        <v>44</v>
      </c>
      <c r="B12" s="48" t="str">
        <f t="shared" si="2"/>
        <v>6-10</v>
      </c>
      <c r="C12" s="56">
        <f t="shared" si="1"/>
        <v>66.66666666666666</v>
      </c>
      <c r="D12" s="49">
        <f t="shared" si="0"/>
        <v>8</v>
      </c>
      <c r="E12" s="104">
        <f>'8.1'!F69</f>
        <v>0</v>
      </c>
      <c r="F12" s="50">
        <f>'8.2'!E71</f>
        <v>2</v>
      </c>
      <c r="G12" s="50">
        <f>'8.3'!E68</f>
        <v>2</v>
      </c>
      <c r="H12" s="50">
        <f>'8.4'!E57</f>
        <v>2</v>
      </c>
      <c r="I12" s="50">
        <f>'8.5'!F66</f>
        <v>2</v>
      </c>
      <c r="J12" s="50">
        <f>'8.6'!F64</f>
        <v>0</v>
      </c>
    </row>
    <row r="13" spans="1:10" ht="15" customHeight="1">
      <c r="A13" s="47" t="s">
        <v>68</v>
      </c>
      <c r="B13" s="48" t="str">
        <f t="shared" si="2"/>
        <v>6-10</v>
      </c>
      <c r="C13" s="56">
        <f t="shared" si="1"/>
        <v>66.66666666666666</v>
      </c>
      <c r="D13" s="49">
        <f t="shared" si="0"/>
        <v>8</v>
      </c>
      <c r="E13" s="104">
        <f>'8.1'!F93</f>
        <v>0</v>
      </c>
      <c r="F13" s="50">
        <f>'8.2'!E95</f>
        <v>2</v>
      </c>
      <c r="G13" s="50">
        <f>'8.3'!E92</f>
        <v>2</v>
      </c>
      <c r="H13" s="50">
        <f>'8.4'!E81</f>
        <v>2</v>
      </c>
      <c r="I13" s="50">
        <f>'8.5'!F90</f>
        <v>2</v>
      </c>
      <c r="J13" s="50">
        <f>'8.6'!F88</f>
        <v>0</v>
      </c>
    </row>
    <row r="14" spans="1:10" ht="15" customHeight="1">
      <c r="A14" s="47" t="s">
        <v>78</v>
      </c>
      <c r="B14" s="48" t="str">
        <f t="shared" si="2"/>
        <v>6-10</v>
      </c>
      <c r="C14" s="56">
        <f t="shared" si="1"/>
        <v>66.66666666666666</v>
      </c>
      <c r="D14" s="49">
        <f t="shared" si="0"/>
        <v>8</v>
      </c>
      <c r="E14" s="104">
        <f>'8.1'!F103</f>
        <v>0</v>
      </c>
      <c r="F14" s="50">
        <f>'8.2'!E105</f>
        <v>2</v>
      </c>
      <c r="G14" s="50">
        <f>'8.3'!E102</f>
        <v>2</v>
      </c>
      <c r="H14" s="50">
        <f>'8.4'!E91</f>
        <v>2</v>
      </c>
      <c r="I14" s="50">
        <f>'8.5'!F100</f>
        <v>2</v>
      </c>
      <c r="J14" s="50">
        <f>'8.6'!F98</f>
        <v>0</v>
      </c>
    </row>
    <row r="15" spans="1:10" ht="15" customHeight="1">
      <c r="A15" s="47" t="s">
        <v>87</v>
      </c>
      <c r="B15" s="48" t="str">
        <f t="shared" si="2"/>
        <v>6-10</v>
      </c>
      <c r="C15" s="56">
        <f t="shared" si="1"/>
        <v>66.66666666666666</v>
      </c>
      <c r="D15" s="49">
        <f t="shared" si="0"/>
        <v>8</v>
      </c>
      <c r="E15" s="104">
        <f>'8.1'!F112</f>
        <v>2</v>
      </c>
      <c r="F15" s="50">
        <f>'8.2'!E114</f>
        <v>2</v>
      </c>
      <c r="G15" s="50">
        <f>'8.3'!E111</f>
        <v>2</v>
      </c>
      <c r="H15" s="50">
        <f>'8.4'!E100</f>
        <v>0</v>
      </c>
      <c r="I15" s="50">
        <f>'8.5'!F109</f>
        <v>2</v>
      </c>
      <c r="J15" s="50">
        <f>'8.6'!F107</f>
        <v>0</v>
      </c>
    </row>
    <row r="16" spans="1:10" ht="15" customHeight="1">
      <c r="A16" s="47" t="s">
        <v>21</v>
      </c>
      <c r="B16" s="48" t="str">
        <f t="shared" si="2"/>
        <v>11-14</v>
      </c>
      <c r="C16" s="56">
        <f t="shared" si="1"/>
        <v>58.333333333333336</v>
      </c>
      <c r="D16" s="49">
        <f t="shared" si="0"/>
        <v>7</v>
      </c>
      <c r="E16" s="104">
        <f>'8.1'!F43</f>
        <v>2</v>
      </c>
      <c r="F16" s="50">
        <f>'8.2'!E45</f>
        <v>1</v>
      </c>
      <c r="G16" s="50">
        <f>'8.3'!E42</f>
        <v>0</v>
      </c>
      <c r="H16" s="50">
        <f>'8.4'!E31</f>
        <v>2</v>
      </c>
      <c r="I16" s="50">
        <f>'8.5'!F40</f>
        <v>2</v>
      </c>
      <c r="J16" s="50">
        <f>'8.6'!F38</f>
        <v>0</v>
      </c>
    </row>
    <row r="17" spans="1:10" ht="15" customHeight="1">
      <c r="A17" s="47" t="s">
        <v>43</v>
      </c>
      <c r="B17" s="48" t="str">
        <f t="shared" si="2"/>
        <v>11-14</v>
      </c>
      <c r="C17" s="56">
        <f t="shared" si="1"/>
        <v>58.333333333333336</v>
      </c>
      <c r="D17" s="49">
        <f t="shared" si="0"/>
        <v>7</v>
      </c>
      <c r="E17" s="104">
        <f>'8.1'!F68</f>
        <v>2</v>
      </c>
      <c r="F17" s="50">
        <f>'8.2'!E70</f>
        <v>0</v>
      </c>
      <c r="G17" s="50">
        <f>'8.3'!E67</f>
        <v>1</v>
      </c>
      <c r="H17" s="50">
        <f>'8.4'!E56</f>
        <v>2</v>
      </c>
      <c r="I17" s="50">
        <f>'8.5'!F65</f>
        <v>2</v>
      </c>
      <c r="J17" s="50">
        <f>'8.6'!F63</f>
        <v>0</v>
      </c>
    </row>
    <row r="18" spans="1:10" ht="15" customHeight="1">
      <c r="A18" s="47" t="s">
        <v>49</v>
      </c>
      <c r="B18" s="48" t="str">
        <f t="shared" si="2"/>
        <v>11-14</v>
      </c>
      <c r="C18" s="56">
        <f t="shared" si="1"/>
        <v>58.333333333333336</v>
      </c>
      <c r="D18" s="49">
        <f t="shared" si="0"/>
        <v>7</v>
      </c>
      <c r="E18" s="104">
        <f>'8.1'!F74</f>
        <v>0</v>
      </c>
      <c r="F18" s="50">
        <f>'8.2'!E76</f>
        <v>2</v>
      </c>
      <c r="G18" s="50">
        <f>'8.3'!E73</f>
        <v>1</v>
      </c>
      <c r="H18" s="50">
        <f>'8.4'!E62</f>
        <v>2</v>
      </c>
      <c r="I18" s="50">
        <f>'8.5'!F71</f>
        <v>2</v>
      </c>
      <c r="J18" s="50">
        <f>'8.6'!F69</f>
        <v>0</v>
      </c>
    </row>
    <row r="19" spans="1:10" ht="15" customHeight="1">
      <c r="A19" s="47" t="s">
        <v>58</v>
      </c>
      <c r="B19" s="48" t="str">
        <f t="shared" si="2"/>
        <v>11-14</v>
      </c>
      <c r="C19" s="56">
        <f t="shared" si="1"/>
        <v>58.333333333333336</v>
      </c>
      <c r="D19" s="49">
        <f t="shared" si="0"/>
        <v>7</v>
      </c>
      <c r="E19" s="104">
        <f>'8.1'!F83</f>
        <v>2</v>
      </c>
      <c r="F19" s="50">
        <f>'8.2'!E85</f>
        <v>2</v>
      </c>
      <c r="G19" s="50">
        <f>'8.3'!E82</f>
        <v>1</v>
      </c>
      <c r="H19" s="50">
        <f>'8.4'!E71</f>
        <v>0</v>
      </c>
      <c r="I19" s="50">
        <f>'8.5'!F80</f>
        <v>2</v>
      </c>
      <c r="J19" s="50">
        <f>'8.6'!F78</f>
        <v>0</v>
      </c>
    </row>
    <row r="20" spans="1:10" ht="15" customHeight="1">
      <c r="A20" s="47" t="s">
        <v>52</v>
      </c>
      <c r="B20" s="48" t="str">
        <f t="shared" si="2"/>
        <v>15</v>
      </c>
      <c r="C20" s="56">
        <f t="shared" si="1"/>
        <v>52.083333333333336</v>
      </c>
      <c r="D20" s="233">
        <f t="shared" si="0"/>
        <v>6.25</v>
      </c>
      <c r="E20" s="234">
        <f>'8.1'!F77</f>
        <v>0.25</v>
      </c>
      <c r="F20" s="50">
        <f>'8.2'!E79</f>
        <v>2</v>
      </c>
      <c r="G20" s="50">
        <f>'8.3'!E76</f>
        <v>0</v>
      </c>
      <c r="H20" s="50">
        <f>'8.4'!E65</f>
        <v>2</v>
      </c>
      <c r="I20" s="50">
        <f>'8.5'!F74</f>
        <v>2</v>
      </c>
      <c r="J20" s="50">
        <f>'8.6'!F72</f>
        <v>0</v>
      </c>
    </row>
    <row r="21" spans="1:10" ht="15" customHeight="1">
      <c r="A21" s="47" t="s">
        <v>8</v>
      </c>
      <c r="B21" s="48" t="str">
        <f t="shared" si="2"/>
        <v>16-24</v>
      </c>
      <c r="C21" s="56">
        <f t="shared" si="1"/>
        <v>50</v>
      </c>
      <c r="D21" s="49">
        <f t="shared" si="0"/>
        <v>6</v>
      </c>
      <c r="E21" s="104">
        <f>'8.1'!F30</f>
        <v>1</v>
      </c>
      <c r="F21" s="50">
        <f>'8.2'!E32</f>
        <v>2</v>
      </c>
      <c r="G21" s="50">
        <f>'8.3'!E29</f>
        <v>0</v>
      </c>
      <c r="H21" s="50">
        <f>'8.4'!E18</f>
        <v>2</v>
      </c>
      <c r="I21" s="50">
        <f>'8.5'!F27</f>
        <v>1</v>
      </c>
      <c r="J21" s="50">
        <f>'8.6'!F25</f>
        <v>0</v>
      </c>
    </row>
    <row r="22" spans="1:10" ht="15" customHeight="1">
      <c r="A22" s="47" t="s">
        <v>20</v>
      </c>
      <c r="B22" s="48" t="str">
        <f t="shared" si="2"/>
        <v>16-24</v>
      </c>
      <c r="C22" s="56">
        <f t="shared" si="1"/>
        <v>50</v>
      </c>
      <c r="D22" s="49">
        <f t="shared" si="0"/>
        <v>6</v>
      </c>
      <c r="E22" s="104">
        <f>'8.1'!F42</f>
        <v>2</v>
      </c>
      <c r="F22" s="50">
        <f>'8.2'!E44</f>
        <v>0</v>
      </c>
      <c r="G22" s="50">
        <f>'8.3'!E41</f>
        <v>0</v>
      </c>
      <c r="H22" s="50">
        <f>'8.4'!E30</f>
        <v>2</v>
      </c>
      <c r="I22" s="50">
        <f>'8.5'!F39</f>
        <v>2</v>
      </c>
      <c r="J22" s="50">
        <f>'8.6'!F37</f>
        <v>0</v>
      </c>
    </row>
    <row r="23" spans="1:10" ht="15" customHeight="1">
      <c r="A23" s="47" t="s">
        <v>32</v>
      </c>
      <c r="B23" s="48" t="str">
        <f t="shared" si="2"/>
        <v>16-24</v>
      </c>
      <c r="C23" s="56">
        <f t="shared" si="1"/>
        <v>50</v>
      </c>
      <c r="D23" s="49">
        <f t="shared" si="0"/>
        <v>6</v>
      </c>
      <c r="E23" s="104">
        <f>'8.1'!F54</f>
        <v>0</v>
      </c>
      <c r="F23" s="50">
        <f>'8.2'!E56</f>
        <v>2</v>
      </c>
      <c r="G23" s="50">
        <f>'8.3'!E53</f>
        <v>2</v>
      </c>
      <c r="H23" s="50">
        <f>'8.4'!E42</f>
        <v>0</v>
      </c>
      <c r="I23" s="50">
        <f>'8.5'!F51</f>
        <v>2</v>
      </c>
      <c r="J23" s="50">
        <f>'8.6'!F49</f>
        <v>0</v>
      </c>
    </row>
    <row r="24" spans="1:10" ht="15" customHeight="1">
      <c r="A24" s="47" t="s">
        <v>92</v>
      </c>
      <c r="B24" s="48" t="str">
        <f t="shared" si="2"/>
        <v>16-24</v>
      </c>
      <c r="C24" s="56">
        <f t="shared" si="1"/>
        <v>50</v>
      </c>
      <c r="D24" s="49">
        <f t="shared" si="0"/>
        <v>6</v>
      </c>
      <c r="E24" s="104">
        <f>'8.1'!F56</f>
        <v>2</v>
      </c>
      <c r="F24" s="50">
        <f>'8.2'!E58</f>
        <v>0</v>
      </c>
      <c r="G24" s="50">
        <f>'8.3'!E55</f>
        <v>0</v>
      </c>
      <c r="H24" s="50">
        <f>'8.4'!E44</f>
        <v>2</v>
      </c>
      <c r="I24" s="50">
        <f>'8.5'!F53</f>
        <v>2</v>
      </c>
      <c r="J24" s="50">
        <f>'8.6'!F51</f>
        <v>0</v>
      </c>
    </row>
    <row r="25" spans="1:10" ht="15" customHeight="1">
      <c r="A25" s="47" t="s">
        <v>41</v>
      </c>
      <c r="B25" s="48" t="str">
        <f t="shared" si="2"/>
        <v>16-24</v>
      </c>
      <c r="C25" s="56">
        <f t="shared" si="1"/>
        <v>50</v>
      </c>
      <c r="D25" s="49">
        <f t="shared" si="0"/>
        <v>6</v>
      </c>
      <c r="E25" s="104">
        <f>'8.1'!F65</f>
        <v>0</v>
      </c>
      <c r="F25" s="50">
        <f>'8.2'!E67</f>
        <v>2</v>
      </c>
      <c r="G25" s="50">
        <f>'8.3'!E64</f>
        <v>0</v>
      </c>
      <c r="H25" s="50">
        <f>'8.4'!E53</f>
        <v>2</v>
      </c>
      <c r="I25" s="50">
        <f>'8.5'!F62</f>
        <v>2</v>
      </c>
      <c r="J25" s="50">
        <f>'8.6'!F60</f>
        <v>0</v>
      </c>
    </row>
    <row r="26" spans="1:10" ht="15" customHeight="1">
      <c r="A26" s="47" t="s">
        <v>46</v>
      </c>
      <c r="B26" s="48" t="str">
        <f t="shared" si="2"/>
        <v>16-24</v>
      </c>
      <c r="C26" s="56">
        <f t="shared" si="1"/>
        <v>50</v>
      </c>
      <c r="D26" s="49">
        <f t="shared" si="0"/>
        <v>6</v>
      </c>
      <c r="E26" s="104">
        <f>'8.1'!F71</f>
        <v>0</v>
      </c>
      <c r="F26" s="50">
        <f>'8.2'!E73</f>
        <v>2</v>
      </c>
      <c r="G26" s="50">
        <f>'8.3'!E70</f>
        <v>0</v>
      </c>
      <c r="H26" s="50">
        <f>'8.4'!E59</f>
        <v>2</v>
      </c>
      <c r="I26" s="50">
        <f>'8.5'!F68</f>
        <v>2</v>
      </c>
      <c r="J26" s="50">
        <f>'8.6'!F66</f>
        <v>0</v>
      </c>
    </row>
    <row r="27" spans="1:10" ht="15" customHeight="1">
      <c r="A27" s="47" t="s">
        <v>69</v>
      </c>
      <c r="B27" s="48" t="str">
        <f t="shared" si="2"/>
        <v>16-24</v>
      </c>
      <c r="C27" s="56">
        <f t="shared" si="1"/>
        <v>50</v>
      </c>
      <c r="D27" s="49">
        <f t="shared" si="0"/>
        <v>6</v>
      </c>
      <c r="E27" s="104">
        <f>'8.1'!F94</f>
        <v>2</v>
      </c>
      <c r="F27" s="50">
        <f>'8.2'!E96</f>
        <v>1</v>
      </c>
      <c r="G27" s="50">
        <f>'8.3'!E93</f>
        <v>1</v>
      </c>
      <c r="H27" s="50">
        <f>'8.4'!E82</f>
        <v>0</v>
      </c>
      <c r="I27" s="50">
        <f>'8.5'!F91</f>
        <v>2</v>
      </c>
      <c r="J27" s="50">
        <f>'8.6'!F89</f>
        <v>0</v>
      </c>
    </row>
    <row r="28" spans="1:10" ht="15" customHeight="1">
      <c r="A28" s="47" t="s">
        <v>74</v>
      </c>
      <c r="B28" s="48" t="str">
        <f t="shared" si="2"/>
        <v>16-24</v>
      </c>
      <c r="C28" s="56">
        <f t="shared" si="1"/>
        <v>50</v>
      </c>
      <c r="D28" s="49">
        <f t="shared" si="0"/>
        <v>6</v>
      </c>
      <c r="E28" s="104">
        <f>'8.1'!F99</f>
        <v>2</v>
      </c>
      <c r="F28" s="50">
        <f>'8.2'!E101</f>
        <v>2</v>
      </c>
      <c r="G28" s="50">
        <f>'8.3'!E98</f>
        <v>0</v>
      </c>
      <c r="H28" s="50">
        <f>'8.4'!E87</f>
        <v>0</v>
      </c>
      <c r="I28" s="50">
        <f>'8.5'!F96</f>
        <v>2</v>
      </c>
      <c r="J28" s="50">
        <f>'8.6'!F94</f>
        <v>0</v>
      </c>
    </row>
    <row r="29" spans="1:10" ht="15" customHeight="1">
      <c r="A29" s="47" t="s">
        <v>75</v>
      </c>
      <c r="B29" s="48" t="str">
        <f t="shared" si="2"/>
        <v>16-24</v>
      </c>
      <c r="C29" s="56">
        <f t="shared" si="1"/>
        <v>50</v>
      </c>
      <c r="D29" s="49">
        <f t="shared" si="0"/>
        <v>6</v>
      </c>
      <c r="E29" s="104">
        <f>'8.1'!F100</f>
        <v>1</v>
      </c>
      <c r="F29" s="50">
        <f>'8.2'!E102</f>
        <v>2</v>
      </c>
      <c r="G29" s="50">
        <f>'8.3'!E99</f>
        <v>1</v>
      </c>
      <c r="H29" s="50">
        <f>'8.4'!E88</f>
        <v>0</v>
      </c>
      <c r="I29" s="50">
        <f>'8.5'!F97</f>
        <v>2</v>
      </c>
      <c r="J29" s="50">
        <f>'8.6'!F95</f>
        <v>0</v>
      </c>
    </row>
    <row r="30" spans="1:10" ht="15" customHeight="1">
      <c r="A30" s="47" t="s">
        <v>23</v>
      </c>
      <c r="B30" s="48" t="str">
        <f t="shared" si="2"/>
        <v>25-27</v>
      </c>
      <c r="C30" s="56">
        <f t="shared" si="1"/>
        <v>41.66666666666667</v>
      </c>
      <c r="D30" s="49">
        <f t="shared" si="0"/>
        <v>5</v>
      </c>
      <c r="E30" s="104">
        <f>'8.1'!F45</f>
        <v>1</v>
      </c>
      <c r="F30" s="50">
        <f>'8.2'!E47</f>
        <v>0</v>
      </c>
      <c r="G30" s="50">
        <f>'8.3'!E44</f>
        <v>0</v>
      </c>
      <c r="H30" s="50">
        <f>'8.4'!E33</f>
        <v>2</v>
      </c>
      <c r="I30" s="50">
        <f>'8.5'!F42</f>
        <v>2</v>
      </c>
      <c r="J30" s="50">
        <f>'8.6'!F40</f>
        <v>0</v>
      </c>
    </row>
    <row r="31" spans="1:10" ht="15" customHeight="1">
      <c r="A31" s="47" t="s">
        <v>51</v>
      </c>
      <c r="B31" s="48" t="str">
        <f t="shared" si="2"/>
        <v>25-27</v>
      </c>
      <c r="C31" s="56">
        <f t="shared" si="1"/>
        <v>41.66666666666667</v>
      </c>
      <c r="D31" s="49">
        <f t="shared" si="0"/>
        <v>5</v>
      </c>
      <c r="E31" s="104">
        <f>'8.1'!F76</f>
        <v>0</v>
      </c>
      <c r="F31" s="50">
        <f>'8.2'!E78</f>
        <v>2</v>
      </c>
      <c r="G31" s="50">
        <f>'8.3'!E75</f>
        <v>1</v>
      </c>
      <c r="H31" s="50">
        <f>'8.4'!E64</f>
        <v>0</v>
      </c>
      <c r="I31" s="50">
        <f>'8.5'!F73</f>
        <v>2</v>
      </c>
      <c r="J31" s="50">
        <f>'8.6'!F71</f>
        <v>0</v>
      </c>
    </row>
    <row r="32" spans="1:10" ht="15" customHeight="1">
      <c r="A32" s="47" t="s">
        <v>83</v>
      </c>
      <c r="B32" s="48" t="str">
        <f t="shared" si="2"/>
        <v>25-27</v>
      </c>
      <c r="C32" s="56">
        <f t="shared" si="1"/>
        <v>41.66666666666667</v>
      </c>
      <c r="D32" s="49">
        <f t="shared" si="0"/>
        <v>5</v>
      </c>
      <c r="E32" s="104">
        <f>'8.1'!F108</f>
        <v>0</v>
      </c>
      <c r="F32" s="50">
        <f>'8.2'!E110</f>
        <v>1</v>
      </c>
      <c r="G32" s="50">
        <f>'8.3'!E107</f>
        <v>2</v>
      </c>
      <c r="H32" s="50">
        <f>'8.4'!E96</f>
        <v>2</v>
      </c>
      <c r="I32" s="50">
        <f>'8.5'!F105</f>
        <v>0</v>
      </c>
      <c r="J32" s="50">
        <f>'8.6'!F103</f>
        <v>0</v>
      </c>
    </row>
    <row r="33" spans="1:10" ht="15" customHeight="1">
      <c r="A33" s="47" t="s">
        <v>1</v>
      </c>
      <c r="B33" s="48" t="str">
        <f t="shared" si="2"/>
        <v>28-40</v>
      </c>
      <c r="C33" s="56">
        <f t="shared" si="1"/>
        <v>33.33333333333333</v>
      </c>
      <c r="D33" s="49">
        <f t="shared" si="0"/>
        <v>4</v>
      </c>
      <c r="E33" s="104">
        <f>'8.1'!F23</f>
        <v>2</v>
      </c>
      <c r="F33" s="50">
        <f>'8.2'!E25</f>
        <v>0</v>
      </c>
      <c r="G33" s="50">
        <f>'8.3'!E22</f>
        <v>0</v>
      </c>
      <c r="H33" s="50">
        <f>'8.4'!E11</f>
        <v>2</v>
      </c>
      <c r="I33" s="50">
        <f>'8.5'!F20</f>
        <v>0</v>
      </c>
      <c r="J33" s="50">
        <f>'8.6'!F18</f>
        <v>0</v>
      </c>
    </row>
    <row r="34" spans="1:10" ht="15" customHeight="1">
      <c r="A34" s="47" t="s">
        <v>3</v>
      </c>
      <c r="B34" s="48" t="str">
        <f t="shared" si="2"/>
        <v>28-40</v>
      </c>
      <c r="C34" s="56">
        <f t="shared" si="1"/>
        <v>33.33333333333333</v>
      </c>
      <c r="D34" s="49">
        <f t="shared" si="0"/>
        <v>4</v>
      </c>
      <c r="E34" s="104">
        <f>'8.1'!F25</f>
        <v>2</v>
      </c>
      <c r="F34" s="50">
        <f>'8.2'!E27</f>
        <v>0</v>
      </c>
      <c r="G34" s="50">
        <f>'8.3'!E24</f>
        <v>0</v>
      </c>
      <c r="H34" s="50">
        <f>'8.4'!E13</f>
        <v>0</v>
      </c>
      <c r="I34" s="50">
        <f>'8.5'!F22</f>
        <v>2</v>
      </c>
      <c r="J34" s="50">
        <f>'8.6'!F20</f>
        <v>0</v>
      </c>
    </row>
    <row r="35" spans="1:10" ht="15" customHeight="1">
      <c r="A35" s="47" t="s">
        <v>4</v>
      </c>
      <c r="B35" s="48" t="str">
        <f t="shared" si="2"/>
        <v>28-40</v>
      </c>
      <c r="C35" s="56">
        <f t="shared" si="1"/>
        <v>33.33333333333333</v>
      </c>
      <c r="D35" s="49">
        <f t="shared" si="0"/>
        <v>4</v>
      </c>
      <c r="E35" s="104">
        <f>'8.1'!F26</f>
        <v>2</v>
      </c>
      <c r="F35" s="50">
        <f>'8.2'!E28</f>
        <v>0</v>
      </c>
      <c r="G35" s="50">
        <f>'8.3'!E25</f>
        <v>0</v>
      </c>
      <c r="H35" s="50">
        <f>'8.4'!E14</f>
        <v>2</v>
      </c>
      <c r="I35" s="50">
        <f>'8.5'!F23</f>
        <v>0</v>
      </c>
      <c r="J35" s="50">
        <f>'8.6'!F21</f>
        <v>0</v>
      </c>
    </row>
    <row r="36" spans="1:10" ht="15" customHeight="1">
      <c r="A36" s="47" t="s">
        <v>14</v>
      </c>
      <c r="B36" s="48" t="str">
        <f t="shared" si="2"/>
        <v>28-40</v>
      </c>
      <c r="C36" s="56">
        <f t="shared" si="1"/>
        <v>33.33333333333333</v>
      </c>
      <c r="D36" s="49">
        <f t="shared" si="0"/>
        <v>4</v>
      </c>
      <c r="E36" s="104">
        <f>'8.1'!F36</f>
        <v>0</v>
      </c>
      <c r="F36" s="50">
        <f>'8.2'!E38</f>
        <v>0</v>
      </c>
      <c r="G36" s="50">
        <f>'8.3'!E35</f>
        <v>2</v>
      </c>
      <c r="H36" s="50">
        <f>'8.4'!E24</f>
        <v>0</v>
      </c>
      <c r="I36" s="50">
        <f>'8.5'!F33</f>
        <v>2</v>
      </c>
      <c r="J36" s="50">
        <f>'8.6'!F31</f>
        <v>0</v>
      </c>
    </row>
    <row r="37" spans="1:10" ht="15" customHeight="1">
      <c r="A37" s="47" t="s">
        <v>18</v>
      </c>
      <c r="B37" s="48" t="str">
        <f t="shared" si="2"/>
        <v>28-40</v>
      </c>
      <c r="C37" s="56">
        <f t="shared" si="1"/>
        <v>33.33333333333333</v>
      </c>
      <c r="D37" s="49">
        <f aca="true" t="shared" si="3" ref="D37:D68">SUM(E37:J37)</f>
        <v>4</v>
      </c>
      <c r="E37" s="104">
        <f>'8.1'!F40</f>
        <v>0</v>
      </c>
      <c r="F37" s="50">
        <f>'8.2'!E42</f>
        <v>2</v>
      </c>
      <c r="G37" s="50">
        <f>'8.3'!E39</f>
        <v>0</v>
      </c>
      <c r="H37" s="50">
        <f>'8.4'!E28</f>
        <v>2</v>
      </c>
      <c r="I37" s="50">
        <f>'8.5'!F37</f>
        <v>0</v>
      </c>
      <c r="J37" s="50">
        <f>'8.6'!F35</f>
        <v>0</v>
      </c>
    </row>
    <row r="38" spans="1:10" ht="15" customHeight="1">
      <c r="A38" s="47" t="s">
        <v>22</v>
      </c>
      <c r="B38" s="48" t="str">
        <f t="shared" si="2"/>
        <v>28-40</v>
      </c>
      <c r="C38" s="56">
        <f aca="true" t="shared" si="4" ref="C38:C69">D38/$D$5*100</f>
        <v>33.33333333333333</v>
      </c>
      <c r="D38" s="49">
        <f t="shared" si="3"/>
        <v>4</v>
      </c>
      <c r="E38" s="104">
        <f>'8.1'!F44</f>
        <v>2</v>
      </c>
      <c r="F38" s="50">
        <f>'8.2'!E46</f>
        <v>0</v>
      </c>
      <c r="G38" s="50">
        <f>'8.3'!E43</f>
        <v>0</v>
      </c>
      <c r="H38" s="50">
        <f>'8.4'!E32</f>
        <v>0</v>
      </c>
      <c r="I38" s="50">
        <f>'8.5'!F41</f>
        <v>2</v>
      </c>
      <c r="J38" s="50">
        <f>'8.6'!F39</f>
        <v>0</v>
      </c>
    </row>
    <row r="39" spans="1:10" ht="15" customHeight="1">
      <c r="A39" s="47" t="s">
        <v>25</v>
      </c>
      <c r="B39" s="48" t="str">
        <f t="shared" si="2"/>
        <v>28-40</v>
      </c>
      <c r="C39" s="56">
        <f t="shared" si="4"/>
        <v>33.33333333333333</v>
      </c>
      <c r="D39" s="49">
        <f t="shared" si="3"/>
        <v>4</v>
      </c>
      <c r="E39" s="104">
        <f>'8.1'!F47</f>
        <v>0</v>
      </c>
      <c r="F39" s="50">
        <f>'8.2'!E49</f>
        <v>2</v>
      </c>
      <c r="G39" s="50">
        <f>'8.3'!E46</f>
        <v>0</v>
      </c>
      <c r="H39" s="50">
        <f>'8.4'!E35</f>
        <v>2</v>
      </c>
      <c r="I39" s="50">
        <f>'8.5'!F44</f>
        <v>0</v>
      </c>
      <c r="J39" s="50">
        <f>'8.6'!F42</f>
        <v>0</v>
      </c>
    </row>
    <row r="40" spans="1:10" ht="15" customHeight="1">
      <c r="A40" s="47" t="s">
        <v>50</v>
      </c>
      <c r="B40" s="48" t="str">
        <f t="shared" si="2"/>
        <v>28-40</v>
      </c>
      <c r="C40" s="56">
        <f t="shared" si="4"/>
        <v>33.33333333333333</v>
      </c>
      <c r="D40" s="49">
        <f t="shared" si="3"/>
        <v>4</v>
      </c>
      <c r="E40" s="104">
        <f>'8.1'!F75</f>
        <v>0</v>
      </c>
      <c r="F40" s="50">
        <f>'8.2'!E77</f>
        <v>2</v>
      </c>
      <c r="G40" s="50">
        <f>'8.3'!E74</f>
        <v>0</v>
      </c>
      <c r="H40" s="50">
        <f>'8.4'!E63</f>
        <v>0</v>
      </c>
      <c r="I40" s="50">
        <f>'8.5'!F72</f>
        <v>2</v>
      </c>
      <c r="J40" s="50">
        <f>'8.6'!F70</f>
        <v>0</v>
      </c>
    </row>
    <row r="41" spans="1:10" ht="15" customHeight="1">
      <c r="A41" s="47" t="s">
        <v>53</v>
      </c>
      <c r="B41" s="48" t="str">
        <f t="shared" si="2"/>
        <v>28-40</v>
      </c>
      <c r="C41" s="56">
        <f t="shared" si="4"/>
        <v>33.33333333333333</v>
      </c>
      <c r="D41" s="49">
        <f t="shared" si="3"/>
        <v>4</v>
      </c>
      <c r="E41" s="104">
        <f>'8.1'!F78</f>
        <v>2</v>
      </c>
      <c r="F41" s="50">
        <f>'8.2'!E80</f>
        <v>0</v>
      </c>
      <c r="G41" s="50">
        <f>'8.3'!E77</f>
        <v>0</v>
      </c>
      <c r="H41" s="50">
        <f>'8.4'!E66</f>
        <v>0</v>
      </c>
      <c r="I41" s="50">
        <f>'8.5'!F75</f>
        <v>2</v>
      </c>
      <c r="J41" s="50">
        <f>'8.6'!F73</f>
        <v>0</v>
      </c>
    </row>
    <row r="42" spans="1:10" ht="15" customHeight="1">
      <c r="A42" s="47" t="s">
        <v>56</v>
      </c>
      <c r="B42" s="48" t="str">
        <f t="shared" si="2"/>
        <v>28-40</v>
      </c>
      <c r="C42" s="56">
        <f t="shared" si="4"/>
        <v>33.33333333333333</v>
      </c>
      <c r="D42" s="49">
        <f t="shared" si="3"/>
        <v>4</v>
      </c>
      <c r="E42" s="104">
        <f>'8.1'!F81</f>
        <v>0</v>
      </c>
      <c r="F42" s="50">
        <f>'8.2'!E83</f>
        <v>0</v>
      </c>
      <c r="G42" s="50">
        <f>'8.3'!E80</f>
        <v>0</v>
      </c>
      <c r="H42" s="50">
        <f>'8.4'!E69</f>
        <v>2</v>
      </c>
      <c r="I42" s="50">
        <f>'8.5'!F78</f>
        <v>2</v>
      </c>
      <c r="J42" s="50">
        <f>'8.6'!F76</f>
        <v>0</v>
      </c>
    </row>
    <row r="43" spans="1:10" ht="15" customHeight="1">
      <c r="A43" s="47" t="s">
        <v>65</v>
      </c>
      <c r="B43" s="48" t="str">
        <f t="shared" si="2"/>
        <v>28-40</v>
      </c>
      <c r="C43" s="56">
        <f t="shared" si="4"/>
        <v>33.33333333333333</v>
      </c>
      <c r="D43" s="49">
        <f t="shared" si="3"/>
        <v>4</v>
      </c>
      <c r="E43" s="104">
        <f>'8.1'!F90</f>
        <v>2</v>
      </c>
      <c r="F43" s="50">
        <f>'8.2'!E92</f>
        <v>0</v>
      </c>
      <c r="G43" s="50">
        <f>'8.3'!E89</f>
        <v>0</v>
      </c>
      <c r="H43" s="50">
        <f>'8.4'!E78</f>
        <v>0</v>
      </c>
      <c r="I43" s="50">
        <f>'8.5'!F87</f>
        <v>2</v>
      </c>
      <c r="J43" s="50">
        <f>'8.6'!F85</f>
        <v>0</v>
      </c>
    </row>
    <row r="44" spans="1:10" ht="15" customHeight="1">
      <c r="A44" s="47" t="s">
        <v>66</v>
      </c>
      <c r="B44" s="48" t="str">
        <f t="shared" si="2"/>
        <v>28-40</v>
      </c>
      <c r="C44" s="56">
        <f t="shared" si="4"/>
        <v>33.33333333333333</v>
      </c>
      <c r="D44" s="49">
        <f t="shared" si="3"/>
        <v>4</v>
      </c>
      <c r="E44" s="104">
        <f>'8.1'!F91</f>
        <v>0</v>
      </c>
      <c r="F44" s="50">
        <f>'8.2'!E93</f>
        <v>0</v>
      </c>
      <c r="G44" s="50">
        <f>'8.3'!E90</f>
        <v>2</v>
      </c>
      <c r="H44" s="50">
        <f>'8.4'!E79</f>
        <v>2</v>
      </c>
      <c r="I44" s="50">
        <f>'8.5'!F88</f>
        <v>0</v>
      </c>
      <c r="J44" s="50">
        <f>'8.6'!F86</f>
        <v>0</v>
      </c>
    </row>
    <row r="45" spans="1:10" ht="15" customHeight="1">
      <c r="A45" s="47" t="s">
        <v>72</v>
      </c>
      <c r="B45" s="48" t="str">
        <f t="shared" si="2"/>
        <v>28-40</v>
      </c>
      <c r="C45" s="56">
        <f t="shared" si="4"/>
        <v>33.33333333333333</v>
      </c>
      <c r="D45" s="49">
        <f t="shared" si="3"/>
        <v>4</v>
      </c>
      <c r="E45" s="104">
        <f>'8.1'!F97</f>
        <v>2</v>
      </c>
      <c r="F45" s="50">
        <f>'8.2'!E99</f>
        <v>0</v>
      </c>
      <c r="G45" s="50">
        <f>'8.3'!E96</f>
        <v>0</v>
      </c>
      <c r="H45" s="50">
        <f>'8.4'!E85</f>
        <v>0</v>
      </c>
      <c r="I45" s="50">
        <f>'8.5'!F94</f>
        <v>2</v>
      </c>
      <c r="J45" s="50">
        <f>'8.6'!F92</f>
        <v>0</v>
      </c>
    </row>
    <row r="46" spans="1:10" ht="15" customHeight="1">
      <c r="A46" s="47" t="s">
        <v>5</v>
      </c>
      <c r="B46" s="48" t="str">
        <f t="shared" si="2"/>
        <v>41-43</v>
      </c>
      <c r="C46" s="56">
        <f t="shared" si="4"/>
        <v>25</v>
      </c>
      <c r="D46" s="49">
        <f t="shared" si="3"/>
        <v>3</v>
      </c>
      <c r="E46" s="104">
        <f>'8.1'!F27</f>
        <v>1</v>
      </c>
      <c r="F46" s="50">
        <f>'8.2'!E29</f>
        <v>0</v>
      </c>
      <c r="G46" s="50">
        <f>'8.3'!E26</f>
        <v>0</v>
      </c>
      <c r="H46" s="50">
        <f>'8.4'!E15</f>
        <v>0</v>
      </c>
      <c r="I46" s="50">
        <f>'8.5'!F24</f>
        <v>2</v>
      </c>
      <c r="J46" s="50">
        <f>'8.6'!F22</f>
        <v>0</v>
      </c>
    </row>
    <row r="47" spans="1:10" ht="15" customHeight="1">
      <c r="A47" s="47" t="s">
        <v>16</v>
      </c>
      <c r="B47" s="48" t="str">
        <f t="shared" si="2"/>
        <v>41-43</v>
      </c>
      <c r="C47" s="56">
        <f t="shared" si="4"/>
        <v>25</v>
      </c>
      <c r="D47" s="49">
        <f t="shared" si="3"/>
        <v>3</v>
      </c>
      <c r="E47" s="104">
        <f>'8.1'!F38</f>
        <v>0</v>
      </c>
      <c r="F47" s="50">
        <f>'8.2'!E40</f>
        <v>2</v>
      </c>
      <c r="G47" s="50">
        <f>'8.3'!E37</f>
        <v>0</v>
      </c>
      <c r="H47" s="50">
        <f>'8.4'!E26</f>
        <v>0</v>
      </c>
      <c r="I47" s="50">
        <f>'8.5'!F35</f>
        <v>1</v>
      </c>
      <c r="J47" s="50">
        <f>'8.6'!F33</f>
        <v>0</v>
      </c>
    </row>
    <row r="48" spans="1:10" ht="15" customHeight="1">
      <c r="A48" s="47" t="s">
        <v>54</v>
      </c>
      <c r="B48" s="48" t="str">
        <f t="shared" si="2"/>
        <v>41-43</v>
      </c>
      <c r="C48" s="56">
        <f t="shared" si="4"/>
        <v>25</v>
      </c>
      <c r="D48" s="49">
        <f t="shared" si="3"/>
        <v>3</v>
      </c>
      <c r="E48" s="104">
        <f>'8.1'!F79</f>
        <v>1</v>
      </c>
      <c r="F48" s="50">
        <f>'8.2'!E81</f>
        <v>0</v>
      </c>
      <c r="G48" s="50">
        <f>'8.3'!E78</f>
        <v>0</v>
      </c>
      <c r="H48" s="50">
        <f>'8.4'!E67</f>
        <v>0</v>
      </c>
      <c r="I48" s="50">
        <f>'8.5'!F76</f>
        <v>2</v>
      </c>
      <c r="J48" s="50">
        <f>'8.6'!F74</f>
        <v>0</v>
      </c>
    </row>
    <row r="49" spans="1:10" ht="15" customHeight="1">
      <c r="A49" s="47" t="s">
        <v>12</v>
      </c>
      <c r="B49" s="48" t="str">
        <f t="shared" si="2"/>
        <v>44-56</v>
      </c>
      <c r="C49" s="56">
        <f t="shared" si="4"/>
        <v>16.666666666666664</v>
      </c>
      <c r="D49" s="49">
        <f t="shared" si="3"/>
        <v>2</v>
      </c>
      <c r="E49" s="104">
        <f>'8.1'!F34</f>
        <v>0</v>
      </c>
      <c r="F49" s="50">
        <f>'8.2'!E36</f>
        <v>0</v>
      </c>
      <c r="G49" s="50">
        <f>'8.3'!E33</f>
        <v>0</v>
      </c>
      <c r="H49" s="50">
        <f>'8.4'!E22</f>
        <v>0</v>
      </c>
      <c r="I49" s="50">
        <f>'8.5'!F31</f>
        <v>2</v>
      </c>
      <c r="J49" s="50">
        <f>'8.6'!F29</f>
        <v>0</v>
      </c>
    </row>
    <row r="50" spans="1:10" ht="15" customHeight="1">
      <c r="A50" s="47" t="s">
        <v>13</v>
      </c>
      <c r="B50" s="48" t="str">
        <f t="shared" si="2"/>
        <v>44-56</v>
      </c>
      <c r="C50" s="56">
        <f t="shared" si="4"/>
        <v>16.666666666666664</v>
      </c>
      <c r="D50" s="49">
        <f t="shared" si="3"/>
        <v>2</v>
      </c>
      <c r="E50" s="104">
        <f>'8.1'!F35</f>
        <v>0</v>
      </c>
      <c r="F50" s="50">
        <f>'8.2'!E37</f>
        <v>0</v>
      </c>
      <c r="G50" s="50">
        <f>'8.3'!E34</f>
        <v>0</v>
      </c>
      <c r="H50" s="50">
        <f>'8.4'!E23</f>
        <v>0</v>
      </c>
      <c r="I50" s="50">
        <f>'8.5'!F32</f>
        <v>2</v>
      </c>
      <c r="J50" s="50">
        <f>'8.6'!F30</f>
        <v>0</v>
      </c>
    </row>
    <row r="51" spans="1:10" ht="15" customHeight="1">
      <c r="A51" s="47" t="s">
        <v>15</v>
      </c>
      <c r="B51" s="48" t="str">
        <f t="shared" si="2"/>
        <v>44-56</v>
      </c>
      <c r="C51" s="56">
        <f t="shared" si="4"/>
        <v>16.666666666666664</v>
      </c>
      <c r="D51" s="49">
        <f t="shared" si="3"/>
        <v>2</v>
      </c>
      <c r="E51" s="104">
        <f>'8.1'!F37</f>
        <v>2</v>
      </c>
      <c r="F51" s="50">
        <f>'8.2'!E39</f>
        <v>0</v>
      </c>
      <c r="G51" s="50">
        <f>'8.3'!E36</f>
        <v>0</v>
      </c>
      <c r="H51" s="50">
        <f>'8.4'!E25</f>
        <v>0</v>
      </c>
      <c r="I51" s="50">
        <f>'8.5'!F34</f>
        <v>0</v>
      </c>
      <c r="J51" s="50">
        <f>'8.6'!F32</f>
        <v>0</v>
      </c>
    </row>
    <row r="52" spans="1:10" ht="15" customHeight="1">
      <c r="A52" s="47" t="s">
        <v>24</v>
      </c>
      <c r="B52" s="48" t="str">
        <f t="shared" si="2"/>
        <v>44-56</v>
      </c>
      <c r="C52" s="56">
        <f t="shared" si="4"/>
        <v>16.666666666666664</v>
      </c>
      <c r="D52" s="49">
        <f t="shared" si="3"/>
        <v>2</v>
      </c>
      <c r="E52" s="104">
        <f>'8.1'!F46</f>
        <v>2</v>
      </c>
      <c r="F52" s="50">
        <f>'8.2'!E48</f>
        <v>0</v>
      </c>
      <c r="G52" s="50">
        <f>'8.3'!E45</f>
        <v>0</v>
      </c>
      <c r="H52" s="50">
        <f>'8.4'!E34</f>
        <v>0</v>
      </c>
      <c r="I52" s="50">
        <f>'8.5'!F43</f>
        <v>0</v>
      </c>
      <c r="J52" s="50">
        <f>'8.6'!F41</f>
        <v>0</v>
      </c>
    </row>
    <row r="53" spans="1:10" ht="15" customHeight="1">
      <c r="A53" s="47" t="s">
        <v>28</v>
      </c>
      <c r="B53" s="48" t="str">
        <f t="shared" si="2"/>
        <v>44-56</v>
      </c>
      <c r="C53" s="56">
        <f t="shared" si="4"/>
        <v>16.666666666666664</v>
      </c>
      <c r="D53" s="49">
        <f t="shared" si="3"/>
        <v>2</v>
      </c>
      <c r="E53" s="104">
        <f>'8.1'!F50</f>
        <v>2</v>
      </c>
      <c r="F53" s="50">
        <f>'8.2'!E52</f>
        <v>0</v>
      </c>
      <c r="G53" s="50">
        <f>'8.3'!E49</f>
        <v>0</v>
      </c>
      <c r="H53" s="50">
        <f>'8.4'!E38</f>
        <v>0</v>
      </c>
      <c r="I53" s="50">
        <f>'8.5'!F47</f>
        <v>0</v>
      </c>
      <c r="J53" s="50">
        <f>'8.6'!F45</f>
        <v>0</v>
      </c>
    </row>
    <row r="54" spans="1:10" ht="15" customHeight="1">
      <c r="A54" s="47" t="s">
        <v>30</v>
      </c>
      <c r="B54" s="48" t="str">
        <f t="shared" si="2"/>
        <v>44-56</v>
      </c>
      <c r="C54" s="56">
        <f t="shared" si="4"/>
        <v>16.666666666666664</v>
      </c>
      <c r="D54" s="49">
        <f t="shared" si="3"/>
        <v>2</v>
      </c>
      <c r="E54" s="104">
        <f>'8.1'!F52</f>
        <v>1</v>
      </c>
      <c r="F54" s="50">
        <f>'8.2'!E54</f>
        <v>0</v>
      </c>
      <c r="G54" s="50">
        <f>'8.3'!E51</f>
        <v>0</v>
      </c>
      <c r="H54" s="50">
        <f>'8.4'!E40</f>
        <v>1</v>
      </c>
      <c r="I54" s="50">
        <f>'8.5'!F49</f>
        <v>0</v>
      </c>
      <c r="J54" s="50">
        <f>'8.6'!F47</f>
        <v>0</v>
      </c>
    </row>
    <row r="55" spans="1:10" ht="15" customHeight="1">
      <c r="A55" s="47" t="s">
        <v>35</v>
      </c>
      <c r="B55" s="48" t="str">
        <f t="shared" si="2"/>
        <v>44-56</v>
      </c>
      <c r="C55" s="56">
        <f t="shared" si="4"/>
        <v>16.666666666666664</v>
      </c>
      <c r="D55" s="49">
        <f t="shared" si="3"/>
        <v>2</v>
      </c>
      <c r="E55" s="104">
        <f>'8.1'!F58</f>
        <v>2</v>
      </c>
      <c r="F55" s="50">
        <f>'8.2'!E60</f>
        <v>0</v>
      </c>
      <c r="G55" s="50">
        <f>'8.3'!E57</f>
        <v>0</v>
      </c>
      <c r="H55" s="50">
        <f>'8.4'!E46</f>
        <v>0</v>
      </c>
      <c r="I55" s="50">
        <f>'8.5'!F55</f>
        <v>0</v>
      </c>
      <c r="J55" s="50">
        <f>'8.6'!F53</f>
        <v>0</v>
      </c>
    </row>
    <row r="56" spans="1:10" ht="15" customHeight="1">
      <c r="A56" s="47" t="s">
        <v>62</v>
      </c>
      <c r="B56" s="48" t="str">
        <f t="shared" si="2"/>
        <v>44-56</v>
      </c>
      <c r="C56" s="56">
        <f t="shared" si="4"/>
        <v>16.666666666666664</v>
      </c>
      <c r="D56" s="49">
        <f t="shared" si="3"/>
        <v>2</v>
      </c>
      <c r="E56" s="104">
        <f>'8.1'!F87</f>
        <v>0</v>
      </c>
      <c r="F56" s="50">
        <f>'8.2'!E89</f>
        <v>0</v>
      </c>
      <c r="G56" s="50">
        <f>'8.3'!E86</f>
        <v>0</v>
      </c>
      <c r="H56" s="50">
        <f>'8.4'!E75</f>
        <v>0</v>
      </c>
      <c r="I56" s="50">
        <f>'8.5'!F84</f>
        <v>2</v>
      </c>
      <c r="J56" s="50">
        <f>'8.6'!F82</f>
        <v>0</v>
      </c>
    </row>
    <row r="57" spans="1:10" ht="15" customHeight="1">
      <c r="A57" s="47" t="s">
        <v>70</v>
      </c>
      <c r="B57" s="48" t="str">
        <f t="shared" si="2"/>
        <v>44-56</v>
      </c>
      <c r="C57" s="56">
        <f t="shared" si="4"/>
        <v>16.666666666666664</v>
      </c>
      <c r="D57" s="49">
        <f t="shared" si="3"/>
        <v>2</v>
      </c>
      <c r="E57" s="104">
        <f>'8.1'!F95</f>
        <v>0</v>
      </c>
      <c r="F57" s="50">
        <f>'8.2'!E97</f>
        <v>0</v>
      </c>
      <c r="G57" s="50">
        <f>'8.3'!E94</f>
        <v>0</v>
      </c>
      <c r="H57" s="50">
        <f>'8.4'!E83</f>
        <v>2</v>
      </c>
      <c r="I57" s="50">
        <f>'8.5'!F92</f>
        <v>0</v>
      </c>
      <c r="J57" s="50">
        <f>'8.6'!F90</f>
        <v>0</v>
      </c>
    </row>
    <row r="58" spans="1:10" ht="15" customHeight="1">
      <c r="A58" s="47" t="s">
        <v>71</v>
      </c>
      <c r="B58" s="48" t="str">
        <f t="shared" si="2"/>
        <v>44-56</v>
      </c>
      <c r="C58" s="56">
        <f t="shared" si="4"/>
        <v>16.666666666666664</v>
      </c>
      <c r="D58" s="49">
        <f t="shared" si="3"/>
        <v>2</v>
      </c>
      <c r="E58" s="104">
        <f>'8.1'!F96</f>
        <v>0</v>
      </c>
      <c r="F58" s="50">
        <f>'8.2'!E98</f>
        <v>0</v>
      </c>
      <c r="G58" s="50">
        <f>'8.3'!E95</f>
        <v>0</v>
      </c>
      <c r="H58" s="50">
        <f>'8.4'!E84</f>
        <v>0</v>
      </c>
      <c r="I58" s="50">
        <f>'8.5'!F93</f>
        <v>2</v>
      </c>
      <c r="J58" s="50">
        <f>'8.6'!F91</f>
        <v>0</v>
      </c>
    </row>
    <row r="59" spans="1:10" ht="15" customHeight="1">
      <c r="A59" s="47" t="s">
        <v>73</v>
      </c>
      <c r="B59" s="48" t="str">
        <f t="shared" si="2"/>
        <v>44-56</v>
      </c>
      <c r="C59" s="56">
        <f t="shared" si="4"/>
        <v>16.666666666666664</v>
      </c>
      <c r="D59" s="49">
        <f t="shared" si="3"/>
        <v>2</v>
      </c>
      <c r="E59" s="104">
        <f>'8.1'!F98</f>
        <v>2</v>
      </c>
      <c r="F59" s="50">
        <f>'8.2'!E100</f>
        <v>0</v>
      </c>
      <c r="G59" s="50">
        <f>'8.3'!E97</f>
        <v>0</v>
      </c>
      <c r="H59" s="50">
        <f>'8.4'!E86</f>
        <v>0</v>
      </c>
      <c r="I59" s="50">
        <f>'8.5'!F95</f>
        <v>0</v>
      </c>
      <c r="J59" s="50">
        <f>'8.6'!F93</f>
        <v>0</v>
      </c>
    </row>
    <row r="60" spans="1:10" ht="15" customHeight="1">
      <c r="A60" s="47" t="s">
        <v>81</v>
      </c>
      <c r="B60" s="48" t="str">
        <f t="shared" si="2"/>
        <v>44-56</v>
      </c>
      <c r="C60" s="56">
        <f t="shared" si="4"/>
        <v>16.666666666666664</v>
      </c>
      <c r="D60" s="49">
        <f t="shared" si="3"/>
        <v>2</v>
      </c>
      <c r="E60" s="104">
        <f>'8.1'!F106</f>
        <v>2</v>
      </c>
      <c r="F60" s="50">
        <f>'8.2'!E108</f>
        <v>0</v>
      </c>
      <c r="G60" s="50">
        <f>'8.3'!E105</f>
        <v>0</v>
      </c>
      <c r="H60" s="50">
        <f>'8.4'!E94</f>
        <v>0</v>
      </c>
      <c r="I60" s="50">
        <f>'8.5'!F103</f>
        <v>0</v>
      </c>
      <c r="J60" s="50">
        <f>'8.6'!F101</f>
        <v>0</v>
      </c>
    </row>
    <row r="61" spans="1:10" ht="15" customHeight="1">
      <c r="A61" s="47" t="s">
        <v>84</v>
      </c>
      <c r="B61" s="48" t="str">
        <f t="shared" si="2"/>
        <v>44-56</v>
      </c>
      <c r="C61" s="56">
        <f t="shared" si="4"/>
        <v>16.666666666666664</v>
      </c>
      <c r="D61" s="49">
        <f t="shared" si="3"/>
        <v>2</v>
      </c>
      <c r="E61" s="104">
        <f>'8.1'!F109</f>
        <v>0</v>
      </c>
      <c r="F61" s="50">
        <f>'8.2'!E111</f>
        <v>0</v>
      </c>
      <c r="G61" s="50">
        <f>'8.3'!E108</f>
        <v>0</v>
      </c>
      <c r="H61" s="50">
        <f>'8.4'!E97</f>
        <v>0</v>
      </c>
      <c r="I61" s="50">
        <f>'8.5'!F106</f>
        <v>2</v>
      </c>
      <c r="J61" s="50">
        <f>'8.6'!F104</f>
        <v>0</v>
      </c>
    </row>
    <row r="62" spans="1:10" ht="15" customHeight="1">
      <c r="A62" s="47" t="s">
        <v>7</v>
      </c>
      <c r="B62" s="48" t="str">
        <f t="shared" si="2"/>
        <v>57-70</v>
      </c>
      <c r="C62" s="56">
        <f t="shared" si="4"/>
        <v>8.333333333333332</v>
      </c>
      <c r="D62" s="49">
        <f t="shared" si="3"/>
        <v>1</v>
      </c>
      <c r="E62" s="104">
        <f>'8.1'!F29</f>
        <v>0</v>
      </c>
      <c r="F62" s="50">
        <f>'8.2'!E31</f>
        <v>1</v>
      </c>
      <c r="G62" s="50">
        <f>'8.3'!E28</f>
        <v>0</v>
      </c>
      <c r="H62" s="50">
        <f>'8.4'!E17</f>
        <v>0</v>
      </c>
      <c r="I62" s="50">
        <f>'8.5'!F26</f>
        <v>0</v>
      </c>
      <c r="J62" s="50">
        <f>'8.6'!F24</f>
        <v>0</v>
      </c>
    </row>
    <row r="63" spans="1:10" ht="15" customHeight="1">
      <c r="A63" s="47" t="s">
        <v>9</v>
      </c>
      <c r="B63" s="48" t="str">
        <f t="shared" si="2"/>
        <v>57-70</v>
      </c>
      <c r="C63" s="56">
        <f t="shared" si="4"/>
        <v>8.333333333333332</v>
      </c>
      <c r="D63" s="49">
        <f t="shared" si="3"/>
        <v>1</v>
      </c>
      <c r="E63" s="104">
        <f>'8.1'!F31</f>
        <v>1</v>
      </c>
      <c r="F63" s="50">
        <f>'8.2'!E33</f>
        <v>0</v>
      </c>
      <c r="G63" s="50">
        <f>'8.3'!E30</f>
        <v>0</v>
      </c>
      <c r="H63" s="50">
        <f>'8.4'!E19</f>
        <v>0</v>
      </c>
      <c r="I63" s="50">
        <f>'8.5'!F28</f>
        <v>0</v>
      </c>
      <c r="J63" s="50">
        <f>'8.6'!F26</f>
        <v>0</v>
      </c>
    </row>
    <row r="64" spans="1:10" ht="15" customHeight="1">
      <c r="A64" s="47" t="s">
        <v>17</v>
      </c>
      <c r="B64" s="48" t="str">
        <f t="shared" si="2"/>
        <v>57-70</v>
      </c>
      <c r="C64" s="56">
        <f t="shared" si="4"/>
        <v>8.333333333333332</v>
      </c>
      <c r="D64" s="49">
        <f t="shared" si="3"/>
        <v>1</v>
      </c>
      <c r="E64" s="104">
        <f>'8.1'!F39</f>
        <v>0</v>
      </c>
      <c r="F64" s="50">
        <f>'8.2'!E41</f>
        <v>0</v>
      </c>
      <c r="G64" s="50">
        <f>'8.3'!E38</f>
        <v>0</v>
      </c>
      <c r="H64" s="50">
        <f>'8.4'!E27</f>
        <v>0</v>
      </c>
      <c r="I64" s="50">
        <f>'8.5'!F36</f>
        <v>1</v>
      </c>
      <c r="J64" s="50">
        <f>'8.6'!F34</f>
        <v>0</v>
      </c>
    </row>
    <row r="65" spans="1:10" ht="15" customHeight="1">
      <c r="A65" s="47" t="s">
        <v>29</v>
      </c>
      <c r="B65" s="48" t="str">
        <f t="shared" si="2"/>
        <v>57-70</v>
      </c>
      <c r="C65" s="56">
        <f t="shared" si="4"/>
        <v>8.333333333333332</v>
      </c>
      <c r="D65" s="49">
        <f t="shared" si="3"/>
        <v>1</v>
      </c>
      <c r="E65" s="104">
        <f>'8.1'!F51</f>
        <v>0</v>
      </c>
      <c r="F65" s="50">
        <f>'8.2'!E53</f>
        <v>1</v>
      </c>
      <c r="G65" s="50">
        <f>'8.3'!E50</f>
        <v>0</v>
      </c>
      <c r="H65" s="50">
        <f>'8.4'!E39</f>
        <v>0</v>
      </c>
      <c r="I65" s="50">
        <f>'8.5'!F48</f>
        <v>0</v>
      </c>
      <c r="J65" s="50">
        <f>'8.6'!F46</f>
        <v>0</v>
      </c>
    </row>
    <row r="66" spans="1:10" ht="15" customHeight="1">
      <c r="A66" s="47" t="s">
        <v>36</v>
      </c>
      <c r="B66" s="48" t="str">
        <f t="shared" si="2"/>
        <v>57-70</v>
      </c>
      <c r="C66" s="56">
        <f t="shared" si="4"/>
        <v>8.333333333333332</v>
      </c>
      <c r="D66" s="49">
        <f t="shared" si="3"/>
        <v>1</v>
      </c>
      <c r="E66" s="104">
        <f>'8.1'!F59</f>
        <v>0</v>
      </c>
      <c r="F66" s="50">
        <f>'8.2'!E61</f>
        <v>1</v>
      </c>
      <c r="G66" s="50">
        <f>'8.3'!E58</f>
        <v>0</v>
      </c>
      <c r="H66" s="50">
        <f>'8.4'!E47</f>
        <v>0</v>
      </c>
      <c r="I66" s="50">
        <f>'8.5'!F56</f>
        <v>0</v>
      </c>
      <c r="J66" s="50">
        <f>'8.6'!F54</f>
        <v>0</v>
      </c>
    </row>
    <row r="67" spans="1:10" ht="15" customHeight="1">
      <c r="A67" s="47" t="s">
        <v>37</v>
      </c>
      <c r="B67" s="48" t="str">
        <f t="shared" si="2"/>
        <v>57-70</v>
      </c>
      <c r="C67" s="56">
        <f t="shared" si="4"/>
        <v>8.333333333333332</v>
      </c>
      <c r="D67" s="49">
        <f t="shared" si="3"/>
        <v>1</v>
      </c>
      <c r="E67" s="104">
        <f>'8.1'!F60</f>
        <v>1</v>
      </c>
      <c r="F67" s="50">
        <f>'8.2'!E62</f>
        <v>0</v>
      </c>
      <c r="G67" s="50">
        <f>'8.3'!E59</f>
        <v>0</v>
      </c>
      <c r="H67" s="50">
        <f>'8.4'!E48</f>
        <v>0</v>
      </c>
      <c r="I67" s="50">
        <f>'8.5'!F57</f>
        <v>0</v>
      </c>
      <c r="J67" s="50">
        <f>'8.6'!F55</f>
        <v>0</v>
      </c>
    </row>
    <row r="68" spans="1:10" ht="15" customHeight="1">
      <c r="A68" s="47" t="s">
        <v>629</v>
      </c>
      <c r="B68" s="48" t="str">
        <f t="shared" si="2"/>
        <v>57-70</v>
      </c>
      <c r="C68" s="56">
        <f t="shared" si="4"/>
        <v>8.333333333333332</v>
      </c>
      <c r="D68" s="49">
        <f t="shared" si="3"/>
        <v>1</v>
      </c>
      <c r="E68" s="104">
        <f>'8.1'!F61</f>
        <v>1</v>
      </c>
      <c r="F68" s="50">
        <f>'8.2'!E63</f>
        <v>0</v>
      </c>
      <c r="G68" s="50">
        <f>'8.3'!E60</f>
        <v>0</v>
      </c>
      <c r="H68" s="50">
        <f>'8.4'!E49</f>
        <v>0</v>
      </c>
      <c r="I68" s="50">
        <f>'8.5'!F58</f>
        <v>0</v>
      </c>
      <c r="J68" s="50">
        <f>'8.6'!F56</f>
        <v>0</v>
      </c>
    </row>
    <row r="69" spans="1:10" ht="15" customHeight="1">
      <c r="A69" s="47" t="s">
        <v>48</v>
      </c>
      <c r="B69" s="48" t="str">
        <f t="shared" si="2"/>
        <v>57-70</v>
      </c>
      <c r="C69" s="56">
        <f t="shared" si="4"/>
        <v>8.333333333333332</v>
      </c>
      <c r="D69" s="49">
        <f aca="true" t="shared" si="5" ref="D69:D90">SUM(E69:J69)</f>
        <v>1</v>
      </c>
      <c r="E69" s="104">
        <f>'8.1'!F73</f>
        <v>1</v>
      </c>
      <c r="F69" s="50">
        <f>'8.2'!E75</f>
        <v>0</v>
      </c>
      <c r="G69" s="50">
        <f>'8.3'!E72</f>
        <v>0</v>
      </c>
      <c r="H69" s="50">
        <f>'8.4'!E61</f>
        <v>0</v>
      </c>
      <c r="I69" s="50">
        <f>'8.5'!F70</f>
        <v>0</v>
      </c>
      <c r="J69" s="50">
        <f>'8.6'!F68</f>
        <v>0</v>
      </c>
    </row>
    <row r="70" spans="1:10" ht="15" customHeight="1">
      <c r="A70" s="47" t="s">
        <v>61</v>
      </c>
      <c r="B70" s="48" t="str">
        <f t="shared" si="2"/>
        <v>57-70</v>
      </c>
      <c r="C70" s="56">
        <f aca="true" t="shared" si="6" ref="C70:C90">D70/$D$5*100</f>
        <v>8.333333333333332</v>
      </c>
      <c r="D70" s="49">
        <f t="shared" si="5"/>
        <v>1</v>
      </c>
      <c r="E70" s="104">
        <f>'8.1'!F86</f>
        <v>1</v>
      </c>
      <c r="F70" s="50">
        <f>'8.2'!E88</f>
        <v>0</v>
      </c>
      <c r="G70" s="50">
        <f>'8.3'!E85</f>
        <v>0</v>
      </c>
      <c r="H70" s="50">
        <f>'8.4'!E74</f>
        <v>0</v>
      </c>
      <c r="I70" s="50">
        <f>'8.5'!F83</f>
        <v>0</v>
      </c>
      <c r="J70" s="50">
        <f>'8.6'!F81</f>
        <v>0</v>
      </c>
    </row>
    <row r="71" spans="1:10" ht="15" customHeight="1">
      <c r="A71" s="47" t="s">
        <v>64</v>
      </c>
      <c r="B71" s="48" t="str">
        <f aca="true" t="shared" si="7" ref="B71:B90">RANK(C71,$C$6:$C$90)&amp;IF(COUNTIF($C$6:$C$90,C71)&gt;1,"-"&amp;RANK(C71,$C$6:$C$90)+COUNTIF($C$6:$C$90,C71)-1,"")</f>
        <v>57-70</v>
      </c>
      <c r="C71" s="56">
        <f t="shared" si="6"/>
        <v>8.333333333333332</v>
      </c>
      <c r="D71" s="49">
        <f t="shared" si="5"/>
        <v>1</v>
      </c>
      <c r="E71" s="104">
        <f>'8.1'!F89</f>
        <v>1</v>
      </c>
      <c r="F71" s="50">
        <f>'8.2'!E91</f>
        <v>0</v>
      </c>
      <c r="G71" s="50">
        <f>'8.3'!E88</f>
        <v>0</v>
      </c>
      <c r="H71" s="50">
        <f>'8.4'!E77</f>
        <v>0</v>
      </c>
      <c r="I71" s="50">
        <f>'8.5'!F86</f>
        <v>0</v>
      </c>
      <c r="J71" s="50">
        <f>'8.6'!F84</f>
        <v>0</v>
      </c>
    </row>
    <row r="72" spans="1:10" ht="15" customHeight="1">
      <c r="A72" s="47" t="s">
        <v>77</v>
      </c>
      <c r="B72" s="48" t="str">
        <f t="shared" si="7"/>
        <v>57-70</v>
      </c>
      <c r="C72" s="56">
        <f t="shared" si="6"/>
        <v>8.333333333333332</v>
      </c>
      <c r="D72" s="49">
        <f t="shared" si="5"/>
        <v>1</v>
      </c>
      <c r="E72" s="104">
        <f>'8.1'!F102</f>
        <v>1</v>
      </c>
      <c r="F72" s="50">
        <f>'8.2'!E104</f>
        <v>0</v>
      </c>
      <c r="G72" s="50">
        <f>'8.3'!E101</f>
        <v>0</v>
      </c>
      <c r="H72" s="50">
        <f>'8.4'!E90</f>
        <v>0</v>
      </c>
      <c r="I72" s="50">
        <f>'8.5'!F99</f>
        <v>0</v>
      </c>
      <c r="J72" s="50">
        <f>'8.6'!F97</f>
        <v>0</v>
      </c>
    </row>
    <row r="73" spans="1:10" ht="15" customHeight="1">
      <c r="A73" s="47" t="s">
        <v>82</v>
      </c>
      <c r="B73" s="48" t="str">
        <f t="shared" si="7"/>
        <v>57-70</v>
      </c>
      <c r="C73" s="56">
        <f t="shared" si="6"/>
        <v>8.333333333333332</v>
      </c>
      <c r="D73" s="49">
        <f t="shared" si="5"/>
        <v>1</v>
      </c>
      <c r="E73" s="104">
        <f>'8.1'!F107</f>
        <v>1</v>
      </c>
      <c r="F73" s="50">
        <f>'8.2'!E109</f>
        <v>0</v>
      </c>
      <c r="G73" s="50">
        <f>'8.3'!E106</f>
        <v>0</v>
      </c>
      <c r="H73" s="50">
        <f>'8.4'!E95</f>
        <v>0</v>
      </c>
      <c r="I73" s="50">
        <f>'8.5'!F104</f>
        <v>0</v>
      </c>
      <c r="J73" s="50">
        <f>'8.6'!F102</f>
        <v>0</v>
      </c>
    </row>
    <row r="74" spans="1:10" ht="15" customHeight="1">
      <c r="A74" s="47" t="s">
        <v>86</v>
      </c>
      <c r="B74" s="48" t="str">
        <f t="shared" si="7"/>
        <v>57-70</v>
      </c>
      <c r="C74" s="56">
        <f t="shared" si="6"/>
        <v>8.333333333333332</v>
      </c>
      <c r="D74" s="49">
        <f t="shared" si="5"/>
        <v>1</v>
      </c>
      <c r="E74" s="104">
        <f>'8.1'!F111</f>
        <v>0</v>
      </c>
      <c r="F74" s="50">
        <f>'8.2'!E113</f>
        <v>0</v>
      </c>
      <c r="G74" s="50">
        <f>'8.3'!E110</f>
        <v>0</v>
      </c>
      <c r="H74" s="50">
        <f>'8.4'!E99</f>
        <v>0</v>
      </c>
      <c r="I74" s="50">
        <f>'8.5'!F108</f>
        <v>1</v>
      </c>
      <c r="J74" s="50">
        <f>'8.6'!F106</f>
        <v>0</v>
      </c>
    </row>
    <row r="75" spans="1:10" ht="15" customHeight="1">
      <c r="A75" s="47" t="s">
        <v>88</v>
      </c>
      <c r="B75" s="48" t="str">
        <f t="shared" si="7"/>
        <v>57-70</v>
      </c>
      <c r="C75" s="56">
        <f t="shared" si="6"/>
        <v>8.333333333333332</v>
      </c>
      <c r="D75" s="49">
        <f t="shared" si="5"/>
        <v>1</v>
      </c>
      <c r="E75" s="104">
        <f>'8.1'!F113</f>
        <v>1</v>
      </c>
      <c r="F75" s="50">
        <f>'8.2'!E115</f>
        <v>0</v>
      </c>
      <c r="G75" s="50">
        <f>'8.3'!E112</f>
        <v>0</v>
      </c>
      <c r="H75" s="50">
        <f>'8.4'!E101</f>
        <v>0</v>
      </c>
      <c r="I75" s="50">
        <f>'8.5'!F110</f>
        <v>0</v>
      </c>
      <c r="J75" s="50">
        <f>'8.6'!F108</f>
        <v>0</v>
      </c>
    </row>
    <row r="76" spans="1:10" ht="15" customHeight="1">
      <c r="A76" s="47" t="s">
        <v>11</v>
      </c>
      <c r="B76" s="48" t="str">
        <f t="shared" si="7"/>
        <v>71-72</v>
      </c>
      <c r="C76" s="56">
        <f t="shared" si="6"/>
        <v>4.166666666666666</v>
      </c>
      <c r="D76" s="49">
        <f t="shared" si="5"/>
        <v>0.5</v>
      </c>
      <c r="E76" s="104">
        <f>'8.1'!F33</f>
        <v>0.5</v>
      </c>
      <c r="F76" s="50">
        <f>'8.2'!E35</f>
        <v>0</v>
      </c>
      <c r="G76" s="50">
        <f>'8.3'!E32</f>
        <v>0</v>
      </c>
      <c r="H76" s="50">
        <f>'8.4'!E21</f>
        <v>0</v>
      </c>
      <c r="I76" s="50">
        <f>'8.5'!F30</f>
        <v>0</v>
      </c>
      <c r="J76" s="50">
        <f>'8.6'!F28</f>
        <v>0</v>
      </c>
    </row>
    <row r="77" spans="1:10" ht="15" customHeight="1">
      <c r="A77" s="47" t="s">
        <v>76</v>
      </c>
      <c r="B77" s="48" t="str">
        <f t="shared" si="7"/>
        <v>71-72</v>
      </c>
      <c r="C77" s="56">
        <f t="shared" si="6"/>
        <v>4.166666666666666</v>
      </c>
      <c r="D77" s="49">
        <f t="shared" si="5"/>
        <v>0.5</v>
      </c>
      <c r="E77" s="104">
        <f>'8.1'!F101</f>
        <v>0.5</v>
      </c>
      <c r="F77" s="50">
        <f>'8.2'!E103</f>
        <v>0</v>
      </c>
      <c r="G77" s="50">
        <f>'8.3'!E100</f>
        <v>0</v>
      </c>
      <c r="H77" s="50">
        <f>'8.4'!E89</f>
        <v>0</v>
      </c>
      <c r="I77" s="50">
        <f>'8.5'!F98</f>
        <v>0</v>
      </c>
      <c r="J77" s="50">
        <f>'8.6'!F96</f>
        <v>0</v>
      </c>
    </row>
    <row r="78" spans="1:10" ht="15" customHeight="1">
      <c r="A78" s="47" t="s">
        <v>2</v>
      </c>
      <c r="B78" s="48" t="str">
        <f t="shared" si="7"/>
        <v>73-85</v>
      </c>
      <c r="C78" s="56">
        <f t="shared" si="6"/>
        <v>0</v>
      </c>
      <c r="D78" s="49">
        <f t="shared" si="5"/>
        <v>0</v>
      </c>
      <c r="E78" s="104">
        <f>'8.1'!F24</f>
        <v>0</v>
      </c>
      <c r="F78" s="50">
        <f>'8.2'!E26</f>
        <v>0</v>
      </c>
      <c r="G78" s="50">
        <f>'8.3'!E23</f>
        <v>0</v>
      </c>
      <c r="H78" s="50">
        <f>'8.4'!E12</f>
        <v>0</v>
      </c>
      <c r="I78" s="50">
        <f>'8.5'!F21</f>
        <v>0</v>
      </c>
      <c r="J78" s="50">
        <f>'8.6'!F19</f>
        <v>0</v>
      </c>
    </row>
    <row r="79" spans="1:10" ht="15" customHeight="1">
      <c r="A79" s="47" t="s">
        <v>6</v>
      </c>
      <c r="B79" s="48" t="str">
        <f t="shared" si="7"/>
        <v>73-85</v>
      </c>
      <c r="C79" s="56">
        <f t="shared" si="6"/>
        <v>0</v>
      </c>
      <c r="D79" s="49">
        <f t="shared" si="5"/>
        <v>0</v>
      </c>
      <c r="E79" s="104">
        <f>'8.1'!F28</f>
        <v>0</v>
      </c>
      <c r="F79" s="50">
        <f>'8.2'!E30</f>
        <v>0</v>
      </c>
      <c r="G79" s="50">
        <f>'8.3'!E27</f>
        <v>0</v>
      </c>
      <c r="H79" s="50">
        <f>'8.4'!E16</f>
        <v>0</v>
      </c>
      <c r="I79" s="50">
        <f>'8.5'!F25</f>
        <v>0</v>
      </c>
      <c r="J79" s="50">
        <f>'8.6'!F23</f>
        <v>0</v>
      </c>
    </row>
    <row r="80" spans="1:10" ht="15" customHeight="1">
      <c r="A80" s="47" t="s">
        <v>33</v>
      </c>
      <c r="B80" s="48" t="str">
        <f t="shared" si="7"/>
        <v>73-85</v>
      </c>
      <c r="C80" s="56">
        <f t="shared" si="6"/>
        <v>0</v>
      </c>
      <c r="D80" s="49">
        <f t="shared" si="5"/>
        <v>0</v>
      </c>
      <c r="E80" s="104">
        <f>'8.1'!F55</f>
        <v>0</v>
      </c>
      <c r="F80" s="50">
        <f>'8.2'!E57</f>
        <v>0</v>
      </c>
      <c r="G80" s="50">
        <f>'8.3'!E54</f>
        <v>0</v>
      </c>
      <c r="H80" s="50">
        <f>'8.4'!E43</f>
        <v>0</v>
      </c>
      <c r="I80" s="50">
        <f>'8.5'!F52</f>
        <v>0</v>
      </c>
      <c r="J80" s="50">
        <f>'8.6'!F50</f>
        <v>0</v>
      </c>
    </row>
    <row r="81" spans="1:10" ht="15" customHeight="1">
      <c r="A81" s="47" t="s">
        <v>39</v>
      </c>
      <c r="B81" s="48" t="str">
        <f t="shared" si="7"/>
        <v>73-85</v>
      </c>
      <c r="C81" s="56">
        <f t="shared" si="6"/>
        <v>0</v>
      </c>
      <c r="D81" s="49">
        <f t="shared" si="5"/>
        <v>0</v>
      </c>
      <c r="E81" s="104">
        <f>'8.1'!F63</f>
        <v>0</v>
      </c>
      <c r="F81" s="50">
        <f>'8.2'!E65</f>
        <v>0</v>
      </c>
      <c r="G81" s="50">
        <f>'8.3'!E62</f>
        <v>0</v>
      </c>
      <c r="H81" s="50">
        <f>'8.4'!E51</f>
        <v>0</v>
      </c>
      <c r="I81" s="50">
        <f>'8.5'!F60</f>
        <v>0</v>
      </c>
      <c r="J81" s="50">
        <f>'8.6'!F58</f>
        <v>0</v>
      </c>
    </row>
    <row r="82" spans="1:10" ht="15" customHeight="1">
      <c r="A82" s="47" t="s">
        <v>40</v>
      </c>
      <c r="B82" s="48" t="str">
        <f t="shared" si="7"/>
        <v>73-85</v>
      </c>
      <c r="C82" s="56">
        <f t="shared" si="6"/>
        <v>0</v>
      </c>
      <c r="D82" s="49">
        <f t="shared" si="5"/>
        <v>0</v>
      </c>
      <c r="E82" s="104">
        <f>'8.1'!F64</f>
        <v>0</v>
      </c>
      <c r="F82" s="50">
        <f>'8.2'!E66</f>
        <v>0</v>
      </c>
      <c r="G82" s="50">
        <f>'8.3'!E63</f>
        <v>0</v>
      </c>
      <c r="H82" s="50">
        <f>'8.4'!E52</f>
        <v>0</v>
      </c>
      <c r="I82" s="50">
        <f>'8.5'!F61</f>
        <v>0</v>
      </c>
      <c r="J82" s="50">
        <f>'8.6'!F59</f>
        <v>0</v>
      </c>
    </row>
    <row r="83" spans="1:10" ht="15" customHeight="1">
      <c r="A83" s="47" t="s">
        <v>42</v>
      </c>
      <c r="B83" s="48" t="str">
        <f t="shared" si="7"/>
        <v>73-85</v>
      </c>
      <c r="C83" s="56">
        <f t="shared" si="6"/>
        <v>0</v>
      </c>
      <c r="D83" s="49">
        <f t="shared" si="5"/>
        <v>0</v>
      </c>
      <c r="E83" s="104">
        <f>'8.1'!F66</f>
        <v>0</v>
      </c>
      <c r="F83" s="50">
        <f>'8.2'!E68</f>
        <v>0</v>
      </c>
      <c r="G83" s="50">
        <f>'8.3'!E65</f>
        <v>0</v>
      </c>
      <c r="H83" s="50">
        <f>'8.4'!E54</f>
        <v>0</v>
      </c>
      <c r="I83" s="50">
        <f>'8.5'!F63</f>
        <v>0</v>
      </c>
      <c r="J83" s="50">
        <f>'8.6'!F61</f>
        <v>0</v>
      </c>
    </row>
    <row r="84" spans="1:10" ht="15" customHeight="1">
      <c r="A84" s="47" t="s">
        <v>90</v>
      </c>
      <c r="B84" s="48" t="str">
        <f t="shared" si="7"/>
        <v>73-85</v>
      </c>
      <c r="C84" s="56">
        <f t="shared" si="6"/>
        <v>0</v>
      </c>
      <c r="D84" s="49">
        <f t="shared" si="5"/>
        <v>0</v>
      </c>
      <c r="E84" s="104">
        <f>'8.1'!F67</f>
        <v>0</v>
      </c>
      <c r="F84" s="50">
        <f>'8.2'!E69</f>
        <v>0</v>
      </c>
      <c r="G84" s="50">
        <f>'8.3'!E66</f>
        <v>0</v>
      </c>
      <c r="H84" s="50">
        <f>'8.4'!E55</f>
        <v>0</v>
      </c>
      <c r="I84" s="50">
        <f>'8.5'!F64</f>
        <v>0</v>
      </c>
      <c r="J84" s="50">
        <f>'8.6'!F62</f>
        <v>0</v>
      </c>
    </row>
    <row r="85" spans="1:10" ht="15" customHeight="1">
      <c r="A85" s="47" t="s">
        <v>47</v>
      </c>
      <c r="B85" s="48" t="str">
        <f t="shared" si="7"/>
        <v>73-85</v>
      </c>
      <c r="C85" s="56">
        <f t="shared" si="6"/>
        <v>0</v>
      </c>
      <c r="D85" s="49">
        <f t="shared" si="5"/>
        <v>0</v>
      </c>
      <c r="E85" s="104">
        <f>'8.1'!F72</f>
        <v>0</v>
      </c>
      <c r="F85" s="50">
        <f>'8.2'!E74</f>
        <v>0</v>
      </c>
      <c r="G85" s="50">
        <f>'8.3'!E71</f>
        <v>0</v>
      </c>
      <c r="H85" s="50">
        <f>'8.4'!E60</f>
        <v>0</v>
      </c>
      <c r="I85" s="50">
        <f>'8.5'!F69</f>
        <v>0</v>
      </c>
      <c r="J85" s="50">
        <f>'8.6'!F67</f>
        <v>0</v>
      </c>
    </row>
    <row r="86" spans="1:10" ht="15" customHeight="1">
      <c r="A86" s="47" t="s">
        <v>57</v>
      </c>
      <c r="B86" s="48" t="str">
        <f t="shared" si="7"/>
        <v>73-85</v>
      </c>
      <c r="C86" s="56">
        <f t="shared" si="6"/>
        <v>0</v>
      </c>
      <c r="D86" s="49">
        <f t="shared" si="5"/>
        <v>0</v>
      </c>
      <c r="E86" s="104">
        <f>'8.1'!F82</f>
        <v>0</v>
      </c>
      <c r="F86" s="50">
        <f>'8.2'!E84</f>
        <v>0</v>
      </c>
      <c r="G86" s="50">
        <f>'8.3'!E81</f>
        <v>0</v>
      </c>
      <c r="H86" s="50">
        <f>'8.4'!E70</f>
        <v>0</v>
      </c>
      <c r="I86" s="50">
        <f>'8.5'!F79</f>
        <v>0</v>
      </c>
      <c r="J86" s="50">
        <f>'8.6'!F77</f>
        <v>0</v>
      </c>
    </row>
    <row r="87" spans="1:10" ht="15" customHeight="1">
      <c r="A87" s="47" t="s">
        <v>63</v>
      </c>
      <c r="B87" s="48" t="str">
        <f t="shared" si="7"/>
        <v>73-85</v>
      </c>
      <c r="C87" s="56">
        <f t="shared" si="6"/>
        <v>0</v>
      </c>
      <c r="D87" s="49">
        <f t="shared" si="5"/>
        <v>0</v>
      </c>
      <c r="E87" s="104">
        <f>'8.1'!F88</f>
        <v>0</v>
      </c>
      <c r="F87" s="50">
        <f>'8.2'!E90</f>
        <v>0</v>
      </c>
      <c r="G87" s="50">
        <f>'8.3'!E87</f>
        <v>0</v>
      </c>
      <c r="H87" s="50">
        <f>'8.4'!E76</f>
        <v>0</v>
      </c>
      <c r="I87" s="50">
        <f>'8.5'!F85</f>
        <v>0</v>
      </c>
      <c r="J87" s="50">
        <f>'8.6'!F83</f>
        <v>0</v>
      </c>
    </row>
    <row r="88" spans="1:10" ht="15" customHeight="1">
      <c r="A88" s="47" t="s">
        <v>79</v>
      </c>
      <c r="B88" s="48" t="str">
        <f t="shared" si="7"/>
        <v>73-85</v>
      </c>
      <c r="C88" s="56">
        <f t="shared" si="6"/>
        <v>0</v>
      </c>
      <c r="D88" s="49">
        <f t="shared" si="5"/>
        <v>0</v>
      </c>
      <c r="E88" s="104">
        <f>'8.1'!F104</f>
        <v>0</v>
      </c>
      <c r="F88" s="50">
        <f>'8.2'!E106</f>
        <v>0</v>
      </c>
      <c r="G88" s="50">
        <f>'8.3'!E103</f>
        <v>0</v>
      </c>
      <c r="H88" s="50">
        <f>'8.4'!E92</f>
        <v>0</v>
      </c>
      <c r="I88" s="50">
        <f>'8.5'!F101</f>
        <v>0</v>
      </c>
      <c r="J88" s="50">
        <f>'8.6'!F99</f>
        <v>0</v>
      </c>
    </row>
    <row r="89" spans="1:10" ht="15" customHeight="1">
      <c r="A89" s="47" t="s">
        <v>85</v>
      </c>
      <c r="B89" s="48" t="str">
        <f t="shared" si="7"/>
        <v>73-85</v>
      </c>
      <c r="C89" s="56">
        <f t="shared" si="6"/>
        <v>0</v>
      </c>
      <c r="D89" s="49">
        <f t="shared" si="5"/>
        <v>0</v>
      </c>
      <c r="E89" s="104">
        <f>'8.1'!F110</f>
        <v>0</v>
      </c>
      <c r="F89" s="50">
        <f>'8.2'!E112</f>
        <v>0</v>
      </c>
      <c r="G89" s="50">
        <f>'8.3'!E109</f>
        <v>0</v>
      </c>
      <c r="H89" s="50">
        <f>'8.4'!E98</f>
        <v>0</v>
      </c>
      <c r="I89" s="50">
        <f>'8.5'!F107</f>
        <v>0</v>
      </c>
      <c r="J89" s="50">
        <f>'8.6'!F105</f>
        <v>0</v>
      </c>
    </row>
    <row r="90" spans="1:10" ht="15" customHeight="1">
      <c r="A90" s="47" t="s">
        <v>89</v>
      </c>
      <c r="B90" s="48" t="str">
        <f t="shared" si="7"/>
        <v>73-85</v>
      </c>
      <c r="C90" s="56">
        <f t="shared" si="6"/>
        <v>0</v>
      </c>
      <c r="D90" s="49">
        <f t="shared" si="5"/>
        <v>0</v>
      </c>
      <c r="E90" s="104">
        <f>'8.1'!F114</f>
        <v>0</v>
      </c>
      <c r="F90" s="50">
        <f>'8.2'!E116</f>
        <v>0</v>
      </c>
      <c r="G90" s="50">
        <f>'8.3'!E113</f>
        <v>0</v>
      </c>
      <c r="H90" s="50">
        <f>'8.4'!E102</f>
        <v>0</v>
      </c>
      <c r="I90" s="50">
        <f>'8.5'!F111</f>
        <v>0</v>
      </c>
      <c r="J90" s="50">
        <f>'8.6'!F109</f>
        <v>0</v>
      </c>
    </row>
  </sheetData>
  <sheetProtection/>
  <mergeCells count="1">
    <mergeCell ref="A1:J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
      <selection activeCell="P77" sqref="P77"/>
    </sheetView>
  </sheetViews>
  <sheetFormatPr defaultColWidth="9.140625" defaultRowHeight="15"/>
  <cols>
    <col min="1" max="1" width="38.8515625" style="35" customWidth="1"/>
    <col min="2" max="2" width="12.7109375" style="35" customWidth="1"/>
    <col min="3" max="3" width="12.7109375" style="38" customWidth="1"/>
    <col min="4" max="4" width="13.00390625" style="38" customWidth="1"/>
    <col min="5" max="5" width="12.7109375" style="35" customWidth="1"/>
    <col min="6" max="7" width="16.7109375" style="35" customWidth="1"/>
    <col min="8" max="8" width="18.140625" style="35" customWidth="1"/>
    <col min="9" max="9" width="16.7109375" style="35" customWidth="1"/>
    <col min="10" max="10" width="18.7109375" style="35" customWidth="1"/>
    <col min="11" max="11" width="23.28125" style="35" customWidth="1"/>
    <col min="12" max="16384" width="9.140625" style="35" customWidth="1"/>
  </cols>
  <sheetData>
    <row r="1" spans="1:11" ht="20.25" customHeight="1">
      <c r="A1" s="237" t="s">
        <v>1326</v>
      </c>
      <c r="B1" s="237"/>
      <c r="C1" s="237"/>
      <c r="D1" s="237"/>
      <c r="E1" s="237"/>
      <c r="F1" s="237"/>
      <c r="G1" s="238"/>
      <c r="H1" s="238"/>
      <c r="I1" s="238"/>
      <c r="J1" s="238"/>
      <c r="K1" s="238"/>
    </row>
    <row r="2" spans="1:11" ht="18.75" customHeight="1">
      <c r="A2" s="222" t="s">
        <v>753</v>
      </c>
      <c r="B2" s="40" t="s">
        <v>1324</v>
      </c>
      <c r="C2" s="40"/>
      <c r="D2" s="41"/>
      <c r="E2" s="36"/>
      <c r="F2" s="36"/>
      <c r="G2" s="36"/>
      <c r="H2" s="36"/>
      <c r="I2" s="36"/>
      <c r="J2" s="36"/>
      <c r="K2" s="36"/>
    </row>
    <row r="3" spans="1:11" ht="156" customHeight="1">
      <c r="A3" s="39" t="s">
        <v>623</v>
      </c>
      <c r="B3" s="37" t="s">
        <v>624</v>
      </c>
      <c r="C3" s="37" t="s">
        <v>625</v>
      </c>
      <c r="D3" s="37" t="s">
        <v>678</v>
      </c>
      <c r="E3" s="37" t="s">
        <v>677</v>
      </c>
      <c r="F3" s="39" t="s">
        <v>747</v>
      </c>
      <c r="G3" s="39" t="s">
        <v>748</v>
      </c>
      <c r="H3" s="39" t="s">
        <v>749</v>
      </c>
      <c r="I3" s="39" t="s">
        <v>750</v>
      </c>
      <c r="J3" s="39" t="s">
        <v>751</v>
      </c>
      <c r="K3" s="39" t="s">
        <v>752</v>
      </c>
    </row>
    <row r="4" spans="1:11" ht="15" customHeight="1">
      <c r="A4" s="42" t="s">
        <v>626</v>
      </c>
      <c r="B4" s="43" t="s">
        <v>627</v>
      </c>
      <c r="C4" s="43" t="s">
        <v>627</v>
      </c>
      <c r="D4" s="43" t="s">
        <v>631</v>
      </c>
      <c r="E4" s="43" t="s">
        <v>628</v>
      </c>
      <c r="F4" s="42" t="s">
        <v>628</v>
      </c>
      <c r="G4" s="44" t="s">
        <v>628</v>
      </c>
      <c r="H4" s="44" t="s">
        <v>628</v>
      </c>
      <c r="I4" s="44" t="s">
        <v>628</v>
      </c>
      <c r="J4" s="44" t="s">
        <v>628</v>
      </c>
      <c r="K4" s="44" t="s">
        <v>628</v>
      </c>
    </row>
    <row r="5" spans="1:11" ht="15" customHeight="1">
      <c r="A5" s="42" t="s">
        <v>630</v>
      </c>
      <c r="B5" s="43"/>
      <c r="C5" s="43"/>
      <c r="D5" s="43"/>
      <c r="E5" s="100">
        <f>SUM(F5:K5)</f>
        <v>12</v>
      </c>
      <c r="F5" s="102">
        <v>2</v>
      </c>
      <c r="G5" s="101">
        <v>2</v>
      </c>
      <c r="H5" s="101">
        <v>2</v>
      </c>
      <c r="I5" s="101">
        <v>2</v>
      </c>
      <c r="J5" s="101">
        <v>2</v>
      </c>
      <c r="K5" s="101">
        <v>2</v>
      </c>
    </row>
    <row r="6" spans="1:11" ht="15" customHeight="1">
      <c r="A6" s="45" t="s">
        <v>0</v>
      </c>
      <c r="B6" s="45"/>
      <c r="C6" s="45"/>
      <c r="D6" s="45"/>
      <c r="E6" s="45"/>
      <c r="F6" s="103"/>
      <c r="G6" s="46"/>
      <c r="H6" s="46"/>
      <c r="I6" s="46"/>
      <c r="J6" s="46"/>
      <c r="K6" s="46"/>
    </row>
    <row r="7" spans="1:11" ht="15" customHeight="1">
      <c r="A7" s="47" t="s">
        <v>1</v>
      </c>
      <c r="B7" s="48" t="str">
        <f>VLOOKUP(A7,'Рейтинг (Раздел 8)'!$A$6:$B$90,2,FALSE)</f>
        <v>28-40</v>
      </c>
      <c r="C7" s="37" t="str">
        <f aca="true" t="shared" si="0" ref="C7:C24">RANK(D7,$D$7:$D$24)&amp;IF(COUNTIF($D$7:$D$24,D7)&gt;1,"-"&amp;RANK(D7,$D$7:$D$24)+COUNTIF($D$7:$D$24,D7)-1,"")</f>
        <v>3-7</v>
      </c>
      <c r="D7" s="56">
        <f aca="true" t="shared" si="1" ref="D7:D24">E7/$E$5*100</f>
        <v>33.33333333333333</v>
      </c>
      <c r="E7" s="49">
        <f aca="true" t="shared" si="2" ref="E7:E24">SUM(F7:K7)</f>
        <v>4</v>
      </c>
      <c r="F7" s="104">
        <f>'8.1'!F23</f>
        <v>2</v>
      </c>
      <c r="G7" s="50">
        <f>'8.2'!E25</f>
        <v>0</v>
      </c>
      <c r="H7" s="50">
        <f>'8.3'!E22</f>
        <v>0</v>
      </c>
      <c r="I7" s="50">
        <f>'8.4'!E11</f>
        <v>2</v>
      </c>
      <c r="J7" s="50">
        <f>'8.5'!F20</f>
        <v>0</v>
      </c>
      <c r="K7" s="50">
        <f>'8.6'!F18</f>
        <v>0</v>
      </c>
    </row>
    <row r="8" spans="1:11" ht="15" customHeight="1">
      <c r="A8" s="47" t="s">
        <v>2</v>
      </c>
      <c r="B8" s="48" t="str">
        <f>VLOOKUP(A8,'Рейтинг (Раздел 8)'!$A$6:$B$90,2,FALSE)</f>
        <v>73-85</v>
      </c>
      <c r="C8" s="177" t="str">
        <f t="shared" si="0"/>
        <v>17-18</v>
      </c>
      <c r="D8" s="56">
        <f t="shared" si="1"/>
        <v>0</v>
      </c>
      <c r="E8" s="49">
        <f t="shared" si="2"/>
        <v>0</v>
      </c>
      <c r="F8" s="104">
        <f>'8.1'!F24</f>
        <v>0</v>
      </c>
      <c r="G8" s="50">
        <f>'8.2'!E26</f>
        <v>0</v>
      </c>
      <c r="H8" s="50">
        <f>'8.3'!E23</f>
        <v>0</v>
      </c>
      <c r="I8" s="50">
        <f>'8.4'!E12</f>
        <v>0</v>
      </c>
      <c r="J8" s="50">
        <f>'8.5'!F21</f>
        <v>0</v>
      </c>
      <c r="K8" s="50">
        <f>'8.6'!F19</f>
        <v>0</v>
      </c>
    </row>
    <row r="9" spans="1:11" ht="15" customHeight="1">
      <c r="A9" s="47" t="s">
        <v>3</v>
      </c>
      <c r="B9" s="48" t="str">
        <f>VLOOKUP(A9,'Рейтинг (Раздел 8)'!$A$6:$B$90,2,FALSE)</f>
        <v>28-40</v>
      </c>
      <c r="C9" s="177" t="str">
        <f t="shared" si="0"/>
        <v>3-7</v>
      </c>
      <c r="D9" s="56">
        <f t="shared" si="1"/>
        <v>33.33333333333333</v>
      </c>
      <c r="E9" s="49">
        <f t="shared" si="2"/>
        <v>4</v>
      </c>
      <c r="F9" s="104">
        <f>'8.1'!F25</f>
        <v>2</v>
      </c>
      <c r="G9" s="50">
        <f>'8.2'!E27</f>
        <v>0</v>
      </c>
      <c r="H9" s="50">
        <f>'8.3'!E24</f>
        <v>0</v>
      </c>
      <c r="I9" s="50">
        <f>'8.4'!E13</f>
        <v>0</v>
      </c>
      <c r="J9" s="50">
        <f>'8.5'!F22</f>
        <v>2</v>
      </c>
      <c r="K9" s="50">
        <f>'8.6'!F20</f>
        <v>0</v>
      </c>
    </row>
    <row r="10" spans="1:11" ht="15" customHeight="1">
      <c r="A10" s="47" t="s">
        <v>4</v>
      </c>
      <c r="B10" s="48" t="str">
        <f>VLOOKUP(A10,'Рейтинг (Раздел 8)'!$A$6:$B$90,2,FALSE)</f>
        <v>28-40</v>
      </c>
      <c r="C10" s="177" t="str">
        <f t="shared" si="0"/>
        <v>3-7</v>
      </c>
      <c r="D10" s="56">
        <f t="shared" si="1"/>
        <v>33.33333333333333</v>
      </c>
      <c r="E10" s="49">
        <f t="shared" si="2"/>
        <v>4</v>
      </c>
      <c r="F10" s="104">
        <f>'8.1'!F26</f>
        <v>2</v>
      </c>
      <c r="G10" s="50">
        <f>'8.2'!E28</f>
        <v>0</v>
      </c>
      <c r="H10" s="50">
        <f>'8.3'!E25</f>
        <v>0</v>
      </c>
      <c r="I10" s="50">
        <f>'8.4'!E14</f>
        <v>2</v>
      </c>
      <c r="J10" s="50">
        <f>'8.5'!F23</f>
        <v>0</v>
      </c>
      <c r="K10" s="50">
        <f>'8.6'!F21</f>
        <v>0</v>
      </c>
    </row>
    <row r="11" spans="1:11" ht="15" customHeight="1">
      <c r="A11" s="47" t="s">
        <v>5</v>
      </c>
      <c r="B11" s="48" t="str">
        <f>VLOOKUP(A11,'Рейтинг (Раздел 8)'!$A$6:$B$90,2,FALSE)</f>
        <v>41-43</v>
      </c>
      <c r="C11" s="177" t="str">
        <f t="shared" si="0"/>
        <v>8-9</v>
      </c>
      <c r="D11" s="56">
        <f t="shared" si="1"/>
        <v>25</v>
      </c>
      <c r="E11" s="49">
        <f t="shared" si="2"/>
        <v>3</v>
      </c>
      <c r="F11" s="104">
        <f>'8.1'!F27</f>
        <v>1</v>
      </c>
      <c r="G11" s="50">
        <f>'8.2'!E29</f>
        <v>0</v>
      </c>
      <c r="H11" s="50">
        <f>'8.3'!E26</f>
        <v>0</v>
      </c>
      <c r="I11" s="50">
        <f>'8.4'!E15</f>
        <v>0</v>
      </c>
      <c r="J11" s="50">
        <f>'8.5'!F24</f>
        <v>2</v>
      </c>
      <c r="K11" s="50">
        <f>'8.6'!F22</f>
        <v>0</v>
      </c>
    </row>
    <row r="12" spans="1:11" ht="15" customHeight="1">
      <c r="A12" s="47" t="s">
        <v>6</v>
      </c>
      <c r="B12" s="48" t="str">
        <f>VLOOKUP(A12,'Рейтинг (Раздел 8)'!$A$6:$B$90,2,FALSE)</f>
        <v>73-85</v>
      </c>
      <c r="C12" s="177" t="str">
        <f t="shared" si="0"/>
        <v>17-18</v>
      </c>
      <c r="D12" s="56">
        <f t="shared" si="1"/>
        <v>0</v>
      </c>
      <c r="E12" s="49">
        <f t="shared" si="2"/>
        <v>0</v>
      </c>
      <c r="F12" s="104">
        <f>'8.1'!F28</f>
        <v>0</v>
      </c>
      <c r="G12" s="50">
        <f>'8.2'!E30</f>
        <v>0</v>
      </c>
      <c r="H12" s="50">
        <f>'8.3'!E27</f>
        <v>0</v>
      </c>
      <c r="I12" s="50">
        <f>'8.4'!E16</f>
        <v>0</v>
      </c>
      <c r="J12" s="50">
        <f>'8.5'!F25</f>
        <v>0</v>
      </c>
      <c r="K12" s="50">
        <f>'8.6'!F23</f>
        <v>0</v>
      </c>
    </row>
    <row r="13" spans="1:11" ht="15" customHeight="1">
      <c r="A13" s="47" t="s">
        <v>7</v>
      </c>
      <c r="B13" s="48" t="str">
        <f>VLOOKUP(A13,'Рейтинг (Раздел 8)'!$A$6:$B$90,2,FALSE)</f>
        <v>57-70</v>
      </c>
      <c r="C13" s="177" t="str">
        <f t="shared" si="0"/>
        <v>13-15</v>
      </c>
      <c r="D13" s="56">
        <f t="shared" si="1"/>
        <v>8.333333333333332</v>
      </c>
      <c r="E13" s="49">
        <f t="shared" si="2"/>
        <v>1</v>
      </c>
      <c r="F13" s="104">
        <f>'8.1'!F29</f>
        <v>0</v>
      </c>
      <c r="G13" s="50">
        <f>'8.2'!E31</f>
        <v>1</v>
      </c>
      <c r="H13" s="50">
        <f>'8.3'!E28</f>
        <v>0</v>
      </c>
      <c r="I13" s="50">
        <f>'8.4'!E17</f>
        <v>0</v>
      </c>
      <c r="J13" s="50">
        <f>'8.5'!F26</f>
        <v>0</v>
      </c>
      <c r="K13" s="50">
        <f>'8.6'!F24</f>
        <v>0</v>
      </c>
    </row>
    <row r="14" spans="1:11" ht="15" customHeight="1">
      <c r="A14" s="47" t="s">
        <v>8</v>
      </c>
      <c r="B14" s="48" t="str">
        <f>VLOOKUP(A14,'Рейтинг (Раздел 8)'!$A$6:$B$90,2,FALSE)</f>
        <v>16-24</v>
      </c>
      <c r="C14" s="177" t="str">
        <f t="shared" si="0"/>
        <v>2</v>
      </c>
      <c r="D14" s="56">
        <f t="shared" si="1"/>
        <v>50</v>
      </c>
      <c r="E14" s="49">
        <f t="shared" si="2"/>
        <v>6</v>
      </c>
      <c r="F14" s="104">
        <f>'8.1'!F30</f>
        <v>1</v>
      </c>
      <c r="G14" s="50">
        <f>'8.2'!E32</f>
        <v>2</v>
      </c>
      <c r="H14" s="50">
        <f>'8.3'!E29</f>
        <v>0</v>
      </c>
      <c r="I14" s="50">
        <f>'8.4'!E18</f>
        <v>2</v>
      </c>
      <c r="J14" s="50">
        <f>'8.5'!F27</f>
        <v>1</v>
      </c>
      <c r="K14" s="50">
        <f>'8.6'!F25</f>
        <v>0</v>
      </c>
    </row>
    <row r="15" spans="1:11" ht="15" customHeight="1">
      <c r="A15" s="47" t="s">
        <v>9</v>
      </c>
      <c r="B15" s="48" t="str">
        <f>VLOOKUP(A15,'Рейтинг (Раздел 8)'!$A$6:$B$90,2,FALSE)</f>
        <v>57-70</v>
      </c>
      <c r="C15" s="177" t="str">
        <f t="shared" si="0"/>
        <v>13-15</v>
      </c>
      <c r="D15" s="56">
        <f t="shared" si="1"/>
        <v>8.333333333333332</v>
      </c>
      <c r="E15" s="49">
        <f t="shared" si="2"/>
        <v>1</v>
      </c>
      <c r="F15" s="104">
        <f>'8.1'!F31</f>
        <v>1</v>
      </c>
      <c r="G15" s="50">
        <f>'8.2'!E33</f>
        <v>0</v>
      </c>
      <c r="H15" s="50">
        <f>'8.3'!E30</f>
        <v>0</v>
      </c>
      <c r="I15" s="50">
        <f>'8.4'!E19</f>
        <v>0</v>
      </c>
      <c r="J15" s="50">
        <f>'8.5'!F28</f>
        <v>0</v>
      </c>
      <c r="K15" s="50">
        <f>'8.6'!F26</f>
        <v>0</v>
      </c>
    </row>
    <row r="16" spans="1:11" ht="15" customHeight="1">
      <c r="A16" s="47" t="s">
        <v>10</v>
      </c>
      <c r="B16" s="48" t="str">
        <f>VLOOKUP(A16,'Рейтинг (Раздел 8)'!$A$6:$B$90,2,FALSE)</f>
        <v>1-2</v>
      </c>
      <c r="C16" s="177" t="str">
        <f t="shared" si="0"/>
        <v>1</v>
      </c>
      <c r="D16" s="56">
        <f t="shared" si="1"/>
        <v>83.33333333333334</v>
      </c>
      <c r="E16" s="49">
        <f t="shared" si="2"/>
        <v>10</v>
      </c>
      <c r="F16" s="104">
        <f>'8.1'!F32</f>
        <v>2</v>
      </c>
      <c r="G16" s="50">
        <f>'8.2'!E34</f>
        <v>2</v>
      </c>
      <c r="H16" s="50">
        <f>'8.3'!E31</f>
        <v>2</v>
      </c>
      <c r="I16" s="50">
        <f>'8.4'!E20</f>
        <v>2</v>
      </c>
      <c r="J16" s="50">
        <f>'8.5'!F29</f>
        <v>2</v>
      </c>
      <c r="K16" s="50">
        <f>'8.6'!F27</f>
        <v>0</v>
      </c>
    </row>
    <row r="17" spans="1:11" ht="15" customHeight="1">
      <c r="A17" s="47" t="s">
        <v>11</v>
      </c>
      <c r="B17" s="48" t="str">
        <f>VLOOKUP(A17,'Рейтинг (Раздел 8)'!$A$6:$B$90,2,FALSE)</f>
        <v>71-72</v>
      </c>
      <c r="C17" s="177" t="str">
        <f t="shared" si="0"/>
        <v>16</v>
      </c>
      <c r="D17" s="56">
        <f t="shared" si="1"/>
        <v>4.166666666666666</v>
      </c>
      <c r="E17" s="49">
        <f t="shared" si="2"/>
        <v>0.5</v>
      </c>
      <c r="F17" s="104">
        <f>'8.1'!F33</f>
        <v>0.5</v>
      </c>
      <c r="G17" s="50">
        <f>'8.2'!E35</f>
        <v>0</v>
      </c>
      <c r="H17" s="50">
        <f>'8.3'!E32</f>
        <v>0</v>
      </c>
      <c r="I17" s="50">
        <f>'8.4'!E21</f>
        <v>0</v>
      </c>
      <c r="J17" s="50">
        <f>'8.5'!F30</f>
        <v>0</v>
      </c>
      <c r="K17" s="50">
        <f>'8.6'!F28</f>
        <v>0</v>
      </c>
    </row>
    <row r="18" spans="1:11" ht="15" customHeight="1">
      <c r="A18" s="47" t="s">
        <v>12</v>
      </c>
      <c r="B18" s="48" t="str">
        <f>VLOOKUP(A18,'Рейтинг (Раздел 8)'!$A$6:$B$90,2,FALSE)</f>
        <v>44-56</v>
      </c>
      <c r="C18" s="177" t="str">
        <f t="shared" si="0"/>
        <v>10-12</v>
      </c>
      <c r="D18" s="56">
        <f t="shared" si="1"/>
        <v>16.666666666666664</v>
      </c>
      <c r="E18" s="49">
        <f t="shared" si="2"/>
        <v>2</v>
      </c>
      <c r="F18" s="104">
        <f>'8.1'!F34</f>
        <v>0</v>
      </c>
      <c r="G18" s="50">
        <f>'8.2'!E36</f>
        <v>0</v>
      </c>
      <c r="H18" s="50">
        <f>'8.3'!E33</f>
        <v>0</v>
      </c>
      <c r="I18" s="50">
        <f>'8.4'!E22</f>
        <v>0</v>
      </c>
      <c r="J18" s="50">
        <f>'8.5'!F31</f>
        <v>2</v>
      </c>
      <c r="K18" s="50">
        <f>'8.6'!F29</f>
        <v>0</v>
      </c>
    </row>
    <row r="19" spans="1:11" ht="15" customHeight="1">
      <c r="A19" s="47" t="s">
        <v>13</v>
      </c>
      <c r="B19" s="48" t="str">
        <f>VLOOKUP(A19,'Рейтинг (Раздел 8)'!$A$6:$B$90,2,FALSE)</f>
        <v>44-56</v>
      </c>
      <c r="C19" s="177" t="str">
        <f t="shared" si="0"/>
        <v>10-12</v>
      </c>
      <c r="D19" s="56">
        <f t="shared" si="1"/>
        <v>16.666666666666664</v>
      </c>
      <c r="E19" s="49">
        <f t="shared" si="2"/>
        <v>2</v>
      </c>
      <c r="F19" s="104">
        <f>'8.1'!F35</f>
        <v>0</v>
      </c>
      <c r="G19" s="50">
        <f>'8.2'!E37</f>
        <v>0</v>
      </c>
      <c r="H19" s="50">
        <f>'8.3'!E34</f>
        <v>0</v>
      </c>
      <c r="I19" s="50">
        <f>'8.4'!E23</f>
        <v>0</v>
      </c>
      <c r="J19" s="50">
        <f>'8.5'!F32</f>
        <v>2</v>
      </c>
      <c r="K19" s="50">
        <f>'8.6'!F30</f>
        <v>0</v>
      </c>
    </row>
    <row r="20" spans="1:11" ht="15" customHeight="1">
      <c r="A20" s="47" t="s">
        <v>14</v>
      </c>
      <c r="B20" s="48" t="str">
        <f>VLOOKUP(A20,'Рейтинг (Раздел 8)'!$A$6:$B$90,2,FALSE)</f>
        <v>28-40</v>
      </c>
      <c r="C20" s="177" t="str">
        <f t="shared" si="0"/>
        <v>3-7</v>
      </c>
      <c r="D20" s="56">
        <f t="shared" si="1"/>
        <v>33.33333333333333</v>
      </c>
      <c r="E20" s="49">
        <f t="shared" si="2"/>
        <v>4</v>
      </c>
      <c r="F20" s="104">
        <f>'8.1'!F36</f>
        <v>0</v>
      </c>
      <c r="G20" s="50">
        <f>'8.2'!E38</f>
        <v>0</v>
      </c>
      <c r="H20" s="50">
        <f>'8.3'!E35</f>
        <v>2</v>
      </c>
      <c r="I20" s="50">
        <f>'8.4'!E24</f>
        <v>0</v>
      </c>
      <c r="J20" s="50">
        <f>'8.5'!F33</f>
        <v>2</v>
      </c>
      <c r="K20" s="50">
        <f>'8.6'!F31</f>
        <v>0</v>
      </c>
    </row>
    <row r="21" spans="1:11" ht="15" customHeight="1">
      <c r="A21" s="47" t="s">
        <v>15</v>
      </c>
      <c r="B21" s="48" t="str">
        <f>VLOOKUP(A21,'Рейтинг (Раздел 8)'!$A$6:$B$90,2,FALSE)</f>
        <v>44-56</v>
      </c>
      <c r="C21" s="177" t="str">
        <f t="shared" si="0"/>
        <v>10-12</v>
      </c>
      <c r="D21" s="56">
        <f t="shared" si="1"/>
        <v>16.666666666666664</v>
      </c>
      <c r="E21" s="49">
        <f t="shared" si="2"/>
        <v>2</v>
      </c>
      <c r="F21" s="104">
        <f>'8.1'!F37</f>
        <v>2</v>
      </c>
      <c r="G21" s="50">
        <f>'8.2'!E39</f>
        <v>0</v>
      </c>
      <c r="H21" s="50">
        <f>'8.3'!E36</f>
        <v>0</v>
      </c>
      <c r="I21" s="50">
        <f>'8.4'!E25</f>
        <v>0</v>
      </c>
      <c r="J21" s="50">
        <f>'8.5'!F34</f>
        <v>0</v>
      </c>
      <c r="K21" s="50">
        <f>'8.6'!F32</f>
        <v>0</v>
      </c>
    </row>
    <row r="22" spans="1:11" ht="15" customHeight="1">
      <c r="A22" s="47" t="s">
        <v>16</v>
      </c>
      <c r="B22" s="48" t="str">
        <f>VLOOKUP(A22,'Рейтинг (Раздел 8)'!$A$6:$B$90,2,FALSE)</f>
        <v>41-43</v>
      </c>
      <c r="C22" s="177" t="str">
        <f t="shared" si="0"/>
        <v>8-9</v>
      </c>
      <c r="D22" s="56">
        <f t="shared" si="1"/>
        <v>25</v>
      </c>
      <c r="E22" s="49">
        <f t="shared" si="2"/>
        <v>3</v>
      </c>
      <c r="F22" s="104">
        <f>'8.1'!F38</f>
        <v>0</v>
      </c>
      <c r="G22" s="50">
        <f>'8.2'!E40</f>
        <v>2</v>
      </c>
      <c r="H22" s="50">
        <f>'8.3'!E37</f>
        <v>0</v>
      </c>
      <c r="I22" s="50">
        <f>'8.4'!E26</f>
        <v>0</v>
      </c>
      <c r="J22" s="50">
        <f>'8.5'!F35</f>
        <v>1</v>
      </c>
      <c r="K22" s="50">
        <f>'8.6'!F33</f>
        <v>0</v>
      </c>
    </row>
    <row r="23" spans="1:11" ht="15" customHeight="1">
      <c r="A23" s="47" t="s">
        <v>17</v>
      </c>
      <c r="B23" s="48" t="str">
        <f>VLOOKUP(A23,'Рейтинг (Раздел 8)'!$A$6:$B$90,2,FALSE)</f>
        <v>57-70</v>
      </c>
      <c r="C23" s="177" t="str">
        <f t="shared" si="0"/>
        <v>13-15</v>
      </c>
      <c r="D23" s="56">
        <f t="shared" si="1"/>
        <v>8.333333333333332</v>
      </c>
      <c r="E23" s="49">
        <f t="shared" si="2"/>
        <v>1</v>
      </c>
      <c r="F23" s="104">
        <f>'8.1'!F39</f>
        <v>0</v>
      </c>
      <c r="G23" s="50">
        <f>'8.2'!E41</f>
        <v>0</v>
      </c>
      <c r="H23" s="50">
        <f>'8.3'!E38</f>
        <v>0</v>
      </c>
      <c r="I23" s="50">
        <f>'8.4'!E27</f>
        <v>0</v>
      </c>
      <c r="J23" s="50">
        <f>'8.5'!F36</f>
        <v>1</v>
      </c>
      <c r="K23" s="50">
        <f>'8.6'!F34</f>
        <v>0</v>
      </c>
    </row>
    <row r="24" spans="1:11" ht="15" customHeight="1">
      <c r="A24" s="47" t="s">
        <v>18</v>
      </c>
      <c r="B24" s="48" t="str">
        <f>VLOOKUP(A24,'Рейтинг (Раздел 8)'!$A$6:$B$90,2,FALSE)</f>
        <v>28-40</v>
      </c>
      <c r="C24" s="177" t="str">
        <f t="shared" si="0"/>
        <v>3-7</v>
      </c>
      <c r="D24" s="56">
        <f t="shared" si="1"/>
        <v>33.33333333333333</v>
      </c>
      <c r="E24" s="49">
        <f t="shared" si="2"/>
        <v>4</v>
      </c>
      <c r="F24" s="104">
        <f>'8.1'!F40</f>
        <v>0</v>
      </c>
      <c r="G24" s="50">
        <f>'8.2'!E42</f>
        <v>2</v>
      </c>
      <c r="H24" s="50">
        <f>'8.3'!E39</f>
        <v>0</v>
      </c>
      <c r="I24" s="50">
        <f>'8.4'!E28</f>
        <v>2</v>
      </c>
      <c r="J24" s="50">
        <f>'8.5'!F37</f>
        <v>0</v>
      </c>
      <c r="K24" s="50">
        <f>'8.6'!F35</f>
        <v>0</v>
      </c>
    </row>
    <row r="25" spans="1:11" ht="15" customHeight="1">
      <c r="A25" s="45" t="s">
        <v>19</v>
      </c>
      <c r="B25" s="51"/>
      <c r="C25" s="45"/>
      <c r="D25" s="57"/>
      <c r="E25" s="52"/>
      <c r="F25" s="105"/>
      <c r="G25" s="53"/>
      <c r="H25" s="53"/>
      <c r="I25" s="53"/>
      <c r="J25" s="53"/>
      <c r="K25" s="53"/>
    </row>
    <row r="26" spans="1:11" ht="15" customHeight="1">
      <c r="A26" s="47" t="s">
        <v>20</v>
      </c>
      <c r="B26" s="48" t="str">
        <f>VLOOKUP(A26,'Рейтинг (Раздел 8)'!$A$6:$B$90,2,FALSE)</f>
        <v>16-24</v>
      </c>
      <c r="C26" s="48" t="str">
        <f aca="true" t="shared" si="3" ref="C26:C36">RANK(D26,$D$26:$D$36)&amp;IF(COUNTIF($D$26:$D$36,D26)&gt;1,"-"&amp;RANK(D26,$D$26:$D$36)+COUNTIF($D$26:$D$36,D26)-1,"")</f>
        <v>4</v>
      </c>
      <c r="D26" s="56">
        <f aca="true" t="shared" si="4" ref="D26:D36">E26/$E$5*100</f>
        <v>50</v>
      </c>
      <c r="E26" s="49">
        <f aca="true" t="shared" si="5" ref="E26:E36">SUM(F26:K26)</f>
        <v>6</v>
      </c>
      <c r="F26" s="104">
        <f>'8.1'!F42</f>
        <v>2</v>
      </c>
      <c r="G26" s="50">
        <f>'8.2'!E44</f>
        <v>0</v>
      </c>
      <c r="H26" s="50">
        <f>'8.3'!E41</f>
        <v>0</v>
      </c>
      <c r="I26" s="50">
        <f>'8.4'!E30</f>
        <v>2</v>
      </c>
      <c r="J26" s="50">
        <f>'8.5'!F39</f>
        <v>2</v>
      </c>
      <c r="K26" s="50">
        <f>'8.6'!F37</f>
        <v>0</v>
      </c>
    </row>
    <row r="27" spans="1:11" ht="15" customHeight="1">
      <c r="A27" s="47" t="s">
        <v>21</v>
      </c>
      <c r="B27" s="48" t="str">
        <f>VLOOKUP(A27,'Рейтинг (Раздел 8)'!$A$6:$B$90,2,FALSE)</f>
        <v>11-14</v>
      </c>
      <c r="C27" s="48" t="str">
        <f t="shared" si="3"/>
        <v>3</v>
      </c>
      <c r="D27" s="56">
        <f t="shared" si="4"/>
        <v>58.333333333333336</v>
      </c>
      <c r="E27" s="49">
        <f t="shared" si="5"/>
        <v>7</v>
      </c>
      <c r="F27" s="104">
        <f>'8.1'!F43</f>
        <v>2</v>
      </c>
      <c r="G27" s="50">
        <f>'8.2'!E45</f>
        <v>1</v>
      </c>
      <c r="H27" s="50">
        <f>'8.3'!E42</f>
        <v>0</v>
      </c>
      <c r="I27" s="50">
        <f>'8.4'!E31</f>
        <v>2</v>
      </c>
      <c r="J27" s="50">
        <f>'8.5'!F40</f>
        <v>2</v>
      </c>
      <c r="K27" s="50">
        <f>'8.6'!F38</f>
        <v>0</v>
      </c>
    </row>
    <row r="28" spans="1:11" ht="15" customHeight="1">
      <c r="A28" s="47" t="s">
        <v>22</v>
      </c>
      <c r="B28" s="48" t="str">
        <f>VLOOKUP(A28,'Рейтинг (Раздел 8)'!$A$6:$B$90,2,FALSE)</f>
        <v>28-40</v>
      </c>
      <c r="C28" s="48" t="str">
        <f t="shared" si="3"/>
        <v>6-7</v>
      </c>
      <c r="D28" s="56">
        <f t="shared" si="4"/>
        <v>33.33333333333333</v>
      </c>
      <c r="E28" s="49">
        <f t="shared" si="5"/>
        <v>4</v>
      </c>
      <c r="F28" s="104">
        <f>'8.1'!F44</f>
        <v>2</v>
      </c>
      <c r="G28" s="50">
        <f>'8.2'!E46</f>
        <v>0</v>
      </c>
      <c r="H28" s="50">
        <f>'8.3'!E43</f>
        <v>0</v>
      </c>
      <c r="I28" s="50">
        <f>'8.4'!E32</f>
        <v>0</v>
      </c>
      <c r="J28" s="50">
        <f>'8.5'!F41</f>
        <v>2</v>
      </c>
      <c r="K28" s="50">
        <f>'8.6'!F39</f>
        <v>0</v>
      </c>
    </row>
    <row r="29" spans="1:11" ht="15" customHeight="1">
      <c r="A29" s="47" t="s">
        <v>23</v>
      </c>
      <c r="B29" s="48" t="str">
        <f>VLOOKUP(A29,'Рейтинг (Раздел 8)'!$A$6:$B$90,2,FALSE)</f>
        <v>25-27</v>
      </c>
      <c r="C29" s="48" t="str">
        <f t="shared" si="3"/>
        <v>5</v>
      </c>
      <c r="D29" s="56">
        <f t="shared" si="4"/>
        <v>41.66666666666667</v>
      </c>
      <c r="E29" s="49">
        <f t="shared" si="5"/>
        <v>5</v>
      </c>
      <c r="F29" s="104">
        <f>'8.1'!F45</f>
        <v>1</v>
      </c>
      <c r="G29" s="50">
        <f>'8.2'!E47</f>
        <v>0</v>
      </c>
      <c r="H29" s="50">
        <f>'8.3'!E44</f>
        <v>0</v>
      </c>
      <c r="I29" s="50">
        <f>'8.4'!E33</f>
        <v>2</v>
      </c>
      <c r="J29" s="50">
        <f>'8.5'!F42</f>
        <v>2</v>
      </c>
      <c r="K29" s="50">
        <f>'8.6'!F40</f>
        <v>0</v>
      </c>
    </row>
    <row r="30" spans="1:11" ht="15" customHeight="1">
      <c r="A30" s="47" t="s">
        <v>24</v>
      </c>
      <c r="B30" s="48" t="str">
        <f>VLOOKUP(A30,'Рейтинг (Раздел 8)'!$A$6:$B$90,2,FALSE)</f>
        <v>44-56</v>
      </c>
      <c r="C30" s="48" t="str">
        <f t="shared" si="3"/>
        <v>8-10</v>
      </c>
      <c r="D30" s="56">
        <f t="shared" si="4"/>
        <v>16.666666666666664</v>
      </c>
      <c r="E30" s="49">
        <f t="shared" si="5"/>
        <v>2</v>
      </c>
      <c r="F30" s="104">
        <f>'8.1'!F46</f>
        <v>2</v>
      </c>
      <c r="G30" s="50">
        <f>'8.2'!E48</f>
        <v>0</v>
      </c>
      <c r="H30" s="50">
        <f>'8.3'!E45</f>
        <v>0</v>
      </c>
      <c r="I30" s="50">
        <f>'8.4'!E34</f>
        <v>0</v>
      </c>
      <c r="J30" s="50">
        <f>'8.5'!F43</f>
        <v>0</v>
      </c>
      <c r="K30" s="50">
        <f>'8.6'!F41</f>
        <v>0</v>
      </c>
    </row>
    <row r="31" spans="1:11" ht="15" customHeight="1">
      <c r="A31" s="47" t="s">
        <v>25</v>
      </c>
      <c r="B31" s="48" t="str">
        <f>VLOOKUP(A31,'Рейтинг (Раздел 8)'!$A$6:$B$90,2,FALSE)</f>
        <v>28-40</v>
      </c>
      <c r="C31" s="48" t="str">
        <f t="shared" si="3"/>
        <v>6-7</v>
      </c>
      <c r="D31" s="56">
        <f t="shared" si="4"/>
        <v>33.33333333333333</v>
      </c>
      <c r="E31" s="49">
        <f t="shared" si="5"/>
        <v>4</v>
      </c>
      <c r="F31" s="104">
        <f>'8.1'!F47</f>
        <v>0</v>
      </c>
      <c r="G31" s="50">
        <f>'8.2'!E49</f>
        <v>2</v>
      </c>
      <c r="H31" s="50">
        <f>'8.3'!E46</f>
        <v>0</v>
      </c>
      <c r="I31" s="50">
        <f>'8.4'!E35</f>
        <v>2</v>
      </c>
      <c r="J31" s="50">
        <f>'8.5'!F44</f>
        <v>0</v>
      </c>
      <c r="K31" s="50">
        <f>'8.6'!F42</f>
        <v>0</v>
      </c>
    </row>
    <row r="32" spans="1:11" ht="15" customHeight="1">
      <c r="A32" s="47" t="s">
        <v>26</v>
      </c>
      <c r="B32" s="48" t="str">
        <f>VLOOKUP(A32,'Рейтинг (Раздел 8)'!$A$6:$B$90,2,FALSE)</f>
        <v>6-10</v>
      </c>
      <c r="C32" s="48" t="str">
        <f t="shared" si="3"/>
        <v>2</v>
      </c>
      <c r="D32" s="56">
        <f t="shared" si="4"/>
        <v>66.66666666666666</v>
      </c>
      <c r="E32" s="49">
        <f t="shared" si="5"/>
        <v>8</v>
      </c>
      <c r="F32" s="104">
        <f>'8.1'!F48</f>
        <v>2</v>
      </c>
      <c r="G32" s="50">
        <f>'8.2'!E50</f>
        <v>2</v>
      </c>
      <c r="H32" s="50">
        <f>'8.3'!E47</f>
        <v>0</v>
      </c>
      <c r="I32" s="50">
        <f>'8.4'!E36</f>
        <v>2</v>
      </c>
      <c r="J32" s="50">
        <f>'8.5'!F45</f>
        <v>2</v>
      </c>
      <c r="K32" s="50">
        <f>'8.6'!F43</f>
        <v>0</v>
      </c>
    </row>
    <row r="33" spans="1:11" ht="15" customHeight="1">
      <c r="A33" s="47" t="s">
        <v>27</v>
      </c>
      <c r="B33" s="48" t="str">
        <f>VLOOKUP(A33,'Рейтинг (Раздел 8)'!$A$6:$B$90,2,FALSE)</f>
        <v>1-2</v>
      </c>
      <c r="C33" s="48" t="str">
        <f t="shared" si="3"/>
        <v>1</v>
      </c>
      <c r="D33" s="56">
        <f t="shared" si="4"/>
        <v>83.33333333333334</v>
      </c>
      <c r="E33" s="49">
        <f t="shared" si="5"/>
        <v>10</v>
      </c>
      <c r="F33" s="104">
        <f>'8.1'!F49</f>
        <v>2</v>
      </c>
      <c r="G33" s="50">
        <f>'8.2'!E51</f>
        <v>2</v>
      </c>
      <c r="H33" s="50">
        <f>'8.3'!E48</f>
        <v>2</v>
      </c>
      <c r="I33" s="50">
        <f>'8.4'!E37</f>
        <v>2</v>
      </c>
      <c r="J33" s="50">
        <f>'8.5'!F46</f>
        <v>2</v>
      </c>
      <c r="K33" s="50">
        <f>'8.6'!F44</f>
        <v>0</v>
      </c>
    </row>
    <row r="34" spans="1:11" ht="15" customHeight="1">
      <c r="A34" s="47" t="s">
        <v>28</v>
      </c>
      <c r="B34" s="48" t="str">
        <f>VLOOKUP(A34,'Рейтинг (Раздел 8)'!$A$6:$B$90,2,FALSE)</f>
        <v>44-56</v>
      </c>
      <c r="C34" s="48" t="str">
        <f t="shared" si="3"/>
        <v>8-10</v>
      </c>
      <c r="D34" s="56">
        <f t="shared" si="4"/>
        <v>16.666666666666664</v>
      </c>
      <c r="E34" s="49">
        <f t="shared" si="5"/>
        <v>2</v>
      </c>
      <c r="F34" s="104">
        <f>'8.1'!F50</f>
        <v>2</v>
      </c>
      <c r="G34" s="50">
        <f>'8.2'!E52</f>
        <v>0</v>
      </c>
      <c r="H34" s="50">
        <f>'8.3'!E49</f>
        <v>0</v>
      </c>
      <c r="I34" s="50">
        <f>'8.4'!E38</f>
        <v>0</v>
      </c>
      <c r="J34" s="50">
        <f>'8.5'!F47</f>
        <v>0</v>
      </c>
      <c r="K34" s="50">
        <f>'8.6'!F45</f>
        <v>0</v>
      </c>
    </row>
    <row r="35" spans="1:11" ht="15" customHeight="1">
      <c r="A35" s="47" t="s">
        <v>29</v>
      </c>
      <c r="B35" s="48" t="str">
        <f>VLOOKUP(A35,'Рейтинг (Раздел 8)'!$A$6:$B$90,2,FALSE)</f>
        <v>57-70</v>
      </c>
      <c r="C35" s="48" t="str">
        <f t="shared" si="3"/>
        <v>11</v>
      </c>
      <c r="D35" s="56">
        <f t="shared" si="4"/>
        <v>8.333333333333332</v>
      </c>
      <c r="E35" s="49">
        <f t="shared" si="5"/>
        <v>1</v>
      </c>
      <c r="F35" s="104">
        <f>'8.1'!F51</f>
        <v>0</v>
      </c>
      <c r="G35" s="50">
        <f>'8.2'!E53</f>
        <v>1</v>
      </c>
      <c r="H35" s="50">
        <f>'8.3'!E50</f>
        <v>0</v>
      </c>
      <c r="I35" s="50">
        <f>'8.4'!E39</f>
        <v>0</v>
      </c>
      <c r="J35" s="50">
        <f>'8.5'!F48</f>
        <v>0</v>
      </c>
      <c r="K35" s="50">
        <f>'8.6'!F46</f>
        <v>0</v>
      </c>
    </row>
    <row r="36" spans="1:11" ht="15" customHeight="1">
      <c r="A36" s="47" t="s">
        <v>30</v>
      </c>
      <c r="B36" s="48" t="str">
        <f>VLOOKUP(A36,'Рейтинг (Раздел 8)'!$A$6:$B$90,2,FALSE)</f>
        <v>44-56</v>
      </c>
      <c r="C36" s="48" t="str">
        <f t="shared" si="3"/>
        <v>8-10</v>
      </c>
      <c r="D36" s="56">
        <f t="shared" si="4"/>
        <v>16.666666666666664</v>
      </c>
      <c r="E36" s="49">
        <f t="shared" si="5"/>
        <v>2</v>
      </c>
      <c r="F36" s="104">
        <f>'8.1'!F52</f>
        <v>1</v>
      </c>
      <c r="G36" s="50">
        <f>'8.2'!E54</f>
        <v>0</v>
      </c>
      <c r="H36" s="50">
        <f>'8.3'!E51</f>
        <v>0</v>
      </c>
      <c r="I36" s="50">
        <f>'8.4'!E40</f>
        <v>1</v>
      </c>
      <c r="J36" s="50">
        <f>'8.5'!F49</f>
        <v>0</v>
      </c>
      <c r="K36" s="50">
        <f>'8.6'!F47</f>
        <v>0</v>
      </c>
    </row>
    <row r="37" spans="1:11" ht="15" customHeight="1">
      <c r="A37" s="45" t="s">
        <v>31</v>
      </c>
      <c r="B37" s="51"/>
      <c r="C37" s="45"/>
      <c r="D37" s="57"/>
      <c r="E37" s="52"/>
      <c r="F37" s="105"/>
      <c r="G37" s="53"/>
      <c r="H37" s="53"/>
      <c r="I37" s="53"/>
      <c r="J37" s="53"/>
      <c r="K37" s="53"/>
    </row>
    <row r="38" spans="1:11" ht="15" customHeight="1">
      <c r="A38" s="47" t="s">
        <v>32</v>
      </c>
      <c r="B38" s="48" t="str">
        <f>VLOOKUP(A38,'Рейтинг (Раздел 8)'!$A$6:$B$90,2,FALSE)</f>
        <v>16-24</v>
      </c>
      <c r="C38" s="48" t="str">
        <f>RANK(D38,$D$38:$D$45)&amp;IF(COUNTIF($D$38:$D$45,D38)&gt;1,"-"&amp;RANK(D38,$D$38:$D$45)+COUNTIF($D$38:$D$45,D38)-1,"")</f>
        <v>2-3</v>
      </c>
      <c r="D38" s="56">
        <f>E38/$E$5*100</f>
        <v>50</v>
      </c>
      <c r="E38" s="49">
        <f aca="true" t="shared" si="6" ref="E38:E44">SUM(F38:K38)</f>
        <v>6</v>
      </c>
      <c r="F38" s="104">
        <f>'8.1'!F54</f>
        <v>0</v>
      </c>
      <c r="G38" s="50">
        <f>'8.2'!E56</f>
        <v>2</v>
      </c>
      <c r="H38" s="50">
        <f>'8.3'!E53</f>
        <v>2</v>
      </c>
      <c r="I38" s="50">
        <f>'8.4'!E42</f>
        <v>0</v>
      </c>
      <c r="J38" s="50">
        <f>'8.5'!F51</f>
        <v>2</v>
      </c>
      <c r="K38" s="50">
        <f>'8.6'!F49</f>
        <v>0</v>
      </c>
    </row>
    <row r="39" spans="1:11" ht="15" customHeight="1">
      <c r="A39" s="47" t="s">
        <v>33</v>
      </c>
      <c r="B39" s="48" t="str">
        <f>VLOOKUP(A39,'Рейтинг (Раздел 8)'!$A$6:$B$90,2,FALSE)</f>
        <v>73-85</v>
      </c>
      <c r="C39" s="48" t="str">
        <f aca="true" t="shared" si="7" ref="C39:C45">RANK(D39,$D$38:$D$45)&amp;IF(COUNTIF($D$38:$D$45,D39)&gt;1,"-"&amp;RANK(D39,$D$38:$D$45)+COUNTIF($D$38:$D$45,D39)-1,"")</f>
        <v>8</v>
      </c>
      <c r="D39" s="56">
        <f aca="true" t="shared" si="8" ref="D39:D44">E39/$E$5*100</f>
        <v>0</v>
      </c>
      <c r="E39" s="49">
        <f t="shared" si="6"/>
        <v>0</v>
      </c>
      <c r="F39" s="104">
        <f>'8.1'!F55</f>
        <v>0</v>
      </c>
      <c r="G39" s="50">
        <f>'8.2'!E57</f>
        <v>0</v>
      </c>
      <c r="H39" s="50">
        <f>'8.3'!E54</f>
        <v>0</v>
      </c>
      <c r="I39" s="50">
        <f>'8.4'!E43</f>
        <v>0</v>
      </c>
      <c r="J39" s="50">
        <f>'8.5'!F52</f>
        <v>0</v>
      </c>
      <c r="K39" s="50">
        <f>'8.6'!F50</f>
        <v>0</v>
      </c>
    </row>
    <row r="40" spans="1:11" ht="15" customHeight="1">
      <c r="A40" s="47" t="s">
        <v>92</v>
      </c>
      <c r="B40" s="48" t="str">
        <f>VLOOKUP(A40,'Рейтинг (Раздел 8)'!$A$6:$B$90,2,FALSE)</f>
        <v>16-24</v>
      </c>
      <c r="C40" s="48" t="str">
        <f t="shared" si="7"/>
        <v>2-3</v>
      </c>
      <c r="D40" s="56">
        <f t="shared" si="8"/>
        <v>50</v>
      </c>
      <c r="E40" s="49">
        <f t="shared" si="6"/>
        <v>6</v>
      </c>
      <c r="F40" s="104">
        <f>'8.1'!F56</f>
        <v>2</v>
      </c>
      <c r="G40" s="50">
        <f>'8.2'!E58</f>
        <v>0</v>
      </c>
      <c r="H40" s="50">
        <f>'8.3'!E55</f>
        <v>0</v>
      </c>
      <c r="I40" s="50">
        <f>'8.4'!E44</f>
        <v>2</v>
      </c>
      <c r="J40" s="50">
        <f>'8.5'!F53</f>
        <v>2</v>
      </c>
      <c r="K40" s="50">
        <f>'8.6'!F51</f>
        <v>0</v>
      </c>
    </row>
    <row r="41" spans="1:11" ht="15" customHeight="1">
      <c r="A41" s="47" t="s">
        <v>34</v>
      </c>
      <c r="B41" s="48" t="str">
        <f>VLOOKUP(A41,'Рейтинг (Раздел 8)'!$A$6:$B$90,2,FALSE)</f>
        <v>3-5</v>
      </c>
      <c r="C41" s="48" t="str">
        <f t="shared" si="7"/>
        <v>1</v>
      </c>
      <c r="D41" s="56">
        <f t="shared" si="8"/>
        <v>75</v>
      </c>
      <c r="E41" s="49">
        <f t="shared" si="6"/>
        <v>9</v>
      </c>
      <c r="F41" s="104">
        <f>'8.1'!F57</f>
        <v>2</v>
      </c>
      <c r="G41" s="50">
        <f>'8.2'!E59</f>
        <v>2</v>
      </c>
      <c r="H41" s="50">
        <f>'8.3'!E56</f>
        <v>2</v>
      </c>
      <c r="I41" s="50">
        <f>'8.4'!E45</f>
        <v>1</v>
      </c>
      <c r="J41" s="50">
        <f>'8.5'!F54</f>
        <v>2</v>
      </c>
      <c r="K41" s="50">
        <f>'8.6'!F52</f>
        <v>0</v>
      </c>
    </row>
    <row r="42" spans="1:11" ht="15" customHeight="1">
      <c r="A42" s="47" t="s">
        <v>35</v>
      </c>
      <c r="B42" s="48" t="str">
        <f>VLOOKUP(A42,'Рейтинг (Раздел 8)'!$A$6:$B$90,2,FALSE)</f>
        <v>44-56</v>
      </c>
      <c r="C42" s="48" t="str">
        <f t="shared" si="7"/>
        <v>4</v>
      </c>
      <c r="D42" s="56">
        <f t="shared" si="8"/>
        <v>16.666666666666664</v>
      </c>
      <c r="E42" s="49">
        <f t="shared" si="6"/>
        <v>2</v>
      </c>
      <c r="F42" s="104">
        <f>'8.1'!F58</f>
        <v>2</v>
      </c>
      <c r="G42" s="50">
        <f>'8.2'!E60</f>
        <v>0</v>
      </c>
      <c r="H42" s="50">
        <f>'8.3'!E57</f>
        <v>0</v>
      </c>
      <c r="I42" s="50">
        <f>'8.4'!E46</f>
        <v>0</v>
      </c>
      <c r="J42" s="50">
        <f>'8.5'!F55</f>
        <v>0</v>
      </c>
      <c r="K42" s="50">
        <f>'8.6'!F53</f>
        <v>0</v>
      </c>
    </row>
    <row r="43" spans="1:11" ht="15" customHeight="1">
      <c r="A43" s="47" t="s">
        <v>36</v>
      </c>
      <c r="B43" s="48" t="str">
        <f>VLOOKUP(A43,'Рейтинг (Раздел 8)'!$A$6:$B$90,2,FALSE)</f>
        <v>57-70</v>
      </c>
      <c r="C43" s="48" t="str">
        <f t="shared" si="7"/>
        <v>5-7</v>
      </c>
      <c r="D43" s="56">
        <f t="shared" si="8"/>
        <v>8.333333333333332</v>
      </c>
      <c r="E43" s="49">
        <f t="shared" si="6"/>
        <v>1</v>
      </c>
      <c r="F43" s="104">
        <f>'8.1'!F59</f>
        <v>0</v>
      </c>
      <c r="G43" s="50">
        <f>'8.2'!E61</f>
        <v>1</v>
      </c>
      <c r="H43" s="50">
        <f>'8.3'!E58</f>
        <v>0</v>
      </c>
      <c r="I43" s="50">
        <f>'8.4'!E47</f>
        <v>0</v>
      </c>
      <c r="J43" s="50">
        <f>'8.5'!F56</f>
        <v>0</v>
      </c>
      <c r="K43" s="50">
        <f>'8.6'!F54</f>
        <v>0</v>
      </c>
    </row>
    <row r="44" spans="1:11" ht="15" customHeight="1">
      <c r="A44" s="47" t="s">
        <v>37</v>
      </c>
      <c r="B44" s="48" t="str">
        <f>VLOOKUP(A44,'Рейтинг (Раздел 8)'!$A$6:$B$90,2,FALSE)</f>
        <v>57-70</v>
      </c>
      <c r="C44" s="48" t="str">
        <f t="shared" si="7"/>
        <v>5-7</v>
      </c>
      <c r="D44" s="56">
        <f t="shared" si="8"/>
        <v>8.333333333333332</v>
      </c>
      <c r="E44" s="49">
        <f t="shared" si="6"/>
        <v>1</v>
      </c>
      <c r="F44" s="104">
        <f>'8.1'!F60</f>
        <v>1</v>
      </c>
      <c r="G44" s="50">
        <f>'8.2'!E62</f>
        <v>0</v>
      </c>
      <c r="H44" s="50">
        <f>'8.3'!E59</f>
        <v>0</v>
      </c>
      <c r="I44" s="50">
        <f>'8.4'!E48</f>
        <v>0</v>
      </c>
      <c r="J44" s="50">
        <f>'8.5'!F57</f>
        <v>0</v>
      </c>
      <c r="K44" s="50">
        <f>'8.6'!F55</f>
        <v>0</v>
      </c>
    </row>
    <row r="45" spans="1:11" ht="15" customHeight="1">
      <c r="A45" s="47" t="s">
        <v>629</v>
      </c>
      <c r="B45" s="48" t="str">
        <f>VLOOKUP(A45,'Рейтинг (Раздел 8)'!$A$6:$B$90,2,FALSE)</f>
        <v>57-70</v>
      </c>
      <c r="C45" s="48" t="str">
        <f t="shared" si="7"/>
        <v>5-7</v>
      </c>
      <c r="D45" s="56">
        <f>E45/$E$5*100</f>
        <v>8.333333333333332</v>
      </c>
      <c r="E45" s="49">
        <f>SUM(F45:K45)</f>
        <v>1</v>
      </c>
      <c r="F45" s="104">
        <f>'8.1'!F61</f>
        <v>1</v>
      </c>
      <c r="G45" s="50">
        <f>'8.2'!E63</f>
        <v>0</v>
      </c>
      <c r="H45" s="50">
        <f>'8.3'!E60</f>
        <v>0</v>
      </c>
      <c r="I45" s="50">
        <f>'8.4'!E49</f>
        <v>0</v>
      </c>
      <c r="J45" s="50">
        <f>'8.5'!F58</f>
        <v>0</v>
      </c>
      <c r="K45" s="50">
        <f>'8.6'!F56</f>
        <v>0</v>
      </c>
    </row>
    <row r="46" spans="1:11" ht="15" customHeight="1">
      <c r="A46" s="45" t="s">
        <v>38</v>
      </c>
      <c r="B46" s="51"/>
      <c r="C46" s="45"/>
      <c r="D46" s="57"/>
      <c r="E46" s="52"/>
      <c r="F46" s="105"/>
      <c r="G46" s="53"/>
      <c r="H46" s="53"/>
      <c r="I46" s="53"/>
      <c r="J46" s="53"/>
      <c r="K46" s="53"/>
    </row>
    <row r="47" spans="1:11" ht="15" customHeight="1">
      <c r="A47" s="47" t="s">
        <v>39</v>
      </c>
      <c r="B47" s="48" t="str">
        <f>VLOOKUP(A47,'Рейтинг (Раздел 8)'!$A$6:$B$90,2,FALSE)</f>
        <v>73-85</v>
      </c>
      <c r="C47" s="48" t="str">
        <f aca="true" t="shared" si="9" ref="C47:C53">RANK(D47,$D$47:$D$53)&amp;IF(COUNTIF($D$47:$D$53,D47)&gt;1,"-"&amp;RANK(D47,$D$47:$D$53)+COUNTIF($D$47:$D$53,D47)-1,"")</f>
        <v>4-7</v>
      </c>
      <c r="D47" s="56">
        <f aca="true" t="shared" si="10" ref="D47:D53">E47/$E$5*100</f>
        <v>0</v>
      </c>
      <c r="E47" s="49">
        <f aca="true" t="shared" si="11" ref="E47:E53">SUM(F47:K47)</f>
        <v>0</v>
      </c>
      <c r="F47" s="104">
        <f>'8.1'!F63</f>
        <v>0</v>
      </c>
      <c r="G47" s="50">
        <f>'8.2'!E65</f>
        <v>0</v>
      </c>
      <c r="H47" s="50">
        <f>'8.3'!E62</f>
        <v>0</v>
      </c>
      <c r="I47" s="50">
        <f>'8.4'!E51</f>
        <v>0</v>
      </c>
      <c r="J47" s="50">
        <f>'8.5'!F60</f>
        <v>0</v>
      </c>
      <c r="K47" s="50">
        <f>'8.6'!F58</f>
        <v>0</v>
      </c>
    </row>
    <row r="48" spans="1:11" ht="15" customHeight="1">
      <c r="A48" s="47" t="s">
        <v>40</v>
      </c>
      <c r="B48" s="48" t="str">
        <f>VLOOKUP(A48,'Рейтинг (Раздел 8)'!$A$6:$B$90,2,FALSE)</f>
        <v>73-85</v>
      </c>
      <c r="C48" s="48" t="str">
        <f t="shared" si="9"/>
        <v>4-7</v>
      </c>
      <c r="D48" s="56">
        <f t="shared" si="10"/>
        <v>0</v>
      </c>
      <c r="E48" s="49">
        <f t="shared" si="11"/>
        <v>0</v>
      </c>
      <c r="F48" s="104">
        <f>'8.1'!F64</f>
        <v>0</v>
      </c>
      <c r="G48" s="50">
        <f>'8.2'!E66</f>
        <v>0</v>
      </c>
      <c r="H48" s="50">
        <f>'8.3'!E63</f>
        <v>0</v>
      </c>
      <c r="I48" s="50">
        <f>'8.4'!E52</f>
        <v>0</v>
      </c>
      <c r="J48" s="50">
        <f>'8.5'!F61</f>
        <v>0</v>
      </c>
      <c r="K48" s="50">
        <f>'8.6'!F59</f>
        <v>0</v>
      </c>
    </row>
    <row r="49" spans="1:11" ht="15" customHeight="1">
      <c r="A49" s="47" t="s">
        <v>41</v>
      </c>
      <c r="B49" s="48" t="str">
        <f>VLOOKUP(A49,'Рейтинг (Раздел 8)'!$A$6:$B$90,2,FALSE)</f>
        <v>16-24</v>
      </c>
      <c r="C49" s="48" t="str">
        <f t="shared" si="9"/>
        <v>3</v>
      </c>
      <c r="D49" s="56">
        <f t="shared" si="10"/>
        <v>50</v>
      </c>
      <c r="E49" s="49">
        <f t="shared" si="11"/>
        <v>6</v>
      </c>
      <c r="F49" s="104">
        <f>'8.1'!F65</f>
        <v>0</v>
      </c>
      <c r="G49" s="50">
        <f>'8.2'!E67</f>
        <v>2</v>
      </c>
      <c r="H49" s="50">
        <f>'8.3'!E64</f>
        <v>0</v>
      </c>
      <c r="I49" s="50">
        <f>'8.4'!E53</f>
        <v>2</v>
      </c>
      <c r="J49" s="50">
        <f>'8.5'!F62</f>
        <v>2</v>
      </c>
      <c r="K49" s="50">
        <f>'8.6'!F60</f>
        <v>0</v>
      </c>
    </row>
    <row r="50" spans="1:11" ht="15" customHeight="1">
      <c r="A50" s="47" t="s">
        <v>42</v>
      </c>
      <c r="B50" s="48" t="str">
        <f>VLOOKUP(A50,'Рейтинг (Раздел 8)'!$A$6:$B$90,2,FALSE)</f>
        <v>73-85</v>
      </c>
      <c r="C50" s="48" t="str">
        <f t="shared" si="9"/>
        <v>4-7</v>
      </c>
      <c r="D50" s="56">
        <f t="shared" si="10"/>
        <v>0</v>
      </c>
      <c r="E50" s="49">
        <f t="shared" si="11"/>
        <v>0</v>
      </c>
      <c r="F50" s="104">
        <f>'8.1'!F66</f>
        <v>0</v>
      </c>
      <c r="G50" s="50">
        <f>'8.2'!E68</f>
        <v>0</v>
      </c>
      <c r="H50" s="50">
        <f>'8.3'!E65</f>
        <v>0</v>
      </c>
      <c r="I50" s="50">
        <f>'8.4'!E54</f>
        <v>0</v>
      </c>
      <c r="J50" s="50">
        <f>'8.5'!F63</f>
        <v>0</v>
      </c>
      <c r="K50" s="50">
        <f>'8.6'!F61</f>
        <v>0</v>
      </c>
    </row>
    <row r="51" spans="1:11" ht="15" customHeight="1">
      <c r="A51" s="47" t="s">
        <v>90</v>
      </c>
      <c r="B51" s="48" t="str">
        <f>VLOOKUP(A51,'Рейтинг (Раздел 8)'!$A$6:$B$90,2,FALSE)</f>
        <v>73-85</v>
      </c>
      <c r="C51" s="48" t="str">
        <f t="shared" si="9"/>
        <v>4-7</v>
      </c>
      <c r="D51" s="56">
        <f t="shared" si="10"/>
        <v>0</v>
      </c>
      <c r="E51" s="49">
        <f t="shared" si="11"/>
        <v>0</v>
      </c>
      <c r="F51" s="104">
        <f>'8.1'!F67</f>
        <v>0</v>
      </c>
      <c r="G51" s="50">
        <f>'8.2'!E69</f>
        <v>0</v>
      </c>
      <c r="H51" s="50">
        <f>'8.3'!E66</f>
        <v>0</v>
      </c>
      <c r="I51" s="50">
        <f>'8.4'!E55</f>
        <v>0</v>
      </c>
      <c r="J51" s="50">
        <f>'8.5'!F64</f>
        <v>0</v>
      </c>
      <c r="K51" s="50">
        <f>'8.6'!F62</f>
        <v>0</v>
      </c>
    </row>
    <row r="52" spans="1:11" ht="15" customHeight="1">
      <c r="A52" s="47" t="s">
        <v>43</v>
      </c>
      <c r="B52" s="48" t="str">
        <f>VLOOKUP(A52,'Рейтинг (Раздел 8)'!$A$6:$B$90,2,FALSE)</f>
        <v>11-14</v>
      </c>
      <c r="C52" s="48" t="str">
        <f t="shared" si="9"/>
        <v>2</v>
      </c>
      <c r="D52" s="56">
        <f t="shared" si="10"/>
        <v>58.333333333333336</v>
      </c>
      <c r="E52" s="49">
        <f t="shared" si="11"/>
        <v>7</v>
      </c>
      <c r="F52" s="104">
        <f>'8.1'!F68</f>
        <v>2</v>
      </c>
      <c r="G52" s="50">
        <f>'8.2'!E70</f>
        <v>0</v>
      </c>
      <c r="H52" s="50">
        <f>'8.3'!E67</f>
        <v>1</v>
      </c>
      <c r="I52" s="50">
        <f>'8.4'!E56</f>
        <v>2</v>
      </c>
      <c r="J52" s="50">
        <f>'8.5'!F65</f>
        <v>2</v>
      </c>
      <c r="K52" s="50">
        <f>'8.6'!F63</f>
        <v>0</v>
      </c>
    </row>
    <row r="53" spans="1:11" ht="15" customHeight="1">
      <c r="A53" s="47" t="s">
        <v>44</v>
      </c>
      <c r="B53" s="48" t="str">
        <f>VLOOKUP(A53,'Рейтинг (Раздел 8)'!$A$6:$B$90,2,FALSE)</f>
        <v>6-10</v>
      </c>
      <c r="C53" s="48" t="str">
        <f t="shared" si="9"/>
        <v>1</v>
      </c>
      <c r="D53" s="56">
        <f t="shared" si="10"/>
        <v>66.66666666666666</v>
      </c>
      <c r="E53" s="49">
        <f t="shared" si="11"/>
        <v>8</v>
      </c>
      <c r="F53" s="104">
        <f>'8.1'!F69</f>
        <v>0</v>
      </c>
      <c r="G53" s="50">
        <f>'8.2'!E71</f>
        <v>2</v>
      </c>
      <c r="H53" s="50">
        <f>'8.3'!E68</f>
        <v>2</v>
      </c>
      <c r="I53" s="50">
        <f>'8.4'!E57</f>
        <v>2</v>
      </c>
      <c r="J53" s="50">
        <f>'8.5'!F66</f>
        <v>2</v>
      </c>
      <c r="K53" s="50">
        <f>'8.6'!F64</f>
        <v>0</v>
      </c>
    </row>
    <row r="54" spans="1:11" ht="15" customHeight="1">
      <c r="A54" s="45" t="s">
        <v>45</v>
      </c>
      <c r="B54" s="51"/>
      <c r="C54" s="54"/>
      <c r="D54" s="57"/>
      <c r="E54" s="52"/>
      <c r="F54" s="105"/>
      <c r="G54" s="53"/>
      <c r="H54" s="53"/>
      <c r="I54" s="53"/>
      <c r="J54" s="53"/>
      <c r="K54" s="53"/>
    </row>
    <row r="55" spans="1:11" ht="15" customHeight="1">
      <c r="A55" s="47" t="s">
        <v>46</v>
      </c>
      <c r="B55" s="48" t="str">
        <f>VLOOKUP(A55,'Рейтинг (Раздел 8)'!$A$6:$B$90,2,FALSE)</f>
        <v>16-24</v>
      </c>
      <c r="C55" s="48" t="str">
        <f aca="true" t="shared" si="12" ref="C55:C68">RANK(D55,$D$55:$D$68)&amp;IF(COUNTIF($D$55:$D$68,D55)&gt;1,"-"&amp;RANK(D55,$D$55:$D$68)+COUNTIF($D$55:$D$68,D55)-1,"")</f>
        <v>6</v>
      </c>
      <c r="D55" s="56">
        <f aca="true" t="shared" si="13" ref="D55:D68">E55/$E$5*100</f>
        <v>50</v>
      </c>
      <c r="E55" s="49">
        <f aca="true" t="shared" si="14" ref="E55:E68">SUM(F55:K55)</f>
        <v>6</v>
      </c>
      <c r="F55" s="104">
        <f>'8.1'!F71</f>
        <v>0</v>
      </c>
      <c r="G55" s="50">
        <f>'8.2'!E73</f>
        <v>2</v>
      </c>
      <c r="H55" s="50">
        <f>'8.3'!E70</f>
        <v>0</v>
      </c>
      <c r="I55" s="50">
        <f>'8.4'!E59</f>
        <v>2</v>
      </c>
      <c r="J55" s="50">
        <f>'8.5'!F68</f>
        <v>2</v>
      </c>
      <c r="K55" s="50">
        <f>'8.6'!F66</f>
        <v>0</v>
      </c>
    </row>
    <row r="56" spans="1:11" ht="15" customHeight="1">
      <c r="A56" s="47" t="s">
        <v>47</v>
      </c>
      <c r="B56" s="48" t="str">
        <f>VLOOKUP(A56,'Рейтинг (Раздел 8)'!$A$6:$B$90,2,FALSE)</f>
        <v>73-85</v>
      </c>
      <c r="C56" s="48" t="str">
        <f t="shared" si="12"/>
        <v>13-14</v>
      </c>
      <c r="D56" s="56">
        <f t="shared" si="13"/>
        <v>0</v>
      </c>
      <c r="E56" s="49">
        <f t="shared" si="14"/>
        <v>0</v>
      </c>
      <c r="F56" s="104">
        <f>'8.1'!F72</f>
        <v>0</v>
      </c>
      <c r="G56" s="50">
        <f>'8.2'!E74</f>
        <v>0</v>
      </c>
      <c r="H56" s="50">
        <f>'8.3'!E71</f>
        <v>0</v>
      </c>
      <c r="I56" s="50">
        <f>'8.4'!E60</f>
        <v>0</v>
      </c>
      <c r="J56" s="50">
        <f>'8.5'!F69</f>
        <v>0</v>
      </c>
      <c r="K56" s="50">
        <f>'8.6'!F67</f>
        <v>0</v>
      </c>
    </row>
    <row r="57" spans="1:11" ht="15" customHeight="1">
      <c r="A57" s="47" t="s">
        <v>48</v>
      </c>
      <c r="B57" s="48" t="str">
        <f>VLOOKUP(A57,'Рейтинг (Раздел 8)'!$A$6:$B$90,2,FALSE)</f>
        <v>57-70</v>
      </c>
      <c r="C57" s="48" t="str">
        <f t="shared" si="12"/>
        <v>12</v>
      </c>
      <c r="D57" s="56">
        <f t="shared" si="13"/>
        <v>8.333333333333332</v>
      </c>
      <c r="E57" s="49">
        <f t="shared" si="14"/>
        <v>1</v>
      </c>
      <c r="F57" s="104">
        <f>'8.1'!F73</f>
        <v>1</v>
      </c>
      <c r="G57" s="50">
        <f>'8.2'!E75</f>
        <v>0</v>
      </c>
      <c r="H57" s="50">
        <f>'8.3'!E72</f>
        <v>0</v>
      </c>
      <c r="I57" s="50">
        <f>'8.4'!E61</f>
        <v>0</v>
      </c>
      <c r="J57" s="50">
        <f>'8.5'!F70</f>
        <v>0</v>
      </c>
      <c r="K57" s="50">
        <f>'8.6'!F68</f>
        <v>0</v>
      </c>
    </row>
    <row r="58" spans="1:11" ht="15" customHeight="1">
      <c r="A58" s="47" t="s">
        <v>49</v>
      </c>
      <c r="B58" s="48" t="str">
        <f>VLOOKUP(A58,'Рейтинг (Раздел 8)'!$A$6:$B$90,2,FALSE)</f>
        <v>11-14</v>
      </c>
      <c r="C58" s="48" t="str">
        <f t="shared" si="12"/>
        <v>3-4</v>
      </c>
      <c r="D58" s="56">
        <f t="shared" si="13"/>
        <v>58.333333333333336</v>
      </c>
      <c r="E58" s="49">
        <f t="shared" si="14"/>
        <v>7</v>
      </c>
      <c r="F58" s="104">
        <f>'8.1'!F74</f>
        <v>0</v>
      </c>
      <c r="G58" s="50">
        <f>'8.2'!E76</f>
        <v>2</v>
      </c>
      <c r="H58" s="50">
        <f>'8.3'!E73</f>
        <v>1</v>
      </c>
      <c r="I58" s="50">
        <f>'8.4'!E62</f>
        <v>2</v>
      </c>
      <c r="J58" s="50">
        <f>'8.5'!F71</f>
        <v>2</v>
      </c>
      <c r="K58" s="50">
        <f>'8.6'!F69</f>
        <v>0</v>
      </c>
    </row>
    <row r="59" spans="1:11" ht="15" customHeight="1">
      <c r="A59" s="47" t="s">
        <v>50</v>
      </c>
      <c r="B59" s="48" t="str">
        <f>VLOOKUP(A59,'Рейтинг (Раздел 8)'!$A$6:$B$90,2,FALSE)</f>
        <v>28-40</v>
      </c>
      <c r="C59" s="48" t="str">
        <f t="shared" si="12"/>
        <v>8-10</v>
      </c>
      <c r="D59" s="56">
        <f t="shared" si="13"/>
        <v>33.33333333333333</v>
      </c>
      <c r="E59" s="49">
        <f t="shared" si="14"/>
        <v>4</v>
      </c>
      <c r="F59" s="104">
        <f>'8.1'!F75</f>
        <v>0</v>
      </c>
      <c r="G59" s="50">
        <f>'8.2'!E77</f>
        <v>2</v>
      </c>
      <c r="H59" s="50">
        <f>'8.3'!E74</f>
        <v>0</v>
      </c>
      <c r="I59" s="50">
        <f>'8.4'!E63</f>
        <v>0</v>
      </c>
      <c r="J59" s="50">
        <f>'8.5'!F72</f>
        <v>2</v>
      </c>
      <c r="K59" s="50">
        <f>'8.6'!F70</f>
        <v>0</v>
      </c>
    </row>
    <row r="60" spans="1:11" ht="15" customHeight="1">
      <c r="A60" s="47" t="s">
        <v>51</v>
      </c>
      <c r="B60" s="48" t="str">
        <f>VLOOKUP(A60,'Рейтинг (Раздел 8)'!$A$6:$B$90,2,FALSE)</f>
        <v>25-27</v>
      </c>
      <c r="C60" s="48" t="str">
        <f t="shared" si="12"/>
        <v>7</v>
      </c>
      <c r="D60" s="56">
        <f t="shared" si="13"/>
        <v>41.66666666666667</v>
      </c>
      <c r="E60" s="49">
        <f t="shared" si="14"/>
        <v>5</v>
      </c>
      <c r="F60" s="104">
        <f>'8.1'!F76</f>
        <v>0</v>
      </c>
      <c r="G60" s="50">
        <f>'8.2'!E78</f>
        <v>2</v>
      </c>
      <c r="H60" s="50">
        <f>'8.3'!E75</f>
        <v>1</v>
      </c>
      <c r="I60" s="50">
        <f>'8.4'!E64</f>
        <v>0</v>
      </c>
      <c r="J60" s="50">
        <f>'8.5'!F73</f>
        <v>2</v>
      </c>
      <c r="K60" s="50">
        <f>'8.6'!F71</f>
        <v>0</v>
      </c>
    </row>
    <row r="61" spans="1:11" ht="15" customHeight="1">
      <c r="A61" s="47" t="s">
        <v>52</v>
      </c>
      <c r="B61" s="48" t="str">
        <f>VLOOKUP(A61,'Рейтинг (Раздел 8)'!$A$6:$B$90,2,FALSE)</f>
        <v>15</v>
      </c>
      <c r="C61" s="48" t="str">
        <f t="shared" si="12"/>
        <v>5</v>
      </c>
      <c r="D61" s="56">
        <f t="shared" si="13"/>
        <v>52.083333333333336</v>
      </c>
      <c r="E61" s="233">
        <f t="shared" si="14"/>
        <v>6.25</v>
      </c>
      <c r="F61" s="234">
        <f>'8.1'!F77</f>
        <v>0.25</v>
      </c>
      <c r="G61" s="50">
        <f>'8.2'!E79</f>
        <v>2</v>
      </c>
      <c r="H61" s="50">
        <f>'8.3'!E76</f>
        <v>0</v>
      </c>
      <c r="I61" s="50">
        <f>'8.4'!E65</f>
        <v>2</v>
      </c>
      <c r="J61" s="50">
        <f>'8.5'!F74</f>
        <v>2</v>
      </c>
      <c r="K61" s="50">
        <f>'8.6'!F72</f>
        <v>0</v>
      </c>
    </row>
    <row r="62" spans="1:11" ht="15" customHeight="1">
      <c r="A62" s="47" t="s">
        <v>53</v>
      </c>
      <c r="B62" s="48" t="str">
        <f>VLOOKUP(A62,'Рейтинг (Раздел 8)'!$A$6:$B$90,2,FALSE)</f>
        <v>28-40</v>
      </c>
      <c r="C62" s="48" t="str">
        <f t="shared" si="12"/>
        <v>8-10</v>
      </c>
      <c r="D62" s="56">
        <f t="shared" si="13"/>
        <v>33.33333333333333</v>
      </c>
      <c r="E62" s="49">
        <f t="shared" si="14"/>
        <v>4</v>
      </c>
      <c r="F62" s="104">
        <f>'8.1'!F78</f>
        <v>2</v>
      </c>
      <c r="G62" s="50">
        <f>'8.2'!E80</f>
        <v>0</v>
      </c>
      <c r="H62" s="50">
        <f>'8.3'!E77</f>
        <v>0</v>
      </c>
      <c r="I62" s="50">
        <f>'8.4'!E66</f>
        <v>0</v>
      </c>
      <c r="J62" s="50">
        <f>'8.5'!F75</f>
        <v>2</v>
      </c>
      <c r="K62" s="50">
        <f>'8.6'!F73</f>
        <v>0</v>
      </c>
    </row>
    <row r="63" spans="1:11" ht="15" customHeight="1">
      <c r="A63" s="47" t="s">
        <v>54</v>
      </c>
      <c r="B63" s="48" t="str">
        <f>VLOOKUP(A63,'Рейтинг (Раздел 8)'!$A$6:$B$90,2,FALSE)</f>
        <v>41-43</v>
      </c>
      <c r="C63" s="48" t="str">
        <f t="shared" si="12"/>
        <v>11</v>
      </c>
      <c r="D63" s="56">
        <f t="shared" si="13"/>
        <v>25</v>
      </c>
      <c r="E63" s="49">
        <f t="shared" si="14"/>
        <v>3</v>
      </c>
      <c r="F63" s="104">
        <f>'8.1'!F79</f>
        <v>1</v>
      </c>
      <c r="G63" s="50">
        <f>'8.2'!E81</f>
        <v>0</v>
      </c>
      <c r="H63" s="50">
        <f>'8.3'!E78</f>
        <v>0</v>
      </c>
      <c r="I63" s="50">
        <f>'8.4'!E67</f>
        <v>0</v>
      </c>
      <c r="J63" s="50">
        <f>'8.5'!F76</f>
        <v>2</v>
      </c>
      <c r="K63" s="50">
        <f>'8.6'!F74</f>
        <v>0</v>
      </c>
    </row>
    <row r="64" spans="1:11" ht="15" customHeight="1">
      <c r="A64" s="47" t="s">
        <v>55</v>
      </c>
      <c r="B64" s="48" t="str">
        <f>VLOOKUP(A64,'Рейтинг (Раздел 8)'!$A$6:$B$90,2,FALSE)</f>
        <v>3-5</v>
      </c>
      <c r="C64" s="48" t="str">
        <f t="shared" si="12"/>
        <v>1-2</v>
      </c>
      <c r="D64" s="56">
        <f t="shared" si="13"/>
        <v>75</v>
      </c>
      <c r="E64" s="49">
        <f t="shared" si="14"/>
        <v>9</v>
      </c>
      <c r="F64" s="104">
        <f>'8.1'!F80</f>
        <v>1</v>
      </c>
      <c r="G64" s="50">
        <f>'8.2'!E82</f>
        <v>2</v>
      </c>
      <c r="H64" s="50">
        <f>'8.3'!E79</f>
        <v>2</v>
      </c>
      <c r="I64" s="50">
        <f>'8.4'!E68</f>
        <v>2</v>
      </c>
      <c r="J64" s="50">
        <f>'8.5'!F77</f>
        <v>2</v>
      </c>
      <c r="K64" s="50">
        <f>'8.6'!F75</f>
        <v>0</v>
      </c>
    </row>
    <row r="65" spans="1:11" ht="15" customHeight="1">
      <c r="A65" s="47" t="s">
        <v>56</v>
      </c>
      <c r="B65" s="48" t="str">
        <f>VLOOKUP(A65,'Рейтинг (Раздел 8)'!$A$6:$B$90,2,FALSE)</f>
        <v>28-40</v>
      </c>
      <c r="C65" s="48" t="str">
        <f t="shared" si="12"/>
        <v>8-10</v>
      </c>
      <c r="D65" s="56">
        <f t="shared" si="13"/>
        <v>33.33333333333333</v>
      </c>
      <c r="E65" s="49">
        <f t="shared" si="14"/>
        <v>4</v>
      </c>
      <c r="F65" s="104">
        <f>'8.1'!F81</f>
        <v>0</v>
      </c>
      <c r="G65" s="50">
        <f>'8.2'!E83</f>
        <v>0</v>
      </c>
      <c r="H65" s="50">
        <f>'8.3'!E80</f>
        <v>0</v>
      </c>
      <c r="I65" s="50">
        <f>'8.4'!E69</f>
        <v>2</v>
      </c>
      <c r="J65" s="50">
        <f>'8.5'!F78</f>
        <v>2</v>
      </c>
      <c r="K65" s="50">
        <f>'8.6'!F76</f>
        <v>0</v>
      </c>
    </row>
    <row r="66" spans="1:11" ht="15" customHeight="1">
      <c r="A66" s="47" t="s">
        <v>57</v>
      </c>
      <c r="B66" s="48" t="str">
        <f>VLOOKUP(A66,'Рейтинг (Раздел 8)'!$A$6:$B$90,2,FALSE)</f>
        <v>73-85</v>
      </c>
      <c r="C66" s="48" t="str">
        <f t="shared" si="12"/>
        <v>13-14</v>
      </c>
      <c r="D66" s="56">
        <f t="shared" si="13"/>
        <v>0</v>
      </c>
      <c r="E66" s="49">
        <f t="shared" si="14"/>
        <v>0</v>
      </c>
      <c r="F66" s="104">
        <f>'8.1'!F82</f>
        <v>0</v>
      </c>
      <c r="G66" s="50">
        <f>'8.2'!E84</f>
        <v>0</v>
      </c>
      <c r="H66" s="50">
        <f>'8.3'!E81</f>
        <v>0</v>
      </c>
      <c r="I66" s="50">
        <f>'8.4'!E70</f>
        <v>0</v>
      </c>
      <c r="J66" s="50">
        <f>'8.5'!F79</f>
        <v>0</v>
      </c>
      <c r="K66" s="50">
        <f>'8.6'!F77</f>
        <v>0</v>
      </c>
    </row>
    <row r="67" spans="1:11" ht="15" customHeight="1">
      <c r="A67" s="47" t="s">
        <v>58</v>
      </c>
      <c r="B67" s="48" t="str">
        <f>VLOOKUP(A67,'Рейтинг (Раздел 8)'!$A$6:$B$90,2,FALSE)</f>
        <v>11-14</v>
      </c>
      <c r="C67" s="48" t="str">
        <f t="shared" si="12"/>
        <v>3-4</v>
      </c>
      <c r="D67" s="56">
        <f t="shared" si="13"/>
        <v>58.333333333333336</v>
      </c>
      <c r="E67" s="49">
        <f t="shared" si="14"/>
        <v>7</v>
      </c>
      <c r="F67" s="104">
        <f>'8.1'!F83</f>
        <v>2</v>
      </c>
      <c r="G67" s="50">
        <f>'8.2'!E85</f>
        <v>2</v>
      </c>
      <c r="H67" s="50">
        <f>'8.3'!E82</f>
        <v>1</v>
      </c>
      <c r="I67" s="50">
        <f>'8.4'!E71</f>
        <v>0</v>
      </c>
      <c r="J67" s="50">
        <f>'8.5'!F80</f>
        <v>2</v>
      </c>
      <c r="K67" s="50">
        <f>'8.6'!F78</f>
        <v>0</v>
      </c>
    </row>
    <row r="68" spans="1:11" ht="15" customHeight="1">
      <c r="A68" s="47" t="s">
        <v>59</v>
      </c>
      <c r="B68" s="48" t="str">
        <f>VLOOKUP(A68,'Рейтинг (Раздел 8)'!$A$6:$B$90,2,FALSE)</f>
        <v>3-5</v>
      </c>
      <c r="C68" s="48" t="str">
        <f t="shared" si="12"/>
        <v>1-2</v>
      </c>
      <c r="D68" s="56">
        <f t="shared" si="13"/>
        <v>75</v>
      </c>
      <c r="E68" s="49">
        <f t="shared" si="14"/>
        <v>9</v>
      </c>
      <c r="F68" s="104">
        <f>'8.1'!F84</f>
        <v>2</v>
      </c>
      <c r="G68" s="50">
        <f>'8.2'!E86</f>
        <v>2</v>
      </c>
      <c r="H68" s="50">
        <f>'8.3'!E83</f>
        <v>1</v>
      </c>
      <c r="I68" s="50">
        <f>'8.4'!E72</f>
        <v>2</v>
      </c>
      <c r="J68" s="50">
        <f>'8.5'!F81</f>
        <v>2</v>
      </c>
      <c r="K68" s="50">
        <f>'8.6'!F79</f>
        <v>0</v>
      </c>
    </row>
    <row r="69" spans="1:11" ht="15" customHeight="1">
      <c r="A69" s="45" t="s">
        <v>60</v>
      </c>
      <c r="B69" s="51"/>
      <c r="C69" s="54"/>
      <c r="D69" s="57"/>
      <c r="E69" s="52"/>
      <c r="F69" s="105"/>
      <c r="G69" s="53"/>
      <c r="H69" s="53"/>
      <c r="I69" s="53"/>
      <c r="J69" s="53"/>
      <c r="K69" s="53"/>
    </row>
    <row r="70" spans="1:11" ht="15" customHeight="1">
      <c r="A70" s="47" t="s">
        <v>61</v>
      </c>
      <c r="B70" s="48" t="str">
        <f>VLOOKUP(A70,'Рейтинг (Раздел 8)'!$A$6:$B$90,2,FALSE)</f>
        <v>57-70</v>
      </c>
      <c r="C70" s="48" t="str">
        <f aca="true" t="shared" si="15" ref="C70:C75">RANK(D70,$D$70:$D$75)&amp;IF(COUNTIF($D$70:$D$75,D70)&gt;1,"-"&amp;RANK(D70,$D$70:$D$75)+COUNTIF($D$70:$D$75,D70)-1,"")</f>
        <v>4-5</v>
      </c>
      <c r="D70" s="56">
        <f aca="true" t="shared" si="16" ref="D70:D75">E70/$E$5*100</f>
        <v>8.333333333333332</v>
      </c>
      <c r="E70" s="49">
        <f aca="true" t="shared" si="17" ref="E70:E75">SUM(F70:K70)</f>
        <v>1</v>
      </c>
      <c r="F70" s="104">
        <f>'8.1'!F86</f>
        <v>1</v>
      </c>
      <c r="G70" s="50">
        <f>'8.2'!E88</f>
        <v>0</v>
      </c>
      <c r="H70" s="50">
        <f>'8.3'!E85</f>
        <v>0</v>
      </c>
      <c r="I70" s="50">
        <f>'8.4'!E74</f>
        <v>0</v>
      </c>
      <c r="J70" s="50">
        <f>'8.5'!F83</f>
        <v>0</v>
      </c>
      <c r="K70" s="50">
        <f>'8.6'!F81</f>
        <v>0</v>
      </c>
    </row>
    <row r="71" spans="1:11" ht="15" customHeight="1">
      <c r="A71" s="47" t="s">
        <v>62</v>
      </c>
      <c r="B71" s="48" t="str">
        <f>VLOOKUP(A71,'Рейтинг (Раздел 8)'!$A$6:$B$90,2,FALSE)</f>
        <v>44-56</v>
      </c>
      <c r="C71" s="48" t="str">
        <f t="shared" si="15"/>
        <v>3</v>
      </c>
      <c r="D71" s="56">
        <f t="shared" si="16"/>
        <v>16.666666666666664</v>
      </c>
      <c r="E71" s="49">
        <f t="shared" si="17"/>
        <v>2</v>
      </c>
      <c r="F71" s="104">
        <f>'8.1'!F87</f>
        <v>0</v>
      </c>
      <c r="G71" s="50">
        <f>'8.2'!E89</f>
        <v>0</v>
      </c>
      <c r="H71" s="50">
        <f>'8.3'!E86</f>
        <v>0</v>
      </c>
      <c r="I71" s="50">
        <f>'8.4'!E75</f>
        <v>0</v>
      </c>
      <c r="J71" s="50">
        <f>'8.5'!F84</f>
        <v>2</v>
      </c>
      <c r="K71" s="50">
        <f>'8.6'!F82</f>
        <v>0</v>
      </c>
    </row>
    <row r="72" spans="1:11" ht="15" customHeight="1">
      <c r="A72" s="47" t="s">
        <v>63</v>
      </c>
      <c r="B72" s="48" t="str">
        <f>VLOOKUP(A72,'Рейтинг (Раздел 8)'!$A$6:$B$90,2,FALSE)</f>
        <v>73-85</v>
      </c>
      <c r="C72" s="48" t="str">
        <f t="shared" si="15"/>
        <v>6</v>
      </c>
      <c r="D72" s="56">
        <f t="shared" si="16"/>
        <v>0</v>
      </c>
      <c r="E72" s="49">
        <f t="shared" si="17"/>
        <v>0</v>
      </c>
      <c r="F72" s="104">
        <f>'8.1'!F88</f>
        <v>0</v>
      </c>
      <c r="G72" s="50">
        <f>'8.2'!E90</f>
        <v>0</v>
      </c>
      <c r="H72" s="50">
        <f>'8.3'!E87</f>
        <v>0</v>
      </c>
      <c r="I72" s="50">
        <f>'8.4'!E76</f>
        <v>0</v>
      </c>
      <c r="J72" s="50">
        <f>'8.5'!F85</f>
        <v>0</v>
      </c>
      <c r="K72" s="50">
        <f>'8.6'!F83</f>
        <v>0</v>
      </c>
    </row>
    <row r="73" spans="1:11" ht="15" customHeight="1">
      <c r="A73" s="47" t="s">
        <v>64</v>
      </c>
      <c r="B73" s="48" t="str">
        <f>VLOOKUP(A73,'Рейтинг (Раздел 8)'!$A$6:$B$90,2,FALSE)</f>
        <v>57-70</v>
      </c>
      <c r="C73" s="48" t="str">
        <f t="shared" si="15"/>
        <v>4-5</v>
      </c>
      <c r="D73" s="56">
        <f t="shared" si="16"/>
        <v>8.333333333333332</v>
      </c>
      <c r="E73" s="49">
        <f t="shared" si="17"/>
        <v>1</v>
      </c>
      <c r="F73" s="104">
        <f>'8.1'!F89</f>
        <v>1</v>
      </c>
      <c r="G73" s="50">
        <f>'8.2'!E91</f>
        <v>0</v>
      </c>
      <c r="H73" s="50">
        <f>'8.3'!E88</f>
        <v>0</v>
      </c>
      <c r="I73" s="50">
        <f>'8.4'!E77</f>
        <v>0</v>
      </c>
      <c r="J73" s="50">
        <f>'8.5'!F86</f>
        <v>0</v>
      </c>
      <c r="K73" s="50">
        <f>'8.6'!F84</f>
        <v>0</v>
      </c>
    </row>
    <row r="74" spans="1:11" ht="15" customHeight="1">
      <c r="A74" s="47" t="s">
        <v>65</v>
      </c>
      <c r="B74" s="48" t="str">
        <f>VLOOKUP(A74,'Рейтинг (Раздел 8)'!$A$6:$B$90,2,FALSE)</f>
        <v>28-40</v>
      </c>
      <c r="C74" s="48" t="str">
        <f t="shared" si="15"/>
        <v>1-2</v>
      </c>
      <c r="D74" s="56">
        <f t="shared" si="16"/>
        <v>33.33333333333333</v>
      </c>
      <c r="E74" s="49">
        <f t="shared" si="17"/>
        <v>4</v>
      </c>
      <c r="F74" s="104">
        <f>'8.1'!F90</f>
        <v>2</v>
      </c>
      <c r="G74" s="50">
        <f>'8.2'!E92</f>
        <v>0</v>
      </c>
      <c r="H74" s="50">
        <f>'8.3'!E89</f>
        <v>0</v>
      </c>
      <c r="I74" s="50">
        <f>'8.4'!E78</f>
        <v>0</v>
      </c>
      <c r="J74" s="50">
        <f>'8.5'!F87</f>
        <v>2</v>
      </c>
      <c r="K74" s="50">
        <f>'8.6'!F85</f>
        <v>0</v>
      </c>
    </row>
    <row r="75" spans="1:11" ht="15" customHeight="1">
      <c r="A75" s="47" t="s">
        <v>66</v>
      </c>
      <c r="B75" s="48" t="str">
        <f>VLOOKUP(A75,'Рейтинг (Раздел 8)'!$A$6:$B$90,2,FALSE)</f>
        <v>28-40</v>
      </c>
      <c r="C75" s="48" t="str">
        <f t="shared" si="15"/>
        <v>1-2</v>
      </c>
      <c r="D75" s="56">
        <f t="shared" si="16"/>
        <v>33.33333333333333</v>
      </c>
      <c r="E75" s="49">
        <f t="shared" si="17"/>
        <v>4</v>
      </c>
      <c r="F75" s="104">
        <f>'8.1'!F91</f>
        <v>0</v>
      </c>
      <c r="G75" s="50">
        <f>'8.2'!E93</f>
        <v>0</v>
      </c>
      <c r="H75" s="50">
        <f>'8.3'!E90</f>
        <v>2</v>
      </c>
      <c r="I75" s="50">
        <f>'8.4'!E79</f>
        <v>2</v>
      </c>
      <c r="J75" s="50">
        <f>'8.5'!F88</f>
        <v>0</v>
      </c>
      <c r="K75" s="50">
        <f>'8.6'!F86</f>
        <v>0</v>
      </c>
    </row>
    <row r="76" spans="1:11" ht="15" customHeight="1">
      <c r="A76" s="45" t="s">
        <v>67</v>
      </c>
      <c r="B76" s="51"/>
      <c r="C76" s="54"/>
      <c r="D76" s="57"/>
      <c r="E76" s="52"/>
      <c r="F76" s="105"/>
      <c r="G76" s="53"/>
      <c r="H76" s="53"/>
      <c r="I76" s="53"/>
      <c r="J76" s="53"/>
      <c r="K76" s="53"/>
    </row>
    <row r="77" spans="1:11" ht="15" customHeight="1">
      <c r="A77" s="47" t="s">
        <v>68</v>
      </c>
      <c r="B77" s="48" t="str">
        <f>VLOOKUP(A77,'Рейтинг (Раздел 8)'!$A$6:$B$90,2,FALSE)</f>
        <v>6-10</v>
      </c>
      <c r="C77" s="48" t="str">
        <f aca="true" t="shared" si="18" ref="C77:C88">RANK(D77,$D$77:$D$88)&amp;IF(COUNTIF($D$77:$D$88,D77)&gt;1,"-"&amp;RANK(D77,$D$77:$D$88)+COUNTIF($D$77:$D$88,D77)-1,"")</f>
        <v>1-2</v>
      </c>
      <c r="D77" s="56">
        <f aca="true" t="shared" si="19" ref="D77:D88">E77/$E$5*100</f>
        <v>66.66666666666666</v>
      </c>
      <c r="E77" s="49">
        <f aca="true" t="shared" si="20" ref="E77:E88">SUM(F77:K77)</f>
        <v>8</v>
      </c>
      <c r="F77" s="104">
        <f>'8.1'!F93</f>
        <v>0</v>
      </c>
      <c r="G77" s="50">
        <f>'8.2'!E95</f>
        <v>2</v>
      </c>
      <c r="H77" s="50">
        <f>'8.3'!E92</f>
        <v>2</v>
      </c>
      <c r="I77" s="50">
        <f>'8.4'!E81</f>
        <v>2</v>
      </c>
      <c r="J77" s="50">
        <f>'8.5'!F90</f>
        <v>2</v>
      </c>
      <c r="K77" s="50">
        <f>'8.6'!F88</f>
        <v>0</v>
      </c>
    </row>
    <row r="78" spans="1:11" ht="15" customHeight="1">
      <c r="A78" s="47" t="s">
        <v>69</v>
      </c>
      <c r="B78" s="48" t="str">
        <f>VLOOKUP(A78,'Рейтинг (Раздел 8)'!$A$6:$B$90,2,FALSE)</f>
        <v>16-24</v>
      </c>
      <c r="C78" s="48" t="str">
        <f t="shared" si="18"/>
        <v>3-5</v>
      </c>
      <c r="D78" s="56">
        <f t="shared" si="19"/>
        <v>50</v>
      </c>
      <c r="E78" s="49">
        <f t="shared" si="20"/>
        <v>6</v>
      </c>
      <c r="F78" s="104">
        <f>'8.1'!F94</f>
        <v>2</v>
      </c>
      <c r="G78" s="50">
        <f>'8.2'!E96</f>
        <v>1</v>
      </c>
      <c r="H78" s="50">
        <f>'8.3'!E93</f>
        <v>1</v>
      </c>
      <c r="I78" s="50">
        <f>'8.4'!E82</f>
        <v>0</v>
      </c>
      <c r="J78" s="50">
        <f>'8.5'!F91</f>
        <v>2</v>
      </c>
      <c r="K78" s="50">
        <f>'8.6'!F89</f>
        <v>0</v>
      </c>
    </row>
    <row r="79" spans="1:11" ht="15" customHeight="1">
      <c r="A79" s="47" t="s">
        <v>70</v>
      </c>
      <c r="B79" s="48" t="str">
        <f>VLOOKUP(A79,'Рейтинг (Раздел 8)'!$A$6:$B$90,2,FALSE)</f>
        <v>44-56</v>
      </c>
      <c r="C79" s="48" t="str">
        <f t="shared" si="18"/>
        <v>7-9</v>
      </c>
      <c r="D79" s="56">
        <f t="shared" si="19"/>
        <v>16.666666666666664</v>
      </c>
      <c r="E79" s="49">
        <f t="shared" si="20"/>
        <v>2</v>
      </c>
      <c r="F79" s="104">
        <f>'8.1'!F95</f>
        <v>0</v>
      </c>
      <c r="G79" s="50">
        <f>'8.2'!E97</f>
        <v>0</v>
      </c>
      <c r="H79" s="50">
        <f>'8.3'!E94</f>
        <v>0</v>
      </c>
      <c r="I79" s="50">
        <f>'8.4'!E83</f>
        <v>2</v>
      </c>
      <c r="J79" s="50">
        <f>'8.5'!F92</f>
        <v>0</v>
      </c>
      <c r="K79" s="50">
        <f>'8.6'!F90</f>
        <v>0</v>
      </c>
    </row>
    <row r="80" spans="1:11" ht="15" customHeight="1">
      <c r="A80" s="47" t="s">
        <v>71</v>
      </c>
      <c r="B80" s="48" t="str">
        <f>VLOOKUP(A80,'Рейтинг (Раздел 8)'!$A$6:$B$90,2,FALSE)</f>
        <v>44-56</v>
      </c>
      <c r="C80" s="48" t="str">
        <f t="shared" si="18"/>
        <v>7-9</v>
      </c>
      <c r="D80" s="56">
        <f t="shared" si="19"/>
        <v>16.666666666666664</v>
      </c>
      <c r="E80" s="49">
        <f t="shared" si="20"/>
        <v>2</v>
      </c>
      <c r="F80" s="104">
        <f>'8.1'!F96</f>
        <v>0</v>
      </c>
      <c r="G80" s="50">
        <f>'8.2'!E98</f>
        <v>0</v>
      </c>
      <c r="H80" s="50">
        <f>'8.3'!E95</f>
        <v>0</v>
      </c>
      <c r="I80" s="50">
        <f>'8.4'!E84</f>
        <v>0</v>
      </c>
      <c r="J80" s="50">
        <f>'8.5'!F93</f>
        <v>2</v>
      </c>
      <c r="K80" s="50">
        <f>'8.6'!F91</f>
        <v>0</v>
      </c>
    </row>
    <row r="81" spans="1:11" ht="15" customHeight="1">
      <c r="A81" s="47" t="s">
        <v>72</v>
      </c>
      <c r="B81" s="48" t="str">
        <f>VLOOKUP(A81,'Рейтинг (Раздел 8)'!$A$6:$B$90,2,FALSE)</f>
        <v>28-40</v>
      </c>
      <c r="C81" s="48" t="str">
        <f t="shared" si="18"/>
        <v>6</v>
      </c>
      <c r="D81" s="56">
        <f t="shared" si="19"/>
        <v>33.33333333333333</v>
      </c>
      <c r="E81" s="49">
        <f t="shared" si="20"/>
        <v>4</v>
      </c>
      <c r="F81" s="104">
        <f>'8.1'!F97</f>
        <v>2</v>
      </c>
      <c r="G81" s="50">
        <f>'8.2'!E99</f>
        <v>0</v>
      </c>
      <c r="H81" s="50">
        <f>'8.3'!E96</f>
        <v>0</v>
      </c>
      <c r="I81" s="50">
        <f>'8.4'!E85</f>
        <v>0</v>
      </c>
      <c r="J81" s="50">
        <f>'8.5'!F94</f>
        <v>2</v>
      </c>
      <c r="K81" s="50">
        <f>'8.6'!F92</f>
        <v>0</v>
      </c>
    </row>
    <row r="82" spans="1:11" ht="15" customHeight="1">
      <c r="A82" s="47" t="s">
        <v>73</v>
      </c>
      <c r="B82" s="48" t="str">
        <f>VLOOKUP(A82,'Рейтинг (Раздел 8)'!$A$6:$B$90,2,FALSE)</f>
        <v>44-56</v>
      </c>
      <c r="C82" s="48" t="str">
        <f t="shared" si="18"/>
        <v>7-9</v>
      </c>
      <c r="D82" s="56">
        <f t="shared" si="19"/>
        <v>16.666666666666664</v>
      </c>
      <c r="E82" s="49">
        <f t="shared" si="20"/>
        <v>2</v>
      </c>
      <c r="F82" s="104">
        <f>'8.1'!F98</f>
        <v>2</v>
      </c>
      <c r="G82" s="50">
        <f>'8.2'!E100</f>
        <v>0</v>
      </c>
      <c r="H82" s="50">
        <f>'8.3'!E97</f>
        <v>0</v>
      </c>
      <c r="I82" s="50">
        <f>'8.4'!E86</f>
        <v>0</v>
      </c>
      <c r="J82" s="50">
        <f>'8.5'!F95</f>
        <v>0</v>
      </c>
      <c r="K82" s="50">
        <f>'8.6'!F93</f>
        <v>0</v>
      </c>
    </row>
    <row r="83" spans="1:11" ht="15" customHeight="1">
      <c r="A83" s="47" t="s">
        <v>74</v>
      </c>
      <c r="B83" s="48" t="str">
        <f>VLOOKUP(A83,'Рейтинг (Раздел 8)'!$A$6:$B$90,2,FALSE)</f>
        <v>16-24</v>
      </c>
      <c r="C83" s="48" t="str">
        <f t="shared" si="18"/>
        <v>3-5</v>
      </c>
      <c r="D83" s="56">
        <f t="shared" si="19"/>
        <v>50</v>
      </c>
      <c r="E83" s="49">
        <f t="shared" si="20"/>
        <v>6</v>
      </c>
      <c r="F83" s="104">
        <f>'8.1'!F99</f>
        <v>2</v>
      </c>
      <c r="G83" s="50">
        <f>'8.2'!E101</f>
        <v>2</v>
      </c>
      <c r="H83" s="50">
        <f>'8.3'!E98</f>
        <v>0</v>
      </c>
      <c r="I83" s="50">
        <f>'8.4'!E87</f>
        <v>0</v>
      </c>
      <c r="J83" s="50">
        <f>'8.5'!F96</f>
        <v>2</v>
      </c>
      <c r="K83" s="50">
        <f>'8.6'!F94</f>
        <v>0</v>
      </c>
    </row>
    <row r="84" spans="1:11" ht="15" customHeight="1">
      <c r="A84" s="47" t="s">
        <v>75</v>
      </c>
      <c r="B84" s="48" t="str">
        <f>VLOOKUP(A84,'Рейтинг (Раздел 8)'!$A$6:$B$90,2,FALSE)</f>
        <v>16-24</v>
      </c>
      <c r="C84" s="48" t="str">
        <f t="shared" si="18"/>
        <v>3-5</v>
      </c>
      <c r="D84" s="56">
        <f t="shared" si="19"/>
        <v>50</v>
      </c>
      <c r="E84" s="49">
        <f t="shared" si="20"/>
        <v>6</v>
      </c>
      <c r="F84" s="104">
        <f>'8.1'!F100</f>
        <v>1</v>
      </c>
      <c r="G84" s="50">
        <f>'8.2'!E102</f>
        <v>2</v>
      </c>
      <c r="H84" s="50">
        <f>'8.3'!E99</f>
        <v>1</v>
      </c>
      <c r="I84" s="50">
        <f>'8.4'!E88</f>
        <v>0</v>
      </c>
      <c r="J84" s="50">
        <f>'8.5'!F97</f>
        <v>2</v>
      </c>
      <c r="K84" s="50">
        <f>'8.6'!F95</f>
        <v>0</v>
      </c>
    </row>
    <row r="85" spans="1:11" ht="15" customHeight="1">
      <c r="A85" s="47" t="s">
        <v>76</v>
      </c>
      <c r="B85" s="48" t="str">
        <f>VLOOKUP(A85,'Рейтинг (Раздел 8)'!$A$6:$B$90,2,FALSE)</f>
        <v>71-72</v>
      </c>
      <c r="C85" s="48" t="str">
        <f t="shared" si="18"/>
        <v>11</v>
      </c>
      <c r="D85" s="56">
        <f t="shared" si="19"/>
        <v>4.166666666666666</v>
      </c>
      <c r="E85" s="49">
        <f t="shared" si="20"/>
        <v>0.5</v>
      </c>
      <c r="F85" s="104">
        <f>'8.1'!F101</f>
        <v>0.5</v>
      </c>
      <c r="G85" s="50">
        <f>'8.2'!E103</f>
        <v>0</v>
      </c>
      <c r="H85" s="50">
        <f>'8.3'!E100</f>
        <v>0</v>
      </c>
      <c r="I85" s="50">
        <f>'8.4'!E89</f>
        <v>0</v>
      </c>
      <c r="J85" s="50">
        <f>'8.5'!F98</f>
        <v>0</v>
      </c>
      <c r="K85" s="50">
        <f>'8.6'!F96</f>
        <v>0</v>
      </c>
    </row>
    <row r="86" spans="1:11" ht="15" customHeight="1">
      <c r="A86" s="47" t="s">
        <v>77</v>
      </c>
      <c r="B86" s="48" t="str">
        <f>VLOOKUP(A86,'Рейтинг (Раздел 8)'!$A$6:$B$90,2,FALSE)</f>
        <v>57-70</v>
      </c>
      <c r="C86" s="48" t="str">
        <f t="shared" si="18"/>
        <v>10</v>
      </c>
      <c r="D86" s="56">
        <f t="shared" si="19"/>
        <v>8.333333333333332</v>
      </c>
      <c r="E86" s="49">
        <f t="shared" si="20"/>
        <v>1</v>
      </c>
      <c r="F86" s="104">
        <f>'8.1'!F102</f>
        <v>1</v>
      </c>
      <c r="G86" s="50">
        <f>'8.2'!E104</f>
        <v>0</v>
      </c>
      <c r="H86" s="50">
        <f>'8.3'!E101</f>
        <v>0</v>
      </c>
      <c r="I86" s="50">
        <f>'8.4'!E90</f>
        <v>0</v>
      </c>
      <c r="J86" s="50">
        <f>'8.5'!F99</f>
        <v>0</v>
      </c>
      <c r="K86" s="50">
        <f>'8.6'!F97</f>
        <v>0</v>
      </c>
    </row>
    <row r="87" spans="1:11" ht="15" customHeight="1">
      <c r="A87" s="47" t="s">
        <v>78</v>
      </c>
      <c r="B87" s="48" t="str">
        <f>VLOOKUP(A87,'Рейтинг (Раздел 8)'!$A$6:$B$90,2,FALSE)</f>
        <v>6-10</v>
      </c>
      <c r="C87" s="48" t="str">
        <f t="shared" si="18"/>
        <v>1-2</v>
      </c>
      <c r="D87" s="56">
        <f t="shared" si="19"/>
        <v>66.66666666666666</v>
      </c>
      <c r="E87" s="49">
        <f t="shared" si="20"/>
        <v>8</v>
      </c>
      <c r="F87" s="104">
        <f>'8.1'!F103</f>
        <v>0</v>
      </c>
      <c r="G87" s="50">
        <f>'8.2'!E105</f>
        <v>2</v>
      </c>
      <c r="H87" s="50">
        <f>'8.3'!E102</f>
        <v>2</v>
      </c>
      <c r="I87" s="50">
        <f>'8.4'!E91</f>
        <v>2</v>
      </c>
      <c r="J87" s="50">
        <f>'8.5'!F100</f>
        <v>2</v>
      </c>
      <c r="K87" s="50">
        <f>'8.6'!F98</f>
        <v>0</v>
      </c>
    </row>
    <row r="88" spans="1:11" ht="15" customHeight="1">
      <c r="A88" s="47" t="s">
        <v>79</v>
      </c>
      <c r="B88" s="48" t="str">
        <f>VLOOKUP(A88,'Рейтинг (Раздел 8)'!$A$6:$B$90,2,FALSE)</f>
        <v>73-85</v>
      </c>
      <c r="C88" s="48" t="str">
        <f t="shared" si="18"/>
        <v>12</v>
      </c>
      <c r="D88" s="56">
        <f t="shared" si="19"/>
        <v>0</v>
      </c>
      <c r="E88" s="49">
        <f t="shared" si="20"/>
        <v>0</v>
      </c>
      <c r="F88" s="104">
        <f>'8.1'!F104</f>
        <v>0</v>
      </c>
      <c r="G88" s="50">
        <f>'8.2'!E106</f>
        <v>0</v>
      </c>
      <c r="H88" s="50">
        <f>'8.3'!E103</f>
        <v>0</v>
      </c>
      <c r="I88" s="50">
        <f>'8.4'!E92</f>
        <v>0</v>
      </c>
      <c r="J88" s="50">
        <f>'8.5'!F101</f>
        <v>0</v>
      </c>
      <c r="K88" s="50">
        <f>'8.6'!F99</f>
        <v>0</v>
      </c>
    </row>
    <row r="89" spans="1:11" ht="15" customHeight="1">
      <c r="A89" s="45" t="s">
        <v>80</v>
      </c>
      <c r="B89" s="51"/>
      <c r="C89" s="54"/>
      <c r="D89" s="57"/>
      <c r="E89" s="52"/>
      <c r="F89" s="105"/>
      <c r="G89" s="53"/>
      <c r="H89" s="53"/>
      <c r="I89" s="53"/>
      <c r="J89" s="53"/>
      <c r="K89" s="53"/>
    </row>
    <row r="90" spans="1:11" ht="15" customHeight="1">
      <c r="A90" s="47" t="s">
        <v>81</v>
      </c>
      <c r="B90" s="48" t="str">
        <f>VLOOKUP(A90,'Рейтинг (Раздел 8)'!$A$6:$B$90,2,FALSE)</f>
        <v>44-56</v>
      </c>
      <c r="C90" s="48" t="str">
        <f aca="true" t="shared" si="21" ref="C90:C98">RANK(D90,$D$90:$D$98)&amp;IF(COUNTIF($D$90:$D$98,D90)&gt;1,"-"&amp;RANK(D90,$D$90:$D$98)+COUNTIF($D$90:$D$98,D90)-1,"")</f>
        <v>3-4</v>
      </c>
      <c r="D90" s="56">
        <f aca="true" t="shared" si="22" ref="D90:D98">E90/$E$5*100</f>
        <v>16.666666666666664</v>
      </c>
      <c r="E90" s="49">
        <f aca="true" t="shared" si="23" ref="E90:E98">SUM(F90:K90)</f>
        <v>2</v>
      </c>
      <c r="F90" s="104">
        <f>'8.1'!F106</f>
        <v>2</v>
      </c>
      <c r="G90" s="50">
        <f>'8.2'!E108</f>
        <v>0</v>
      </c>
      <c r="H90" s="50">
        <f>'8.3'!E105</f>
        <v>0</v>
      </c>
      <c r="I90" s="50">
        <f>'8.4'!E94</f>
        <v>0</v>
      </c>
      <c r="J90" s="50">
        <f>'8.5'!F103</f>
        <v>0</v>
      </c>
      <c r="K90" s="50">
        <f>'8.6'!F101</f>
        <v>0</v>
      </c>
    </row>
    <row r="91" spans="1:11" ht="15" customHeight="1">
      <c r="A91" s="47" t="s">
        <v>82</v>
      </c>
      <c r="B91" s="48" t="str">
        <f>VLOOKUP(A91,'Рейтинг (Раздел 8)'!$A$6:$B$90,2,FALSE)</f>
        <v>57-70</v>
      </c>
      <c r="C91" s="48" t="str">
        <f t="shared" si="21"/>
        <v>5-7</v>
      </c>
      <c r="D91" s="56">
        <f t="shared" si="22"/>
        <v>8.333333333333332</v>
      </c>
      <c r="E91" s="49">
        <f t="shared" si="23"/>
        <v>1</v>
      </c>
      <c r="F91" s="104">
        <f>'8.1'!F107</f>
        <v>1</v>
      </c>
      <c r="G91" s="50">
        <f>'8.2'!E109</f>
        <v>0</v>
      </c>
      <c r="H91" s="50">
        <f>'8.3'!E106</f>
        <v>0</v>
      </c>
      <c r="I91" s="50">
        <f>'8.4'!E95</f>
        <v>0</v>
      </c>
      <c r="J91" s="50">
        <f>'8.5'!F104</f>
        <v>0</v>
      </c>
      <c r="K91" s="50">
        <f>'8.6'!F102</f>
        <v>0</v>
      </c>
    </row>
    <row r="92" spans="1:11" ht="15" customHeight="1">
      <c r="A92" s="47" t="s">
        <v>83</v>
      </c>
      <c r="B92" s="48" t="str">
        <f>VLOOKUP(A92,'Рейтинг (Раздел 8)'!$A$6:$B$90,2,FALSE)</f>
        <v>25-27</v>
      </c>
      <c r="C92" s="48" t="str">
        <f t="shared" si="21"/>
        <v>2</v>
      </c>
      <c r="D92" s="56">
        <f t="shared" si="22"/>
        <v>41.66666666666667</v>
      </c>
      <c r="E92" s="49">
        <f t="shared" si="23"/>
        <v>5</v>
      </c>
      <c r="F92" s="104">
        <f>'8.1'!F108</f>
        <v>0</v>
      </c>
      <c r="G92" s="50">
        <f>'8.2'!E110</f>
        <v>1</v>
      </c>
      <c r="H92" s="50">
        <f>'8.3'!E107</f>
        <v>2</v>
      </c>
      <c r="I92" s="50">
        <f>'8.4'!E96</f>
        <v>2</v>
      </c>
      <c r="J92" s="50">
        <f>'8.5'!F105</f>
        <v>0</v>
      </c>
      <c r="K92" s="50">
        <f>'8.6'!F103</f>
        <v>0</v>
      </c>
    </row>
    <row r="93" spans="1:11" ht="15" customHeight="1">
      <c r="A93" s="47" t="s">
        <v>84</v>
      </c>
      <c r="B93" s="48" t="str">
        <f>VLOOKUP(A93,'Рейтинг (Раздел 8)'!$A$6:$B$90,2,FALSE)</f>
        <v>44-56</v>
      </c>
      <c r="C93" s="48" t="str">
        <f t="shared" si="21"/>
        <v>3-4</v>
      </c>
      <c r="D93" s="56">
        <f t="shared" si="22"/>
        <v>16.666666666666664</v>
      </c>
      <c r="E93" s="49">
        <f t="shared" si="23"/>
        <v>2</v>
      </c>
      <c r="F93" s="104">
        <f>'8.1'!F109</f>
        <v>0</v>
      </c>
      <c r="G93" s="50">
        <f>'8.2'!E111</f>
        <v>0</v>
      </c>
      <c r="H93" s="50">
        <f>'8.3'!E108</f>
        <v>0</v>
      </c>
      <c r="I93" s="50">
        <f>'8.4'!E97</f>
        <v>0</v>
      </c>
      <c r="J93" s="50">
        <f>'8.5'!F106</f>
        <v>2</v>
      </c>
      <c r="K93" s="50">
        <f>'8.6'!F104</f>
        <v>0</v>
      </c>
    </row>
    <row r="94" spans="1:11" ht="15" customHeight="1">
      <c r="A94" s="47" t="s">
        <v>85</v>
      </c>
      <c r="B94" s="48" t="str">
        <f>VLOOKUP(A94,'Рейтинг (Раздел 8)'!$A$6:$B$90,2,FALSE)</f>
        <v>73-85</v>
      </c>
      <c r="C94" s="48" t="str">
        <f t="shared" si="21"/>
        <v>8-9</v>
      </c>
      <c r="D94" s="56">
        <f t="shared" si="22"/>
        <v>0</v>
      </c>
      <c r="E94" s="49">
        <f t="shared" si="23"/>
        <v>0</v>
      </c>
      <c r="F94" s="104">
        <f>'8.1'!F110</f>
        <v>0</v>
      </c>
      <c r="G94" s="50">
        <f>'8.2'!E112</f>
        <v>0</v>
      </c>
      <c r="H94" s="50">
        <f>'8.3'!E109</f>
        <v>0</v>
      </c>
      <c r="I94" s="50">
        <f>'8.4'!E98</f>
        <v>0</v>
      </c>
      <c r="J94" s="50">
        <f>'8.5'!F107</f>
        <v>0</v>
      </c>
      <c r="K94" s="50">
        <f>'8.6'!F105</f>
        <v>0</v>
      </c>
    </row>
    <row r="95" spans="1:11" ht="15" customHeight="1">
      <c r="A95" s="47" t="s">
        <v>86</v>
      </c>
      <c r="B95" s="48" t="str">
        <f>VLOOKUP(A95,'Рейтинг (Раздел 8)'!$A$6:$B$90,2,FALSE)</f>
        <v>57-70</v>
      </c>
      <c r="C95" s="48" t="str">
        <f t="shared" si="21"/>
        <v>5-7</v>
      </c>
      <c r="D95" s="56">
        <f t="shared" si="22"/>
        <v>8.333333333333332</v>
      </c>
      <c r="E95" s="49">
        <f t="shared" si="23"/>
        <v>1</v>
      </c>
      <c r="F95" s="104">
        <f>'8.1'!F111</f>
        <v>0</v>
      </c>
      <c r="G95" s="50">
        <f>'8.2'!E113</f>
        <v>0</v>
      </c>
      <c r="H95" s="50">
        <f>'8.3'!E110</f>
        <v>0</v>
      </c>
      <c r="I95" s="50">
        <f>'8.4'!E99</f>
        <v>0</v>
      </c>
      <c r="J95" s="50">
        <f>'8.5'!F108</f>
        <v>1</v>
      </c>
      <c r="K95" s="50">
        <f>'8.6'!F106</f>
        <v>0</v>
      </c>
    </row>
    <row r="96" spans="1:11" ht="15" customHeight="1">
      <c r="A96" s="47" t="s">
        <v>87</v>
      </c>
      <c r="B96" s="48" t="str">
        <f>VLOOKUP(A96,'Рейтинг (Раздел 8)'!$A$6:$B$90,2,FALSE)</f>
        <v>6-10</v>
      </c>
      <c r="C96" s="48" t="str">
        <f t="shared" si="21"/>
        <v>1</v>
      </c>
      <c r="D96" s="56">
        <f t="shared" si="22"/>
        <v>66.66666666666666</v>
      </c>
      <c r="E96" s="49">
        <f t="shared" si="23"/>
        <v>8</v>
      </c>
      <c r="F96" s="104">
        <f>'8.1'!F112</f>
        <v>2</v>
      </c>
      <c r="G96" s="50">
        <f>'8.2'!E114</f>
        <v>2</v>
      </c>
      <c r="H96" s="50">
        <f>'8.3'!E111</f>
        <v>2</v>
      </c>
      <c r="I96" s="50">
        <f>'8.4'!E100</f>
        <v>0</v>
      </c>
      <c r="J96" s="50">
        <f>'8.5'!F109</f>
        <v>2</v>
      </c>
      <c r="K96" s="50">
        <f>'8.6'!F107</f>
        <v>0</v>
      </c>
    </row>
    <row r="97" spans="1:11" ht="15" customHeight="1">
      <c r="A97" s="47" t="s">
        <v>88</v>
      </c>
      <c r="B97" s="48" t="str">
        <f>VLOOKUP(A97,'Рейтинг (Раздел 8)'!$A$6:$B$90,2,FALSE)</f>
        <v>57-70</v>
      </c>
      <c r="C97" s="48" t="str">
        <f t="shared" si="21"/>
        <v>5-7</v>
      </c>
      <c r="D97" s="56">
        <f t="shared" si="22"/>
        <v>8.333333333333332</v>
      </c>
      <c r="E97" s="49">
        <f t="shared" si="23"/>
        <v>1</v>
      </c>
      <c r="F97" s="104">
        <f>'8.1'!F113</f>
        <v>1</v>
      </c>
      <c r="G97" s="50">
        <f>'8.2'!E115</f>
        <v>0</v>
      </c>
      <c r="H97" s="50">
        <f>'8.3'!E112</f>
        <v>0</v>
      </c>
      <c r="I97" s="50">
        <f>'8.4'!E101</f>
        <v>0</v>
      </c>
      <c r="J97" s="50">
        <f>'8.5'!F110</f>
        <v>0</v>
      </c>
      <c r="K97" s="50">
        <f>'8.6'!F108</f>
        <v>0</v>
      </c>
    </row>
    <row r="98" spans="1:11" ht="15" customHeight="1">
      <c r="A98" s="47" t="s">
        <v>89</v>
      </c>
      <c r="B98" s="48" t="str">
        <f>VLOOKUP(A98,'Рейтинг (Раздел 8)'!$A$6:$B$90,2,FALSE)</f>
        <v>73-85</v>
      </c>
      <c r="C98" s="48" t="str">
        <f t="shared" si="21"/>
        <v>8-9</v>
      </c>
      <c r="D98" s="56">
        <f t="shared" si="22"/>
        <v>0</v>
      </c>
      <c r="E98" s="49">
        <f t="shared" si="23"/>
        <v>0</v>
      </c>
      <c r="F98" s="104">
        <f>'8.1'!F114</f>
        <v>0</v>
      </c>
      <c r="G98" s="50">
        <f>'8.2'!E116</f>
        <v>0</v>
      </c>
      <c r="H98" s="50">
        <f>'8.3'!E113</f>
        <v>0</v>
      </c>
      <c r="I98" s="50">
        <f>'8.4'!E102</f>
        <v>0</v>
      </c>
      <c r="J98" s="50">
        <f>'8.5'!F111</f>
        <v>0</v>
      </c>
      <c r="K98" s="50">
        <f>'8.6'!F109</f>
        <v>0</v>
      </c>
    </row>
    <row r="100" ht="12.75">
      <c r="E100" s="236"/>
    </row>
  </sheetData>
  <sheetProtection/>
  <autoFilter ref="A6:K6"/>
  <mergeCells count="1">
    <mergeCell ref="A1:K1"/>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66" r:id="rId1"/>
  <headerFooter>
    <oddFooter>&amp;C&amp;A&amp;R&amp;N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79"/>
  <sheetViews>
    <sheetView zoomScalePageLayoutView="0" workbookViewId="0" topLeftCell="A1">
      <selection activeCell="B21" sqref="B21"/>
    </sheetView>
  </sheetViews>
  <sheetFormatPr defaultColWidth="9.140625" defaultRowHeight="15"/>
  <cols>
    <col min="1" max="1" width="9.140625" style="13" customWidth="1"/>
    <col min="2" max="2" width="118.7109375" style="0" customWidth="1"/>
  </cols>
  <sheetData>
    <row r="1" spans="1:6" s="15" customFormat="1" ht="18.75" customHeight="1">
      <c r="A1" s="239" t="s">
        <v>332</v>
      </c>
      <c r="B1" s="240"/>
      <c r="C1" s="240"/>
      <c r="D1" s="240"/>
      <c r="E1" s="240"/>
      <c r="F1" s="240"/>
    </row>
    <row r="2" s="12" customFormat="1" ht="15">
      <c r="A2" s="13"/>
    </row>
    <row r="3" spans="1:6" s="12" customFormat="1" ht="15">
      <c r="A3" s="243" t="s">
        <v>326</v>
      </c>
      <c r="B3" s="244" t="s">
        <v>327</v>
      </c>
      <c r="C3" s="244" t="s">
        <v>328</v>
      </c>
      <c r="D3" s="244" t="s">
        <v>329</v>
      </c>
      <c r="E3" s="244"/>
      <c r="F3" s="244"/>
    </row>
    <row r="4" spans="1:6" ht="15">
      <c r="A4" s="243"/>
      <c r="B4" s="244"/>
      <c r="C4" s="244"/>
      <c r="D4" s="17" t="s">
        <v>244</v>
      </c>
      <c r="E4" s="17" t="s">
        <v>330</v>
      </c>
      <c r="F4" s="17" t="s">
        <v>331</v>
      </c>
    </row>
    <row r="5" spans="1:6" ht="15">
      <c r="A5" s="247">
        <v>8</v>
      </c>
      <c r="B5" s="23" t="s">
        <v>632</v>
      </c>
      <c r="C5" s="248">
        <v>12</v>
      </c>
      <c r="D5" s="248"/>
      <c r="E5" s="248"/>
      <c r="F5" s="248"/>
    </row>
    <row r="6" spans="1:6" ht="36">
      <c r="A6" s="247"/>
      <c r="B6" s="22" t="s">
        <v>633</v>
      </c>
      <c r="C6" s="248"/>
      <c r="D6" s="248"/>
      <c r="E6" s="248"/>
      <c r="F6" s="248"/>
    </row>
    <row r="7" spans="1:6" ht="15">
      <c r="A7" s="241" t="s">
        <v>685</v>
      </c>
      <c r="B7" s="18" t="s">
        <v>679</v>
      </c>
      <c r="C7" s="242"/>
      <c r="D7" s="242"/>
      <c r="E7" s="242"/>
      <c r="F7" s="242"/>
    </row>
    <row r="8" spans="1:6" ht="36">
      <c r="A8" s="241"/>
      <c r="B8" s="19" t="s">
        <v>680</v>
      </c>
      <c r="C8" s="242"/>
      <c r="D8" s="242"/>
      <c r="E8" s="242"/>
      <c r="F8" s="242"/>
    </row>
    <row r="9" spans="1:6" ht="60">
      <c r="A9" s="241"/>
      <c r="B9" s="19" t="s">
        <v>681</v>
      </c>
      <c r="C9" s="242"/>
      <c r="D9" s="242"/>
      <c r="E9" s="242"/>
      <c r="F9" s="242"/>
    </row>
    <row r="10" spans="1:6" ht="48">
      <c r="A10" s="241"/>
      <c r="B10" s="19" t="s">
        <v>682</v>
      </c>
      <c r="C10" s="242"/>
      <c r="D10" s="242"/>
      <c r="E10" s="242"/>
      <c r="F10" s="242"/>
    </row>
    <row r="11" spans="1:6" ht="36">
      <c r="A11" s="241"/>
      <c r="B11" s="19" t="s">
        <v>683</v>
      </c>
      <c r="C11" s="242"/>
      <c r="D11" s="242"/>
      <c r="E11" s="242"/>
      <c r="F11" s="242"/>
    </row>
    <row r="12" spans="1:6" ht="60">
      <c r="A12" s="241"/>
      <c r="B12" s="21" t="s">
        <v>684</v>
      </c>
      <c r="C12" s="242"/>
      <c r="D12" s="242"/>
      <c r="E12" s="242"/>
      <c r="F12" s="242"/>
    </row>
    <row r="13" spans="1:6" ht="15">
      <c r="A13" s="65"/>
      <c r="B13" s="16" t="s">
        <v>659</v>
      </c>
      <c r="C13" s="64">
        <v>2</v>
      </c>
      <c r="D13" s="64"/>
      <c r="E13" s="64">
        <v>0.5</v>
      </c>
      <c r="F13" s="64">
        <v>0.5</v>
      </c>
    </row>
    <row r="14" spans="1:6" ht="15">
      <c r="A14" s="65"/>
      <c r="B14" s="16" t="s">
        <v>660</v>
      </c>
      <c r="C14" s="64">
        <v>1</v>
      </c>
      <c r="D14" s="64"/>
      <c r="E14" s="64">
        <v>0.5</v>
      </c>
      <c r="F14" s="64">
        <v>0.5</v>
      </c>
    </row>
    <row r="15" spans="1:6" ht="15">
      <c r="A15" s="65"/>
      <c r="B15" s="16" t="s">
        <v>657</v>
      </c>
      <c r="C15" s="64">
        <v>0</v>
      </c>
      <c r="D15" s="64"/>
      <c r="E15" s="64"/>
      <c r="F15" s="64"/>
    </row>
    <row r="16" spans="1:6" ht="24">
      <c r="A16" s="245" t="s">
        <v>634</v>
      </c>
      <c r="B16" s="66" t="s">
        <v>686</v>
      </c>
      <c r="C16" s="246"/>
      <c r="D16" s="246"/>
      <c r="E16" s="246"/>
      <c r="F16" s="246"/>
    </row>
    <row r="17" spans="1:6" ht="24">
      <c r="A17" s="245"/>
      <c r="B17" s="67" t="s">
        <v>293</v>
      </c>
      <c r="C17" s="246"/>
      <c r="D17" s="246"/>
      <c r="E17" s="246"/>
      <c r="F17" s="246"/>
    </row>
    <row r="18" spans="1:6" ht="15">
      <c r="A18" s="245"/>
      <c r="B18" s="67" t="s">
        <v>294</v>
      </c>
      <c r="C18" s="246"/>
      <c r="D18" s="246"/>
      <c r="E18" s="246"/>
      <c r="F18" s="246"/>
    </row>
    <row r="19" spans="1:6" ht="15">
      <c r="A19" s="245"/>
      <c r="B19" s="68" t="s">
        <v>687</v>
      </c>
      <c r="C19" s="246"/>
      <c r="D19" s="246"/>
      <c r="E19" s="246"/>
      <c r="F19" s="246"/>
    </row>
    <row r="20" spans="1:6" ht="36">
      <c r="A20" s="245"/>
      <c r="B20" s="68" t="s">
        <v>688</v>
      </c>
      <c r="C20" s="246"/>
      <c r="D20" s="246"/>
      <c r="E20" s="246"/>
      <c r="F20" s="246"/>
    </row>
    <row r="21" spans="1:6" ht="24">
      <c r="A21" s="245"/>
      <c r="B21" s="68" t="s">
        <v>689</v>
      </c>
      <c r="C21" s="246"/>
      <c r="D21" s="246"/>
      <c r="E21" s="246"/>
      <c r="F21" s="246"/>
    </row>
    <row r="22" spans="1:6" ht="15">
      <c r="A22" s="245"/>
      <c r="B22" s="67" t="s">
        <v>295</v>
      </c>
      <c r="C22" s="246"/>
      <c r="D22" s="246"/>
      <c r="E22" s="246"/>
      <c r="F22" s="246"/>
    </row>
    <row r="23" spans="1:6" ht="24">
      <c r="A23" s="245"/>
      <c r="B23" s="69" t="s">
        <v>690</v>
      </c>
      <c r="C23" s="246"/>
      <c r="D23" s="246"/>
      <c r="E23" s="246"/>
      <c r="F23" s="246"/>
    </row>
    <row r="24" spans="1:6" ht="15">
      <c r="A24" s="245"/>
      <c r="B24" s="69" t="s">
        <v>691</v>
      </c>
      <c r="C24" s="246"/>
      <c r="D24" s="246"/>
      <c r="E24" s="246"/>
      <c r="F24" s="246"/>
    </row>
    <row r="25" spans="1:6" ht="24">
      <c r="A25" s="245"/>
      <c r="B25" s="69" t="s">
        <v>692</v>
      </c>
      <c r="C25" s="246"/>
      <c r="D25" s="246"/>
      <c r="E25" s="246"/>
      <c r="F25" s="246"/>
    </row>
    <row r="26" spans="1:6" ht="15">
      <c r="A26" s="245"/>
      <c r="B26" s="69" t="s">
        <v>693</v>
      </c>
      <c r="C26" s="246"/>
      <c r="D26" s="246"/>
      <c r="E26" s="246"/>
      <c r="F26" s="246"/>
    </row>
    <row r="27" spans="1:6" ht="15">
      <c r="A27" s="245"/>
      <c r="B27" s="69" t="s">
        <v>694</v>
      </c>
      <c r="C27" s="246"/>
      <c r="D27" s="246"/>
      <c r="E27" s="246"/>
      <c r="F27" s="246"/>
    </row>
    <row r="28" spans="1:6" ht="15">
      <c r="A28" s="245"/>
      <c r="B28" s="69" t="s">
        <v>695</v>
      </c>
      <c r="C28" s="246"/>
      <c r="D28" s="246"/>
      <c r="E28" s="246"/>
      <c r="F28" s="246"/>
    </row>
    <row r="29" spans="1:6" ht="15">
      <c r="A29" s="245"/>
      <c r="B29" s="67" t="s">
        <v>296</v>
      </c>
      <c r="C29" s="246"/>
      <c r="D29" s="246"/>
      <c r="E29" s="246"/>
      <c r="F29" s="246"/>
    </row>
    <row r="30" spans="1:6" ht="15">
      <c r="A30" s="245"/>
      <c r="B30" s="67" t="s">
        <v>297</v>
      </c>
      <c r="C30" s="246"/>
      <c r="D30" s="246"/>
      <c r="E30" s="246"/>
      <c r="F30" s="246"/>
    </row>
    <row r="31" spans="1:6" ht="15">
      <c r="A31" s="245"/>
      <c r="B31" s="70" t="s">
        <v>312</v>
      </c>
      <c r="C31" s="246"/>
      <c r="D31" s="246"/>
      <c r="E31" s="246"/>
      <c r="F31" s="246"/>
    </row>
    <row r="32" spans="1:6" ht="15">
      <c r="A32" s="65"/>
      <c r="B32" s="16" t="s">
        <v>252</v>
      </c>
      <c r="C32" s="64">
        <v>2</v>
      </c>
      <c r="D32" s="64"/>
      <c r="E32" s="64">
        <v>0.5</v>
      </c>
      <c r="F32" s="64"/>
    </row>
    <row r="33" spans="1:6" ht="15">
      <c r="A33" s="65"/>
      <c r="B33" s="16" t="s">
        <v>696</v>
      </c>
      <c r="C33" s="64">
        <v>1</v>
      </c>
      <c r="D33" s="64"/>
      <c r="E33" s="64">
        <v>0.5</v>
      </c>
      <c r="F33" s="64"/>
    </row>
    <row r="34" spans="1:6" ht="15">
      <c r="A34" s="65"/>
      <c r="B34" s="16" t="s">
        <v>317</v>
      </c>
      <c r="C34" s="64">
        <v>0</v>
      </c>
      <c r="D34" s="64"/>
      <c r="E34" s="64"/>
      <c r="F34" s="64"/>
    </row>
    <row r="35" spans="1:6" ht="24">
      <c r="A35" s="245" t="s">
        <v>635</v>
      </c>
      <c r="B35" s="71" t="s">
        <v>697</v>
      </c>
      <c r="C35" s="246"/>
      <c r="D35" s="246"/>
      <c r="E35" s="246"/>
      <c r="F35" s="246"/>
    </row>
    <row r="36" spans="1:6" ht="15">
      <c r="A36" s="245"/>
      <c r="B36" s="67" t="s">
        <v>243</v>
      </c>
      <c r="C36" s="246"/>
      <c r="D36" s="246"/>
      <c r="E36" s="246"/>
      <c r="F36" s="246"/>
    </row>
    <row r="37" spans="1:6" ht="15">
      <c r="A37" s="245"/>
      <c r="B37" s="68" t="s">
        <v>698</v>
      </c>
      <c r="C37" s="246"/>
      <c r="D37" s="246"/>
      <c r="E37" s="246"/>
      <c r="F37" s="246"/>
    </row>
    <row r="38" spans="1:6" ht="36">
      <c r="A38" s="245"/>
      <c r="B38" s="68" t="s">
        <v>699</v>
      </c>
      <c r="C38" s="246"/>
      <c r="D38" s="246"/>
      <c r="E38" s="246"/>
      <c r="F38" s="246"/>
    </row>
    <row r="39" spans="1:6" ht="24">
      <c r="A39" s="245"/>
      <c r="B39" s="67" t="s">
        <v>298</v>
      </c>
      <c r="C39" s="246"/>
      <c r="D39" s="246"/>
      <c r="E39" s="246"/>
      <c r="F39" s="246"/>
    </row>
    <row r="40" spans="1:6" ht="15">
      <c r="A40" s="245"/>
      <c r="B40" s="69" t="s">
        <v>700</v>
      </c>
      <c r="C40" s="246"/>
      <c r="D40" s="246"/>
      <c r="E40" s="246"/>
      <c r="F40" s="246"/>
    </row>
    <row r="41" spans="1:6" ht="15">
      <c r="A41" s="245"/>
      <c r="B41" s="69" t="s">
        <v>701</v>
      </c>
      <c r="C41" s="246"/>
      <c r="D41" s="246"/>
      <c r="E41" s="246"/>
      <c r="F41" s="246"/>
    </row>
    <row r="42" spans="1:6" ht="15">
      <c r="A42" s="245"/>
      <c r="B42" s="69" t="s">
        <v>702</v>
      </c>
      <c r="C42" s="246"/>
      <c r="D42" s="246"/>
      <c r="E42" s="246"/>
      <c r="F42" s="246"/>
    </row>
    <row r="43" spans="1:6" ht="24">
      <c r="A43" s="245"/>
      <c r="B43" s="69" t="s">
        <v>703</v>
      </c>
      <c r="C43" s="246"/>
      <c r="D43" s="246"/>
      <c r="E43" s="246"/>
      <c r="F43" s="246"/>
    </row>
    <row r="44" spans="1:6" ht="15">
      <c r="A44" s="245"/>
      <c r="B44" s="67" t="s">
        <v>299</v>
      </c>
      <c r="C44" s="246"/>
      <c r="D44" s="246"/>
      <c r="E44" s="246"/>
      <c r="F44" s="246"/>
    </row>
    <row r="45" spans="1:6" ht="24">
      <c r="A45" s="245"/>
      <c r="B45" s="67" t="s">
        <v>311</v>
      </c>
      <c r="C45" s="246"/>
      <c r="D45" s="246"/>
      <c r="E45" s="246"/>
      <c r="F45" s="246"/>
    </row>
    <row r="46" spans="1:6" ht="15">
      <c r="A46" s="245"/>
      <c r="B46" s="70" t="s">
        <v>312</v>
      </c>
      <c r="C46" s="246"/>
      <c r="D46" s="246"/>
      <c r="E46" s="246"/>
      <c r="F46" s="246"/>
    </row>
    <row r="47" spans="1:6" ht="15">
      <c r="A47" s="65"/>
      <c r="B47" s="16" t="s">
        <v>636</v>
      </c>
      <c r="C47" s="64">
        <v>2</v>
      </c>
      <c r="D47" s="64"/>
      <c r="E47" s="64">
        <v>0.5</v>
      </c>
      <c r="F47" s="64"/>
    </row>
    <row r="48" spans="1:6" ht="15">
      <c r="A48" s="65"/>
      <c r="B48" s="16" t="s">
        <v>637</v>
      </c>
      <c r="C48" s="64">
        <v>1</v>
      </c>
      <c r="D48" s="64"/>
      <c r="E48" s="64">
        <v>0.5</v>
      </c>
      <c r="F48" s="64"/>
    </row>
    <row r="49" spans="1:6" ht="15">
      <c r="A49" s="65"/>
      <c r="B49" s="16" t="s">
        <v>638</v>
      </c>
      <c r="C49" s="64">
        <v>0</v>
      </c>
      <c r="D49" s="64"/>
      <c r="E49" s="64"/>
      <c r="F49" s="64"/>
    </row>
    <row r="50" spans="1:6" ht="15">
      <c r="A50" s="241" t="s">
        <v>639</v>
      </c>
      <c r="B50" s="18" t="s">
        <v>704</v>
      </c>
      <c r="C50" s="242"/>
      <c r="D50" s="242"/>
      <c r="E50" s="242"/>
      <c r="F50" s="242"/>
    </row>
    <row r="51" spans="1:6" ht="36">
      <c r="A51" s="241"/>
      <c r="B51" s="19" t="s">
        <v>318</v>
      </c>
      <c r="C51" s="242"/>
      <c r="D51" s="242"/>
      <c r="E51" s="242"/>
      <c r="F51" s="242"/>
    </row>
    <row r="52" spans="1:6" ht="36">
      <c r="A52" s="241"/>
      <c r="B52" s="21" t="s">
        <v>640</v>
      </c>
      <c r="C52" s="242"/>
      <c r="D52" s="242"/>
      <c r="E52" s="242"/>
      <c r="F52" s="242"/>
    </row>
    <row r="53" spans="1:6" ht="15">
      <c r="A53" s="65"/>
      <c r="B53" s="16" t="s">
        <v>313</v>
      </c>
      <c r="C53" s="61">
        <v>2</v>
      </c>
      <c r="D53" s="61"/>
      <c r="E53" s="61">
        <v>0.5</v>
      </c>
      <c r="F53" s="61"/>
    </row>
    <row r="54" spans="1:6" ht="15">
      <c r="A54" s="65"/>
      <c r="B54" s="16" t="s">
        <v>314</v>
      </c>
      <c r="C54" s="61">
        <v>0</v>
      </c>
      <c r="D54" s="61"/>
      <c r="E54" s="61"/>
      <c r="F54" s="61"/>
    </row>
    <row r="55" spans="1:6" ht="24">
      <c r="A55" s="241" t="s">
        <v>641</v>
      </c>
      <c r="B55" s="18" t="s">
        <v>705</v>
      </c>
      <c r="C55" s="249"/>
      <c r="D55" s="249"/>
      <c r="E55" s="249"/>
      <c r="F55" s="249"/>
    </row>
    <row r="56" spans="1:6" ht="24">
      <c r="A56" s="241"/>
      <c r="B56" s="19" t="s">
        <v>319</v>
      </c>
      <c r="C56" s="249"/>
      <c r="D56" s="249"/>
      <c r="E56" s="249"/>
      <c r="F56" s="249"/>
    </row>
    <row r="57" spans="1:6" ht="96">
      <c r="A57" s="241"/>
      <c r="B57" s="19" t="s">
        <v>320</v>
      </c>
      <c r="C57" s="249"/>
      <c r="D57" s="249"/>
      <c r="E57" s="249"/>
      <c r="F57" s="249"/>
    </row>
    <row r="58" spans="1:6" ht="15">
      <c r="A58" s="241"/>
      <c r="B58" s="19" t="s">
        <v>321</v>
      </c>
      <c r="C58" s="249"/>
      <c r="D58" s="249"/>
      <c r="E58" s="249"/>
      <c r="F58" s="249"/>
    </row>
    <row r="59" spans="1:6" ht="60">
      <c r="A59" s="241"/>
      <c r="B59" s="19" t="s">
        <v>322</v>
      </c>
      <c r="C59" s="249"/>
      <c r="D59" s="249"/>
      <c r="E59" s="249"/>
      <c r="F59" s="249"/>
    </row>
    <row r="60" spans="1:6" ht="72">
      <c r="A60" s="241"/>
      <c r="B60" s="19" t="s">
        <v>323</v>
      </c>
      <c r="C60" s="249"/>
      <c r="D60" s="249"/>
      <c r="E60" s="249"/>
      <c r="F60" s="249"/>
    </row>
    <row r="61" spans="1:6" ht="15">
      <c r="A61" s="241"/>
      <c r="B61" s="19" t="s">
        <v>324</v>
      </c>
      <c r="C61" s="249"/>
      <c r="D61" s="249"/>
      <c r="E61" s="249"/>
      <c r="F61" s="249"/>
    </row>
    <row r="62" spans="1:6" ht="15">
      <c r="A62" s="241"/>
      <c r="B62" s="19" t="s">
        <v>325</v>
      </c>
      <c r="C62" s="249"/>
      <c r="D62" s="249"/>
      <c r="E62" s="249"/>
      <c r="F62" s="249"/>
    </row>
    <row r="63" spans="1:6" ht="24">
      <c r="A63" s="241"/>
      <c r="B63" s="20" t="s">
        <v>706</v>
      </c>
      <c r="C63" s="249"/>
      <c r="D63" s="249"/>
      <c r="E63" s="249"/>
      <c r="F63" s="249"/>
    </row>
    <row r="64" spans="1:6" ht="24">
      <c r="A64" s="241"/>
      <c r="B64" s="20" t="s">
        <v>707</v>
      </c>
      <c r="C64" s="249"/>
      <c r="D64" s="249"/>
      <c r="E64" s="249"/>
      <c r="F64" s="249"/>
    </row>
    <row r="65" spans="1:6" ht="48">
      <c r="A65" s="241"/>
      <c r="B65" s="21" t="s">
        <v>708</v>
      </c>
      <c r="C65" s="249"/>
      <c r="D65" s="249"/>
      <c r="E65" s="249"/>
      <c r="F65" s="249"/>
    </row>
    <row r="66" spans="1:6" ht="15">
      <c r="A66" s="65"/>
      <c r="B66" s="16" t="s">
        <v>97</v>
      </c>
      <c r="C66" s="61">
        <v>2</v>
      </c>
      <c r="D66" s="61"/>
      <c r="E66" s="61">
        <v>0.5</v>
      </c>
      <c r="F66" s="61">
        <v>0.5</v>
      </c>
    </row>
    <row r="67" spans="1:6" ht="24">
      <c r="A67" s="65"/>
      <c r="B67" s="16" t="s">
        <v>315</v>
      </c>
      <c r="C67" s="61">
        <v>0</v>
      </c>
      <c r="D67" s="61"/>
      <c r="E67" s="61"/>
      <c r="F67" s="61"/>
    </row>
    <row r="68" spans="1:6" ht="36">
      <c r="A68" s="241" t="s">
        <v>642</v>
      </c>
      <c r="B68" s="18" t="s">
        <v>709</v>
      </c>
      <c r="C68" s="249"/>
      <c r="D68" s="249"/>
      <c r="E68" s="249"/>
      <c r="F68" s="249"/>
    </row>
    <row r="69" spans="1:6" ht="24">
      <c r="A69" s="241"/>
      <c r="B69" s="19" t="s">
        <v>302</v>
      </c>
      <c r="C69" s="249"/>
      <c r="D69" s="249"/>
      <c r="E69" s="249"/>
      <c r="F69" s="249"/>
    </row>
    <row r="70" spans="1:6" ht="15">
      <c r="A70" s="241"/>
      <c r="B70" s="19" t="s">
        <v>303</v>
      </c>
      <c r="C70" s="249"/>
      <c r="D70" s="249"/>
      <c r="E70" s="249"/>
      <c r="F70" s="249"/>
    </row>
    <row r="71" spans="1:6" ht="24">
      <c r="A71" s="241"/>
      <c r="B71" s="24" t="s">
        <v>710</v>
      </c>
      <c r="C71" s="249"/>
      <c r="D71" s="249"/>
      <c r="E71" s="249"/>
      <c r="F71" s="249"/>
    </row>
    <row r="72" spans="1:6" ht="48">
      <c r="A72" s="241"/>
      <c r="B72" s="24" t="s">
        <v>711</v>
      </c>
      <c r="C72" s="249"/>
      <c r="D72" s="249"/>
      <c r="E72" s="249"/>
      <c r="F72" s="249"/>
    </row>
    <row r="73" spans="1:6" ht="48">
      <c r="A73" s="241"/>
      <c r="B73" s="24" t="s">
        <v>712</v>
      </c>
      <c r="C73" s="249"/>
      <c r="D73" s="249"/>
      <c r="E73" s="249"/>
      <c r="F73" s="249"/>
    </row>
    <row r="74" spans="1:6" ht="24">
      <c r="A74" s="241"/>
      <c r="B74" s="24" t="s">
        <v>713</v>
      </c>
      <c r="C74" s="249"/>
      <c r="D74" s="249"/>
      <c r="E74" s="249"/>
      <c r="F74" s="249"/>
    </row>
    <row r="75" spans="1:6" ht="60">
      <c r="A75" s="241"/>
      <c r="B75" s="24" t="s">
        <v>714</v>
      </c>
      <c r="C75" s="249"/>
      <c r="D75" s="249"/>
      <c r="E75" s="249"/>
      <c r="F75" s="249"/>
    </row>
    <row r="76" spans="1:6" ht="72">
      <c r="A76" s="241"/>
      <c r="B76" s="19" t="s">
        <v>715</v>
      </c>
      <c r="C76" s="249"/>
      <c r="D76" s="249"/>
      <c r="E76" s="249"/>
      <c r="F76" s="249"/>
    </row>
    <row r="77" spans="1:6" ht="36">
      <c r="A77" s="241"/>
      <c r="B77" s="21" t="s">
        <v>716</v>
      </c>
      <c r="C77" s="249"/>
      <c r="D77" s="249"/>
      <c r="E77" s="249"/>
      <c r="F77" s="249"/>
    </row>
    <row r="78" spans="1:6" ht="15">
      <c r="A78" s="65"/>
      <c r="B78" s="16" t="s">
        <v>304</v>
      </c>
      <c r="C78" s="61">
        <v>2</v>
      </c>
      <c r="D78" s="61"/>
      <c r="E78" s="61">
        <v>0.5</v>
      </c>
      <c r="F78" s="61">
        <v>0.5</v>
      </c>
    </row>
    <row r="79" spans="1:6" ht="15">
      <c r="A79" s="65"/>
      <c r="B79" s="16" t="s">
        <v>316</v>
      </c>
      <c r="C79" s="61">
        <v>0</v>
      </c>
      <c r="D79" s="61"/>
      <c r="E79" s="61"/>
      <c r="F79" s="61"/>
    </row>
  </sheetData>
  <sheetProtection/>
  <mergeCells count="40">
    <mergeCell ref="A68:A77"/>
    <mergeCell ref="C68:C77"/>
    <mergeCell ref="D68:D77"/>
    <mergeCell ref="E68:E77"/>
    <mergeCell ref="F68:F77"/>
    <mergeCell ref="A50:A52"/>
    <mergeCell ref="C50:C52"/>
    <mergeCell ref="D50:D52"/>
    <mergeCell ref="E50:E52"/>
    <mergeCell ref="F50:F52"/>
    <mergeCell ref="A55:A65"/>
    <mergeCell ref="C55:C65"/>
    <mergeCell ref="D55:D65"/>
    <mergeCell ref="E55:E65"/>
    <mergeCell ref="F55:F65"/>
    <mergeCell ref="A16:A31"/>
    <mergeCell ref="C16:C31"/>
    <mergeCell ref="D16:D31"/>
    <mergeCell ref="E16:E31"/>
    <mergeCell ref="F16:F31"/>
    <mergeCell ref="A35:A46"/>
    <mergeCell ref="C35:C46"/>
    <mergeCell ref="D35:D46"/>
    <mergeCell ref="E35:E46"/>
    <mergeCell ref="F35:F46"/>
    <mergeCell ref="A5:A6"/>
    <mergeCell ref="C5:C6"/>
    <mergeCell ref="D5:D6"/>
    <mergeCell ref="E5:E6"/>
    <mergeCell ref="F5:F6"/>
    <mergeCell ref="A1:F1"/>
    <mergeCell ref="A7:A12"/>
    <mergeCell ref="C7:C12"/>
    <mergeCell ref="D7:D12"/>
    <mergeCell ref="E7:E12"/>
    <mergeCell ref="F7:F12"/>
    <mergeCell ref="A3:A4"/>
    <mergeCell ref="B3:B4"/>
    <mergeCell ref="C3:C4"/>
    <mergeCell ref="D3:F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1"/>
  <headerFooter>
    <oddFooter>&amp;C&amp;8&amp;A&amp;R&amp;8&amp;P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14"/>
  <sheetViews>
    <sheetView zoomScalePageLayoutView="0" workbookViewId="0" topLeftCell="A1">
      <pane xSplit="1" ySplit="21" topLeftCell="B22" activePane="bottomRight" state="frozen"/>
      <selection pane="topLeft" activeCell="A1" sqref="A1"/>
      <selection pane="topRight" activeCell="B1" sqref="B1"/>
      <selection pane="bottomLeft" activeCell="A21" sqref="A21"/>
      <selection pane="bottomRight" activeCell="L88" sqref="L88"/>
    </sheetView>
  </sheetViews>
  <sheetFormatPr defaultColWidth="9.140625" defaultRowHeight="15"/>
  <cols>
    <col min="1" max="1" width="28.28125" style="0" customWidth="1"/>
    <col min="2" max="2" width="44.00390625" style="0" customWidth="1"/>
    <col min="3" max="6" width="6.7109375" style="12" customWidth="1"/>
    <col min="7" max="9" width="15.00390625" style="12" customWidth="1"/>
    <col min="10" max="11" width="15.57421875" style="107" customWidth="1"/>
    <col min="12" max="12" width="12.7109375" style="106" customWidth="1"/>
    <col min="13" max="13" width="12.7109375" style="62" customWidth="1"/>
    <col min="14" max="14" width="9.57421875" style="62" customWidth="1"/>
    <col min="15" max="15" width="10.140625" style="62" customWidth="1"/>
    <col min="16" max="16" width="10.8515625" style="62" customWidth="1"/>
    <col min="17" max="17" width="11.57421875" style="62" customWidth="1"/>
    <col min="18" max="18" width="15.8515625" style="0" customWidth="1"/>
    <col min="19" max="19" width="18.7109375" style="74" customWidth="1"/>
    <col min="20" max="20" width="18.7109375" style="0" customWidth="1"/>
    <col min="21" max="21" width="18.7109375" style="12" customWidth="1"/>
    <col min="22" max="22" width="18.7109375" style="0" customWidth="1"/>
  </cols>
  <sheetData>
    <row r="1" spans="1:22" ht="26.25" customHeight="1">
      <c r="A1" s="79" t="s">
        <v>662</v>
      </c>
      <c r="B1" s="80"/>
      <c r="C1" s="80"/>
      <c r="D1" s="80"/>
      <c r="E1" s="80"/>
      <c r="F1" s="80"/>
      <c r="G1" s="80"/>
      <c r="H1" s="80"/>
      <c r="I1" s="80"/>
      <c r="J1" s="86"/>
      <c r="K1" s="86"/>
      <c r="L1" s="86"/>
      <c r="M1" s="86"/>
      <c r="N1" s="81"/>
      <c r="O1" s="63"/>
      <c r="P1" s="63"/>
      <c r="Q1" s="63"/>
      <c r="R1" s="63"/>
      <c r="S1" s="63"/>
      <c r="T1" s="63"/>
      <c r="U1" s="63"/>
      <c r="V1" s="1"/>
    </row>
    <row r="2" spans="1:22" ht="15">
      <c r="A2" s="213" t="s">
        <v>1325</v>
      </c>
      <c r="B2" s="82"/>
      <c r="C2" s="82"/>
      <c r="D2" s="82"/>
      <c r="E2" s="82"/>
      <c r="F2" s="82"/>
      <c r="G2" s="83"/>
      <c r="H2" s="83"/>
      <c r="I2" s="83"/>
      <c r="J2" s="87"/>
      <c r="K2" s="87"/>
      <c r="L2" s="87"/>
      <c r="M2" s="87"/>
      <c r="N2" s="81"/>
      <c r="O2" s="81"/>
      <c r="P2" s="81"/>
      <c r="Q2" s="81"/>
      <c r="R2" s="60"/>
      <c r="S2" s="60"/>
      <c r="T2" s="60"/>
      <c r="U2" s="60"/>
      <c r="V2" s="1"/>
    </row>
    <row r="3" spans="1:22" ht="15.75" customHeight="1" hidden="1">
      <c r="A3" s="79" t="s">
        <v>338</v>
      </c>
      <c r="B3" s="80"/>
      <c r="C3" s="80"/>
      <c r="D3" s="80"/>
      <c r="E3" s="80"/>
      <c r="F3" s="80"/>
      <c r="G3" s="80"/>
      <c r="H3" s="80"/>
      <c r="I3" s="80"/>
      <c r="J3" s="86"/>
      <c r="K3" s="86"/>
      <c r="L3" s="86"/>
      <c r="M3" s="86"/>
      <c r="N3" s="88"/>
      <c r="O3" s="88"/>
      <c r="P3" s="88"/>
      <c r="Q3" s="88"/>
      <c r="R3" s="84"/>
      <c r="S3" s="84"/>
      <c r="T3" s="84"/>
      <c r="U3" s="84"/>
      <c r="V3" s="59"/>
    </row>
    <row r="4" spans="1:22" s="85" customFormat="1" ht="15" customHeight="1" hidden="1">
      <c r="A4" s="98" t="s">
        <v>663</v>
      </c>
      <c r="B4" s="80"/>
      <c r="C4" s="80"/>
      <c r="D4" s="80"/>
      <c r="E4" s="80"/>
      <c r="F4" s="80"/>
      <c r="G4" s="80"/>
      <c r="H4" s="80"/>
      <c r="I4" s="80"/>
      <c r="J4" s="86"/>
      <c r="K4" s="86"/>
      <c r="L4" s="86"/>
      <c r="M4" s="86"/>
      <c r="N4" s="89"/>
      <c r="O4" s="89"/>
      <c r="P4" s="89"/>
      <c r="Q4" s="89"/>
      <c r="R4" s="72"/>
      <c r="S4" s="75"/>
      <c r="T4" s="72"/>
      <c r="U4" s="72"/>
      <c r="V4" s="59"/>
    </row>
    <row r="5" spans="1:22" s="12" customFormat="1" ht="15" customHeight="1" hidden="1">
      <c r="A5" s="98" t="s">
        <v>664</v>
      </c>
      <c r="B5" s="80"/>
      <c r="C5" s="80"/>
      <c r="D5" s="80"/>
      <c r="E5" s="80"/>
      <c r="F5" s="80"/>
      <c r="G5" s="80"/>
      <c r="H5" s="80"/>
      <c r="I5" s="80"/>
      <c r="J5" s="86"/>
      <c r="K5" s="86"/>
      <c r="L5" s="86"/>
      <c r="M5" s="86"/>
      <c r="N5" s="89"/>
      <c r="O5" s="89"/>
      <c r="P5" s="89"/>
      <c r="Q5" s="89"/>
      <c r="R5" s="72"/>
      <c r="S5" s="75"/>
      <c r="T5" s="72"/>
      <c r="U5" s="72"/>
      <c r="V5" s="59"/>
    </row>
    <row r="6" spans="1:22" s="12" customFormat="1" ht="15" customHeight="1" hidden="1">
      <c r="A6" s="98" t="s">
        <v>665</v>
      </c>
      <c r="B6" s="80"/>
      <c r="C6" s="80"/>
      <c r="D6" s="80"/>
      <c r="E6" s="80"/>
      <c r="F6" s="80"/>
      <c r="G6" s="80"/>
      <c r="H6" s="80"/>
      <c r="I6" s="80"/>
      <c r="J6" s="86"/>
      <c r="K6" s="86"/>
      <c r="L6" s="86"/>
      <c r="M6" s="86"/>
      <c r="N6" s="89"/>
      <c r="O6" s="89"/>
      <c r="P6" s="89"/>
      <c r="Q6" s="89"/>
      <c r="R6" s="72"/>
      <c r="S6" s="75"/>
      <c r="T6" s="72"/>
      <c r="U6" s="72"/>
      <c r="V6" s="59"/>
    </row>
    <row r="7" spans="1:22" s="12" customFormat="1" ht="15" customHeight="1" hidden="1">
      <c r="A7" s="98" t="s">
        <v>666</v>
      </c>
      <c r="B7" s="80"/>
      <c r="C7" s="80"/>
      <c r="D7" s="80"/>
      <c r="E7" s="80"/>
      <c r="F7" s="80"/>
      <c r="G7" s="80"/>
      <c r="H7" s="80"/>
      <c r="I7" s="80"/>
      <c r="J7" s="86"/>
      <c r="K7" s="86"/>
      <c r="L7" s="86"/>
      <c r="M7" s="86"/>
      <c r="N7" s="89"/>
      <c r="O7" s="89"/>
      <c r="P7" s="89"/>
      <c r="Q7" s="89"/>
      <c r="R7" s="72"/>
      <c r="S7" s="75"/>
      <c r="T7" s="72"/>
      <c r="U7" s="72"/>
      <c r="V7" s="59"/>
    </row>
    <row r="8" spans="1:22" s="12" customFormat="1" ht="15" customHeight="1" hidden="1">
      <c r="A8" s="98" t="s">
        <v>667</v>
      </c>
      <c r="B8" s="80"/>
      <c r="C8" s="80"/>
      <c r="D8" s="80"/>
      <c r="E8" s="80"/>
      <c r="F8" s="80"/>
      <c r="G8" s="80"/>
      <c r="H8" s="80"/>
      <c r="I8" s="80"/>
      <c r="J8" s="86"/>
      <c r="K8" s="86"/>
      <c r="L8" s="86"/>
      <c r="M8" s="86"/>
      <c r="N8" s="89"/>
      <c r="O8" s="89"/>
      <c r="P8" s="89"/>
      <c r="Q8" s="89"/>
      <c r="R8" s="72"/>
      <c r="S8" s="75"/>
      <c r="T8" s="72"/>
      <c r="U8" s="72"/>
      <c r="V8" s="59"/>
    </row>
    <row r="9" spans="1:22" s="12" customFormat="1" ht="15" customHeight="1" hidden="1">
      <c r="A9" s="98" t="s">
        <v>668</v>
      </c>
      <c r="B9" s="80"/>
      <c r="C9" s="80"/>
      <c r="D9" s="80"/>
      <c r="E9" s="80"/>
      <c r="F9" s="80"/>
      <c r="G9" s="80"/>
      <c r="H9" s="80"/>
      <c r="I9" s="80"/>
      <c r="J9" s="86"/>
      <c r="K9" s="86"/>
      <c r="L9" s="86"/>
      <c r="M9" s="86"/>
      <c r="N9" s="89"/>
      <c r="O9" s="89"/>
      <c r="P9" s="89"/>
      <c r="Q9" s="89"/>
      <c r="R9" s="72"/>
      <c r="S9" s="75"/>
      <c r="T9" s="72"/>
      <c r="U9" s="72"/>
      <c r="V9" s="59"/>
    </row>
    <row r="10" spans="1:22" s="12" customFormat="1" ht="15" customHeight="1" hidden="1">
      <c r="A10" s="98" t="s">
        <v>669</v>
      </c>
      <c r="B10" s="80"/>
      <c r="C10" s="80"/>
      <c r="D10" s="80"/>
      <c r="E10" s="80"/>
      <c r="F10" s="80"/>
      <c r="G10" s="80"/>
      <c r="H10" s="80"/>
      <c r="I10" s="80"/>
      <c r="J10" s="86"/>
      <c r="K10" s="86"/>
      <c r="L10" s="86"/>
      <c r="M10" s="86"/>
      <c r="N10" s="89"/>
      <c r="O10" s="89"/>
      <c r="P10" s="89"/>
      <c r="Q10" s="89"/>
      <c r="R10" s="72"/>
      <c r="S10" s="75"/>
      <c r="T10" s="72"/>
      <c r="U10" s="72"/>
      <c r="V10" s="59"/>
    </row>
    <row r="11" spans="1:22" s="12" customFormat="1" ht="15" customHeight="1" hidden="1">
      <c r="A11" s="98" t="s">
        <v>670</v>
      </c>
      <c r="B11" s="80"/>
      <c r="C11" s="80"/>
      <c r="D11" s="80"/>
      <c r="E11" s="80"/>
      <c r="F11" s="80"/>
      <c r="G11" s="80"/>
      <c r="H11" s="80"/>
      <c r="I11" s="80"/>
      <c r="J11" s="86"/>
      <c r="K11" s="86"/>
      <c r="L11" s="86"/>
      <c r="M11" s="86"/>
      <c r="N11" s="90"/>
      <c r="O11" s="91"/>
      <c r="P11" s="91"/>
      <c r="Q11" s="91"/>
      <c r="R11" s="73"/>
      <c r="S11" s="76"/>
      <c r="T11" s="72"/>
      <c r="U11" s="72"/>
      <c r="V11" s="59"/>
    </row>
    <row r="12" spans="1:22" s="12" customFormat="1" ht="15" customHeight="1" hidden="1">
      <c r="A12" s="98" t="s">
        <v>671</v>
      </c>
      <c r="B12" s="80"/>
      <c r="C12" s="80"/>
      <c r="D12" s="80"/>
      <c r="E12" s="80"/>
      <c r="F12" s="80"/>
      <c r="G12" s="80"/>
      <c r="H12" s="80"/>
      <c r="I12" s="80"/>
      <c r="J12" s="86"/>
      <c r="K12" s="86"/>
      <c r="L12" s="86"/>
      <c r="M12" s="86"/>
      <c r="N12" s="89"/>
      <c r="O12" s="89"/>
      <c r="P12" s="89"/>
      <c r="Q12" s="89"/>
      <c r="R12" s="72"/>
      <c r="S12" s="75"/>
      <c r="T12" s="72"/>
      <c r="U12" s="72"/>
      <c r="V12" s="59"/>
    </row>
    <row r="13" spans="1:22" s="12" customFormat="1" ht="15" customHeight="1" hidden="1">
      <c r="A13" s="98" t="s">
        <v>672</v>
      </c>
      <c r="B13" s="80"/>
      <c r="C13" s="80"/>
      <c r="D13" s="80"/>
      <c r="E13" s="80"/>
      <c r="F13" s="80"/>
      <c r="G13" s="80"/>
      <c r="H13" s="80"/>
      <c r="I13" s="80"/>
      <c r="J13" s="86"/>
      <c r="K13" s="86"/>
      <c r="L13" s="86"/>
      <c r="M13" s="86"/>
      <c r="N13" s="89"/>
      <c r="O13" s="89"/>
      <c r="P13" s="89"/>
      <c r="Q13" s="89"/>
      <c r="R13" s="72"/>
      <c r="S13" s="75"/>
      <c r="T13" s="72"/>
      <c r="U13" s="72"/>
      <c r="V13" s="59"/>
    </row>
    <row r="14" spans="1:22" s="12" customFormat="1" ht="15" customHeight="1" hidden="1">
      <c r="A14" s="98" t="s">
        <v>673</v>
      </c>
      <c r="B14" s="80"/>
      <c r="C14" s="80"/>
      <c r="D14" s="80"/>
      <c r="E14" s="80"/>
      <c r="F14" s="80"/>
      <c r="G14" s="80"/>
      <c r="H14" s="80"/>
      <c r="I14" s="80"/>
      <c r="J14" s="86"/>
      <c r="K14" s="86"/>
      <c r="L14" s="86"/>
      <c r="M14" s="86"/>
      <c r="N14" s="89"/>
      <c r="O14" s="89"/>
      <c r="P14" s="89"/>
      <c r="Q14" s="89"/>
      <c r="R14" s="72"/>
      <c r="S14" s="75"/>
      <c r="T14" s="72"/>
      <c r="U14" s="72"/>
      <c r="V14" s="59"/>
    </row>
    <row r="15" spans="1:22" s="12" customFormat="1" ht="15" customHeight="1" hidden="1">
      <c r="A15" s="98" t="s">
        <v>674</v>
      </c>
      <c r="B15" s="80"/>
      <c r="C15" s="80"/>
      <c r="D15" s="80"/>
      <c r="E15" s="80"/>
      <c r="F15" s="80"/>
      <c r="G15" s="80"/>
      <c r="H15" s="80"/>
      <c r="I15" s="80"/>
      <c r="J15" s="86"/>
      <c r="K15" s="86"/>
      <c r="L15" s="86"/>
      <c r="M15" s="86"/>
      <c r="N15" s="89"/>
      <c r="O15" s="89"/>
      <c r="P15" s="89"/>
      <c r="Q15" s="89"/>
      <c r="R15" s="72"/>
      <c r="S15" s="75"/>
      <c r="T15" s="72"/>
      <c r="U15" s="72"/>
      <c r="V15" s="59"/>
    </row>
    <row r="16" spans="1:22" s="12" customFormat="1" ht="15" customHeight="1" hidden="1">
      <c r="A16" s="98" t="s">
        <v>675</v>
      </c>
      <c r="B16" s="80"/>
      <c r="C16" s="80"/>
      <c r="D16" s="80"/>
      <c r="E16" s="80"/>
      <c r="F16" s="80"/>
      <c r="G16" s="80"/>
      <c r="H16" s="80"/>
      <c r="I16" s="80"/>
      <c r="J16" s="86"/>
      <c r="K16" s="86"/>
      <c r="L16" s="86"/>
      <c r="M16" s="86"/>
      <c r="N16" s="89"/>
      <c r="O16" s="89"/>
      <c r="P16" s="89"/>
      <c r="Q16" s="89"/>
      <c r="R16" s="72"/>
      <c r="S16" s="75"/>
      <c r="T16" s="72"/>
      <c r="U16" s="72"/>
      <c r="V16" s="59"/>
    </row>
    <row r="17" spans="1:22" s="12" customFormat="1" ht="15" customHeight="1" hidden="1">
      <c r="A17" s="99" t="s">
        <v>676</v>
      </c>
      <c r="B17" s="78"/>
      <c r="C17" s="78"/>
      <c r="D17" s="78"/>
      <c r="E17" s="78"/>
      <c r="F17" s="78"/>
      <c r="G17" s="78"/>
      <c r="H17" s="78"/>
      <c r="I17" s="78"/>
      <c r="J17" s="92"/>
      <c r="K17" s="92"/>
      <c r="L17" s="92"/>
      <c r="M17" s="92"/>
      <c r="N17" s="93"/>
      <c r="O17" s="89"/>
      <c r="P17" s="89"/>
      <c r="Q17" s="89"/>
      <c r="R17" s="72"/>
      <c r="S17" s="75"/>
      <c r="T17" s="72"/>
      <c r="U17" s="72"/>
      <c r="V17" s="59"/>
    </row>
    <row r="18" spans="1:22" ht="43.5" customHeight="1">
      <c r="A18" s="250" t="s">
        <v>658</v>
      </c>
      <c r="B18" s="225" t="s">
        <v>747</v>
      </c>
      <c r="C18" s="253" t="s">
        <v>656</v>
      </c>
      <c r="D18" s="253"/>
      <c r="E18" s="253"/>
      <c r="F18" s="253"/>
      <c r="G18" s="250" t="s">
        <v>969</v>
      </c>
      <c r="H18" s="251" t="s">
        <v>722</v>
      </c>
      <c r="I18" s="252"/>
      <c r="J18" s="250" t="s">
        <v>1039</v>
      </c>
      <c r="K18" s="250" t="s">
        <v>1040</v>
      </c>
      <c r="L18" s="252" t="s">
        <v>654</v>
      </c>
      <c r="M18" s="252" t="s">
        <v>970</v>
      </c>
      <c r="N18" s="251" t="s">
        <v>655</v>
      </c>
      <c r="O18" s="251"/>
      <c r="P18" s="251"/>
      <c r="Q18" s="251"/>
      <c r="R18" s="250" t="s">
        <v>717</v>
      </c>
      <c r="S18" s="255" t="s">
        <v>91</v>
      </c>
      <c r="T18" s="255"/>
      <c r="U18" s="255"/>
      <c r="V18" s="255"/>
    </row>
    <row r="19" spans="1:22" ht="39" customHeight="1">
      <c r="A19" s="250"/>
      <c r="B19" s="108" t="s">
        <v>659</v>
      </c>
      <c r="C19" s="254" t="s">
        <v>328</v>
      </c>
      <c r="D19" s="251" t="s">
        <v>720</v>
      </c>
      <c r="E19" s="251" t="s">
        <v>721</v>
      </c>
      <c r="F19" s="256" t="s">
        <v>95</v>
      </c>
      <c r="G19" s="252"/>
      <c r="H19" s="251" t="s">
        <v>975</v>
      </c>
      <c r="I19" s="251" t="s">
        <v>976</v>
      </c>
      <c r="J19" s="252"/>
      <c r="K19" s="252"/>
      <c r="L19" s="252"/>
      <c r="M19" s="252"/>
      <c r="N19" s="251" t="s">
        <v>971</v>
      </c>
      <c r="O19" s="251" t="s">
        <v>972</v>
      </c>
      <c r="P19" s="251" t="s">
        <v>973</v>
      </c>
      <c r="Q19" s="251" t="s">
        <v>974</v>
      </c>
      <c r="R19" s="250"/>
      <c r="S19" s="251" t="s">
        <v>723</v>
      </c>
      <c r="T19" s="251" t="s">
        <v>724</v>
      </c>
      <c r="U19" s="251" t="s">
        <v>725</v>
      </c>
      <c r="V19" s="251" t="s">
        <v>726</v>
      </c>
    </row>
    <row r="20" spans="1:22" ht="39.75" customHeight="1">
      <c r="A20" s="250"/>
      <c r="B20" s="108" t="s">
        <v>660</v>
      </c>
      <c r="C20" s="254"/>
      <c r="D20" s="251"/>
      <c r="E20" s="251"/>
      <c r="F20" s="256"/>
      <c r="G20" s="252"/>
      <c r="H20" s="252"/>
      <c r="I20" s="252"/>
      <c r="J20" s="252"/>
      <c r="K20" s="252"/>
      <c r="L20" s="252"/>
      <c r="M20" s="252"/>
      <c r="N20" s="252"/>
      <c r="O20" s="252"/>
      <c r="P20" s="252"/>
      <c r="Q20" s="252"/>
      <c r="R20" s="250"/>
      <c r="S20" s="252"/>
      <c r="T20" s="252" t="s">
        <v>718</v>
      </c>
      <c r="U20" s="252" t="s">
        <v>719</v>
      </c>
      <c r="V20" s="252" t="s">
        <v>719</v>
      </c>
    </row>
    <row r="21" spans="1:22" ht="18.75" customHeight="1">
      <c r="A21" s="250"/>
      <c r="B21" s="108" t="s">
        <v>657</v>
      </c>
      <c r="C21" s="254"/>
      <c r="D21" s="251"/>
      <c r="E21" s="251"/>
      <c r="F21" s="256"/>
      <c r="G21" s="252"/>
      <c r="H21" s="252"/>
      <c r="I21" s="252"/>
      <c r="J21" s="252"/>
      <c r="K21" s="252"/>
      <c r="L21" s="252"/>
      <c r="M21" s="252"/>
      <c r="N21" s="252"/>
      <c r="O21" s="252"/>
      <c r="P21" s="252"/>
      <c r="Q21" s="252"/>
      <c r="R21" s="250"/>
      <c r="S21" s="252"/>
      <c r="T21" s="252"/>
      <c r="U21" s="252"/>
      <c r="V21" s="252"/>
    </row>
    <row r="22" spans="1:22" ht="15">
      <c r="A22" s="109" t="s">
        <v>0</v>
      </c>
      <c r="B22" s="110"/>
      <c r="C22" s="111"/>
      <c r="D22" s="111"/>
      <c r="E22" s="111"/>
      <c r="F22" s="112"/>
      <c r="G22" s="110"/>
      <c r="H22" s="110"/>
      <c r="I22" s="110"/>
      <c r="J22" s="110"/>
      <c r="K22" s="110"/>
      <c r="L22" s="110"/>
      <c r="M22" s="110"/>
      <c r="N22" s="110"/>
      <c r="O22" s="110"/>
      <c r="P22" s="110"/>
      <c r="Q22" s="110"/>
      <c r="R22" s="113"/>
      <c r="S22" s="112"/>
      <c r="T22" s="114"/>
      <c r="U22" s="114"/>
      <c r="V22" s="115"/>
    </row>
    <row r="23" spans="1:22" ht="15">
      <c r="A23" s="143" t="s">
        <v>1</v>
      </c>
      <c r="B23" s="116" t="s">
        <v>659</v>
      </c>
      <c r="C23" s="117">
        <f>IF(B23=$B$19,2,IF(B23=$B$20,1,0))</f>
        <v>2</v>
      </c>
      <c r="D23" s="118"/>
      <c r="E23" s="118"/>
      <c r="F23" s="119">
        <f>C23*(1-D23)*(1-E23)</f>
        <v>2</v>
      </c>
      <c r="G23" s="116" t="s">
        <v>990</v>
      </c>
      <c r="H23" s="120" t="s">
        <v>755</v>
      </c>
      <c r="I23" s="120" t="s">
        <v>755</v>
      </c>
      <c r="J23" s="123">
        <v>42522</v>
      </c>
      <c r="K23" s="123">
        <v>42522</v>
      </c>
      <c r="L23" s="122">
        <v>42530</v>
      </c>
      <c r="M23" s="123" t="s">
        <v>758</v>
      </c>
      <c r="N23" s="120" t="s">
        <v>755</v>
      </c>
      <c r="O23" s="120" t="s">
        <v>755</v>
      </c>
      <c r="P23" s="120" t="s">
        <v>759</v>
      </c>
      <c r="Q23" s="120" t="s">
        <v>755</v>
      </c>
      <c r="R23" s="124"/>
      <c r="S23" s="116" t="s">
        <v>994</v>
      </c>
      <c r="T23" s="192" t="s">
        <v>992</v>
      </c>
      <c r="U23" s="214" t="s">
        <v>825</v>
      </c>
      <c r="V23" s="184" t="s">
        <v>993</v>
      </c>
    </row>
    <row r="24" spans="1:22" ht="15">
      <c r="A24" s="125" t="s">
        <v>2</v>
      </c>
      <c r="B24" s="116" t="s">
        <v>657</v>
      </c>
      <c r="C24" s="117">
        <f aca="true" t="shared" si="0" ref="C24:C89">IF(B24=$B$19,2,IF(B24=$B$20,1,0))</f>
        <v>0</v>
      </c>
      <c r="D24" s="118"/>
      <c r="E24" s="118"/>
      <c r="F24" s="119">
        <f aca="true" t="shared" si="1" ref="F24:F40">C24*(1-D24)*(1-E24)</f>
        <v>0</v>
      </c>
      <c r="G24" s="116" t="s">
        <v>757</v>
      </c>
      <c r="H24" s="116" t="s">
        <v>995</v>
      </c>
      <c r="I24" s="120"/>
      <c r="J24" s="123">
        <v>42522</v>
      </c>
      <c r="K24" s="123" t="s">
        <v>1074</v>
      </c>
      <c r="L24" s="122" t="s">
        <v>820</v>
      </c>
      <c r="M24" s="123" t="s">
        <v>758</v>
      </c>
      <c r="N24" s="120" t="s">
        <v>755</v>
      </c>
      <c r="O24" s="120" t="s">
        <v>755</v>
      </c>
      <c r="P24" s="120" t="s">
        <v>869</v>
      </c>
      <c r="Q24" s="120" t="s">
        <v>755</v>
      </c>
      <c r="R24" s="124" t="s">
        <v>996</v>
      </c>
      <c r="S24" s="116" t="s">
        <v>994</v>
      </c>
      <c r="T24" s="116" t="s">
        <v>994</v>
      </c>
      <c r="U24" s="192" t="s">
        <v>826</v>
      </c>
      <c r="V24" s="184" t="s">
        <v>993</v>
      </c>
    </row>
    <row r="25" spans="1:22" ht="15">
      <c r="A25" s="125" t="s">
        <v>3</v>
      </c>
      <c r="B25" s="116" t="s">
        <v>659</v>
      </c>
      <c r="C25" s="117">
        <f t="shared" si="0"/>
        <v>2</v>
      </c>
      <c r="D25" s="118"/>
      <c r="E25" s="118"/>
      <c r="F25" s="119">
        <f t="shared" si="1"/>
        <v>2</v>
      </c>
      <c r="G25" s="116" t="s">
        <v>989</v>
      </c>
      <c r="H25" s="120" t="s">
        <v>755</v>
      </c>
      <c r="I25" s="120" t="s">
        <v>755</v>
      </c>
      <c r="J25" s="123">
        <v>42529</v>
      </c>
      <c r="K25" s="121" t="s">
        <v>951</v>
      </c>
      <c r="L25" s="123">
        <v>42536</v>
      </c>
      <c r="M25" s="123" t="s">
        <v>758</v>
      </c>
      <c r="N25" s="120" t="s">
        <v>755</v>
      </c>
      <c r="O25" s="120" t="s">
        <v>755</v>
      </c>
      <c r="P25" s="120" t="s">
        <v>759</v>
      </c>
      <c r="Q25" s="120" t="s">
        <v>755</v>
      </c>
      <c r="R25" s="124"/>
      <c r="S25" s="215" t="s">
        <v>998</v>
      </c>
      <c r="T25" s="116" t="s">
        <v>994</v>
      </c>
      <c r="U25" s="192" t="s">
        <v>756</v>
      </c>
      <c r="V25" s="184" t="s">
        <v>993</v>
      </c>
    </row>
    <row r="26" spans="1:22" ht="15">
      <c r="A26" s="125" t="s">
        <v>4</v>
      </c>
      <c r="B26" s="116" t="s">
        <v>659</v>
      </c>
      <c r="C26" s="117">
        <f t="shared" si="0"/>
        <v>2</v>
      </c>
      <c r="D26" s="118"/>
      <c r="E26" s="118"/>
      <c r="F26" s="119">
        <f t="shared" si="1"/>
        <v>2</v>
      </c>
      <c r="G26" s="116" t="s">
        <v>990</v>
      </c>
      <c r="H26" s="120" t="s">
        <v>755</v>
      </c>
      <c r="I26" s="120" t="s">
        <v>755</v>
      </c>
      <c r="J26" s="123">
        <v>42518</v>
      </c>
      <c r="K26" s="123">
        <v>42502</v>
      </c>
      <c r="L26" s="123">
        <v>42510</v>
      </c>
      <c r="M26" s="179" t="s">
        <v>1000</v>
      </c>
      <c r="N26" s="120" t="s">
        <v>755</v>
      </c>
      <c r="O26" s="120" t="s">
        <v>755</v>
      </c>
      <c r="P26" s="120" t="s">
        <v>759</v>
      </c>
      <c r="Q26" s="120" t="s">
        <v>755</v>
      </c>
      <c r="R26" s="124"/>
      <c r="S26" s="116" t="s">
        <v>994</v>
      </c>
      <c r="T26" s="192" t="s">
        <v>999</v>
      </c>
      <c r="U26" s="192" t="s">
        <v>760</v>
      </c>
      <c r="V26" s="184" t="s">
        <v>993</v>
      </c>
    </row>
    <row r="27" spans="1:22" ht="15">
      <c r="A27" s="125" t="s">
        <v>5</v>
      </c>
      <c r="B27" s="116" t="s">
        <v>660</v>
      </c>
      <c r="C27" s="117">
        <f t="shared" si="0"/>
        <v>1</v>
      </c>
      <c r="D27" s="118"/>
      <c r="E27" s="118"/>
      <c r="F27" s="119">
        <f t="shared" si="1"/>
        <v>1</v>
      </c>
      <c r="G27" s="116" t="s">
        <v>757</v>
      </c>
      <c r="H27" s="120" t="s">
        <v>755</v>
      </c>
      <c r="I27" s="120" t="s">
        <v>755</v>
      </c>
      <c r="J27" s="123">
        <v>42528</v>
      </c>
      <c r="K27" s="123" t="s">
        <v>1074</v>
      </c>
      <c r="L27" s="127" t="s">
        <v>870</v>
      </c>
      <c r="M27" s="123" t="s">
        <v>758</v>
      </c>
      <c r="N27" s="120" t="s">
        <v>755</v>
      </c>
      <c r="O27" s="120" t="s">
        <v>755</v>
      </c>
      <c r="P27" s="120" t="s">
        <v>759</v>
      </c>
      <c r="Q27" s="120" t="s">
        <v>755</v>
      </c>
      <c r="R27" s="124"/>
      <c r="S27" s="116" t="s">
        <v>994</v>
      </c>
      <c r="T27" s="116" t="s">
        <v>994</v>
      </c>
      <c r="U27" s="192" t="s">
        <v>1001</v>
      </c>
      <c r="V27" s="184" t="s">
        <v>993</v>
      </c>
    </row>
    <row r="28" spans="1:22" ht="15">
      <c r="A28" s="125" t="s">
        <v>6</v>
      </c>
      <c r="B28" s="116" t="s">
        <v>657</v>
      </c>
      <c r="C28" s="117">
        <f t="shared" si="0"/>
        <v>0</v>
      </c>
      <c r="D28" s="118"/>
      <c r="E28" s="118"/>
      <c r="F28" s="119">
        <f t="shared" si="1"/>
        <v>0</v>
      </c>
      <c r="G28" s="116" t="s">
        <v>989</v>
      </c>
      <c r="H28" s="116" t="s">
        <v>995</v>
      </c>
      <c r="I28" s="120"/>
      <c r="J28" s="123">
        <v>42514</v>
      </c>
      <c r="K28" s="123" t="s">
        <v>951</v>
      </c>
      <c r="L28" s="123">
        <v>42523</v>
      </c>
      <c r="M28" s="123" t="s">
        <v>758</v>
      </c>
      <c r="N28" s="120" t="s">
        <v>755</v>
      </c>
      <c r="O28" s="120" t="s">
        <v>755</v>
      </c>
      <c r="P28" s="116" t="s">
        <v>1031</v>
      </c>
      <c r="Q28" s="120" t="s">
        <v>768</v>
      </c>
      <c r="R28" s="124" t="s">
        <v>1030</v>
      </c>
      <c r="S28" s="216" t="s">
        <v>1004</v>
      </c>
      <c r="T28" s="185" t="s">
        <v>994</v>
      </c>
      <c r="U28" s="216" t="s">
        <v>1003</v>
      </c>
      <c r="V28" s="184" t="s">
        <v>993</v>
      </c>
    </row>
    <row r="29" spans="1:22" ht="15">
      <c r="A29" s="125" t="s">
        <v>7</v>
      </c>
      <c r="B29" s="116" t="s">
        <v>657</v>
      </c>
      <c r="C29" s="117">
        <f t="shared" si="0"/>
        <v>0</v>
      </c>
      <c r="D29" s="118"/>
      <c r="E29" s="118"/>
      <c r="F29" s="119">
        <f t="shared" si="1"/>
        <v>0</v>
      </c>
      <c r="G29" s="116" t="s">
        <v>989</v>
      </c>
      <c r="H29" s="116" t="s">
        <v>995</v>
      </c>
      <c r="I29" s="120"/>
      <c r="J29" s="123">
        <v>42521</v>
      </c>
      <c r="K29" s="123">
        <v>42521</v>
      </c>
      <c r="L29" s="127">
        <v>42529</v>
      </c>
      <c r="M29" s="123" t="s">
        <v>758</v>
      </c>
      <c r="N29" s="120" t="s">
        <v>755</v>
      </c>
      <c r="O29" s="120" t="s">
        <v>755</v>
      </c>
      <c r="P29" s="116" t="s">
        <v>1029</v>
      </c>
      <c r="Q29" s="120" t="s">
        <v>755</v>
      </c>
      <c r="R29" s="124" t="s">
        <v>1006</v>
      </c>
      <c r="S29" s="215" t="s">
        <v>827</v>
      </c>
      <c r="T29" s="185" t="s">
        <v>994</v>
      </c>
      <c r="U29" s="192" t="s">
        <v>1005</v>
      </c>
      <c r="V29" s="185" t="s">
        <v>997</v>
      </c>
    </row>
    <row r="30" spans="1:22" ht="15">
      <c r="A30" s="125" t="s">
        <v>8</v>
      </c>
      <c r="B30" s="116" t="s">
        <v>659</v>
      </c>
      <c r="C30" s="117">
        <f t="shared" si="0"/>
        <v>2</v>
      </c>
      <c r="D30" s="118">
        <v>0.5</v>
      </c>
      <c r="E30" s="118"/>
      <c r="F30" s="119">
        <f t="shared" si="1"/>
        <v>1</v>
      </c>
      <c r="G30" s="116" t="s">
        <v>989</v>
      </c>
      <c r="H30" s="120" t="s">
        <v>755</v>
      </c>
      <c r="I30" s="120" t="s">
        <v>755</v>
      </c>
      <c r="J30" s="123">
        <v>42515</v>
      </c>
      <c r="K30" s="123" t="s">
        <v>1071</v>
      </c>
      <c r="L30" s="122">
        <v>42528</v>
      </c>
      <c r="M30" s="123" t="s">
        <v>758</v>
      </c>
      <c r="N30" s="120" t="s">
        <v>755</v>
      </c>
      <c r="O30" s="120" t="s">
        <v>755</v>
      </c>
      <c r="P30" s="120" t="s">
        <v>759</v>
      </c>
      <c r="Q30" s="120" t="s">
        <v>755</v>
      </c>
      <c r="R30" s="124" t="s">
        <v>1328</v>
      </c>
      <c r="S30" s="215" t="s">
        <v>828</v>
      </c>
      <c r="T30" s="184" t="s">
        <v>1002</v>
      </c>
      <c r="U30" s="185" t="s">
        <v>1007</v>
      </c>
      <c r="V30" s="184" t="s">
        <v>993</v>
      </c>
    </row>
    <row r="31" spans="1:22" ht="15">
      <c r="A31" s="125" t="s">
        <v>9</v>
      </c>
      <c r="B31" s="116" t="s">
        <v>659</v>
      </c>
      <c r="C31" s="117">
        <f t="shared" si="0"/>
        <v>2</v>
      </c>
      <c r="D31" s="118">
        <v>0.5</v>
      </c>
      <c r="E31" s="118"/>
      <c r="F31" s="119">
        <f t="shared" si="1"/>
        <v>1</v>
      </c>
      <c r="G31" s="116" t="s">
        <v>989</v>
      </c>
      <c r="H31" s="120" t="s">
        <v>755</v>
      </c>
      <c r="I31" s="120" t="s">
        <v>755</v>
      </c>
      <c r="J31" s="179" t="s">
        <v>1041</v>
      </c>
      <c r="K31" s="123" t="s">
        <v>1071</v>
      </c>
      <c r="L31" s="123">
        <v>42502</v>
      </c>
      <c r="M31" s="179" t="s">
        <v>1009</v>
      </c>
      <c r="N31" s="120" t="s">
        <v>755</v>
      </c>
      <c r="O31" s="120" t="s">
        <v>755</v>
      </c>
      <c r="P31" s="120" t="s">
        <v>759</v>
      </c>
      <c r="Q31" s="120" t="s">
        <v>755</v>
      </c>
      <c r="R31" s="124" t="s">
        <v>1328</v>
      </c>
      <c r="S31" s="215" t="s">
        <v>1008</v>
      </c>
      <c r="T31" s="184" t="s">
        <v>1002</v>
      </c>
      <c r="U31" s="226" t="s">
        <v>1002</v>
      </c>
      <c r="V31" s="184" t="s">
        <v>993</v>
      </c>
    </row>
    <row r="32" spans="1:22" ht="15">
      <c r="A32" s="143" t="s">
        <v>10</v>
      </c>
      <c r="B32" s="116" t="s">
        <v>659</v>
      </c>
      <c r="C32" s="117">
        <f t="shared" si="0"/>
        <v>2</v>
      </c>
      <c r="D32" s="118"/>
      <c r="E32" s="118"/>
      <c r="F32" s="119">
        <f t="shared" si="1"/>
        <v>2</v>
      </c>
      <c r="G32" s="116" t="s">
        <v>989</v>
      </c>
      <c r="H32" s="120" t="s">
        <v>755</v>
      </c>
      <c r="I32" s="120" t="s">
        <v>755</v>
      </c>
      <c r="J32" s="123">
        <v>42523</v>
      </c>
      <c r="K32" s="123">
        <v>42523</v>
      </c>
      <c r="L32" s="123">
        <v>42530</v>
      </c>
      <c r="M32" s="123" t="s">
        <v>758</v>
      </c>
      <c r="N32" s="120" t="s">
        <v>755</v>
      </c>
      <c r="O32" s="120" t="s">
        <v>755</v>
      </c>
      <c r="P32" s="120" t="s">
        <v>759</v>
      </c>
      <c r="Q32" s="120" t="s">
        <v>755</v>
      </c>
      <c r="R32" s="124"/>
      <c r="S32" s="215" t="s">
        <v>1010</v>
      </c>
      <c r="T32" s="185" t="s">
        <v>994</v>
      </c>
      <c r="U32" s="192" t="s">
        <v>829</v>
      </c>
      <c r="V32" s="192" t="s">
        <v>861</v>
      </c>
    </row>
    <row r="33" spans="1:22" ht="15">
      <c r="A33" s="125" t="s">
        <v>11</v>
      </c>
      <c r="B33" s="116" t="s">
        <v>660</v>
      </c>
      <c r="C33" s="117">
        <f t="shared" si="0"/>
        <v>1</v>
      </c>
      <c r="D33" s="118">
        <v>0.5</v>
      </c>
      <c r="E33" s="118"/>
      <c r="F33" s="119">
        <f t="shared" si="1"/>
        <v>0.5</v>
      </c>
      <c r="G33" s="116" t="s">
        <v>989</v>
      </c>
      <c r="H33" s="120" t="s">
        <v>755</v>
      </c>
      <c r="I33" s="120" t="s">
        <v>755</v>
      </c>
      <c r="J33" s="123">
        <v>42529</v>
      </c>
      <c r="K33" s="123" t="s">
        <v>1071</v>
      </c>
      <c r="L33" s="123">
        <v>42542</v>
      </c>
      <c r="M33" s="123" t="s">
        <v>758</v>
      </c>
      <c r="N33" s="120" t="s">
        <v>755</v>
      </c>
      <c r="O33" s="120" t="s">
        <v>755</v>
      </c>
      <c r="P33" s="120" t="s">
        <v>759</v>
      </c>
      <c r="Q33" s="120" t="s">
        <v>755</v>
      </c>
      <c r="R33" s="124" t="s">
        <v>1328</v>
      </c>
      <c r="S33" s="215" t="s">
        <v>830</v>
      </c>
      <c r="T33" s="184" t="s">
        <v>1002</v>
      </c>
      <c r="U33" s="185" t="s">
        <v>1007</v>
      </c>
      <c r="V33" s="184" t="s">
        <v>993</v>
      </c>
    </row>
    <row r="34" spans="1:22" ht="15">
      <c r="A34" s="125" t="s">
        <v>12</v>
      </c>
      <c r="B34" s="116" t="s">
        <v>657</v>
      </c>
      <c r="C34" s="117">
        <f t="shared" si="0"/>
        <v>0</v>
      </c>
      <c r="D34" s="118"/>
      <c r="E34" s="118"/>
      <c r="F34" s="119">
        <f t="shared" si="1"/>
        <v>0</v>
      </c>
      <c r="G34" s="116" t="s">
        <v>989</v>
      </c>
      <c r="H34" s="120" t="s">
        <v>755</v>
      </c>
      <c r="I34" s="120" t="s">
        <v>951</v>
      </c>
      <c r="J34" s="123" t="s">
        <v>1071</v>
      </c>
      <c r="K34" s="123">
        <v>42522</v>
      </c>
      <c r="L34" s="123">
        <v>42536</v>
      </c>
      <c r="M34" s="179" t="s">
        <v>1000</v>
      </c>
      <c r="N34" s="120" t="s">
        <v>755</v>
      </c>
      <c r="O34" s="120" t="s">
        <v>755</v>
      </c>
      <c r="P34" s="120" t="s">
        <v>759</v>
      </c>
      <c r="Q34" s="120" t="s">
        <v>768</v>
      </c>
      <c r="R34" s="124" t="s">
        <v>1011</v>
      </c>
      <c r="S34" s="226" t="s">
        <v>1002</v>
      </c>
      <c r="T34" s="124" t="s">
        <v>994</v>
      </c>
      <c r="U34" s="188" t="s">
        <v>1181</v>
      </c>
      <c r="V34" s="184" t="s">
        <v>993</v>
      </c>
    </row>
    <row r="35" spans="1:22" ht="15">
      <c r="A35" s="125" t="s">
        <v>13</v>
      </c>
      <c r="B35" s="116" t="s">
        <v>657</v>
      </c>
      <c r="C35" s="117">
        <f t="shared" si="0"/>
        <v>0</v>
      </c>
      <c r="D35" s="118"/>
      <c r="E35" s="118"/>
      <c r="F35" s="119">
        <f t="shared" si="1"/>
        <v>0</v>
      </c>
      <c r="G35" s="116" t="s">
        <v>989</v>
      </c>
      <c r="H35" s="120" t="s">
        <v>755</v>
      </c>
      <c r="I35" s="120" t="s">
        <v>951</v>
      </c>
      <c r="J35" s="123" t="s">
        <v>1071</v>
      </c>
      <c r="K35" s="123">
        <v>42529</v>
      </c>
      <c r="L35" s="123">
        <v>42538</v>
      </c>
      <c r="M35" s="179" t="s">
        <v>1000</v>
      </c>
      <c r="N35" s="120" t="s">
        <v>755</v>
      </c>
      <c r="O35" s="120" t="s">
        <v>755</v>
      </c>
      <c r="P35" s="120" t="s">
        <v>759</v>
      </c>
      <c r="Q35" s="120" t="s">
        <v>755</v>
      </c>
      <c r="R35" s="124" t="s">
        <v>1011</v>
      </c>
      <c r="S35" s="138" t="s">
        <v>1002</v>
      </c>
      <c r="T35" s="136" t="s">
        <v>994</v>
      </c>
      <c r="U35" s="192" t="s">
        <v>349</v>
      </c>
      <c r="V35" s="184" t="s">
        <v>993</v>
      </c>
    </row>
    <row r="36" spans="1:22" ht="15">
      <c r="A36" s="125" t="s">
        <v>14</v>
      </c>
      <c r="B36" s="116" t="s">
        <v>657</v>
      </c>
      <c r="C36" s="117">
        <f t="shared" si="0"/>
        <v>0</v>
      </c>
      <c r="D36" s="118">
        <v>0.5</v>
      </c>
      <c r="E36" s="118"/>
      <c r="F36" s="119">
        <f t="shared" si="1"/>
        <v>0</v>
      </c>
      <c r="G36" s="116" t="s">
        <v>989</v>
      </c>
      <c r="H36" s="120" t="s">
        <v>755</v>
      </c>
      <c r="I36" s="120" t="s">
        <v>951</v>
      </c>
      <c r="J36" s="179" t="s">
        <v>1042</v>
      </c>
      <c r="K36" s="123" t="s">
        <v>1071</v>
      </c>
      <c r="L36" s="123">
        <v>42538</v>
      </c>
      <c r="M36" s="123" t="s">
        <v>758</v>
      </c>
      <c r="N36" s="120" t="s">
        <v>768</v>
      </c>
      <c r="O36" s="120" t="s">
        <v>768</v>
      </c>
      <c r="P36" s="120" t="s">
        <v>759</v>
      </c>
      <c r="Q36" s="120" t="s">
        <v>755</v>
      </c>
      <c r="R36" s="124" t="s">
        <v>1332</v>
      </c>
      <c r="S36" s="215" t="s">
        <v>831</v>
      </c>
      <c r="T36" s="124" t="s">
        <v>994</v>
      </c>
      <c r="U36" s="226" t="s">
        <v>1002</v>
      </c>
      <c r="V36" s="184" t="s">
        <v>993</v>
      </c>
    </row>
    <row r="37" spans="1:22" ht="15">
      <c r="A37" s="143" t="s">
        <v>15</v>
      </c>
      <c r="B37" s="116" t="s">
        <v>659</v>
      </c>
      <c r="C37" s="117">
        <f t="shared" si="0"/>
        <v>2</v>
      </c>
      <c r="D37" s="118"/>
      <c r="E37" s="118"/>
      <c r="F37" s="119">
        <f t="shared" si="1"/>
        <v>2</v>
      </c>
      <c r="G37" s="116" t="s">
        <v>1065</v>
      </c>
      <c r="H37" s="120" t="s">
        <v>755</v>
      </c>
      <c r="I37" s="120" t="s">
        <v>755</v>
      </c>
      <c r="J37" s="123">
        <v>42510</v>
      </c>
      <c r="K37" s="123">
        <v>42510</v>
      </c>
      <c r="L37" s="123">
        <v>42546</v>
      </c>
      <c r="M37" s="123" t="s">
        <v>758</v>
      </c>
      <c r="N37" s="120" t="s">
        <v>755</v>
      </c>
      <c r="O37" s="120" t="s">
        <v>755</v>
      </c>
      <c r="P37" s="120" t="s">
        <v>759</v>
      </c>
      <c r="Q37" s="120" t="s">
        <v>755</v>
      </c>
      <c r="R37" s="124"/>
      <c r="S37" s="124" t="s">
        <v>994</v>
      </c>
      <c r="T37" s="124" t="s">
        <v>1064</v>
      </c>
      <c r="U37" s="192" t="s">
        <v>963</v>
      </c>
      <c r="V37" s="184" t="s">
        <v>1002</v>
      </c>
    </row>
    <row r="38" spans="1:22" ht="15">
      <c r="A38" s="125" t="s">
        <v>16</v>
      </c>
      <c r="B38" s="116" t="s">
        <v>657</v>
      </c>
      <c r="C38" s="117">
        <f t="shared" si="0"/>
        <v>0</v>
      </c>
      <c r="D38" s="118"/>
      <c r="E38" s="118"/>
      <c r="F38" s="119">
        <f t="shared" si="1"/>
        <v>0</v>
      </c>
      <c r="G38" s="116" t="s">
        <v>989</v>
      </c>
      <c r="H38" s="120" t="s">
        <v>755</v>
      </c>
      <c r="I38" s="120" t="s">
        <v>768</v>
      </c>
      <c r="J38" s="123" t="s">
        <v>1071</v>
      </c>
      <c r="K38" s="123">
        <v>42528</v>
      </c>
      <c r="L38" s="123">
        <v>42549</v>
      </c>
      <c r="M38" s="179" t="s">
        <v>1012</v>
      </c>
      <c r="N38" s="120" t="s">
        <v>755</v>
      </c>
      <c r="O38" s="120" t="s">
        <v>755</v>
      </c>
      <c r="P38" s="120" t="s">
        <v>759</v>
      </c>
      <c r="Q38" s="120" t="s">
        <v>755</v>
      </c>
      <c r="R38" s="124" t="s">
        <v>1013</v>
      </c>
      <c r="S38" s="226" t="s">
        <v>1002</v>
      </c>
      <c r="T38" s="124" t="s">
        <v>994</v>
      </c>
      <c r="U38" s="226" t="s">
        <v>1002</v>
      </c>
      <c r="V38" s="192" t="s">
        <v>1186</v>
      </c>
    </row>
    <row r="39" spans="1:22" ht="15">
      <c r="A39" s="125" t="s">
        <v>17</v>
      </c>
      <c r="B39" s="116" t="s">
        <v>657</v>
      </c>
      <c r="C39" s="117">
        <f t="shared" si="0"/>
        <v>0</v>
      </c>
      <c r="D39" s="118"/>
      <c r="E39" s="118"/>
      <c r="F39" s="119">
        <f t="shared" si="1"/>
        <v>0</v>
      </c>
      <c r="G39" s="116" t="s">
        <v>990</v>
      </c>
      <c r="H39" s="120" t="s">
        <v>755</v>
      </c>
      <c r="I39" s="120" t="s">
        <v>951</v>
      </c>
      <c r="J39" s="123" t="s">
        <v>1071</v>
      </c>
      <c r="K39" s="123" t="s">
        <v>1071</v>
      </c>
      <c r="L39" s="127">
        <v>42538</v>
      </c>
      <c r="M39" s="123"/>
      <c r="N39" s="120"/>
      <c r="O39" s="120"/>
      <c r="P39" s="120"/>
      <c r="Q39" s="120"/>
      <c r="R39" s="124"/>
      <c r="S39" s="124" t="s">
        <v>994</v>
      </c>
      <c r="T39" s="226" t="s">
        <v>1002</v>
      </c>
      <c r="U39" s="226" t="s">
        <v>1002</v>
      </c>
      <c r="V39" s="184" t="s">
        <v>993</v>
      </c>
    </row>
    <row r="40" spans="1:22" ht="15">
      <c r="A40" s="125" t="s">
        <v>18</v>
      </c>
      <c r="B40" s="116" t="s">
        <v>657</v>
      </c>
      <c r="C40" s="117">
        <f t="shared" si="0"/>
        <v>0</v>
      </c>
      <c r="D40" s="118"/>
      <c r="E40" s="118"/>
      <c r="F40" s="119">
        <f t="shared" si="1"/>
        <v>0</v>
      </c>
      <c r="G40" s="120" t="s">
        <v>951</v>
      </c>
      <c r="H40" s="120"/>
      <c r="I40" s="120"/>
      <c r="J40" s="123" t="s">
        <v>1071</v>
      </c>
      <c r="K40" s="123" t="s">
        <v>1071</v>
      </c>
      <c r="L40" s="129" t="s">
        <v>951</v>
      </c>
      <c r="M40" s="123"/>
      <c r="N40" s="120"/>
      <c r="O40" s="120"/>
      <c r="P40" s="120"/>
      <c r="Q40" s="120"/>
      <c r="R40" s="124"/>
      <c r="S40" s="226" t="s">
        <v>1002</v>
      </c>
      <c r="T40" s="226" t="s">
        <v>1002</v>
      </c>
      <c r="U40" s="226" t="s">
        <v>1002</v>
      </c>
      <c r="V40" s="226" t="s">
        <v>1002</v>
      </c>
    </row>
    <row r="41" spans="1:22" ht="15">
      <c r="A41" s="109" t="s">
        <v>19</v>
      </c>
      <c r="B41" s="130"/>
      <c r="C41" s="111"/>
      <c r="D41" s="111"/>
      <c r="E41" s="111"/>
      <c r="F41" s="131"/>
      <c r="G41" s="130"/>
      <c r="H41" s="110"/>
      <c r="I41" s="110"/>
      <c r="J41" s="133"/>
      <c r="K41" s="133"/>
      <c r="L41" s="132"/>
      <c r="M41" s="133"/>
      <c r="N41" s="110"/>
      <c r="O41" s="110"/>
      <c r="P41" s="110"/>
      <c r="Q41" s="110"/>
      <c r="R41" s="134"/>
      <c r="S41" s="135"/>
      <c r="T41" s="114"/>
      <c r="U41" s="114"/>
      <c r="V41" s="130"/>
    </row>
    <row r="42" spans="1:22" ht="15">
      <c r="A42" s="143" t="s">
        <v>20</v>
      </c>
      <c r="B42" s="136" t="s">
        <v>659</v>
      </c>
      <c r="C42" s="117">
        <f t="shared" si="0"/>
        <v>2</v>
      </c>
      <c r="D42" s="137"/>
      <c r="E42" s="137"/>
      <c r="F42" s="119">
        <f aca="true" t="shared" si="2" ref="F42:F52">C42*(1-D42)*(1-E42)</f>
        <v>2</v>
      </c>
      <c r="G42" s="136" t="s">
        <v>989</v>
      </c>
      <c r="H42" s="138" t="s">
        <v>755</v>
      </c>
      <c r="I42" s="138" t="s">
        <v>755</v>
      </c>
      <c r="J42" s="121">
        <v>42520</v>
      </c>
      <c r="K42" s="121">
        <v>42509</v>
      </c>
      <c r="L42" s="139">
        <v>42536</v>
      </c>
      <c r="M42" s="121" t="s">
        <v>758</v>
      </c>
      <c r="N42" s="138" t="s">
        <v>755</v>
      </c>
      <c r="O42" s="138" t="s">
        <v>755</v>
      </c>
      <c r="P42" s="138" t="s">
        <v>759</v>
      </c>
      <c r="Q42" s="138" t="s">
        <v>755</v>
      </c>
      <c r="R42" s="124"/>
      <c r="S42" s="214" t="s">
        <v>832</v>
      </c>
      <c r="T42" s="124" t="s">
        <v>994</v>
      </c>
      <c r="U42" s="181" t="s">
        <v>862</v>
      </c>
      <c r="V42" s="137" t="s">
        <v>993</v>
      </c>
    </row>
    <row r="43" spans="1:22" ht="15">
      <c r="A43" s="125" t="s">
        <v>21</v>
      </c>
      <c r="B43" s="136" t="s">
        <v>659</v>
      </c>
      <c r="C43" s="117">
        <f t="shared" si="0"/>
        <v>2</v>
      </c>
      <c r="D43" s="137"/>
      <c r="E43" s="137"/>
      <c r="F43" s="119">
        <f t="shared" si="2"/>
        <v>2</v>
      </c>
      <c r="G43" s="116" t="s">
        <v>757</v>
      </c>
      <c r="H43" s="138" t="s">
        <v>755</v>
      </c>
      <c r="I43" s="138" t="s">
        <v>755</v>
      </c>
      <c r="J43" s="121" t="s">
        <v>951</v>
      </c>
      <c r="K43" s="123" t="s">
        <v>1014</v>
      </c>
      <c r="L43" s="139">
        <v>42508</v>
      </c>
      <c r="M43" s="121" t="s">
        <v>951</v>
      </c>
      <c r="N43" s="138" t="s">
        <v>755</v>
      </c>
      <c r="O43" s="138" t="s">
        <v>755</v>
      </c>
      <c r="P43" s="138" t="s">
        <v>759</v>
      </c>
      <c r="Q43" s="138" t="s">
        <v>755</v>
      </c>
      <c r="R43" s="124"/>
      <c r="S43" s="124" t="s">
        <v>994</v>
      </c>
      <c r="T43" s="124" t="s">
        <v>994</v>
      </c>
      <c r="U43" s="181" t="s">
        <v>833</v>
      </c>
      <c r="V43" s="137" t="s">
        <v>993</v>
      </c>
    </row>
    <row r="44" spans="1:22" ht="15">
      <c r="A44" s="125" t="s">
        <v>22</v>
      </c>
      <c r="B44" s="136" t="s">
        <v>659</v>
      </c>
      <c r="C44" s="117">
        <f t="shared" si="0"/>
        <v>2</v>
      </c>
      <c r="D44" s="137"/>
      <c r="E44" s="137"/>
      <c r="F44" s="119">
        <f t="shared" si="2"/>
        <v>2</v>
      </c>
      <c r="G44" s="136" t="s">
        <v>990</v>
      </c>
      <c r="H44" s="138" t="s">
        <v>755</v>
      </c>
      <c r="I44" s="138" t="s">
        <v>755</v>
      </c>
      <c r="J44" s="121">
        <v>42522</v>
      </c>
      <c r="K44" s="121" t="s">
        <v>1014</v>
      </c>
      <c r="L44" s="123">
        <v>42538</v>
      </c>
      <c r="M44" s="121" t="s">
        <v>758</v>
      </c>
      <c r="N44" s="138" t="s">
        <v>755</v>
      </c>
      <c r="O44" s="138" t="s">
        <v>755</v>
      </c>
      <c r="P44" s="138" t="s">
        <v>759</v>
      </c>
      <c r="Q44" s="138" t="s">
        <v>755</v>
      </c>
      <c r="R44" s="124"/>
      <c r="S44" s="124" t="s">
        <v>994</v>
      </c>
      <c r="T44" s="192" t="s">
        <v>834</v>
      </c>
      <c r="U44" s="185" t="s">
        <v>1007</v>
      </c>
      <c r="V44" s="137" t="s">
        <v>993</v>
      </c>
    </row>
    <row r="45" spans="1:22" ht="15">
      <c r="A45" s="125" t="s">
        <v>23</v>
      </c>
      <c r="B45" s="136" t="s">
        <v>660</v>
      </c>
      <c r="C45" s="117">
        <f t="shared" si="0"/>
        <v>1</v>
      </c>
      <c r="D45" s="137"/>
      <c r="E45" s="137"/>
      <c r="F45" s="119">
        <f t="shared" si="2"/>
        <v>1</v>
      </c>
      <c r="G45" s="136" t="s">
        <v>989</v>
      </c>
      <c r="H45" s="138" t="s">
        <v>755</v>
      </c>
      <c r="I45" s="138" t="s">
        <v>755</v>
      </c>
      <c r="J45" s="121">
        <v>42522</v>
      </c>
      <c r="K45" s="121">
        <v>42517</v>
      </c>
      <c r="L45" s="140">
        <v>42528</v>
      </c>
      <c r="M45" s="121" t="s">
        <v>758</v>
      </c>
      <c r="N45" s="138" t="s">
        <v>755</v>
      </c>
      <c r="O45" s="138" t="s">
        <v>755</v>
      </c>
      <c r="P45" s="138" t="s">
        <v>759</v>
      </c>
      <c r="Q45" s="138" t="s">
        <v>755</v>
      </c>
      <c r="R45" s="124"/>
      <c r="S45" s="124" t="s">
        <v>1015</v>
      </c>
      <c r="T45" s="124" t="s">
        <v>994</v>
      </c>
      <c r="U45" s="181" t="s">
        <v>835</v>
      </c>
      <c r="V45" s="137" t="s">
        <v>993</v>
      </c>
    </row>
    <row r="46" spans="1:22" ht="15">
      <c r="A46" s="125" t="s">
        <v>24</v>
      </c>
      <c r="B46" s="136" t="s">
        <v>659</v>
      </c>
      <c r="C46" s="117">
        <f t="shared" si="0"/>
        <v>2</v>
      </c>
      <c r="D46" s="137"/>
      <c r="E46" s="137"/>
      <c r="F46" s="119">
        <f t="shared" si="2"/>
        <v>2</v>
      </c>
      <c r="G46" s="136" t="s">
        <v>989</v>
      </c>
      <c r="H46" s="138" t="s">
        <v>755</v>
      </c>
      <c r="I46" s="138" t="s">
        <v>755</v>
      </c>
      <c r="J46" s="121">
        <v>42530</v>
      </c>
      <c r="K46" s="121" t="s">
        <v>951</v>
      </c>
      <c r="L46" s="122">
        <v>42535</v>
      </c>
      <c r="M46" s="121" t="s">
        <v>758</v>
      </c>
      <c r="N46" s="138" t="s">
        <v>755</v>
      </c>
      <c r="O46" s="138" t="s">
        <v>755</v>
      </c>
      <c r="P46" s="138" t="s">
        <v>759</v>
      </c>
      <c r="Q46" s="138" t="s">
        <v>755</v>
      </c>
      <c r="R46" s="124"/>
      <c r="S46" s="214" t="s">
        <v>836</v>
      </c>
      <c r="T46" s="124" t="s">
        <v>994</v>
      </c>
      <c r="U46" s="181" t="s">
        <v>906</v>
      </c>
      <c r="V46" s="137" t="s">
        <v>993</v>
      </c>
    </row>
    <row r="47" spans="1:22" ht="15">
      <c r="A47" s="143" t="s">
        <v>25</v>
      </c>
      <c r="B47" s="116" t="s">
        <v>657</v>
      </c>
      <c r="C47" s="117">
        <f t="shared" si="0"/>
        <v>0</v>
      </c>
      <c r="D47" s="137"/>
      <c r="E47" s="137"/>
      <c r="F47" s="119">
        <f t="shared" si="2"/>
        <v>0</v>
      </c>
      <c r="G47" s="136" t="s">
        <v>1017</v>
      </c>
      <c r="H47" s="138" t="s">
        <v>755</v>
      </c>
      <c r="I47" s="138" t="s">
        <v>755</v>
      </c>
      <c r="J47" s="123" t="s">
        <v>1071</v>
      </c>
      <c r="K47" s="121" t="s">
        <v>951</v>
      </c>
      <c r="L47" s="141">
        <v>42528</v>
      </c>
      <c r="M47" s="121" t="s">
        <v>951</v>
      </c>
      <c r="N47" s="138" t="s">
        <v>755</v>
      </c>
      <c r="O47" s="138" t="s">
        <v>755</v>
      </c>
      <c r="P47" s="138" t="s">
        <v>759</v>
      </c>
      <c r="Q47" s="138" t="s">
        <v>768</v>
      </c>
      <c r="R47" s="124" t="s">
        <v>1018</v>
      </c>
      <c r="S47" s="124" t="s">
        <v>994</v>
      </c>
      <c r="T47" s="226" t="s">
        <v>1002</v>
      </c>
      <c r="U47" s="181" t="s">
        <v>1016</v>
      </c>
      <c r="V47" s="226" t="s">
        <v>1002</v>
      </c>
    </row>
    <row r="48" spans="1:22" ht="15">
      <c r="A48" s="143" t="s">
        <v>26</v>
      </c>
      <c r="B48" s="136" t="s">
        <v>659</v>
      </c>
      <c r="C48" s="117">
        <f t="shared" si="0"/>
        <v>2</v>
      </c>
      <c r="D48" s="137"/>
      <c r="E48" s="137"/>
      <c r="F48" s="119">
        <f t="shared" si="2"/>
        <v>2</v>
      </c>
      <c r="G48" s="136" t="s">
        <v>989</v>
      </c>
      <c r="H48" s="138" t="s">
        <v>755</v>
      </c>
      <c r="I48" s="138" t="s">
        <v>755</v>
      </c>
      <c r="J48" s="128" t="s">
        <v>1043</v>
      </c>
      <c r="K48" s="128">
        <v>42514</v>
      </c>
      <c r="L48" s="142">
        <v>42523</v>
      </c>
      <c r="M48" s="121" t="s">
        <v>758</v>
      </c>
      <c r="N48" s="138" t="s">
        <v>755</v>
      </c>
      <c r="O48" s="138" t="s">
        <v>755</v>
      </c>
      <c r="P48" s="138" t="s">
        <v>759</v>
      </c>
      <c r="Q48" s="138" t="s">
        <v>755</v>
      </c>
      <c r="R48" s="124"/>
      <c r="S48" s="214" t="s">
        <v>837</v>
      </c>
      <c r="T48" s="124" t="s">
        <v>994</v>
      </c>
      <c r="U48" s="181" t="s">
        <v>884</v>
      </c>
      <c r="V48" s="226" t="s">
        <v>1002</v>
      </c>
    </row>
    <row r="49" spans="1:22" ht="15">
      <c r="A49" s="143" t="s">
        <v>27</v>
      </c>
      <c r="B49" s="136" t="s">
        <v>659</v>
      </c>
      <c r="C49" s="117">
        <f t="shared" si="0"/>
        <v>2</v>
      </c>
      <c r="D49" s="137"/>
      <c r="E49" s="137"/>
      <c r="F49" s="119">
        <f t="shared" si="2"/>
        <v>2</v>
      </c>
      <c r="G49" s="136" t="s">
        <v>990</v>
      </c>
      <c r="H49" s="138" t="s">
        <v>755</v>
      </c>
      <c r="I49" s="138" t="s">
        <v>755</v>
      </c>
      <c r="J49" s="128">
        <v>42515</v>
      </c>
      <c r="K49" s="128">
        <v>42515</v>
      </c>
      <c r="L49" s="142">
        <v>42528</v>
      </c>
      <c r="M49" s="121" t="s">
        <v>758</v>
      </c>
      <c r="N49" s="138" t="s">
        <v>755</v>
      </c>
      <c r="O49" s="138" t="s">
        <v>755</v>
      </c>
      <c r="P49" s="138" t="s">
        <v>759</v>
      </c>
      <c r="Q49" s="138" t="s">
        <v>755</v>
      </c>
      <c r="R49" s="124"/>
      <c r="S49" s="124" t="s">
        <v>994</v>
      </c>
      <c r="T49" s="192" t="s">
        <v>886</v>
      </c>
      <c r="U49" s="181" t="s">
        <v>885</v>
      </c>
      <c r="V49" s="181" t="s">
        <v>863</v>
      </c>
    </row>
    <row r="50" spans="1:22" ht="15">
      <c r="A50" s="125" t="s">
        <v>28</v>
      </c>
      <c r="B50" s="136" t="s">
        <v>659</v>
      </c>
      <c r="C50" s="117">
        <f t="shared" si="0"/>
        <v>2</v>
      </c>
      <c r="D50" s="137"/>
      <c r="E50" s="137"/>
      <c r="F50" s="119">
        <f t="shared" si="2"/>
        <v>2</v>
      </c>
      <c r="G50" s="136" t="s">
        <v>990</v>
      </c>
      <c r="H50" s="138" t="s">
        <v>755</v>
      </c>
      <c r="I50" s="138" t="s">
        <v>755</v>
      </c>
      <c r="J50" s="121">
        <v>42523</v>
      </c>
      <c r="K50" s="121">
        <v>42523</v>
      </c>
      <c r="L50" s="139">
        <v>42535</v>
      </c>
      <c r="M50" s="121" t="s">
        <v>758</v>
      </c>
      <c r="N50" s="138" t="s">
        <v>755</v>
      </c>
      <c r="O50" s="138" t="s">
        <v>755</v>
      </c>
      <c r="P50" s="138" t="s">
        <v>759</v>
      </c>
      <c r="Q50" s="138" t="s">
        <v>755</v>
      </c>
      <c r="R50" s="124"/>
      <c r="S50" s="124" t="s">
        <v>994</v>
      </c>
      <c r="T50" s="192" t="s">
        <v>864</v>
      </c>
      <c r="U50" s="181" t="s">
        <v>838</v>
      </c>
      <c r="V50" s="137" t="s">
        <v>993</v>
      </c>
    </row>
    <row r="51" spans="1:22" ht="15">
      <c r="A51" s="125" t="s">
        <v>29</v>
      </c>
      <c r="B51" s="136" t="s">
        <v>657</v>
      </c>
      <c r="C51" s="117">
        <f t="shared" si="0"/>
        <v>0</v>
      </c>
      <c r="D51" s="137"/>
      <c r="E51" s="137"/>
      <c r="F51" s="119">
        <f t="shared" si="2"/>
        <v>0</v>
      </c>
      <c r="G51" s="136" t="s">
        <v>989</v>
      </c>
      <c r="H51" s="116" t="s">
        <v>995</v>
      </c>
      <c r="I51" s="138"/>
      <c r="J51" s="121">
        <v>42524</v>
      </c>
      <c r="K51" s="121">
        <v>42524</v>
      </c>
      <c r="L51" s="139" t="s">
        <v>821</v>
      </c>
      <c r="M51" s="121" t="s">
        <v>758</v>
      </c>
      <c r="N51" s="138" t="s">
        <v>755</v>
      </c>
      <c r="O51" s="138" t="s">
        <v>755</v>
      </c>
      <c r="P51" s="138" t="s">
        <v>869</v>
      </c>
      <c r="Q51" s="138" t="s">
        <v>755</v>
      </c>
      <c r="R51" s="124" t="s">
        <v>996</v>
      </c>
      <c r="S51" s="214" t="s">
        <v>887</v>
      </c>
      <c r="T51" s="124" t="s">
        <v>994</v>
      </c>
      <c r="U51" s="181" t="s">
        <v>839</v>
      </c>
      <c r="V51" s="137" t="s">
        <v>993</v>
      </c>
    </row>
    <row r="52" spans="1:22" ht="15">
      <c r="A52" s="143" t="s">
        <v>30</v>
      </c>
      <c r="B52" s="116" t="s">
        <v>659</v>
      </c>
      <c r="C52" s="117">
        <f t="shared" si="0"/>
        <v>2</v>
      </c>
      <c r="D52" s="137">
        <v>0.5</v>
      </c>
      <c r="E52" s="137"/>
      <c r="F52" s="119">
        <f t="shared" si="2"/>
        <v>1</v>
      </c>
      <c r="G52" s="136" t="s">
        <v>989</v>
      </c>
      <c r="H52" s="138" t="s">
        <v>755</v>
      </c>
      <c r="I52" s="138" t="s">
        <v>755</v>
      </c>
      <c r="J52" s="121">
        <v>42501</v>
      </c>
      <c r="K52" s="123" t="s">
        <v>1071</v>
      </c>
      <c r="L52" s="129">
        <v>42508</v>
      </c>
      <c r="M52" s="121" t="s">
        <v>758</v>
      </c>
      <c r="N52" s="138" t="s">
        <v>755</v>
      </c>
      <c r="O52" s="138" t="s">
        <v>755</v>
      </c>
      <c r="P52" s="138" t="s">
        <v>759</v>
      </c>
      <c r="Q52" s="138" t="s">
        <v>755</v>
      </c>
      <c r="R52" s="124" t="s">
        <v>1328</v>
      </c>
      <c r="S52" s="214" t="s">
        <v>840</v>
      </c>
      <c r="T52" s="124" t="s">
        <v>994</v>
      </c>
      <c r="U52" s="226" t="s">
        <v>1002</v>
      </c>
      <c r="V52" s="137" t="s">
        <v>993</v>
      </c>
    </row>
    <row r="53" spans="1:22" ht="15">
      <c r="A53" s="109" t="s">
        <v>31</v>
      </c>
      <c r="B53" s="130"/>
      <c r="C53" s="111"/>
      <c r="D53" s="111"/>
      <c r="E53" s="111"/>
      <c r="F53" s="131"/>
      <c r="G53" s="130"/>
      <c r="H53" s="110"/>
      <c r="I53" s="110"/>
      <c r="J53" s="133"/>
      <c r="K53" s="133"/>
      <c r="L53" s="132"/>
      <c r="M53" s="133"/>
      <c r="N53" s="110"/>
      <c r="O53" s="110"/>
      <c r="P53" s="110"/>
      <c r="Q53" s="110"/>
      <c r="R53" s="134"/>
      <c r="S53" s="134"/>
      <c r="T53" s="130"/>
      <c r="U53" s="217"/>
      <c r="V53" s="205"/>
    </row>
    <row r="54" spans="1:22" ht="15">
      <c r="A54" s="143" t="s">
        <v>32</v>
      </c>
      <c r="B54" s="136" t="s">
        <v>657</v>
      </c>
      <c r="C54" s="117">
        <f t="shared" si="0"/>
        <v>0</v>
      </c>
      <c r="D54" s="137"/>
      <c r="E54" s="137"/>
      <c r="F54" s="119">
        <f aca="true" t="shared" si="3" ref="F54:F60">C54*(1-D54)*(1-E54)</f>
        <v>0</v>
      </c>
      <c r="G54" s="136" t="s">
        <v>990</v>
      </c>
      <c r="H54" s="120" t="s">
        <v>755</v>
      </c>
      <c r="I54" s="120" t="s">
        <v>755</v>
      </c>
      <c r="J54" s="123" t="s">
        <v>1071</v>
      </c>
      <c r="K54" s="121">
        <v>42496</v>
      </c>
      <c r="L54" s="129">
        <v>42507</v>
      </c>
      <c r="M54" s="180" t="s">
        <v>1000</v>
      </c>
      <c r="N54" s="138" t="s">
        <v>755</v>
      </c>
      <c r="O54" s="138" t="s">
        <v>755</v>
      </c>
      <c r="P54" s="138" t="s">
        <v>759</v>
      </c>
      <c r="Q54" s="120" t="s">
        <v>755</v>
      </c>
      <c r="R54" s="124" t="s">
        <v>1019</v>
      </c>
      <c r="S54" s="124" t="s">
        <v>994</v>
      </c>
      <c r="T54" s="226" t="s">
        <v>1002</v>
      </c>
      <c r="U54" s="181" t="s">
        <v>841</v>
      </c>
      <c r="V54" s="137" t="s">
        <v>993</v>
      </c>
    </row>
    <row r="55" spans="1:22" ht="15">
      <c r="A55" s="143" t="s">
        <v>33</v>
      </c>
      <c r="B55" s="136" t="s">
        <v>657</v>
      </c>
      <c r="C55" s="117">
        <f t="shared" si="0"/>
        <v>0</v>
      </c>
      <c r="D55" s="137"/>
      <c r="E55" s="137"/>
      <c r="F55" s="119">
        <f t="shared" si="3"/>
        <v>0</v>
      </c>
      <c r="G55" s="138" t="s">
        <v>951</v>
      </c>
      <c r="H55" s="120"/>
      <c r="I55" s="120"/>
      <c r="J55" s="123" t="s">
        <v>1071</v>
      </c>
      <c r="K55" s="123" t="s">
        <v>1071</v>
      </c>
      <c r="L55" s="142" t="s">
        <v>951</v>
      </c>
      <c r="M55" s="121"/>
      <c r="N55" s="138"/>
      <c r="O55" s="138"/>
      <c r="P55" s="138"/>
      <c r="Q55" s="120"/>
      <c r="R55" s="124"/>
      <c r="S55" s="226" t="s">
        <v>1002</v>
      </c>
      <c r="T55" s="226" t="s">
        <v>1002</v>
      </c>
      <c r="U55" s="226" t="s">
        <v>1002</v>
      </c>
      <c r="V55" s="137" t="s">
        <v>993</v>
      </c>
    </row>
    <row r="56" spans="1:22" s="12" customFormat="1" ht="15">
      <c r="A56" s="125" t="s">
        <v>92</v>
      </c>
      <c r="B56" s="116" t="s">
        <v>659</v>
      </c>
      <c r="C56" s="117">
        <f t="shared" si="0"/>
        <v>2</v>
      </c>
      <c r="D56" s="137"/>
      <c r="E56" s="137"/>
      <c r="F56" s="119">
        <f>C56*(1-D56)*(1-E56)</f>
        <v>2</v>
      </c>
      <c r="G56" s="116" t="s">
        <v>757</v>
      </c>
      <c r="H56" s="138" t="s">
        <v>755</v>
      </c>
      <c r="I56" s="138" t="s">
        <v>755</v>
      </c>
      <c r="J56" s="123">
        <v>42500</v>
      </c>
      <c r="K56" s="123" t="s">
        <v>1014</v>
      </c>
      <c r="L56" s="121">
        <v>42513</v>
      </c>
      <c r="M56" s="121" t="s">
        <v>758</v>
      </c>
      <c r="N56" s="138" t="s">
        <v>755</v>
      </c>
      <c r="O56" s="138" t="s">
        <v>755</v>
      </c>
      <c r="P56" s="138" t="s">
        <v>759</v>
      </c>
      <c r="Q56" s="138" t="s">
        <v>755</v>
      </c>
      <c r="R56" s="124"/>
      <c r="S56" s="124" t="s">
        <v>994</v>
      </c>
      <c r="T56" s="124" t="s">
        <v>994</v>
      </c>
      <c r="U56" s="181" t="s">
        <v>860</v>
      </c>
      <c r="V56" s="137" t="s">
        <v>993</v>
      </c>
    </row>
    <row r="57" spans="1:22" ht="15">
      <c r="A57" s="143" t="s">
        <v>34</v>
      </c>
      <c r="B57" s="136" t="s">
        <v>659</v>
      </c>
      <c r="C57" s="117">
        <f t="shared" si="0"/>
        <v>2</v>
      </c>
      <c r="D57" s="137"/>
      <c r="E57" s="137"/>
      <c r="F57" s="119">
        <f t="shared" si="3"/>
        <v>2</v>
      </c>
      <c r="G57" s="136" t="s">
        <v>990</v>
      </c>
      <c r="H57" s="120" t="s">
        <v>755</v>
      </c>
      <c r="I57" s="120" t="s">
        <v>755</v>
      </c>
      <c r="J57" s="121">
        <v>42495</v>
      </c>
      <c r="K57" s="121">
        <v>42495</v>
      </c>
      <c r="L57" s="139">
        <v>42513</v>
      </c>
      <c r="M57" s="121" t="s">
        <v>758</v>
      </c>
      <c r="N57" s="138" t="s">
        <v>755</v>
      </c>
      <c r="O57" s="138" t="s">
        <v>755</v>
      </c>
      <c r="P57" s="138" t="s">
        <v>759</v>
      </c>
      <c r="Q57" s="120" t="s">
        <v>755</v>
      </c>
      <c r="R57" s="124"/>
      <c r="S57" s="124" t="s">
        <v>994</v>
      </c>
      <c r="T57" s="192" t="s">
        <v>842</v>
      </c>
      <c r="U57" s="181" t="s">
        <v>865</v>
      </c>
      <c r="V57" s="226" t="s">
        <v>1002</v>
      </c>
    </row>
    <row r="58" spans="1:22" ht="15">
      <c r="A58" s="143" t="s">
        <v>35</v>
      </c>
      <c r="B58" s="136" t="s">
        <v>659</v>
      </c>
      <c r="C58" s="117">
        <f t="shared" si="0"/>
        <v>2</v>
      </c>
      <c r="D58" s="137"/>
      <c r="E58" s="137"/>
      <c r="F58" s="119">
        <f t="shared" si="3"/>
        <v>2</v>
      </c>
      <c r="G58" s="136" t="s">
        <v>989</v>
      </c>
      <c r="H58" s="120" t="s">
        <v>755</v>
      </c>
      <c r="I58" s="120" t="s">
        <v>755</v>
      </c>
      <c r="J58" s="121">
        <v>42513</v>
      </c>
      <c r="K58" s="121" t="s">
        <v>951</v>
      </c>
      <c r="L58" s="139">
        <v>42521</v>
      </c>
      <c r="M58" s="121" t="s">
        <v>758</v>
      </c>
      <c r="N58" s="138" t="s">
        <v>755</v>
      </c>
      <c r="O58" s="138" t="s">
        <v>755</v>
      </c>
      <c r="P58" s="138" t="s">
        <v>759</v>
      </c>
      <c r="Q58" s="120" t="s">
        <v>755</v>
      </c>
      <c r="R58" s="124"/>
      <c r="S58" s="214" t="s">
        <v>843</v>
      </c>
      <c r="T58" s="124" t="s">
        <v>994</v>
      </c>
      <c r="U58" s="181" t="s">
        <v>888</v>
      </c>
      <c r="V58" s="137" t="s">
        <v>993</v>
      </c>
    </row>
    <row r="59" spans="1:22" ht="15">
      <c r="A59" s="143" t="s">
        <v>36</v>
      </c>
      <c r="B59" s="136" t="s">
        <v>657</v>
      </c>
      <c r="C59" s="117">
        <f t="shared" si="0"/>
        <v>0</v>
      </c>
      <c r="D59" s="137"/>
      <c r="E59" s="137"/>
      <c r="F59" s="119">
        <f t="shared" si="3"/>
        <v>0</v>
      </c>
      <c r="G59" s="136" t="s">
        <v>990</v>
      </c>
      <c r="H59" s="120" t="s">
        <v>755</v>
      </c>
      <c r="I59" s="120" t="s">
        <v>755</v>
      </c>
      <c r="J59" s="123" t="s">
        <v>1071</v>
      </c>
      <c r="K59" s="121">
        <v>42496</v>
      </c>
      <c r="L59" s="122">
        <v>42508</v>
      </c>
      <c r="M59" s="180" t="s">
        <v>1000</v>
      </c>
      <c r="N59" s="138" t="s">
        <v>755</v>
      </c>
      <c r="O59" s="138" t="s">
        <v>755</v>
      </c>
      <c r="P59" s="138" t="s">
        <v>759</v>
      </c>
      <c r="Q59" s="120" t="s">
        <v>755</v>
      </c>
      <c r="R59" s="124" t="s">
        <v>1020</v>
      </c>
      <c r="S59" s="124" t="s">
        <v>994</v>
      </c>
      <c r="T59" s="226" t="s">
        <v>1002</v>
      </c>
      <c r="U59" s="181" t="s">
        <v>844</v>
      </c>
      <c r="V59" s="214" t="s">
        <v>1021</v>
      </c>
    </row>
    <row r="60" spans="1:22" ht="15">
      <c r="A60" s="125" t="s">
        <v>37</v>
      </c>
      <c r="B60" s="136" t="s">
        <v>659</v>
      </c>
      <c r="C60" s="117">
        <f t="shared" si="0"/>
        <v>2</v>
      </c>
      <c r="D60" s="137">
        <v>0.5</v>
      </c>
      <c r="E60" s="137"/>
      <c r="F60" s="119">
        <f t="shared" si="3"/>
        <v>1</v>
      </c>
      <c r="G60" s="136" t="s">
        <v>989</v>
      </c>
      <c r="H60" s="138" t="s">
        <v>755</v>
      </c>
      <c r="I60" s="138" t="s">
        <v>755</v>
      </c>
      <c r="J60" s="121">
        <v>42473</v>
      </c>
      <c r="K60" s="123" t="s">
        <v>1071</v>
      </c>
      <c r="L60" s="139">
        <v>42486</v>
      </c>
      <c r="M60" s="121" t="s">
        <v>758</v>
      </c>
      <c r="N60" s="138" t="s">
        <v>755</v>
      </c>
      <c r="O60" s="138" t="s">
        <v>755</v>
      </c>
      <c r="P60" s="138" t="s">
        <v>759</v>
      </c>
      <c r="Q60" s="138" t="s">
        <v>755</v>
      </c>
      <c r="R60" s="124" t="s">
        <v>1328</v>
      </c>
      <c r="S60" s="214" t="s">
        <v>845</v>
      </c>
      <c r="T60" s="124" t="s">
        <v>994</v>
      </c>
      <c r="U60" s="137" t="s">
        <v>1002</v>
      </c>
      <c r="V60" s="137" t="s">
        <v>1002</v>
      </c>
    </row>
    <row r="61" spans="1:22" s="12" customFormat="1" ht="15">
      <c r="A61" s="143" t="s">
        <v>629</v>
      </c>
      <c r="B61" s="136" t="s">
        <v>659</v>
      </c>
      <c r="C61" s="117">
        <f t="shared" si="0"/>
        <v>2</v>
      </c>
      <c r="D61" s="137">
        <v>0.5</v>
      </c>
      <c r="E61" s="137"/>
      <c r="F61" s="119">
        <f>C61*(1-D61)*(1-E61)</f>
        <v>1</v>
      </c>
      <c r="G61" s="136" t="s">
        <v>989</v>
      </c>
      <c r="H61" s="138" t="s">
        <v>755</v>
      </c>
      <c r="I61" s="138" t="s">
        <v>755</v>
      </c>
      <c r="J61" s="121">
        <v>42537</v>
      </c>
      <c r="K61" s="121"/>
      <c r="L61" s="123">
        <v>42545</v>
      </c>
      <c r="M61" s="121" t="s">
        <v>758</v>
      </c>
      <c r="N61" s="138" t="s">
        <v>755</v>
      </c>
      <c r="O61" s="138" t="s">
        <v>755</v>
      </c>
      <c r="P61" s="138" t="s">
        <v>759</v>
      </c>
      <c r="Q61" s="138" t="s">
        <v>755</v>
      </c>
      <c r="R61" s="124" t="s">
        <v>1226</v>
      </c>
      <c r="S61" s="214" t="s">
        <v>903</v>
      </c>
      <c r="T61" s="124" t="s">
        <v>994</v>
      </c>
      <c r="U61" s="137" t="s">
        <v>1002</v>
      </c>
      <c r="V61" s="137" t="s">
        <v>1002</v>
      </c>
    </row>
    <row r="62" spans="1:22" ht="15">
      <c r="A62" s="109" t="s">
        <v>38</v>
      </c>
      <c r="B62" s="130"/>
      <c r="C62" s="111"/>
      <c r="D62" s="111"/>
      <c r="E62" s="111"/>
      <c r="F62" s="131"/>
      <c r="G62" s="130"/>
      <c r="H62" s="110"/>
      <c r="I62" s="110"/>
      <c r="J62" s="133"/>
      <c r="K62" s="133"/>
      <c r="L62" s="132"/>
      <c r="M62" s="133"/>
      <c r="N62" s="110"/>
      <c r="O62" s="110"/>
      <c r="P62" s="110"/>
      <c r="Q62" s="110"/>
      <c r="R62" s="134"/>
      <c r="S62" s="134"/>
      <c r="T62" s="130"/>
      <c r="U62" s="217"/>
      <c r="V62" s="205"/>
    </row>
    <row r="63" spans="1:22" ht="15">
      <c r="A63" s="125" t="s">
        <v>39</v>
      </c>
      <c r="B63" s="136" t="s">
        <v>657</v>
      </c>
      <c r="C63" s="117">
        <f t="shared" si="0"/>
        <v>0</v>
      </c>
      <c r="D63" s="137"/>
      <c r="E63" s="137"/>
      <c r="F63" s="119">
        <f aca="true" t="shared" si="4" ref="F63:F69">C63*(1-D63)*(1-E63)</f>
        <v>0</v>
      </c>
      <c r="G63" s="136" t="s">
        <v>989</v>
      </c>
      <c r="H63" s="138" t="s">
        <v>755</v>
      </c>
      <c r="I63" s="138" t="s">
        <v>951</v>
      </c>
      <c r="J63" s="123" t="s">
        <v>1071</v>
      </c>
      <c r="K63" s="123" t="s">
        <v>1071</v>
      </c>
      <c r="L63" s="123">
        <v>42527</v>
      </c>
      <c r="M63" s="121"/>
      <c r="N63" s="138"/>
      <c r="O63" s="138"/>
      <c r="P63" s="138"/>
      <c r="Q63" s="138"/>
      <c r="R63" s="124"/>
      <c r="S63" s="137" t="s">
        <v>1002</v>
      </c>
      <c r="T63" s="124" t="s">
        <v>994</v>
      </c>
      <c r="U63" s="137" t="s">
        <v>1002</v>
      </c>
      <c r="V63" s="137" t="s">
        <v>1002</v>
      </c>
    </row>
    <row r="64" spans="1:22" ht="15">
      <c r="A64" s="125" t="s">
        <v>40</v>
      </c>
      <c r="B64" s="136" t="s">
        <v>657</v>
      </c>
      <c r="C64" s="117">
        <f t="shared" si="0"/>
        <v>0</v>
      </c>
      <c r="D64" s="137"/>
      <c r="E64" s="137"/>
      <c r="F64" s="119">
        <f t="shared" si="4"/>
        <v>0</v>
      </c>
      <c r="G64" s="136" t="s">
        <v>989</v>
      </c>
      <c r="H64" s="138" t="s">
        <v>755</v>
      </c>
      <c r="I64" s="138" t="s">
        <v>951</v>
      </c>
      <c r="J64" s="123" t="s">
        <v>1071</v>
      </c>
      <c r="K64" s="123" t="s">
        <v>1071</v>
      </c>
      <c r="L64" s="122">
        <v>42495</v>
      </c>
      <c r="M64" s="121"/>
      <c r="N64" s="138"/>
      <c r="O64" s="138"/>
      <c r="P64" s="138"/>
      <c r="Q64" s="138"/>
      <c r="R64" s="124"/>
      <c r="S64" s="137" t="s">
        <v>1002</v>
      </c>
      <c r="T64" s="124" t="s">
        <v>994</v>
      </c>
      <c r="U64" s="137" t="s">
        <v>1002</v>
      </c>
      <c r="V64" s="137" t="s">
        <v>993</v>
      </c>
    </row>
    <row r="65" spans="1:22" ht="15">
      <c r="A65" s="143" t="s">
        <v>41</v>
      </c>
      <c r="B65" s="136" t="s">
        <v>657</v>
      </c>
      <c r="C65" s="117">
        <f t="shared" si="0"/>
        <v>0</v>
      </c>
      <c r="D65" s="137"/>
      <c r="E65" s="137"/>
      <c r="F65" s="119">
        <f t="shared" si="4"/>
        <v>0</v>
      </c>
      <c r="G65" s="136" t="s">
        <v>989</v>
      </c>
      <c r="H65" s="138" t="s">
        <v>755</v>
      </c>
      <c r="I65" s="138" t="s">
        <v>755</v>
      </c>
      <c r="J65" s="123" t="s">
        <v>1071</v>
      </c>
      <c r="K65" s="121">
        <v>42485</v>
      </c>
      <c r="L65" s="139">
        <v>42514</v>
      </c>
      <c r="M65" s="180" t="s">
        <v>1000</v>
      </c>
      <c r="N65" s="138" t="s">
        <v>755</v>
      </c>
      <c r="O65" s="138" t="s">
        <v>755</v>
      </c>
      <c r="P65" s="138" t="s">
        <v>759</v>
      </c>
      <c r="Q65" s="138" t="s">
        <v>755</v>
      </c>
      <c r="R65" s="124" t="s">
        <v>1022</v>
      </c>
      <c r="S65" s="137" t="s">
        <v>1002</v>
      </c>
      <c r="T65" s="124" t="s">
        <v>994</v>
      </c>
      <c r="U65" s="181" t="s">
        <v>846</v>
      </c>
      <c r="V65" s="137" t="s">
        <v>993</v>
      </c>
    </row>
    <row r="66" spans="1:22" ht="15">
      <c r="A66" s="143" t="s">
        <v>42</v>
      </c>
      <c r="B66" s="136" t="s">
        <v>657</v>
      </c>
      <c r="C66" s="117">
        <f t="shared" si="0"/>
        <v>0</v>
      </c>
      <c r="D66" s="137">
        <v>0.5</v>
      </c>
      <c r="E66" s="137"/>
      <c r="F66" s="119">
        <f t="shared" si="4"/>
        <v>0</v>
      </c>
      <c r="G66" s="136" t="s">
        <v>989</v>
      </c>
      <c r="H66" s="116" t="s">
        <v>995</v>
      </c>
      <c r="I66" s="138"/>
      <c r="J66" s="121">
        <v>42527</v>
      </c>
      <c r="K66" s="138" t="s">
        <v>1071</v>
      </c>
      <c r="L66" s="139" t="s">
        <v>822</v>
      </c>
      <c r="M66" s="121" t="s">
        <v>758</v>
      </c>
      <c r="N66" s="138" t="s">
        <v>755</v>
      </c>
      <c r="O66" s="138" t="s">
        <v>755</v>
      </c>
      <c r="P66" s="138" t="s">
        <v>869</v>
      </c>
      <c r="Q66" s="138" t="s">
        <v>755</v>
      </c>
      <c r="R66" s="124" t="s">
        <v>1329</v>
      </c>
      <c r="S66" s="214" t="s">
        <v>847</v>
      </c>
      <c r="T66" s="124" t="s">
        <v>994</v>
      </c>
      <c r="U66" s="137" t="s">
        <v>1002</v>
      </c>
      <c r="V66" s="137" t="s">
        <v>993</v>
      </c>
    </row>
    <row r="67" spans="1:22" ht="15">
      <c r="A67" s="125" t="s">
        <v>90</v>
      </c>
      <c r="B67" s="136" t="s">
        <v>657</v>
      </c>
      <c r="C67" s="117">
        <f t="shared" si="0"/>
        <v>0</v>
      </c>
      <c r="D67" s="137">
        <v>0.5</v>
      </c>
      <c r="E67" s="137"/>
      <c r="F67" s="119">
        <f t="shared" si="4"/>
        <v>0</v>
      </c>
      <c r="G67" s="136" t="s">
        <v>989</v>
      </c>
      <c r="H67" s="116" t="s">
        <v>995</v>
      </c>
      <c r="I67" s="138"/>
      <c r="J67" s="121">
        <v>42524</v>
      </c>
      <c r="K67" s="138" t="s">
        <v>1071</v>
      </c>
      <c r="L67" s="127" t="s">
        <v>1075</v>
      </c>
      <c r="M67" s="121" t="s">
        <v>758</v>
      </c>
      <c r="N67" s="138" t="s">
        <v>755</v>
      </c>
      <c r="O67" s="138" t="s">
        <v>768</v>
      </c>
      <c r="P67" s="138" t="s">
        <v>869</v>
      </c>
      <c r="Q67" s="138" t="s">
        <v>755</v>
      </c>
      <c r="R67" s="124" t="s">
        <v>1329</v>
      </c>
      <c r="S67" s="214" t="s">
        <v>848</v>
      </c>
      <c r="T67" s="124" t="s">
        <v>994</v>
      </c>
      <c r="U67" s="137" t="s">
        <v>1002</v>
      </c>
      <c r="V67" s="137" t="s">
        <v>993</v>
      </c>
    </row>
    <row r="68" spans="1:22" ht="15">
      <c r="A68" s="143" t="s">
        <v>43</v>
      </c>
      <c r="B68" s="116" t="s">
        <v>659</v>
      </c>
      <c r="C68" s="117">
        <f t="shared" si="0"/>
        <v>2</v>
      </c>
      <c r="D68" s="137"/>
      <c r="E68" s="137"/>
      <c r="F68" s="119">
        <f t="shared" si="4"/>
        <v>2</v>
      </c>
      <c r="G68" s="116" t="s">
        <v>757</v>
      </c>
      <c r="H68" s="138" t="s">
        <v>755</v>
      </c>
      <c r="I68" s="138" t="s">
        <v>755</v>
      </c>
      <c r="J68" s="121" t="s">
        <v>951</v>
      </c>
      <c r="K68" s="121" t="s">
        <v>1014</v>
      </c>
      <c r="L68" s="142">
        <v>42486</v>
      </c>
      <c r="M68" s="121" t="s">
        <v>951</v>
      </c>
      <c r="N68" s="138" t="s">
        <v>755</v>
      </c>
      <c r="O68" s="138" t="s">
        <v>755</v>
      </c>
      <c r="P68" s="138" t="s">
        <v>759</v>
      </c>
      <c r="Q68" s="138" t="s">
        <v>755</v>
      </c>
      <c r="R68" s="124"/>
      <c r="S68" s="124" t="s">
        <v>994</v>
      </c>
      <c r="T68" s="124" t="s">
        <v>994</v>
      </c>
      <c r="U68" s="181" t="s">
        <v>598</v>
      </c>
      <c r="V68" s="137" t="s">
        <v>1002</v>
      </c>
    </row>
    <row r="69" spans="1:22" ht="15">
      <c r="A69" s="125" t="s">
        <v>44</v>
      </c>
      <c r="B69" s="136" t="s">
        <v>657</v>
      </c>
      <c r="C69" s="117">
        <f t="shared" si="0"/>
        <v>0</v>
      </c>
      <c r="D69" s="137"/>
      <c r="E69" s="137"/>
      <c r="F69" s="119">
        <f t="shared" si="4"/>
        <v>0</v>
      </c>
      <c r="G69" s="136" t="s">
        <v>989</v>
      </c>
      <c r="H69" s="116" t="s">
        <v>995</v>
      </c>
      <c r="I69" s="138"/>
      <c r="J69" s="121">
        <v>42515</v>
      </c>
      <c r="K69" s="121" t="s">
        <v>951</v>
      </c>
      <c r="L69" s="140" t="s">
        <v>1076</v>
      </c>
      <c r="M69" s="121" t="s">
        <v>758</v>
      </c>
      <c r="N69" s="138" t="s">
        <v>768</v>
      </c>
      <c r="O69" s="138" t="s">
        <v>768</v>
      </c>
      <c r="P69" s="138" t="s">
        <v>869</v>
      </c>
      <c r="Q69" s="138" t="s">
        <v>755</v>
      </c>
      <c r="R69" s="124" t="s">
        <v>1024</v>
      </c>
      <c r="S69" s="214" t="s">
        <v>1023</v>
      </c>
      <c r="T69" s="124" t="s">
        <v>994</v>
      </c>
      <c r="U69" s="137" t="s">
        <v>1002</v>
      </c>
      <c r="V69" s="181" t="s">
        <v>849</v>
      </c>
    </row>
    <row r="70" spans="1:22" ht="15">
      <c r="A70" s="109" t="s">
        <v>45</v>
      </c>
      <c r="B70" s="130"/>
      <c r="C70" s="111"/>
      <c r="D70" s="111"/>
      <c r="E70" s="111"/>
      <c r="F70" s="131"/>
      <c r="G70" s="130"/>
      <c r="H70" s="110"/>
      <c r="I70" s="110"/>
      <c r="J70" s="133"/>
      <c r="K70" s="133"/>
      <c r="L70" s="132"/>
      <c r="M70" s="133"/>
      <c r="N70" s="110"/>
      <c r="O70" s="110"/>
      <c r="P70" s="110"/>
      <c r="Q70" s="110"/>
      <c r="R70" s="134"/>
      <c r="S70" s="134"/>
      <c r="T70" s="134"/>
      <c r="U70" s="217"/>
      <c r="V70" s="205"/>
    </row>
    <row r="71" spans="1:22" ht="15">
      <c r="A71" s="125" t="s">
        <v>46</v>
      </c>
      <c r="B71" s="136" t="s">
        <v>657</v>
      </c>
      <c r="C71" s="117">
        <f t="shared" si="0"/>
        <v>0</v>
      </c>
      <c r="D71" s="137"/>
      <c r="E71" s="137"/>
      <c r="F71" s="119">
        <f aca="true" t="shared" si="5" ref="F71:F84">C71*(1-D71)*(1-E71)</f>
        <v>0</v>
      </c>
      <c r="G71" s="138" t="s">
        <v>951</v>
      </c>
      <c r="H71" s="138"/>
      <c r="I71" s="138"/>
      <c r="J71" s="123" t="s">
        <v>1071</v>
      </c>
      <c r="K71" s="123" t="s">
        <v>1071</v>
      </c>
      <c r="L71" s="142" t="s">
        <v>951</v>
      </c>
      <c r="M71" s="121"/>
      <c r="N71" s="138"/>
      <c r="O71" s="138"/>
      <c r="P71" s="138"/>
      <c r="Q71" s="138"/>
      <c r="R71" s="124"/>
      <c r="S71" s="137" t="s">
        <v>1002</v>
      </c>
      <c r="T71" s="137" t="s">
        <v>1002</v>
      </c>
      <c r="U71" s="137" t="s">
        <v>1002</v>
      </c>
      <c r="V71" s="137" t="s">
        <v>993</v>
      </c>
    </row>
    <row r="72" spans="1:22" ht="15">
      <c r="A72" s="125" t="s">
        <v>47</v>
      </c>
      <c r="B72" s="136" t="s">
        <v>657</v>
      </c>
      <c r="C72" s="117">
        <f t="shared" si="0"/>
        <v>0</v>
      </c>
      <c r="D72" s="137"/>
      <c r="E72" s="137"/>
      <c r="F72" s="119">
        <f t="shared" si="5"/>
        <v>0</v>
      </c>
      <c r="G72" s="116" t="s">
        <v>989</v>
      </c>
      <c r="H72" s="116" t="s">
        <v>995</v>
      </c>
      <c r="I72" s="138"/>
      <c r="J72" s="121">
        <v>42522</v>
      </c>
      <c r="K72" s="121">
        <v>42522</v>
      </c>
      <c r="L72" s="142" t="s">
        <v>889</v>
      </c>
      <c r="M72" s="121" t="s">
        <v>758</v>
      </c>
      <c r="N72" s="138" t="s">
        <v>755</v>
      </c>
      <c r="O72" s="138" t="s">
        <v>755</v>
      </c>
      <c r="P72" s="138" t="s">
        <v>869</v>
      </c>
      <c r="Q72" s="138" t="s">
        <v>755</v>
      </c>
      <c r="R72" s="124" t="s">
        <v>1024</v>
      </c>
      <c r="S72" s="181" t="s">
        <v>1026</v>
      </c>
      <c r="T72" s="124" t="s">
        <v>994</v>
      </c>
      <c r="U72" s="181" t="s">
        <v>1025</v>
      </c>
      <c r="V72" s="137" t="s">
        <v>993</v>
      </c>
    </row>
    <row r="73" spans="1:22" ht="15">
      <c r="A73" s="125" t="s">
        <v>48</v>
      </c>
      <c r="B73" s="136" t="s">
        <v>659</v>
      </c>
      <c r="C73" s="117">
        <f t="shared" si="0"/>
        <v>2</v>
      </c>
      <c r="D73" s="137">
        <v>0.5</v>
      </c>
      <c r="E73" s="137"/>
      <c r="F73" s="119">
        <f t="shared" si="5"/>
        <v>1</v>
      </c>
      <c r="G73" s="136" t="s">
        <v>989</v>
      </c>
      <c r="H73" s="138" t="s">
        <v>755</v>
      </c>
      <c r="I73" s="138" t="s">
        <v>755</v>
      </c>
      <c r="J73" s="121" t="s">
        <v>951</v>
      </c>
      <c r="K73" s="123" t="s">
        <v>1071</v>
      </c>
      <c r="L73" s="142">
        <v>42535</v>
      </c>
      <c r="M73" s="121" t="s">
        <v>951</v>
      </c>
      <c r="N73" s="138" t="s">
        <v>755</v>
      </c>
      <c r="O73" s="138" t="s">
        <v>755</v>
      </c>
      <c r="P73" s="138" t="s">
        <v>759</v>
      </c>
      <c r="Q73" s="138" t="s">
        <v>755</v>
      </c>
      <c r="R73" s="124" t="s">
        <v>1328</v>
      </c>
      <c r="S73" s="214" t="s">
        <v>890</v>
      </c>
      <c r="T73" s="124" t="s">
        <v>994</v>
      </c>
      <c r="U73" s="226" t="s">
        <v>1002</v>
      </c>
      <c r="V73" s="137" t="s">
        <v>993</v>
      </c>
    </row>
    <row r="74" spans="1:22" ht="15">
      <c r="A74" s="143" t="s">
        <v>49</v>
      </c>
      <c r="B74" s="136" t="s">
        <v>657</v>
      </c>
      <c r="C74" s="117">
        <f t="shared" si="0"/>
        <v>0</v>
      </c>
      <c r="D74" s="137"/>
      <c r="E74" s="137"/>
      <c r="F74" s="119">
        <f t="shared" si="5"/>
        <v>0</v>
      </c>
      <c r="G74" s="138" t="s">
        <v>951</v>
      </c>
      <c r="H74" s="138"/>
      <c r="I74" s="138"/>
      <c r="J74" s="123" t="s">
        <v>1071</v>
      </c>
      <c r="K74" s="123" t="s">
        <v>1071</v>
      </c>
      <c r="L74" s="129" t="s">
        <v>951</v>
      </c>
      <c r="M74" s="121"/>
      <c r="N74" s="138"/>
      <c r="O74" s="138"/>
      <c r="P74" s="138"/>
      <c r="Q74" s="138"/>
      <c r="R74" s="124"/>
      <c r="S74" s="137" t="s">
        <v>1002</v>
      </c>
      <c r="T74" s="137" t="s">
        <v>1002</v>
      </c>
      <c r="U74" s="137" t="s">
        <v>1002</v>
      </c>
      <c r="V74" s="137" t="s">
        <v>993</v>
      </c>
    </row>
    <row r="75" spans="1:22" ht="15">
      <c r="A75" s="143" t="s">
        <v>50</v>
      </c>
      <c r="B75" s="136" t="s">
        <v>657</v>
      </c>
      <c r="C75" s="117">
        <f t="shared" si="0"/>
        <v>0</v>
      </c>
      <c r="D75" s="137"/>
      <c r="E75" s="137"/>
      <c r="F75" s="119">
        <f t="shared" si="5"/>
        <v>0</v>
      </c>
      <c r="G75" s="138" t="s">
        <v>951</v>
      </c>
      <c r="H75" s="138"/>
      <c r="I75" s="138"/>
      <c r="J75" s="123" t="s">
        <v>1071</v>
      </c>
      <c r="K75" s="123" t="s">
        <v>1071</v>
      </c>
      <c r="L75" s="141" t="s">
        <v>951</v>
      </c>
      <c r="M75" s="121"/>
      <c r="N75" s="138"/>
      <c r="O75" s="138"/>
      <c r="P75" s="138"/>
      <c r="Q75" s="138"/>
      <c r="R75" s="124"/>
      <c r="S75" s="137" t="s">
        <v>1002</v>
      </c>
      <c r="T75" s="137" t="s">
        <v>1002</v>
      </c>
      <c r="U75" s="137" t="s">
        <v>1002</v>
      </c>
      <c r="V75" s="137" t="s">
        <v>993</v>
      </c>
    </row>
    <row r="76" spans="1:22" ht="15">
      <c r="A76" s="143" t="s">
        <v>51</v>
      </c>
      <c r="B76" s="116" t="s">
        <v>657</v>
      </c>
      <c r="C76" s="117">
        <f t="shared" si="0"/>
        <v>0</v>
      </c>
      <c r="D76" s="137"/>
      <c r="E76" s="137"/>
      <c r="F76" s="119">
        <f t="shared" si="5"/>
        <v>0</v>
      </c>
      <c r="G76" s="116" t="s">
        <v>989</v>
      </c>
      <c r="H76" s="136" t="s">
        <v>995</v>
      </c>
      <c r="I76" s="138"/>
      <c r="J76" s="121">
        <v>42502</v>
      </c>
      <c r="K76" s="121">
        <v>42488</v>
      </c>
      <c r="L76" s="127">
        <v>42502</v>
      </c>
      <c r="M76" s="121" t="s">
        <v>819</v>
      </c>
      <c r="N76" s="138" t="s">
        <v>755</v>
      </c>
      <c r="O76" s="138" t="s">
        <v>755</v>
      </c>
      <c r="P76" s="136" t="s">
        <v>1028</v>
      </c>
      <c r="Q76" s="138" t="s">
        <v>755</v>
      </c>
      <c r="R76" s="124" t="s">
        <v>1224</v>
      </c>
      <c r="S76" s="214" t="s">
        <v>967</v>
      </c>
      <c r="T76" s="124" t="s">
        <v>994</v>
      </c>
      <c r="U76" s="181" t="s">
        <v>966</v>
      </c>
      <c r="V76" s="181" t="s">
        <v>1027</v>
      </c>
    </row>
    <row r="77" spans="1:22" ht="15">
      <c r="A77" s="125" t="s">
        <v>52</v>
      </c>
      <c r="B77" s="136" t="s">
        <v>660</v>
      </c>
      <c r="C77" s="117">
        <f t="shared" si="0"/>
        <v>1</v>
      </c>
      <c r="D77" s="137">
        <v>0.5</v>
      </c>
      <c r="E77" s="137">
        <v>0.5</v>
      </c>
      <c r="F77" s="182">
        <f t="shared" si="5"/>
        <v>0.25</v>
      </c>
      <c r="G77" s="136" t="s">
        <v>989</v>
      </c>
      <c r="H77" s="138" t="s">
        <v>755</v>
      </c>
      <c r="I77" s="138" t="s">
        <v>755</v>
      </c>
      <c r="J77" s="121">
        <v>42521</v>
      </c>
      <c r="K77" s="123" t="s">
        <v>1071</v>
      </c>
      <c r="L77" s="121">
        <v>42523</v>
      </c>
      <c r="M77" s="121" t="s">
        <v>819</v>
      </c>
      <c r="N77" s="138" t="s">
        <v>755</v>
      </c>
      <c r="O77" s="138" t="s">
        <v>755</v>
      </c>
      <c r="P77" s="138" t="s">
        <v>759</v>
      </c>
      <c r="Q77" s="138" t="s">
        <v>768</v>
      </c>
      <c r="R77" s="124" t="s">
        <v>1330</v>
      </c>
      <c r="S77" s="214" t="s">
        <v>1032</v>
      </c>
      <c r="T77" s="124" t="s">
        <v>994</v>
      </c>
      <c r="U77" s="226" t="s">
        <v>1002</v>
      </c>
      <c r="V77" s="226" t="s">
        <v>1002</v>
      </c>
    </row>
    <row r="78" spans="1:22" ht="15">
      <c r="A78" s="125" t="s">
        <v>53</v>
      </c>
      <c r="B78" s="136" t="s">
        <v>659</v>
      </c>
      <c r="C78" s="117">
        <f t="shared" si="0"/>
        <v>2</v>
      </c>
      <c r="D78" s="137"/>
      <c r="E78" s="137"/>
      <c r="F78" s="119">
        <f t="shared" si="5"/>
        <v>2</v>
      </c>
      <c r="G78" s="116" t="s">
        <v>990</v>
      </c>
      <c r="H78" s="138" t="s">
        <v>755</v>
      </c>
      <c r="I78" s="138" t="s">
        <v>755</v>
      </c>
      <c r="J78" s="121">
        <v>42479</v>
      </c>
      <c r="K78" s="121">
        <v>42481</v>
      </c>
      <c r="L78" s="121">
        <v>42495</v>
      </c>
      <c r="M78" s="121" t="s">
        <v>758</v>
      </c>
      <c r="N78" s="138" t="s">
        <v>755</v>
      </c>
      <c r="O78" s="138" t="s">
        <v>755</v>
      </c>
      <c r="P78" s="138" t="s">
        <v>759</v>
      </c>
      <c r="Q78" s="138" t="s">
        <v>755</v>
      </c>
      <c r="R78" s="124"/>
      <c r="S78" s="183" t="s">
        <v>994</v>
      </c>
      <c r="T78" s="214" t="s">
        <v>1034</v>
      </c>
      <c r="U78" s="181" t="s">
        <v>1033</v>
      </c>
      <c r="V78" s="226" t="s">
        <v>993</v>
      </c>
    </row>
    <row r="79" spans="1:22" ht="15">
      <c r="A79" s="125" t="s">
        <v>54</v>
      </c>
      <c r="B79" s="136" t="s">
        <v>659</v>
      </c>
      <c r="C79" s="117">
        <f t="shared" si="0"/>
        <v>2</v>
      </c>
      <c r="D79" s="137">
        <v>0.5</v>
      </c>
      <c r="E79" s="137"/>
      <c r="F79" s="119">
        <f t="shared" si="5"/>
        <v>1</v>
      </c>
      <c r="G79" s="136" t="s">
        <v>990</v>
      </c>
      <c r="H79" s="138" t="s">
        <v>755</v>
      </c>
      <c r="I79" s="138" t="s">
        <v>755</v>
      </c>
      <c r="J79" s="121">
        <v>42482</v>
      </c>
      <c r="K79" s="123" t="s">
        <v>1071</v>
      </c>
      <c r="L79" s="142">
        <v>42502</v>
      </c>
      <c r="M79" s="121" t="s">
        <v>758</v>
      </c>
      <c r="N79" s="138" t="s">
        <v>755</v>
      </c>
      <c r="O79" s="138" t="s">
        <v>755</v>
      </c>
      <c r="P79" s="138" t="s">
        <v>759</v>
      </c>
      <c r="Q79" s="138" t="s">
        <v>755</v>
      </c>
      <c r="R79" s="124" t="s">
        <v>1226</v>
      </c>
      <c r="S79" s="183" t="s">
        <v>994</v>
      </c>
      <c r="T79" s="214" t="s">
        <v>892</v>
      </c>
      <c r="U79" s="226" t="s">
        <v>1002</v>
      </c>
      <c r="V79" s="226" t="s">
        <v>1002</v>
      </c>
    </row>
    <row r="80" spans="1:22" ht="15">
      <c r="A80" s="143" t="s">
        <v>55</v>
      </c>
      <c r="B80" s="136" t="s">
        <v>659</v>
      </c>
      <c r="C80" s="117">
        <f t="shared" si="0"/>
        <v>2</v>
      </c>
      <c r="D80" s="137">
        <v>0.5</v>
      </c>
      <c r="E80" s="137"/>
      <c r="F80" s="119">
        <f t="shared" si="5"/>
        <v>1</v>
      </c>
      <c r="G80" s="136" t="s">
        <v>989</v>
      </c>
      <c r="H80" s="138" t="s">
        <v>755</v>
      </c>
      <c r="I80" s="138" t="s">
        <v>755</v>
      </c>
      <c r="J80" s="121">
        <v>42522</v>
      </c>
      <c r="K80" s="123" t="s">
        <v>1071</v>
      </c>
      <c r="L80" s="139">
        <v>42529</v>
      </c>
      <c r="M80" s="121" t="s">
        <v>758</v>
      </c>
      <c r="N80" s="138" t="s">
        <v>755</v>
      </c>
      <c r="O80" s="138" t="s">
        <v>755</v>
      </c>
      <c r="P80" s="138" t="s">
        <v>759</v>
      </c>
      <c r="Q80" s="138" t="s">
        <v>755</v>
      </c>
      <c r="R80" s="124" t="s">
        <v>1226</v>
      </c>
      <c r="S80" s="214" t="s">
        <v>1035</v>
      </c>
      <c r="T80" s="183" t="s">
        <v>994</v>
      </c>
      <c r="U80" s="226" t="s">
        <v>1002</v>
      </c>
      <c r="V80" s="226" t="s">
        <v>993</v>
      </c>
    </row>
    <row r="81" spans="1:22" ht="15">
      <c r="A81" s="143" t="s">
        <v>56</v>
      </c>
      <c r="B81" s="136" t="s">
        <v>657</v>
      </c>
      <c r="C81" s="117">
        <f t="shared" si="0"/>
        <v>0</v>
      </c>
      <c r="D81" s="137"/>
      <c r="E81" s="137"/>
      <c r="F81" s="119">
        <f t="shared" si="5"/>
        <v>0</v>
      </c>
      <c r="G81" s="136" t="s">
        <v>989</v>
      </c>
      <c r="H81" s="136" t="s">
        <v>995</v>
      </c>
      <c r="I81" s="138"/>
      <c r="J81" s="121">
        <v>42523</v>
      </c>
      <c r="K81" s="121">
        <v>42524</v>
      </c>
      <c r="L81" s="142">
        <v>42535</v>
      </c>
      <c r="M81" s="121" t="s">
        <v>758</v>
      </c>
      <c r="N81" s="138" t="s">
        <v>755</v>
      </c>
      <c r="O81" s="138" t="s">
        <v>755</v>
      </c>
      <c r="P81" s="138" t="s">
        <v>869</v>
      </c>
      <c r="Q81" s="138" t="s">
        <v>755</v>
      </c>
      <c r="R81" s="124" t="s">
        <v>1024</v>
      </c>
      <c r="S81" s="183" t="s">
        <v>1068</v>
      </c>
      <c r="T81" s="183" t="s">
        <v>994</v>
      </c>
      <c r="U81" s="181" t="s">
        <v>893</v>
      </c>
      <c r="V81" s="226" t="s">
        <v>993</v>
      </c>
    </row>
    <row r="82" spans="1:22" ht="15">
      <c r="A82" s="125" t="s">
        <v>57</v>
      </c>
      <c r="B82" s="136" t="s">
        <v>657</v>
      </c>
      <c r="C82" s="117">
        <f t="shared" si="0"/>
        <v>0</v>
      </c>
      <c r="D82" s="137"/>
      <c r="E82" s="137"/>
      <c r="F82" s="119">
        <f t="shared" si="5"/>
        <v>0</v>
      </c>
      <c r="G82" s="136" t="s">
        <v>990</v>
      </c>
      <c r="H82" s="138" t="s">
        <v>755</v>
      </c>
      <c r="I82" s="138" t="s">
        <v>755</v>
      </c>
      <c r="J82" s="123" t="s">
        <v>1071</v>
      </c>
      <c r="K82" s="123" t="s">
        <v>1071</v>
      </c>
      <c r="L82" s="142">
        <v>42520</v>
      </c>
      <c r="M82" s="121"/>
      <c r="N82" s="138"/>
      <c r="O82" s="138"/>
      <c r="P82" s="138"/>
      <c r="Q82" s="138"/>
      <c r="R82" s="124"/>
      <c r="S82" s="183" t="s">
        <v>994</v>
      </c>
      <c r="T82" s="137" t="s">
        <v>1002</v>
      </c>
      <c r="U82" s="124" t="s">
        <v>1036</v>
      </c>
      <c r="V82" s="226" t="s">
        <v>993</v>
      </c>
    </row>
    <row r="83" spans="1:22" ht="15">
      <c r="A83" s="125" t="s">
        <v>58</v>
      </c>
      <c r="B83" s="136" t="s">
        <v>659</v>
      </c>
      <c r="C83" s="117">
        <f t="shared" si="0"/>
        <v>2</v>
      </c>
      <c r="D83" s="137"/>
      <c r="E83" s="137"/>
      <c r="F83" s="119">
        <f t="shared" si="5"/>
        <v>2</v>
      </c>
      <c r="G83" s="116" t="s">
        <v>990</v>
      </c>
      <c r="H83" s="138" t="s">
        <v>755</v>
      </c>
      <c r="I83" s="138" t="s">
        <v>755</v>
      </c>
      <c r="J83" s="123" t="s">
        <v>1071</v>
      </c>
      <c r="K83" s="121">
        <v>42507</v>
      </c>
      <c r="L83" s="142">
        <v>42515</v>
      </c>
      <c r="M83" s="180" t="s">
        <v>1012</v>
      </c>
      <c r="N83" s="138" t="s">
        <v>755</v>
      </c>
      <c r="O83" s="138" t="s">
        <v>755</v>
      </c>
      <c r="P83" s="138" t="s">
        <v>759</v>
      </c>
      <c r="Q83" s="138" t="s">
        <v>755</v>
      </c>
      <c r="R83" s="124" t="s">
        <v>1038</v>
      </c>
      <c r="S83" s="183" t="s">
        <v>994</v>
      </c>
      <c r="T83" s="137" t="s">
        <v>1002</v>
      </c>
      <c r="U83" s="226" t="s">
        <v>1002</v>
      </c>
      <c r="V83" s="183" t="s">
        <v>1037</v>
      </c>
    </row>
    <row r="84" spans="1:22" ht="15">
      <c r="A84" s="143" t="s">
        <v>59</v>
      </c>
      <c r="B84" s="136" t="s">
        <v>659</v>
      </c>
      <c r="C84" s="117">
        <f t="shared" si="0"/>
        <v>2</v>
      </c>
      <c r="D84" s="137"/>
      <c r="E84" s="137"/>
      <c r="F84" s="119">
        <f t="shared" si="5"/>
        <v>2</v>
      </c>
      <c r="G84" s="136" t="s">
        <v>989</v>
      </c>
      <c r="H84" s="138" t="s">
        <v>755</v>
      </c>
      <c r="I84" s="138" t="s">
        <v>755</v>
      </c>
      <c r="J84" s="121">
        <v>42509</v>
      </c>
      <c r="K84" s="123">
        <v>42509</v>
      </c>
      <c r="L84" s="129">
        <v>42515</v>
      </c>
      <c r="M84" s="121" t="s">
        <v>758</v>
      </c>
      <c r="N84" s="138" t="s">
        <v>755</v>
      </c>
      <c r="O84" s="138" t="s">
        <v>755</v>
      </c>
      <c r="P84" s="138" t="s">
        <v>759</v>
      </c>
      <c r="Q84" s="138" t="s">
        <v>755</v>
      </c>
      <c r="R84" s="124"/>
      <c r="S84" s="214" t="s">
        <v>894</v>
      </c>
      <c r="T84" s="124" t="s">
        <v>994</v>
      </c>
      <c r="U84" s="124" t="s">
        <v>1246</v>
      </c>
      <c r="V84" s="226" t="s">
        <v>993</v>
      </c>
    </row>
    <row r="85" spans="1:22" ht="15">
      <c r="A85" s="109" t="s">
        <v>60</v>
      </c>
      <c r="B85" s="130"/>
      <c r="C85" s="111"/>
      <c r="D85" s="111"/>
      <c r="E85" s="111"/>
      <c r="F85" s="131"/>
      <c r="G85" s="130"/>
      <c r="H85" s="110"/>
      <c r="I85" s="110"/>
      <c r="J85" s="133"/>
      <c r="K85" s="133"/>
      <c r="L85" s="132"/>
      <c r="M85" s="133"/>
      <c r="N85" s="110"/>
      <c r="O85" s="110"/>
      <c r="P85" s="110"/>
      <c r="Q85" s="110"/>
      <c r="R85" s="134"/>
      <c r="S85" s="134"/>
      <c r="T85" s="134"/>
      <c r="U85" s="217"/>
      <c r="V85" s="205"/>
    </row>
    <row r="86" spans="1:22" ht="15">
      <c r="A86" s="125" t="s">
        <v>61</v>
      </c>
      <c r="B86" s="136" t="s">
        <v>659</v>
      </c>
      <c r="C86" s="117">
        <f t="shared" si="0"/>
        <v>2</v>
      </c>
      <c r="D86" s="137">
        <v>0.5</v>
      </c>
      <c r="E86" s="137"/>
      <c r="F86" s="119">
        <f aca="true" t="shared" si="6" ref="F86:F91">C86*(1-D86)*(1-E86)</f>
        <v>1</v>
      </c>
      <c r="G86" s="136" t="s">
        <v>989</v>
      </c>
      <c r="H86" s="138" t="s">
        <v>755</v>
      </c>
      <c r="I86" s="138" t="s">
        <v>755</v>
      </c>
      <c r="J86" s="121" t="s">
        <v>1073</v>
      </c>
      <c r="K86" s="123" t="s">
        <v>1071</v>
      </c>
      <c r="L86" s="139">
        <v>42537</v>
      </c>
      <c r="M86" s="121" t="s">
        <v>758</v>
      </c>
      <c r="N86" s="138" t="s">
        <v>755</v>
      </c>
      <c r="O86" s="138" t="s">
        <v>755</v>
      </c>
      <c r="P86" s="138" t="s">
        <v>759</v>
      </c>
      <c r="Q86" s="226" t="s">
        <v>755</v>
      </c>
      <c r="R86" s="124" t="s">
        <v>1226</v>
      </c>
      <c r="S86" s="214" t="s">
        <v>850</v>
      </c>
      <c r="T86" s="124" t="s">
        <v>994</v>
      </c>
      <c r="U86" s="226" t="s">
        <v>1002</v>
      </c>
      <c r="V86" s="226" t="s">
        <v>993</v>
      </c>
    </row>
    <row r="87" spans="1:22" ht="15">
      <c r="A87" s="143" t="s">
        <v>62</v>
      </c>
      <c r="B87" s="136" t="s">
        <v>657</v>
      </c>
      <c r="C87" s="117">
        <f t="shared" si="0"/>
        <v>0</v>
      </c>
      <c r="D87" s="137"/>
      <c r="E87" s="137"/>
      <c r="F87" s="119">
        <f t="shared" si="6"/>
        <v>0</v>
      </c>
      <c r="G87" s="138" t="s">
        <v>951</v>
      </c>
      <c r="H87" s="214"/>
      <c r="I87" s="138"/>
      <c r="J87" s="123" t="s">
        <v>1071</v>
      </c>
      <c r="K87" s="123" t="s">
        <v>1071</v>
      </c>
      <c r="L87" s="129" t="s">
        <v>951</v>
      </c>
      <c r="M87" s="121"/>
      <c r="N87" s="138"/>
      <c r="O87" s="138"/>
      <c r="P87" s="138"/>
      <c r="Q87" s="214"/>
      <c r="R87" s="124"/>
      <c r="S87" s="226" t="s">
        <v>1002</v>
      </c>
      <c r="T87" s="226" t="s">
        <v>1002</v>
      </c>
      <c r="U87" s="226" t="s">
        <v>1002</v>
      </c>
      <c r="V87" s="226" t="s">
        <v>1002</v>
      </c>
    </row>
    <row r="88" spans="1:22" ht="15">
      <c r="A88" s="143" t="s">
        <v>63</v>
      </c>
      <c r="B88" s="136" t="s">
        <v>657</v>
      </c>
      <c r="C88" s="117">
        <f t="shared" si="0"/>
        <v>0</v>
      </c>
      <c r="D88" s="137"/>
      <c r="E88" s="137"/>
      <c r="F88" s="119">
        <f t="shared" si="6"/>
        <v>0</v>
      </c>
      <c r="G88" s="136" t="s">
        <v>989</v>
      </c>
      <c r="H88" s="136" t="s">
        <v>995</v>
      </c>
      <c r="I88" s="138"/>
      <c r="J88" s="121">
        <v>42488</v>
      </c>
      <c r="K88" s="121">
        <v>42487</v>
      </c>
      <c r="L88" s="178" t="s">
        <v>823</v>
      </c>
      <c r="M88" s="121" t="s">
        <v>758</v>
      </c>
      <c r="N88" s="138" t="s">
        <v>755</v>
      </c>
      <c r="O88" s="138" t="s">
        <v>755</v>
      </c>
      <c r="P88" s="138" t="s">
        <v>869</v>
      </c>
      <c r="Q88" s="226" t="s">
        <v>755</v>
      </c>
      <c r="R88" s="124" t="s">
        <v>1024</v>
      </c>
      <c r="S88" s="214" t="s">
        <v>866</v>
      </c>
      <c r="T88" s="197" t="s">
        <v>851</v>
      </c>
      <c r="U88" s="124" t="s">
        <v>1251</v>
      </c>
      <c r="V88" s="226" t="s">
        <v>993</v>
      </c>
    </row>
    <row r="89" spans="1:22" ht="15">
      <c r="A89" s="125" t="s">
        <v>64</v>
      </c>
      <c r="B89" s="136" t="s">
        <v>659</v>
      </c>
      <c r="C89" s="117">
        <f t="shared" si="0"/>
        <v>2</v>
      </c>
      <c r="D89" s="137">
        <v>0.5</v>
      </c>
      <c r="E89" s="137"/>
      <c r="F89" s="119">
        <f t="shared" si="6"/>
        <v>1</v>
      </c>
      <c r="G89" s="136" t="s">
        <v>989</v>
      </c>
      <c r="H89" s="138" t="s">
        <v>755</v>
      </c>
      <c r="I89" s="138" t="s">
        <v>755</v>
      </c>
      <c r="J89" s="121" t="s">
        <v>951</v>
      </c>
      <c r="K89" s="123" t="s">
        <v>1071</v>
      </c>
      <c r="L89" s="139">
        <v>42481</v>
      </c>
      <c r="M89" s="121" t="s">
        <v>951</v>
      </c>
      <c r="N89" s="138" t="s">
        <v>755</v>
      </c>
      <c r="O89" s="138" t="s">
        <v>755</v>
      </c>
      <c r="P89" s="138" t="s">
        <v>759</v>
      </c>
      <c r="Q89" s="226" t="s">
        <v>755</v>
      </c>
      <c r="R89" s="124"/>
      <c r="S89" s="214" t="s">
        <v>852</v>
      </c>
      <c r="T89" s="124" t="s">
        <v>994</v>
      </c>
      <c r="U89" s="226" t="s">
        <v>1002</v>
      </c>
      <c r="V89" s="226" t="s">
        <v>993</v>
      </c>
    </row>
    <row r="90" spans="1:22" ht="15">
      <c r="A90" s="143" t="s">
        <v>65</v>
      </c>
      <c r="B90" s="136" t="s">
        <v>659</v>
      </c>
      <c r="C90" s="117">
        <f aca="true" t="shared" si="7" ref="C90:C114">IF(B90=$B$19,2,IF(B90=$B$20,1,0))</f>
        <v>2</v>
      </c>
      <c r="D90" s="137"/>
      <c r="E90" s="137"/>
      <c r="F90" s="119">
        <f t="shared" si="6"/>
        <v>2</v>
      </c>
      <c r="G90" s="116" t="s">
        <v>1044</v>
      </c>
      <c r="H90" s="138" t="s">
        <v>755</v>
      </c>
      <c r="I90" s="138" t="s">
        <v>755</v>
      </c>
      <c r="J90" s="121">
        <v>42489</v>
      </c>
      <c r="K90" s="121" t="s">
        <v>1014</v>
      </c>
      <c r="L90" s="141">
        <v>42501</v>
      </c>
      <c r="M90" s="121" t="s">
        <v>758</v>
      </c>
      <c r="N90" s="138" t="s">
        <v>755</v>
      </c>
      <c r="O90" s="138" t="s">
        <v>755</v>
      </c>
      <c r="P90" s="138" t="s">
        <v>759</v>
      </c>
      <c r="Q90" s="226" t="s">
        <v>755</v>
      </c>
      <c r="R90" s="124"/>
      <c r="S90" s="124" t="s">
        <v>994</v>
      </c>
      <c r="T90" s="124" t="s">
        <v>994</v>
      </c>
      <c r="U90" s="181" t="s">
        <v>895</v>
      </c>
      <c r="V90" s="137" t="s">
        <v>993</v>
      </c>
    </row>
    <row r="91" spans="1:22" ht="15">
      <c r="A91" s="125" t="s">
        <v>66</v>
      </c>
      <c r="B91" s="136" t="s">
        <v>657</v>
      </c>
      <c r="C91" s="117">
        <f t="shared" si="7"/>
        <v>0</v>
      </c>
      <c r="D91" s="137"/>
      <c r="E91" s="137"/>
      <c r="F91" s="119">
        <f t="shared" si="6"/>
        <v>0</v>
      </c>
      <c r="G91" s="116" t="s">
        <v>990</v>
      </c>
      <c r="H91" s="138" t="s">
        <v>755</v>
      </c>
      <c r="I91" s="138" t="s">
        <v>755</v>
      </c>
      <c r="J91" s="123" t="s">
        <v>1071</v>
      </c>
      <c r="K91" s="121">
        <v>42494</v>
      </c>
      <c r="L91" s="129">
        <v>42513</v>
      </c>
      <c r="M91" s="180" t="s">
        <v>1000</v>
      </c>
      <c r="N91" s="138" t="s">
        <v>755</v>
      </c>
      <c r="O91" s="138" t="s">
        <v>755</v>
      </c>
      <c r="P91" s="138" t="s">
        <v>759</v>
      </c>
      <c r="Q91" s="226" t="s">
        <v>768</v>
      </c>
      <c r="R91" s="124" t="s">
        <v>1066</v>
      </c>
      <c r="S91" s="124" t="s">
        <v>994</v>
      </c>
      <c r="T91" s="226" t="s">
        <v>1002</v>
      </c>
      <c r="U91" s="181" t="s">
        <v>896</v>
      </c>
      <c r="V91" s="137" t="s">
        <v>1002</v>
      </c>
    </row>
    <row r="92" spans="1:22" ht="15">
      <c r="A92" s="109" t="s">
        <v>67</v>
      </c>
      <c r="B92" s="130"/>
      <c r="C92" s="111"/>
      <c r="D92" s="111"/>
      <c r="E92" s="111"/>
      <c r="F92" s="131"/>
      <c r="G92" s="130"/>
      <c r="H92" s="110"/>
      <c r="I92" s="110"/>
      <c r="J92" s="133"/>
      <c r="K92" s="133"/>
      <c r="L92" s="132"/>
      <c r="M92" s="133"/>
      <c r="N92" s="110"/>
      <c r="O92" s="110"/>
      <c r="P92" s="110"/>
      <c r="Q92" s="110"/>
      <c r="R92" s="134"/>
      <c r="S92" s="134"/>
      <c r="T92" s="134"/>
      <c r="U92" s="217"/>
      <c r="V92" s="155"/>
    </row>
    <row r="93" spans="1:22" ht="15">
      <c r="A93" s="125" t="s">
        <v>68</v>
      </c>
      <c r="B93" s="116" t="s">
        <v>657</v>
      </c>
      <c r="C93" s="117">
        <f t="shared" si="7"/>
        <v>0</v>
      </c>
      <c r="D93" s="137"/>
      <c r="E93" s="137"/>
      <c r="F93" s="119">
        <f aca="true" t="shared" si="8" ref="F93:F104">C93*(1-D93)*(1-E93)</f>
        <v>0</v>
      </c>
      <c r="G93" s="116" t="s">
        <v>1077</v>
      </c>
      <c r="H93" s="136" t="s">
        <v>995</v>
      </c>
      <c r="I93" s="138"/>
      <c r="J93" s="123" t="s">
        <v>1071</v>
      </c>
      <c r="K93" s="121">
        <v>42522</v>
      </c>
      <c r="L93" s="139">
        <v>42532</v>
      </c>
      <c r="M93" s="121" t="s">
        <v>758</v>
      </c>
      <c r="N93" s="138" t="s">
        <v>755</v>
      </c>
      <c r="O93" s="138" t="s">
        <v>755</v>
      </c>
      <c r="P93" s="138" t="s">
        <v>759</v>
      </c>
      <c r="Q93" s="138" t="s">
        <v>755</v>
      </c>
      <c r="R93" s="147" t="s">
        <v>1045</v>
      </c>
      <c r="S93" s="226" t="s">
        <v>1002</v>
      </c>
      <c r="T93" s="124" t="s">
        <v>994</v>
      </c>
      <c r="U93" s="181" t="s">
        <v>867</v>
      </c>
      <c r="V93" s="181" t="s">
        <v>853</v>
      </c>
    </row>
    <row r="94" spans="1:22" ht="15">
      <c r="A94" s="143" t="s">
        <v>69</v>
      </c>
      <c r="B94" s="136" t="s">
        <v>659</v>
      </c>
      <c r="C94" s="117">
        <f t="shared" si="7"/>
        <v>2</v>
      </c>
      <c r="D94" s="137"/>
      <c r="E94" s="137"/>
      <c r="F94" s="119">
        <f t="shared" si="8"/>
        <v>2</v>
      </c>
      <c r="G94" s="136" t="s">
        <v>989</v>
      </c>
      <c r="H94" s="120" t="s">
        <v>755</v>
      </c>
      <c r="I94" s="120" t="s">
        <v>755</v>
      </c>
      <c r="J94" s="121">
        <v>42529</v>
      </c>
      <c r="K94" s="121">
        <v>42542</v>
      </c>
      <c r="L94" s="129">
        <v>42549</v>
      </c>
      <c r="M94" s="121" t="s">
        <v>758</v>
      </c>
      <c r="N94" s="138" t="s">
        <v>755</v>
      </c>
      <c r="O94" s="138" t="s">
        <v>755</v>
      </c>
      <c r="P94" s="138" t="s">
        <v>759</v>
      </c>
      <c r="Q94" s="120" t="s">
        <v>755</v>
      </c>
      <c r="R94" s="124"/>
      <c r="S94" s="197" t="s">
        <v>854</v>
      </c>
      <c r="T94" s="124" t="s">
        <v>994</v>
      </c>
      <c r="U94" s="181" t="s">
        <v>1046</v>
      </c>
      <c r="V94" s="181" t="s">
        <v>897</v>
      </c>
    </row>
    <row r="95" spans="1:22" ht="15">
      <c r="A95" s="143" t="s">
        <v>70</v>
      </c>
      <c r="B95" s="116" t="s">
        <v>657</v>
      </c>
      <c r="C95" s="117">
        <f t="shared" si="7"/>
        <v>0</v>
      </c>
      <c r="D95" s="118"/>
      <c r="E95" s="118"/>
      <c r="F95" s="119">
        <f t="shared" si="8"/>
        <v>0</v>
      </c>
      <c r="G95" s="136" t="s">
        <v>989</v>
      </c>
      <c r="H95" s="120" t="s">
        <v>755</v>
      </c>
      <c r="I95" s="120" t="s">
        <v>755</v>
      </c>
      <c r="J95" s="123">
        <v>42523</v>
      </c>
      <c r="K95" s="123">
        <v>42527</v>
      </c>
      <c r="L95" s="140">
        <v>42530</v>
      </c>
      <c r="M95" s="123" t="s">
        <v>758</v>
      </c>
      <c r="N95" s="120" t="s">
        <v>755</v>
      </c>
      <c r="O95" s="120" t="s">
        <v>755</v>
      </c>
      <c r="P95" s="120" t="s">
        <v>759</v>
      </c>
      <c r="Q95" s="120" t="s">
        <v>755</v>
      </c>
      <c r="R95" s="124"/>
      <c r="S95" s="214" t="s">
        <v>868</v>
      </c>
      <c r="T95" s="124" t="s">
        <v>994</v>
      </c>
      <c r="U95" s="214" t="s">
        <v>1047</v>
      </c>
      <c r="V95" s="137" t="s">
        <v>307</v>
      </c>
    </row>
    <row r="96" spans="1:22" ht="15">
      <c r="A96" s="125" t="s">
        <v>71</v>
      </c>
      <c r="B96" s="136" t="s">
        <v>657</v>
      </c>
      <c r="C96" s="117">
        <f t="shared" si="7"/>
        <v>0</v>
      </c>
      <c r="D96" s="137"/>
      <c r="E96" s="137"/>
      <c r="F96" s="119">
        <f t="shared" si="8"/>
        <v>0</v>
      </c>
      <c r="G96" s="136" t="s">
        <v>989</v>
      </c>
      <c r="H96" s="120" t="s">
        <v>951</v>
      </c>
      <c r="I96" s="120" t="s">
        <v>951</v>
      </c>
      <c r="J96" s="123" t="s">
        <v>1071</v>
      </c>
      <c r="K96" s="123" t="s">
        <v>1071</v>
      </c>
      <c r="L96" s="139">
        <v>42544</v>
      </c>
      <c r="M96" s="121"/>
      <c r="N96" s="138"/>
      <c r="O96" s="138"/>
      <c r="P96" s="138"/>
      <c r="Q96" s="120"/>
      <c r="R96" s="124" t="s">
        <v>1049</v>
      </c>
      <c r="S96" s="214" t="s">
        <v>1048</v>
      </c>
      <c r="T96" s="124" t="s">
        <v>994</v>
      </c>
      <c r="U96" s="226" t="s">
        <v>1002</v>
      </c>
      <c r="V96" s="137" t="s">
        <v>993</v>
      </c>
    </row>
    <row r="97" spans="1:22" ht="15">
      <c r="A97" s="125" t="s">
        <v>72</v>
      </c>
      <c r="B97" s="136" t="s">
        <v>659</v>
      </c>
      <c r="C97" s="117">
        <f t="shared" si="7"/>
        <v>2</v>
      </c>
      <c r="D97" s="137"/>
      <c r="E97" s="137"/>
      <c r="F97" s="119">
        <f t="shared" si="8"/>
        <v>2</v>
      </c>
      <c r="G97" s="136" t="s">
        <v>989</v>
      </c>
      <c r="H97" s="120" t="s">
        <v>755</v>
      </c>
      <c r="I97" s="120" t="s">
        <v>755</v>
      </c>
      <c r="J97" s="121">
        <v>42522</v>
      </c>
      <c r="K97" s="121" t="s">
        <v>951</v>
      </c>
      <c r="L97" s="141">
        <v>42530</v>
      </c>
      <c r="M97" s="121" t="s">
        <v>758</v>
      </c>
      <c r="N97" s="138" t="s">
        <v>755</v>
      </c>
      <c r="O97" s="138" t="s">
        <v>755</v>
      </c>
      <c r="P97" s="138" t="s">
        <v>759</v>
      </c>
      <c r="Q97" s="120" t="s">
        <v>755</v>
      </c>
      <c r="R97" s="124"/>
      <c r="S97" s="214" t="s">
        <v>1050</v>
      </c>
      <c r="T97" s="124" t="s">
        <v>994</v>
      </c>
      <c r="U97" s="181" t="s">
        <v>898</v>
      </c>
      <c r="V97" s="137" t="s">
        <v>993</v>
      </c>
    </row>
    <row r="98" spans="1:22" ht="15">
      <c r="A98" s="125" t="s">
        <v>73</v>
      </c>
      <c r="B98" s="136" t="s">
        <v>659</v>
      </c>
      <c r="C98" s="117">
        <f t="shared" si="7"/>
        <v>2</v>
      </c>
      <c r="D98" s="137"/>
      <c r="E98" s="137"/>
      <c r="F98" s="119">
        <f t="shared" si="8"/>
        <v>2</v>
      </c>
      <c r="G98" s="136" t="s">
        <v>989</v>
      </c>
      <c r="H98" s="120" t="s">
        <v>755</v>
      </c>
      <c r="I98" s="120" t="s">
        <v>755</v>
      </c>
      <c r="J98" s="121" t="s">
        <v>951</v>
      </c>
      <c r="K98" s="121">
        <v>42528</v>
      </c>
      <c r="L98" s="142">
        <v>42543</v>
      </c>
      <c r="M98" s="121" t="s">
        <v>758</v>
      </c>
      <c r="N98" s="138" t="s">
        <v>755</v>
      </c>
      <c r="O98" s="138" t="s">
        <v>755</v>
      </c>
      <c r="P98" s="138" t="s">
        <v>759</v>
      </c>
      <c r="Q98" s="120" t="s">
        <v>755</v>
      </c>
      <c r="R98" s="124"/>
      <c r="S98" s="124" t="s">
        <v>1069</v>
      </c>
      <c r="T98" s="124" t="s">
        <v>994</v>
      </c>
      <c r="U98" s="181" t="s">
        <v>899</v>
      </c>
      <c r="V98" s="137" t="s">
        <v>993</v>
      </c>
    </row>
    <row r="99" spans="1:22" ht="15">
      <c r="A99" s="143" t="s">
        <v>74</v>
      </c>
      <c r="B99" s="116" t="s">
        <v>659</v>
      </c>
      <c r="C99" s="117">
        <f t="shared" si="7"/>
        <v>2</v>
      </c>
      <c r="D99" s="137"/>
      <c r="E99" s="137"/>
      <c r="F99" s="119">
        <f t="shared" si="8"/>
        <v>2</v>
      </c>
      <c r="G99" s="136" t="s">
        <v>989</v>
      </c>
      <c r="H99" s="120" t="s">
        <v>755</v>
      </c>
      <c r="I99" s="120" t="s">
        <v>755</v>
      </c>
      <c r="J99" s="121" t="s">
        <v>951</v>
      </c>
      <c r="K99" s="121" t="s">
        <v>951</v>
      </c>
      <c r="L99" s="126">
        <v>42545</v>
      </c>
      <c r="M99" s="121" t="s">
        <v>758</v>
      </c>
      <c r="N99" s="138" t="s">
        <v>755</v>
      </c>
      <c r="O99" s="138" t="s">
        <v>755</v>
      </c>
      <c r="P99" s="138" t="s">
        <v>759</v>
      </c>
      <c r="Q99" s="120" t="s">
        <v>755</v>
      </c>
      <c r="R99" s="124"/>
      <c r="S99" s="214" t="s">
        <v>1051</v>
      </c>
      <c r="T99" s="124" t="s">
        <v>994</v>
      </c>
      <c r="U99" s="181" t="s">
        <v>1052</v>
      </c>
      <c r="V99" s="137" t="s">
        <v>993</v>
      </c>
    </row>
    <row r="100" spans="1:22" ht="15">
      <c r="A100" s="125" t="s">
        <v>75</v>
      </c>
      <c r="B100" s="136" t="s">
        <v>659</v>
      </c>
      <c r="C100" s="117">
        <f t="shared" si="7"/>
        <v>2</v>
      </c>
      <c r="D100" s="137"/>
      <c r="E100" s="137">
        <v>0.5</v>
      </c>
      <c r="F100" s="119">
        <f t="shared" si="8"/>
        <v>1</v>
      </c>
      <c r="G100" s="136" t="s">
        <v>989</v>
      </c>
      <c r="H100" s="120" t="s">
        <v>755</v>
      </c>
      <c r="I100" s="120" t="s">
        <v>755</v>
      </c>
      <c r="J100" s="121" t="s">
        <v>1072</v>
      </c>
      <c r="K100" s="121">
        <v>42528</v>
      </c>
      <c r="L100" s="142">
        <v>42530</v>
      </c>
      <c r="M100" s="121" t="s">
        <v>819</v>
      </c>
      <c r="N100" s="138" t="s">
        <v>755</v>
      </c>
      <c r="O100" s="138" t="s">
        <v>755</v>
      </c>
      <c r="P100" s="138" t="s">
        <v>759</v>
      </c>
      <c r="Q100" s="120" t="s">
        <v>755</v>
      </c>
      <c r="R100" s="124" t="s">
        <v>1327</v>
      </c>
      <c r="S100" s="214" t="s">
        <v>1053</v>
      </c>
      <c r="T100" s="124" t="s">
        <v>994</v>
      </c>
      <c r="U100" s="181" t="s">
        <v>1055</v>
      </c>
      <c r="V100" s="183" t="s">
        <v>1054</v>
      </c>
    </row>
    <row r="101" spans="1:22" ht="15">
      <c r="A101" s="143" t="s">
        <v>76</v>
      </c>
      <c r="B101" s="136" t="s">
        <v>660</v>
      </c>
      <c r="C101" s="117">
        <f t="shared" si="7"/>
        <v>1</v>
      </c>
      <c r="D101" s="137">
        <v>0.5</v>
      </c>
      <c r="E101" s="137"/>
      <c r="F101" s="119">
        <f t="shared" si="8"/>
        <v>0.5</v>
      </c>
      <c r="G101" s="136" t="s">
        <v>989</v>
      </c>
      <c r="H101" s="120" t="s">
        <v>755</v>
      </c>
      <c r="I101" s="120" t="s">
        <v>755</v>
      </c>
      <c r="J101" s="121" t="s">
        <v>951</v>
      </c>
      <c r="K101" s="123" t="s">
        <v>1071</v>
      </c>
      <c r="L101" s="142">
        <v>42536</v>
      </c>
      <c r="M101" s="121" t="s">
        <v>758</v>
      </c>
      <c r="N101" s="138" t="s">
        <v>755</v>
      </c>
      <c r="O101" s="138" t="s">
        <v>755</v>
      </c>
      <c r="P101" s="138" t="s">
        <v>759</v>
      </c>
      <c r="Q101" s="120" t="s">
        <v>768</v>
      </c>
      <c r="R101" s="124" t="s">
        <v>1226</v>
      </c>
      <c r="S101" s="124" t="s">
        <v>1070</v>
      </c>
      <c r="T101" s="124" t="s">
        <v>994</v>
      </c>
      <c r="U101" s="137" t="s">
        <v>1002</v>
      </c>
      <c r="V101" s="137" t="s">
        <v>993</v>
      </c>
    </row>
    <row r="102" spans="1:22" ht="15">
      <c r="A102" s="125" t="s">
        <v>77</v>
      </c>
      <c r="B102" s="136" t="s">
        <v>659</v>
      </c>
      <c r="C102" s="117">
        <f t="shared" si="7"/>
        <v>2</v>
      </c>
      <c r="D102" s="137">
        <v>0.5</v>
      </c>
      <c r="E102" s="137"/>
      <c r="F102" s="119">
        <f t="shared" si="8"/>
        <v>1</v>
      </c>
      <c r="G102" s="136" t="s">
        <v>989</v>
      </c>
      <c r="H102" s="138" t="s">
        <v>755</v>
      </c>
      <c r="I102" s="138" t="s">
        <v>755</v>
      </c>
      <c r="J102" s="121">
        <v>42510</v>
      </c>
      <c r="K102" s="123" t="s">
        <v>1071</v>
      </c>
      <c r="L102" s="141">
        <v>42528</v>
      </c>
      <c r="M102" s="121" t="s">
        <v>758</v>
      </c>
      <c r="N102" s="138" t="s">
        <v>755</v>
      </c>
      <c r="O102" s="138" t="s">
        <v>755</v>
      </c>
      <c r="P102" s="138" t="s">
        <v>759</v>
      </c>
      <c r="Q102" s="138" t="s">
        <v>755</v>
      </c>
      <c r="R102" s="124" t="s">
        <v>1226</v>
      </c>
      <c r="S102" s="214" t="s">
        <v>900</v>
      </c>
      <c r="T102" s="124" t="s">
        <v>994</v>
      </c>
      <c r="U102" s="137" t="s">
        <v>1002</v>
      </c>
      <c r="V102" s="137" t="s">
        <v>993</v>
      </c>
    </row>
    <row r="103" spans="1:22" ht="15">
      <c r="A103" s="143" t="s">
        <v>78</v>
      </c>
      <c r="B103" s="136" t="s">
        <v>657</v>
      </c>
      <c r="C103" s="117">
        <f t="shared" si="7"/>
        <v>0</v>
      </c>
      <c r="D103" s="137"/>
      <c r="E103" s="137"/>
      <c r="F103" s="119">
        <f t="shared" si="8"/>
        <v>0</v>
      </c>
      <c r="G103" s="136" t="s">
        <v>989</v>
      </c>
      <c r="H103" s="138" t="s">
        <v>755</v>
      </c>
      <c r="I103" s="138" t="s">
        <v>768</v>
      </c>
      <c r="J103" s="121">
        <v>42531</v>
      </c>
      <c r="K103" s="121">
        <v>42541</v>
      </c>
      <c r="L103" s="142">
        <v>42549</v>
      </c>
      <c r="M103" s="121" t="s">
        <v>758</v>
      </c>
      <c r="N103" s="138" t="s">
        <v>755</v>
      </c>
      <c r="O103" s="138" t="s">
        <v>755</v>
      </c>
      <c r="P103" s="136" t="s">
        <v>1058</v>
      </c>
      <c r="Q103" s="138" t="s">
        <v>755</v>
      </c>
      <c r="R103" s="124" t="s">
        <v>1057</v>
      </c>
      <c r="S103" s="124" t="s">
        <v>1056</v>
      </c>
      <c r="T103" s="124" t="s">
        <v>994</v>
      </c>
      <c r="U103" s="181" t="s">
        <v>957</v>
      </c>
      <c r="V103" s="181" t="s">
        <v>879</v>
      </c>
    </row>
    <row r="104" spans="1:22" ht="15">
      <c r="A104" s="125" t="s">
        <v>79</v>
      </c>
      <c r="B104" s="136" t="s">
        <v>657</v>
      </c>
      <c r="C104" s="117">
        <f t="shared" si="7"/>
        <v>0</v>
      </c>
      <c r="D104" s="137"/>
      <c r="E104" s="137"/>
      <c r="F104" s="119">
        <f t="shared" si="8"/>
        <v>0</v>
      </c>
      <c r="G104" s="138" t="s">
        <v>951</v>
      </c>
      <c r="H104" s="120"/>
      <c r="I104" s="120"/>
      <c r="J104" s="121" t="s">
        <v>1071</v>
      </c>
      <c r="K104" s="121" t="s">
        <v>1071</v>
      </c>
      <c r="L104" s="129" t="s">
        <v>951</v>
      </c>
      <c r="M104" s="121"/>
      <c r="N104" s="138"/>
      <c r="O104" s="138"/>
      <c r="P104" s="138"/>
      <c r="Q104" s="138"/>
      <c r="R104" s="124"/>
      <c r="S104" s="137" t="s">
        <v>1002</v>
      </c>
      <c r="T104" s="137" t="s">
        <v>1002</v>
      </c>
      <c r="U104" s="137" t="s">
        <v>1002</v>
      </c>
      <c r="V104" s="137" t="s">
        <v>1002</v>
      </c>
    </row>
    <row r="105" spans="1:22" ht="15">
      <c r="A105" s="109" t="s">
        <v>80</v>
      </c>
      <c r="B105" s="130"/>
      <c r="C105" s="111"/>
      <c r="D105" s="111"/>
      <c r="E105" s="111"/>
      <c r="F105" s="131"/>
      <c r="G105" s="130"/>
      <c r="H105" s="110"/>
      <c r="I105" s="110"/>
      <c r="J105" s="133"/>
      <c r="K105" s="133"/>
      <c r="L105" s="132"/>
      <c r="M105" s="133"/>
      <c r="N105" s="110"/>
      <c r="O105" s="110"/>
      <c r="P105" s="110"/>
      <c r="Q105" s="110"/>
      <c r="R105" s="134"/>
      <c r="S105" s="134"/>
      <c r="T105" s="134"/>
      <c r="U105" s="217"/>
      <c r="V105" s="155"/>
    </row>
    <row r="106" spans="1:22" ht="15">
      <c r="A106" s="143" t="s">
        <v>81</v>
      </c>
      <c r="B106" s="136" t="s">
        <v>659</v>
      </c>
      <c r="C106" s="117">
        <f t="shared" si="7"/>
        <v>2</v>
      </c>
      <c r="D106" s="137"/>
      <c r="E106" s="137"/>
      <c r="F106" s="119">
        <f aca="true" t="shared" si="9" ref="F106:F114">C106*(1-D106)*(1-E106)</f>
        <v>2</v>
      </c>
      <c r="G106" s="136" t="s">
        <v>989</v>
      </c>
      <c r="H106" s="138" t="s">
        <v>755</v>
      </c>
      <c r="I106" s="138" t="s">
        <v>755</v>
      </c>
      <c r="J106" s="121">
        <v>42521</v>
      </c>
      <c r="K106" s="121">
        <v>42522</v>
      </c>
      <c r="L106" s="140">
        <v>42528</v>
      </c>
      <c r="M106" s="121" t="s">
        <v>758</v>
      </c>
      <c r="N106" s="138" t="s">
        <v>755</v>
      </c>
      <c r="O106" s="138" t="s">
        <v>755</v>
      </c>
      <c r="P106" s="138" t="s">
        <v>759</v>
      </c>
      <c r="Q106" s="138" t="s">
        <v>755</v>
      </c>
      <c r="R106" s="124"/>
      <c r="S106" s="214" t="s">
        <v>855</v>
      </c>
      <c r="T106" s="124" t="s">
        <v>994</v>
      </c>
      <c r="U106" s="181" t="s">
        <v>901</v>
      </c>
      <c r="V106" s="137" t="s">
        <v>1002</v>
      </c>
    </row>
    <row r="107" spans="1:22" ht="15">
      <c r="A107" s="125" t="s">
        <v>82</v>
      </c>
      <c r="B107" s="136" t="s">
        <v>659</v>
      </c>
      <c r="C107" s="117">
        <f t="shared" si="7"/>
        <v>2</v>
      </c>
      <c r="D107" s="137">
        <v>0.5</v>
      </c>
      <c r="E107" s="137"/>
      <c r="F107" s="119">
        <f t="shared" si="9"/>
        <v>1</v>
      </c>
      <c r="G107" s="136" t="s">
        <v>989</v>
      </c>
      <c r="H107" s="138" t="s">
        <v>755</v>
      </c>
      <c r="I107" s="138" t="s">
        <v>755</v>
      </c>
      <c r="J107" s="121">
        <v>42487</v>
      </c>
      <c r="K107" s="123" t="s">
        <v>1071</v>
      </c>
      <c r="L107" s="139">
        <v>42507</v>
      </c>
      <c r="M107" s="121" t="s">
        <v>758</v>
      </c>
      <c r="N107" s="138" t="s">
        <v>755</v>
      </c>
      <c r="O107" s="138" t="s">
        <v>755</v>
      </c>
      <c r="P107" s="138" t="s">
        <v>759</v>
      </c>
      <c r="Q107" s="138" t="s">
        <v>755</v>
      </c>
      <c r="R107" s="124" t="s">
        <v>1226</v>
      </c>
      <c r="S107" s="214" t="s">
        <v>856</v>
      </c>
      <c r="T107" s="124" t="s">
        <v>994</v>
      </c>
      <c r="U107" s="137" t="s">
        <v>1002</v>
      </c>
      <c r="V107" s="137" t="s">
        <v>1002</v>
      </c>
    </row>
    <row r="108" spans="1:22" ht="15">
      <c r="A108" s="125" t="s">
        <v>83</v>
      </c>
      <c r="B108" s="136" t="s">
        <v>657</v>
      </c>
      <c r="C108" s="117">
        <f t="shared" si="7"/>
        <v>0</v>
      </c>
      <c r="D108" s="137"/>
      <c r="E108" s="137"/>
      <c r="F108" s="119">
        <f t="shared" si="9"/>
        <v>0</v>
      </c>
      <c r="G108" s="136" t="s">
        <v>1017</v>
      </c>
      <c r="H108" s="136" t="s">
        <v>995</v>
      </c>
      <c r="I108" s="138"/>
      <c r="J108" s="123" t="s">
        <v>1071</v>
      </c>
      <c r="K108" s="121">
        <v>42480</v>
      </c>
      <c r="L108" s="139">
        <v>42487</v>
      </c>
      <c r="M108" s="121" t="s">
        <v>758</v>
      </c>
      <c r="N108" s="138" t="s">
        <v>755</v>
      </c>
      <c r="O108" s="138" t="s">
        <v>755</v>
      </c>
      <c r="P108" s="138" t="s">
        <v>869</v>
      </c>
      <c r="Q108" s="138" t="s">
        <v>755</v>
      </c>
      <c r="R108" s="124" t="s">
        <v>1067</v>
      </c>
      <c r="S108" s="183" t="s">
        <v>994</v>
      </c>
      <c r="T108" s="226" t="s">
        <v>1002</v>
      </c>
      <c r="U108" s="186" t="s">
        <v>1059</v>
      </c>
      <c r="V108" s="137" t="s">
        <v>1002</v>
      </c>
    </row>
    <row r="109" spans="1:22" ht="15">
      <c r="A109" s="143" t="s">
        <v>84</v>
      </c>
      <c r="B109" s="136" t="s">
        <v>657</v>
      </c>
      <c r="C109" s="117">
        <f t="shared" si="7"/>
        <v>0</v>
      </c>
      <c r="D109" s="137"/>
      <c r="E109" s="137"/>
      <c r="F109" s="119">
        <f t="shared" si="9"/>
        <v>0</v>
      </c>
      <c r="G109" s="116" t="s">
        <v>757</v>
      </c>
      <c r="H109" s="136" t="s">
        <v>995</v>
      </c>
      <c r="I109" s="138"/>
      <c r="J109" s="121">
        <v>42503</v>
      </c>
      <c r="K109" s="121" t="s">
        <v>1014</v>
      </c>
      <c r="L109" s="140" t="s">
        <v>824</v>
      </c>
      <c r="M109" s="121" t="s">
        <v>758</v>
      </c>
      <c r="N109" s="138" t="s">
        <v>768</v>
      </c>
      <c r="O109" s="138" t="s">
        <v>768</v>
      </c>
      <c r="P109" s="138" t="s">
        <v>869</v>
      </c>
      <c r="Q109" s="138" t="s">
        <v>755</v>
      </c>
      <c r="R109" s="124" t="s">
        <v>1060</v>
      </c>
      <c r="S109" s="183" t="s">
        <v>994</v>
      </c>
      <c r="T109" s="124" t="s">
        <v>994</v>
      </c>
      <c r="U109" s="181" t="s">
        <v>857</v>
      </c>
      <c r="V109" s="137" t="s">
        <v>1002</v>
      </c>
    </row>
    <row r="110" spans="1:22" ht="15">
      <c r="A110" s="125" t="s">
        <v>85</v>
      </c>
      <c r="B110" s="136" t="s">
        <v>657</v>
      </c>
      <c r="C110" s="117">
        <f t="shared" si="7"/>
        <v>0</v>
      </c>
      <c r="D110" s="137">
        <v>0.5</v>
      </c>
      <c r="E110" s="137"/>
      <c r="F110" s="119">
        <f t="shared" si="9"/>
        <v>0</v>
      </c>
      <c r="G110" s="136" t="s">
        <v>989</v>
      </c>
      <c r="H110" s="136" t="s">
        <v>995</v>
      </c>
      <c r="I110" s="138"/>
      <c r="J110" s="121">
        <v>42535</v>
      </c>
      <c r="K110" s="123" t="s">
        <v>1071</v>
      </c>
      <c r="L110" s="123" t="s">
        <v>1061</v>
      </c>
      <c r="M110" s="121" t="s">
        <v>819</v>
      </c>
      <c r="N110" s="138" t="s">
        <v>755</v>
      </c>
      <c r="O110" s="138" t="s">
        <v>755</v>
      </c>
      <c r="P110" s="138" t="s">
        <v>869</v>
      </c>
      <c r="Q110" s="138" t="s">
        <v>755</v>
      </c>
      <c r="R110" s="124" t="s">
        <v>1331</v>
      </c>
      <c r="S110" s="214" t="s">
        <v>907</v>
      </c>
      <c r="T110" s="124" t="s">
        <v>994</v>
      </c>
      <c r="U110" s="137" t="s">
        <v>1002</v>
      </c>
      <c r="V110" s="137" t="s">
        <v>993</v>
      </c>
    </row>
    <row r="111" spans="1:22" ht="15">
      <c r="A111" s="125" t="s">
        <v>86</v>
      </c>
      <c r="B111" s="136" t="s">
        <v>657</v>
      </c>
      <c r="C111" s="117">
        <f t="shared" si="7"/>
        <v>0</v>
      </c>
      <c r="D111" s="137">
        <v>0.5</v>
      </c>
      <c r="E111" s="137"/>
      <c r="F111" s="119">
        <f t="shared" si="9"/>
        <v>0</v>
      </c>
      <c r="G111" s="136" t="s">
        <v>989</v>
      </c>
      <c r="H111" s="136" t="s">
        <v>995</v>
      </c>
      <c r="I111" s="138"/>
      <c r="J111" s="138" t="s">
        <v>951</v>
      </c>
      <c r="K111" s="123" t="s">
        <v>1071</v>
      </c>
      <c r="L111" s="231" t="s">
        <v>1062</v>
      </c>
      <c r="M111" s="121" t="s">
        <v>758</v>
      </c>
      <c r="N111" s="138" t="s">
        <v>755</v>
      </c>
      <c r="O111" s="138" t="s">
        <v>755</v>
      </c>
      <c r="P111" s="138" t="s">
        <v>869</v>
      </c>
      <c r="Q111" s="138" t="s">
        <v>755</v>
      </c>
      <c r="R111" s="124" t="s">
        <v>1024</v>
      </c>
      <c r="S111" s="214" t="s">
        <v>858</v>
      </c>
      <c r="T111" s="124" t="s">
        <v>994</v>
      </c>
      <c r="U111" s="137" t="s">
        <v>1002</v>
      </c>
      <c r="V111" s="137" t="s">
        <v>1002</v>
      </c>
    </row>
    <row r="112" spans="1:22" ht="15">
      <c r="A112" s="143" t="s">
        <v>87</v>
      </c>
      <c r="B112" s="136" t="s">
        <v>659</v>
      </c>
      <c r="C112" s="117">
        <f t="shared" si="7"/>
        <v>2</v>
      </c>
      <c r="D112" s="137"/>
      <c r="E112" s="137"/>
      <c r="F112" s="119">
        <f t="shared" si="9"/>
        <v>2</v>
      </c>
      <c r="G112" s="136" t="s">
        <v>989</v>
      </c>
      <c r="H112" s="138" t="s">
        <v>755</v>
      </c>
      <c r="I112" s="138" t="s">
        <v>755</v>
      </c>
      <c r="J112" s="121">
        <v>42510</v>
      </c>
      <c r="K112" s="121">
        <v>42510</v>
      </c>
      <c r="L112" s="129">
        <v>42517</v>
      </c>
      <c r="M112" s="121" t="s">
        <v>758</v>
      </c>
      <c r="N112" s="138" t="s">
        <v>755</v>
      </c>
      <c r="O112" s="138" t="s">
        <v>755</v>
      </c>
      <c r="P112" s="138" t="s">
        <v>759</v>
      </c>
      <c r="Q112" s="138" t="s">
        <v>755</v>
      </c>
      <c r="R112" s="124"/>
      <c r="S112" s="214" t="s">
        <v>904</v>
      </c>
      <c r="T112" s="124" t="s">
        <v>994</v>
      </c>
      <c r="U112" s="137" t="s">
        <v>1002</v>
      </c>
      <c r="V112" s="181" t="s">
        <v>1063</v>
      </c>
    </row>
    <row r="113" spans="1:22" ht="15">
      <c r="A113" s="125" t="s">
        <v>88</v>
      </c>
      <c r="B113" s="136" t="s">
        <v>659</v>
      </c>
      <c r="C113" s="117">
        <f t="shared" si="7"/>
        <v>2</v>
      </c>
      <c r="D113" s="137">
        <v>0.5</v>
      </c>
      <c r="E113" s="137"/>
      <c r="F113" s="119">
        <f t="shared" si="9"/>
        <v>1</v>
      </c>
      <c r="G113" s="136" t="s">
        <v>989</v>
      </c>
      <c r="H113" s="138" t="s">
        <v>755</v>
      </c>
      <c r="I113" s="138" t="s">
        <v>755</v>
      </c>
      <c r="J113" s="121">
        <v>42520</v>
      </c>
      <c r="K113" s="123" t="s">
        <v>1071</v>
      </c>
      <c r="L113" s="140">
        <v>42524</v>
      </c>
      <c r="M113" s="121" t="s">
        <v>758</v>
      </c>
      <c r="N113" s="138" t="s">
        <v>755</v>
      </c>
      <c r="O113" s="138" t="s">
        <v>755</v>
      </c>
      <c r="P113" s="138" t="s">
        <v>759</v>
      </c>
      <c r="Q113" s="138" t="s">
        <v>755</v>
      </c>
      <c r="R113" s="124" t="s">
        <v>1226</v>
      </c>
      <c r="S113" s="214" t="s">
        <v>859</v>
      </c>
      <c r="T113" s="124" t="s">
        <v>994</v>
      </c>
      <c r="U113" s="137" t="s">
        <v>1002</v>
      </c>
      <c r="V113" s="137" t="s">
        <v>993</v>
      </c>
    </row>
    <row r="114" spans="1:22" ht="15">
      <c r="A114" s="125" t="s">
        <v>89</v>
      </c>
      <c r="B114" s="136" t="s">
        <v>657</v>
      </c>
      <c r="C114" s="117">
        <f t="shared" si="7"/>
        <v>0</v>
      </c>
      <c r="D114" s="137"/>
      <c r="E114" s="137"/>
      <c r="F114" s="119">
        <f t="shared" si="9"/>
        <v>0</v>
      </c>
      <c r="G114" s="136" t="s">
        <v>989</v>
      </c>
      <c r="H114" s="138" t="s">
        <v>755</v>
      </c>
      <c r="I114" s="138" t="s">
        <v>951</v>
      </c>
      <c r="J114" s="123" t="s">
        <v>1071</v>
      </c>
      <c r="K114" s="121"/>
      <c r="L114" s="139">
        <v>42507</v>
      </c>
      <c r="M114" s="121" t="s">
        <v>819</v>
      </c>
      <c r="N114" s="138" t="s">
        <v>768</v>
      </c>
      <c r="O114" s="138" t="s">
        <v>768</v>
      </c>
      <c r="P114" s="138" t="s">
        <v>759</v>
      </c>
      <c r="Q114" s="138" t="s">
        <v>768</v>
      </c>
      <c r="R114" s="124"/>
      <c r="S114" s="137" t="s">
        <v>1002</v>
      </c>
      <c r="T114" s="124" t="s">
        <v>994</v>
      </c>
      <c r="U114" s="137" t="s">
        <v>1002</v>
      </c>
      <c r="V114" s="137" t="s">
        <v>993</v>
      </c>
    </row>
  </sheetData>
  <sheetProtection/>
  <autoFilter ref="A22:V114"/>
  <mergeCells count="25">
    <mergeCell ref="K18:K21"/>
    <mergeCell ref="P19:P21"/>
    <mergeCell ref="E19:E21"/>
    <mergeCell ref="F19:F21"/>
    <mergeCell ref="H18:I18"/>
    <mergeCell ref="H19:H21"/>
    <mergeCell ref="I19:I21"/>
    <mergeCell ref="J18:J21"/>
    <mergeCell ref="S18:V18"/>
    <mergeCell ref="S19:S21"/>
    <mergeCell ref="T19:T21"/>
    <mergeCell ref="V19:V21"/>
    <mergeCell ref="U19:U21"/>
    <mergeCell ref="N19:N21"/>
    <mergeCell ref="O19:O21"/>
    <mergeCell ref="A18:A21"/>
    <mergeCell ref="N18:Q18"/>
    <mergeCell ref="R18:R21"/>
    <mergeCell ref="G18:G21"/>
    <mergeCell ref="Q19:Q21"/>
    <mergeCell ref="L18:L21"/>
    <mergeCell ref="M18:M21"/>
    <mergeCell ref="C18:F18"/>
    <mergeCell ref="C19:C21"/>
    <mergeCell ref="D19:D21"/>
  </mergeCells>
  <dataValidations count="1">
    <dataValidation type="list" allowBlank="1" showInputMessage="1" showErrorMessage="1" sqref="B23:B114">
      <formula1>$B$19:$B$21</formula1>
    </dataValidation>
  </dataValidations>
  <hyperlinks>
    <hyperlink ref="U25" r:id="rId1" display="http://dtf.avo.ru/index.php?option=com_content&amp;view=article&amp;id=284:-15-2016-&amp;catid=55:2012-04-23-12-52-11&amp;Itemid=106"/>
    <hyperlink ref="U26" r:id="rId2" display="http://www.gfu.vrn.ru/news/05_16/?vw=1172"/>
    <hyperlink ref="U23" r:id="rId3" display="http://beldepfin.ru/%D0%BF%D1%80%D0%BE%D0%B2%D0%B5%D0%B4%D0%B5%D0%BD%D0%B8%D0%B5-%D0%BF%D1%83%D0%B1%D0%BB%D0%B8%D1%87%D0%BD%D1%8B%D1%85-%D1%81%D0%BB%D1%83%D1%88%D0%B0%D0%BD%D0%B8%D0%B9-%D0%BF%D0%BE-%D0%BF%D1%80%D0%BE-2/#more-5360"/>
    <hyperlink ref="U24" r:id="rId4" display="http://budget.bryanskoblfin.ru/Show/Content/1141"/>
    <hyperlink ref="S29" r:id="rId5" display="http://www.kosoblduma.ru/press/article/Publichnye_sluschaniia_po_ispolneniiu_biudjheta.html"/>
    <hyperlink ref="S30" r:id="rId6" display="http://oblduma.kursknet.ru/news/oth.php?1114"/>
    <hyperlink ref="U32" r:id="rId7" display="http://mf.mosreg.ru/multimedia/novosti/glavnie/02-06-2016-13-26-53-v-ministerstve-finansov-moskovskoy-oblasti-obyavle/"/>
    <hyperlink ref="U35" r:id="rId8" display="http://www.finsmol.ru/start"/>
    <hyperlink ref="S36" r:id="rId9" display="http://duma.tmbreg.ru/index.php?option=com_k2&amp;view=item&amp;id=3248:ob-ispolnenii-bjudzheta-tambovskoj-oblasti-za-2015-god&amp;Itemid=126"/>
    <hyperlink ref="U37" r:id="rId10" display="http://www.tverfin.ru/novosti/novosti/?ELEMENT_ID=22220"/>
    <hyperlink ref="U42" r:id="rId11" display="http://minfin.karelia.ru/naznachena-data-publichnyh-slushanij-po-godovomu-otchetu-ob-ispolnenii-bjudzheta-respubliki-karelija-za-2015-god/"/>
    <hyperlink ref="U43" r:id="rId12" display="http://minfin.rkomi.ru/page/5652/"/>
    <hyperlink ref="U46" r:id="rId13" display="http://www.minfin39.ru/pressroom/news/6152.php"/>
    <hyperlink ref="U81" r:id="rId14" display="http://finance.pnzreg.ru/news/2016/06/3/16031400"/>
    <hyperlink ref="U91" r:id="rId15" display="http://www.yamalfin.ru/index.php?option=com_content&amp;view=article&amp;id=1820:2016-05-25-12-20-54&amp;catid=108:2015-10-21-11-13-44&amp;Itemid=97"/>
    <hyperlink ref="U106" r:id="rId16" display="http://minfin.sakha.gov.ru/news/front/view/id/2643566"/>
    <hyperlink ref="U49" r:id="rId17" display="http://novkfo.ru/новости"/>
    <hyperlink ref="U76" r:id="rId18" display="http://gov.cap.ru/info.aspx?gov_id=22&amp;type=news&amp;id=3290063"/>
    <hyperlink ref="U57" r:id="rId19" display="http://www.minfinkubani.ru/budget_citizens/public/public_otchet.php"/>
    <hyperlink ref="U58" r:id="rId20" display="https://minfin.astrobl.ru/site-page/publichnye-obshchestvennye-slushaniya"/>
    <hyperlink ref="U50" r:id="rId21" display="http://finance.pskov.ru/press-centre/news/121"/>
    <hyperlink ref="U51" r:id="rId22" display="http://www.fincom.spb.ru/cf/press/smi/about/details.htm?id=2814@cfNews"/>
    <hyperlink ref="U52" r:id="rId23" display="http://dfei.adm-nao.ru/"/>
    <hyperlink ref="U54" r:id="rId24" display="http://www.minfin01-maykop.ru/Show/Category/36?ItemId=173&amp;headingId="/>
    <hyperlink ref="U72" r:id="rId25" display="http://mari-el.gov.ru/minfin/Pages/020620161047.aspx"/>
    <hyperlink ref="U97" r:id="rId26" display="http://fin22.ru/opinion/public/public_1836.html"/>
    <hyperlink ref="U98" r:id="rId27" display="http://минфин.забайкальскийкрай.рф/news/2016/06/07/37534.html"/>
    <hyperlink ref="V94" r:id="rId28" display="http://budget.govrb.ru/ebudget/Show/Content/108"/>
    <hyperlink ref="V76" r:id="rId29" display="http://budget.cap.ru/Menu/Page/176"/>
    <hyperlink ref="V47" r:id="rId30" display="http://budget.lenobl.ru/new/search/index.php?q=%D0%BF%D1%83%D0%B1%D0%BB%D0%B8%D1%87%D0%BD%D1%8B%D0%B5+%D1%81%D0%BB%D1%83%D1%88%D0%B0%D0%BD%D0%B8%D1%8F"/>
    <hyperlink ref="V93" r:id="rId31" display="http://www.open.minfin-altai.ru/open-budget/ispolnenie-respublikanskogo-byudzheta.html"/>
    <hyperlink ref="V48" r:id="rId32" display="http://b4u.gov-murman.ru/index.php#idMenu=228"/>
    <hyperlink ref="V69" r:id="rId33" display="http://openbudsk.ru/content/str/infpoob.php"/>
    <hyperlink ref="S106" r:id="rId34" display="http://iltumen.ru/content/il-tumen-priglashaet-na-publichnye-slushaniya-ob-utverzhdenii-otcheta-ob-ispolnenii-gosbyudz"/>
    <hyperlink ref="S112" r:id="rId35" display="http://www.dumasakhalin.ru/news/20160520-3"/>
    <hyperlink ref="S107" r:id="rId36" display="http://www.zaksobr.kamchatka.ru/obyav/ob_yavlenie/"/>
    <hyperlink ref="S94" r:id="rId37" display="http://www.hural-buryatia.ru/news/?record_id=2277"/>
    <hyperlink ref="S98" r:id="rId38" display="http://www.zaksobr-chita.ru/"/>
    <hyperlink ref="S86" r:id="rId39" display="http://oblduma.kurgan.ru/about/activity/people_hearing/20160616/"/>
    <hyperlink ref="S88" r:id="rId40" display="http://www.duma72.ru/ru/arena/new/news/609/40779/?sphrase_id=453024"/>
    <hyperlink ref="S67" r:id="rId41" display="http://parliament-osetia.ru/index.php/main/search/art/5263"/>
    <hyperlink ref="S76" r:id="rId42" display="http://gov.cap.ru/Calendar.aspx?gov_id=83&amp;id=386403"/>
    <hyperlink ref="S113" r:id="rId43" display="http://www.zs.eao.ru/index.php?option=com_k2&amp;view=item&amp;id=5165:uvajaemiye-jiteli-oblasti&amp;Itemid=81"/>
    <hyperlink ref="S89" r:id="rId44" display="http://zs74.ru/izveshchenie-o-provedenii-publichnyh-slushaniy"/>
    <hyperlink ref="S95" r:id="rId45" display="http://www.khural.org/press/news/273/"/>
    <hyperlink ref="S42" r:id="rId46" display="http://www.karelia-zs.ru/presssluzhba/novosti/anons_publichnyh_slushanij_v_zs_rk/"/>
    <hyperlink ref="S46" r:id="rId47" display="http://duma39.ru/info/24915/"/>
    <hyperlink ref="S48" r:id="rId48" display="http://www.duma-murman.ru/press/ads/?d=20-05-2016_14:04"/>
    <hyperlink ref="S52" r:id="rId49" display="http://www.sdnao.ru/news/news_detail.php?ELEMENT_ID=20385&amp;sphrase_id=394"/>
    <hyperlink ref="S58" r:id="rId50" display="http://astroblduma.ru/hm/kontent/SlushaniaBudget2015"/>
    <hyperlink ref="T44" r:id="rId51" display="http://dvinaland.ru/-jy0jwy2y"/>
    <hyperlink ref="T49" r:id="rId52" display="http://www.novreg.ru/press/news/press/78968/"/>
    <hyperlink ref="T47" r:id="rId53" display="http://lenobl.ru/"/>
    <hyperlink ref="T50" r:id="rId54" display="http://www.pskov.ru/novosti/02.06.16/68606"/>
    <hyperlink ref="U48" r:id="rId55" display="http://minfin.gov-murman.ru/news/anounces/171704/"/>
    <hyperlink ref="S51" r:id="rId56" display="http://www.assembly.spb.ru/article/955/74380/Publichnye-slushaniya-po-proektu-zakona-Sankt-Peterburga-Ob-ispolnenii-byudzheta-Sankt-Peterburga-za-2015-god"/>
    <hyperlink ref="T57" r:id="rId57" display="http://admkrai.krasnodar.ru/content/21/show/315865/"/>
    <hyperlink ref="S66" r:id="rId58" display="http://parlament09.ru/node/4545"/>
    <hyperlink ref="S73" r:id="rId59" display="http://www.gsrm.ru/public/index-pub.php"/>
    <hyperlink ref="S80" r:id="rId60" display="http://www.zaksob.ru/Pages.aspx?id=208&amp;m=68"/>
    <hyperlink ref="T79" r:id="rId61" display="http://government-nnov.ru/?id=182086"/>
    <hyperlink ref="S84" r:id="rId62" display="http://www.zsuo.ru/novosti/9195-zakonodatelnoe-sobranie-priglashaet-na-publichnye-slushaniya.html"/>
    <hyperlink ref="U93" r:id="rId63" display="http://www.minfin-altai.ru/about/info/news/2309/"/>
    <hyperlink ref="V103" r:id="rId64" display="http://budget.omsk.ifinmon.ru/index.php/napravleniya/ispolnenie-byudzheta/osnovnye-kharakteristiki-ispolneniya-byudzheta"/>
    <hyperlink ref="U109" r:id="rId65" display="https://minfin.khabkrai.ru/portal/Show/Content/1109"/>
    <hyperlink ref="S110" r:id="rId66" display="http://www.zsamur.ru/news/view/7463/8"/>
    <hyperlink ref="S111" r:id="rId67" display="http://www.magoblduma.ru/budget/publichearing/"/>
    <hyperlink ref="T25" r:id="rId68" display="http://dtf.avo.ru/index.php?option=com_content&amp;view=article&amp;id=284:-15-2016-&amp;catid=55:2012-04-23-12-52-11&amp;Itemid=106"/>
    <hyperlink ref="T23" r:id="rId69" display="http://www.belregion.ru/press/news/?ID=13434&amp;sphrase_id=43740"/>
    <hyperlink ref="S31" r:id="rId70" display="http://www.oblsovet.ru/news/12257/"/>
    <hyperlink ref="V32" r:id="rId71" display="http://budget.mosreg.ru/blog/2016/06/02/informaciya-o-provedenii-publichnyx-slushanij-po-proektu-zakona-moskovskoj-oblasti-ob-ispolnenii-byudzheta-moskovskoj-oblasti-za-2015-god/"/>
    <hyperlink ref="S60" r:id="rId72" display="http://zsro.ru/press_center/news/93/11645/?sphrase_id=9465"/>
    <hyperlink ref="V59" r:id="rId73" display="http://www.minfin34.ru/documents/"/>
    <hyperlink ref="S32" r:id="rId74" display="http://www.mosoblduma.ru/Zakoni/Bjudzhet_Moskovskoj_oblasti/Novosti/item/61501/"/>
    <hyperlink ref="S28" r:id="rId75" display="http://www.zskaluga.ru/news_legislature/7/npage/108"/>
    <hyperlink ref="U28" r:id="rId76" display="http://www.admoblkaluga.ru/main/work/finances/budget/reports.php"/>
    <hyperlink ref="T78" r:id="rId77" display="http://www.kirovreg.ru/econom/finance/publ3.php?sphrase_id=357225"/>
    <hyperlink ref="S96" r:id="rId78" display="http://www.vskhakasia.ru/press-centr/news/1975-v-verkhovnom-sovete-khakasii-sostoyatsya-publichnye-slushaniya-po-proektu-zakona-ob-ispolnenii-respublikanskogo-byudzheta-za-2015-god"/>
    <hyperlink ref="S99" r:id="rId79" display="http://www.sobranie.info/newsinfo.php?UID=52279"/>
    <hyperlink ref="U108" r:id="rId80" display="http://primorsky.ru/news/109650/?sphrase_id=3296766; "/>
    <hyperlink ref="S72" r:id="rId81" display="http://parlament.mari.ru/2016/06/016062016.html"/>
    <hyperlink ref="U34" r:id="rId82" display="http://minfin.ryazangov.ru/announcements/155850/"/>
    <hyperlink ref="T88" r:id="rId83" display="http://admtyumen.ru/_old/ogv_ru/news/subj/more.htm?id=11369249@egNews"/>
    <hyperlink ref="U56" r:id="rId84" display="http://minfin.rk.gov.ru/rus/index.htm/news/335009.htm"/>
    <hyperlink ref="S61" r:id="rId85" display="https://sevzakon.ru/view/pressa/allnews/14029/14630/"/>
    <hyperlink ref="V49" r:id="rId86" display="http://portal.novkfo.ru/Show/Content/2085"/>
  </hyperlinks>
  <printOptions/>
  <pageMargins left="0.7086614173228347" right="0.7086614173228347" top="0.7480314960629921" bottom="0.7480314960629921" header="0.31496062992125984" footer="0.31496062992125984"/>
  <pageSetup fitToHeight="0" fitToWidth="2" horizontalDpi="600" verticalDpi="600" orientation="landscape" paperSize="9" scale="57" r:id="rId87"/>
  <headerFooter>
    <oddFooter>&amp;C&amp;8&amp;A&amp;R&amp;8&amp;P</oddFooter>
  </headerFooter>
</worksheet>
</file>

<file path=xl/worksheets/sheet5.xml><?xml version="1.0" encoding="utf-8"?>
<worksheet xmlns="http://schemas.openxmlformats.org/spreadsheetml/2006/main" xmlns:r="http://schemas.openxmlformats.org/officeDocument/2006/relationships">
  <dimension ref="A1:P129"/>
  <sheetViews>
    <sheetView zoomScalePageLayoutView="0" workbookViewId="0" topLeftCell="A1">
      <pane xSplit="1" ySplit="23" topLeftCell="B24" activePane="bottomRight" state="frozen"/>
      <selection pane="topLeft" activeCell="A20" sqref="A20"/>
      <selection pane="topRight" activeCell="A20" sqref="A20"/>
      <selection pane="bottomLeft" activeCell="A26" sqref="A26"/>
      <selection pane="bottomRight" activeCell="M68" sqref="M68"/>
    </sheetView>
  </sheetViews>
  <sheetFormatPr defaultColWidth="9.140625" defaultRowHeight="15"/>
  <cols>
    <col min="1" max="1" width="34.7109375" style="10" customWidth="1"/>
    <col min="2" max="2" width="41.57421875" style="95" customWidth="1"/>
    <col min="3" max="5" width="6.7109375" style="95" customWidth="1"/>
    <col min="6" max="6" width="15.00390625" style="10" customWidth="1"/>
    <col min="7" max="9" width="12.7109375" style="95" customWidth="1"/>
    <col min="10" max="12" width="11.7109375" style="95" customWidth="1"/>
    <col min="13" max="13" width="18.00390625" style="97" customWidth="1"/>
    <col min="14" max="15" width="18.7109375" style="4" customWidth="1"/>
    <col min="16" max="16" width="18.7109375" style="12" customWidth="1"/>
    <col min="17" max="16384" width="9.140625" style="12" customWidth="1"/>
  </cols>
  <sheetData>
    <row r="1" spans="1:16" s="1" customFormat="1" ht="23.25" customHeight="1">
      <c r="A1" s="257" t="s">
        <v>643</v>
      </c>
      <c r="B1" s="257"/>
      <c r="C1" s="257"/>
      <c r="D1" s="257"/>
      <c r="E1" s="257"/>
      <c r="F1" s="257"/>
      <c r="G1" s="257"/>
      <c r="H1" s="257"/>
      <c r="I1" s="257"/>
      <c r="J1" s="257"/>
      <c r="K1" s="257"/>
      <c r="L1" s="257"/>
      <c r="M1" s="257"/>
      <c r="N1" s="257"/>
      <c r="O1" s="257"/>
      <c r="P1" s="258"/>
    </row>
    <row r="2" spans="1:16" s="1" customFormat="1" ht="19.5" customHeight="1">
      <c r="A2" s="264" t="s">
        <v>1325</v>
      </c>
      <c r="B2" s="265"/>
      <c r="C2" s="265"/>
      <c r="D2" s="265"/>
      <c r="E2" s="265"/>
      <c r="F2" s="265"/>
      <c r="G2" s="265"/>
      <c r="H2" s="265"/>
      <c r="I2" s="265"/>
      <c r="J2" s="265"/>
      <c r="K2" s="265"/>
      <c r="L2" s="265"/>
      <c r="M2" s="265"/>
      <c r="N2" s="265"/>
      <c r="O2" s="265"/>
      <c r="P2" s="265"/>
    </row>
    <row r="3" spans="1:16" s="1" customFormat="1" ht="15.75" customHeight="1" hidden="1">
      <c r="A3" s="259" t="s">
        <v>351</v>
      </c>
      <c r="B3" s="259"/>
      <c r="C3" s="259"/>
      <c r="D3" s="259"/>
      <c r="E3" s="259"/>
      <c r="F3" s="259"/>
      <c r="G3" s="259"/>
      <c r="H3" s="259"/>
      <c r="I3" s="259"/>
      <c r="J3" s="259"/>
      <c r="K3" s="259"/>
      <c r="L3" s="259"/>
      <c r="M3" s="259"/>
      <c r="N3" s="259"/>
      <c r="O3" s="259"/>
      <c r="P3" s="260"/>
    </row>
    <row r="4" spans="1:16" s="77" customFormat="1" ht="15.75" customHeight="1" hidden="1">
      <c r="A4" s="261" t="s">
        <v>293</v>
      </c>
      <c r="B4" s="262"/>
      <c r="C4" s="262"/>
      <c r="D4" s="262"/>
      <c r="E4" s="262"/>
      <c r="F4" s="262"/>
      <c r="G4" s="262"/>
      <c r="H4" s="262"/>
      <c r="I4" s="262"/>
      <c r="J4" s="262"/>
      <c r="K4" s="262"/>
      <c r="L4" s="262"/>
      <c r="M4" s="262"/>
      <c r="N4" s="262"/>
      <c r="O4" s="262"/>
      <c r="P4" s="263"/>
    </row>
    <row r="5" spans="1:16" s="77" customFormat="1" ht="15.75" customHeight="1" hidden="1">
      <c r="A5" s="261" t="s">
        <v>294</v>
      </c>
      <c r="B5" s="262"/>
      <c r="C5" s="262"/>
      <c r="D5" s="262"/>
      <c r="E5" s="262"/>
      <c r="F5" s="262"/>
      <c r="G5" s="262"/>
      <c r="H5" s="262"/>
      <c r="I5" s="262"/>
      <c r="J5" s="262"/>
      <c r="K5" s="262"/>
      <c r="L5" s="262"/>
      <c r="M5" s="262"/>
      <c r="N5" s="262"/>
      <c r="O5" s="262"/>
      <c r="P5" s="263"/>
    </row>
    <row r="6" spans="1:16" s="77" customFormat="1" ht="15.75" customHeight="1" hidden="1">
      <c r="A6" s="261" t="s">
        <v>733</v>
      </c>
      <c r="B6" s="262"/>
      <c r="C6" s="262"/>
      <c r="D6" s="262"/>
      <c r="E6" s="262"/>
      <c r="F6" s="262"/>
      <c r="G6" s="262"/>
      <c r="H6" s="262"/>
      <c r="I6" s="262"/>
      <c r="J6" s="262"/>
      <c r="K6" s="262"/>
      <c r="L6" s="262"/>
      <c r="M6" s="262"/>
      <c r="N6" s="262"/>
      <c r="O6" s="262"/>
      <c r="P6" s="263"/>
    </row>
    <row r="7" spans="1:16" s="77" customFormat="1" ht="15.75" customHeight="1" hidden="1">
      <c r="A7" s="261" t="s">
        <v>734</v>
      </c>
      <c r="B7" s="262"/>
      <c r="C7" s="262"/>
      <c r="D7" s="262"/>
      <c r="E7" s="262"/>
      <c r="F7" s="262"/>
      <c r="G7" s="262"/>
      <c r="H7" s="262"/>
      <c r="I7" s="262"/>
      <c r="J7" s="262"/>
      <c r="K7" s="262"/>
      <c r="L7" s="262"/>
      <c r="M7" s="262"/>
      <c r="N7" s="262"/>
      <c r="O7" s="262"/>
      <c r="P7" s="263"/>
    </row>
    <row r="8" spans="1:16" s="77" customFormat="1" ht="15.75" customHeight="1" hidden="1">
      <c r="A8" s="261" t="s">
        <v>735</v>
      </c>
      <c r="B8" s="262"/>
      <c r="C8" s="262"/>
      <c r="D8" s="262"/>
      <c r="E8" s="262"/>
      <c r="F8" s="262"/>
      <c r="G8" s="262"/>
      <c r="H8" s="262"/>
      <c r="I8" s="262"/>
      <c r="J8" s="262"/>
      <c r="K8" s="262"/>
      <c r="L8" s="262"/>
      <c r="M8" s="262"/>
      <c r="N8" s="262"/>
      <c r="O8" s="262"/>
      <c r="P8" s="263"/>
    </row>
    <row r="9" spans="1:16" s="77" customFormat="1" ht="15.75" customHeight="1" hidden="1">
      <c r="A9" s="261" t="s">
        <v>295</v>
      </c>
      <c r="B9" s="262"/>
      <c r="C9" s="262"/>
      <c r="D9" s="262"/>
      <c r="E9" s="262"/>
      <c r="F9" s="262"/>
      <c r="G9" s="262"/>
      <c r="H9" s="262"/>
      <c r="I9" s="262"/>
      <c r="J9" s="262"/>
      <c r="K9" s="262"/>
      <c r="L9" s="262"/>
      <c r="M9" s="262"/>
      <c r="N9" s="262"/>
      <c r="O9" s="262"/>
      <c r="P9" s="263"/>
    </row>
    <row r="10" spans="1:16" s="77" customFormat="1" ht="15.75" customHeight="1" hidden="1">
      <c r="A10" s="261" t="s">
        <v>736</v>
      </c>
      <c r="B10" s="262"/>
      <c r="C10" s="262"/>
      <c r="D10" s="262"/>
      <c r="E10" s="262"/>
      <c r="F10" s="262"/>
      <c r="G10" s="262"/>
      <c r="H10" s="262"/>
      <c r="I10" s="262"/>
      <c r="J10" s="262"/>
      <c r="K10" s="262"/>
      <c r="L10" s="262"/>
      <c r="M10" s="262"/>
      <c r="N10" s="262"/>
      <c r="O10" s="262"/>
      <c r="P10" s="263"/>
    </row>
    <row r="11" spans="1:16" s="77" customFormat="1" ht="15.75" customHeight="1" hidden="1">
      <c r="A11" s="261" t="s">
        <v>737</v>
      </c>
      <c r="B11" s="262"/>
      <c r="C11" s="262"/>
      <c r="D11" s="262"/>
      <c r="E11" s="262"/>
      <c r="F11" s="262"/>
      <c r="G11" s="262"/>
      <c r="H11" s="262"/>
      <c r="I11" s="262"/>
      <c r="J11" s="262"/>
      <c r="K11" s="262"/>
      <c r="L11" s="262"/>
      <c r="M11" s="262"/>
      <c r="N11" s="262"/>
      <c r="O11" s="262"/>
      <c r="P11" s="263"/>
    </row>
    <row r="12" spans="1:16" s="77" customFormat="1" ht="15.75" customHeight="1" hidden="1">
      <c r="A12" s="261" t="s">
        <v>738</v>
      </c>
      <c r="B12" s="262"/>
      <c r="C12" s="262"/>
      <c r="D12" s="262"/>
      <c r="E12" s="262"/>
      <c r="F12" s="262"/>
      <c r="G12" s="262"/>
      <c r="H12" s="262"/>
      <c r="I12" s="262"/>
      <c r="J12" s="262"/>
      <c r="K12" s="262"/>
      <c r="L12" s="262"/>
      <c r="M12" s="262"/>
      <c r="N12" s="262"/>
      <c r="O12" s="262"/>
      <c r="P12" s="263"/>
    </row>
    <row r="13" spans="1:16" s="77" customFormat="1" ht="15.75" customHeight="1" hidden="1">
      <c r="A13" s="261" t="s">
        <v>739</v>
      </c>
      <c r="B13" s="262"/>
      <c r="C13" s="262"/>
      <c r="D13" s="262"/>
      <c r="E13" s="262"/>
      <c r="F13" s="262"/>
      <c r="G13" s="262"/>
      <c r="H13" s="262"/>
      <c r="I13" s="262"/>
      <c r="J13" s="262"/>
      <c r="K13" s="262"/>
      <c r="L13" s="262"/>
      <c r="M13" s="262"/>
      <c r="N13" s="262"/>
      <c r="O13" s="262"/>
      <c r="P13" s="263"/>
    </row>
    <row r="14" spans="1:16" s="77" customFormat="1" ht="15.75" customHeight="1" hidden="1">
      <c r="A14" s="261" t="s">
        <v>740</v>
      </c>
      <c r="B14" s="262"/>
      <c r="C14" s="262"/>
      <c r="D14" s="262"/>
      <c r="E14" s="262"/>
      <c r="F14" s="262"/>
      <c r="G14" s="262"/>
      <c r="H14" s="262"/>
      <c r="I14" s="262"/>
      <c r="J14" s="262"/>
      <c r="K14" s="262"/>
      <c r="L14" s="262"/>
      <c r="M14" s="262"/>
      <c r="N14" s="262"/>
      <c r="O14" s="262"/>
      <c r="P14" s="263"/>
    </row>
    <row r="15" spans="1:16" s="77" customFormat="1" ht="15.75" customHeight="1" hidden="1">
      <c r="A15" s="261" t="s">
        <v>741</v>
      </c>
      <c r="B15" s="262"/>
      <c r="C15" s="262"/>
      <c r="D15" s="262"/>
      <c r="E15" s="262"/>
      <c r="F15" s="262"/>
      <c r="G15" s="262"/>
      <c r="H15" s="262"/>
      <c r="I15" s="262"/>
      <c r="J15" s="262"/>
      <c r="K15" s="262"/>
      <c r="L15" s="262"/>
      <c r="M15" s="262"/>
      <c r="N15" s="262"/>
      <c r="O15" s="262"/>
      <c r="P15" s="263"/>
    </row>
    <row r="16" spans="1:16" s="77" customFormat="1" ht="15.75" customHeight="1" hidden="1">
      <c r="A16" s="261" t="s">
        <v>296</v>
      </c>
      <c r="B16" s="262"/>
      <c r="C16" s="262"/>
      <c r="D16" s="262"/>
      <c r="E16" s="262"/>
      <c r="F16" s="262"/>
      <c r="G16" s="262"/>
      <c r="H16" s="262"/>
      <c r="I16" s="262"/>
      <c r="J16" s="262"/>
      <c r="K16" s="262"/>
      <c r="L16" s="262"/>
      <c r="M16" s="262"/>
      <c r="N16" s="262"/>
      <c r="O16" s="262"/>
      <c r="P16" s="263"/>
    </row>
    <row r="17" spans="1:16" s="77" customFormat="1" ht="15.75" customHeight="1" hidden="1">
      <c r="A17" s="261" t="s">
        <v>297</v>
      </c>
      <c r="B17" s="262"/>
      <c r="C17" s="262"/>
      <c r="D17" s="262"/>
      <c r="E17" s="262"/>
      <c r="F17" s="262"/>
      <c r="G17" s="262"/>
      <c r="H17" s="262"/>
      <c r="I17" s="262"/>
      <c r="J17" s="262"/>
      <c r="K17" s="262"/>
      <c r="L17" s="262"/>
      <c r="M17" s="262"/>
      <c r="N17" s="262"/>
      <c r="O17" s="262"/>
      <c r="P17" s="263"/>
    </row>
    <row r="18" spans="1:16" s="77" customFormat="1" ht="15.75" customHeight="1" hidden="1">
      <c r="A18" s="261" t="s">
        <v>312</v>
      </c>
      <c r="B18" s="262"/>
      <c r="C18" s="262"/>
      <c r="D18" s="262"/>
      <c r="E18" s="262"/>
      <c r="F18" s="262"/>
      <c r="G18" s="262"/>
      <c r="H18" s="262"/>
      <c r="I18" s="262"/>
      <c r="J18" s="262"/>
      <c r="K18" s="262"/>
      <c r="L18" s="262"/>
      <c r="M18" s="262"/>
      <c r="N18" s="262"/>
      <c r="O18" s="262"/>
      <c r="P18" s="263"/>
    </row>
    <row r="19" spans="1:16" ht="51.75" customHeight="1">
      <c r="A19" s="250" t="s">
        <v>94</v>
      </c>
      <c r="B19" s="225" t="s">
        <v>748</v>
      </c>
      <c r="C19" s="253" t="s">
        <v>644</v>
      </c>
      <c r="D19" s="266"/>
      <c r="E19" s="266"/>
      <c r="F19" s="252" t="s">
        <v>333</v>
      </c>
      <c r="G19" s="252"/>
      <c r="H19" s="252"/>
      <c r="I19" s="252"/>
      <c r="J19" s="252"/>
      <c r="K19" s="252"/>
      <c r="L19" s="252"/>
      <c r="M19" s="250" t="s">
        <v>979</v>
      </c>
      <c r="N19" s="250" t="s">
        <v>91</v>
      </c>
      <c r="O19" s="250"/>
      <c r="P19" s="252"/>
    </row>
    <row r="20" spans="1:16" ht="15.75" customHeight="1">
      <c r="A20" s="252"/>
      <c r="B20" s="42" t="s">
        <v>252</v>
      </c>
      <c r="C20" s="250" t="s">
        <v>96</v>
      </c>
      <c r="D20" s="250" t="s">
        <v>720</v>
      </c>
      <c r="E20" s="253" t="s">
        <v>95</v>
      </c>
      <c r="F20" s="250" t="s">
        <v>334</v>
      </c>
      <c r="G20" s="250" t="s">
        <v>335</v>
      </c>
      <c r="H20" s="250" t="s">
        <v>336</v>
      </c>
      <c r="I20" s="250" t="s">
        <v>977</v>
      </c>
      <c r="J20" s="250" t="s">
        <v>978</v>
      </c>
      <c r="K20" s="250" t="s">
        <v>1080</v>
      </c>
      <c r="L20" s="250" t="s">
        <v>337</v>
      </c>
      <c r="M20" s="252"/>
      <c r="N20" s="250" t="s">
        <v>341</v>
      </c>
      <c r="O20" s="250" t="s">
        <v>343</v>
      </c>
      <c r="P20" s="250" t="s">
        <v>342</v>
      </c>
    </row>
    <row r="21" spans="1:16" ht="15.75" customHeight="1">
      <c r="A21" s="252"/>
      <c r="B21" s="42" t="s">
        <v>696</v>
      </c>
      <c r="C21" s="252"/>
      <c r="D21" s="252"/>
      <c r="E21" s="252"/>
      <c r="F21" s="252"/>
      <c r="G21" s="252"/>
      <c r="H21" s="252"/>
      <c r="I21" s="252"/>
      <c r="J21" s="252"/>
      <c r="K21" s="252"/>
      <c r="L21" s="252"/>
      <c r="M21" s="252"/>
      <c r="N21" s="252"/>
      <c r="O21" s="252"/>
      <c r="P21" s="252"/>
    </row>
    <row r="22" spans="1:16" ht="15.75" customHeight="1">
      <c r="A22" s="252"/>
      <c r="B22" s="42" t="s">
        <v>347</v>
      </c>
      <c r="C22" s="252"/>
      <c r="D22" s="252"/>
      <c r="E22" s="252"/>
      <c r="F22" s="252"/>
      <c r="G22" s="252"/>
      <c r="H22" s="252"/>
      <c r="I22" s="252"/>
      <c r="J22" s="252"/>
      <c r="K22" s="252"/>
      <c r="L22" s="252"/>
      <c r="M22" s="252"/>
      <c r="N22" s="252"/>
      <c r="O22" s="252"/>
      <c r="P22" s="252"/>
    </row>
    <row r="23" spans="1:16" ht="15.75" customHeight="1">
      <c r="A23" s="252"/>
      <c r="B23" s="42" t="s">
        <v>339</v>
      </c>
      <c r="C23" s="252"/>
      <c r="D23" s="252"/>
      <c r="E23" s="252"/>
      <c r="F23" s="252"/>
      <c r="G23" s="252"/>
      <c r="H23" s="252"/>
      <c r="I23" s="252"/>
      <c r="J23" s="252"/>
      <c r="K23" s="252"/>
      <c r="L23" s="252"/>
      <c r="M23" s="252"/>
      <c r="N23" s="252"/>
      <c r="O23" s="252"/>
      <c r="P23" s="252"/>
    </row>
    <row r="24" spans="1:16" s="8" customFormat="1" ht="15.75" customHeight="1">
      <c r="A24" s="145" t="s">
        <v>0</v>
      </c>
      <c r="B24" s="55"/>
      <c r="C24" s="45"/>
      <c r="D24" s="45"/>
      <c r="E24" s="146"/>
      <c r="F24" s="45"/>
      <c r="G24" s="55"/>
      <c r="H24" s="55"/>
      <c r="I24" s="55"/>
      <c r="J24" s="55"/>
      <c r="K24" s="55"/>
      <c r="L24" s="55"/>
      <c r="M24" s="145"/>
      <c r="N24" s="134"/>
      <c r="O24" s="134"/>
      <c r="P24" s="134"/>
    </row>
    <row r="25" spans="1:16" s="6" customFormat="1" ht="15.75" customHeight="1">
      <c r="A25" s="151" t="s">
        <v>1</v>
      </c>
      <c r="B25" s="148" t="s">
        <v>347</v>
      </c>
      <c r="C25" s="148">
        <f aca="true" t="shared" si="0" ref="C25:C42">IF(B25=$B$20,2,IF(B25=$B$21,1,0))</f>
        <v>0</v>
      </c>
      <c r="D25" s="148"/>
      <c r="E25" s="149">
        <f aca="true" t="shared" si="1" ref="E25:E42">C25*(1-D25)</f>
        <v>0</v>
      </c>
      <c r="F25" s="150" t="s">
        <v>1078</v>
      </c>
      <c r="G25" s="148" t="s">
        <v>813</v>
      </c>
      <c r="H25" s="148" t="s">
        <v>813</v>
      </c>
      <c r="I25" s="148" t="s">
        <v>815</v>
      </c>
      <c r="J25" s="148" t="s">
        <v>755</v>
      </c>
      <c r="K25" s="148" t="s">
        <v>755</v>
      </c>
      <c r="L25" s="148">
        <v>182</v>
      </c>
      <c r="M25" s="147" t="s">
        <v>1088</v>
      </c>
      <c r="N25" s="191" t="s">
        <v>114</v>
      </c>
      <c r="O25" s="191"/>
      <c r="P25" s="191"/>
    </row>
    <row r="26" spans="1:16" ht="15.75" customHeight="1">
      <c r="A26" s="151" t="s">
        <v>2</v>
      </c>
      <c r="B26" s="148" t="s">
        <v>339</v>
      </c>
      <c r="C26" s="148">
        <f t="shared" si="0"/>
        <v>0</v>
      </c>
      <c r="D26" s="148"/>
      <c r="E26" s="149">
        <f t="shared" si="1"/>
        <v>0</v>
      </c>
      <c r="F26" s="150"/>
      <c r="G26" s="148"/>
      <c r="H26" s="148"/>
      <c r="I26" s="148"/>
      <c r="J26" s="148"/>
      <c r="K26" s="148"/>
      <c r="L26" s="148"/>
      <c r="M26" s="147"/>
      <c r="N26" s="192" t="s">
        <v>253</v>
      </c>
      <c r="O26" s="192"/>
      <c r="P26" s="192"/>
    </row>
    <row r="27" spans="1:16" ht="15.75" customHeight="1">
      <c r="A27" s="151" t="s">
        <v>3</v>
      </c>
      <c r="B27" s="148" t="s">
        <v>339</v>
      </c>
      <c r="C27" s="148">
        <f t="shared" si="0"/>
        <v>0</v>
      </c>
      <c r="D27" s="148"/>
      <c r="E27" s="149">
        <f t="shared" si="1"/>
        <v>0</v>
      </c>
      <c r="F27" s="150"/>
      <c r="G27" s="148"/>
      <c r="H27" s="148"/>
      <c r="I27" s="148"/>
      <c r="J27" s="148"/>
      <c r="K27" s="148"/>
      <c r="L27" s="148"/>
      <c r="M27" s="147"/>
      <c r="N27" s="192" t="s">
        <v>254</v>
      </c>
      <c r="O27" s="192"/>
      <c r="P27" s="192"/>
    </row>
    <row r="28" spans="1:16" s="6" customFormat="1" ht="15.75" customHeight="1">
      <c r="A28" s="151" t="s">
        <v>4</v>
      </c>
      <c r="B28" s="148" t="s">
        <v>347</v>
      </c>
      <c r="C28" s="148">
        <f t="shared" si="0"/>
        <v>0</v>
      </c>
      <c r="D28" s="148"/>
      <c r="E28" s="149">
        <f t="shared" si="1"/>
        <v>0</v>
      </c>
      <c r="F28" s="150" t="s">
        <v>816</v>
      </c>
      <c r="G28" s="148" t="s">
        <v>813</v>
      </c>
      <c r="H28" s="148" t="s">
        <v>813</v>
      </c>
      <c r="I28" s="148" t="s">
        <v>815</v>
      </c>
      <c r="J28" s="148" t="s">
        <v>768</v>
      </c>
      <c r="K28" s="148" t="s">
        <v>768</v>
      </c>
      <c r="L28" s="148" t="s">
        <v>814</v>
      </c>
      <c r="M28" s="147" t="s">
        <v>1086</v>
      </c>
      <c r="N28" s="192" t="s">
        <v>346</v>
      </c>
      <c r="O28" s="192"/>
      <c r="P28" s="192"/>
    </row>
    <row r="29" spans="1:16" s="7" customFormat="1" ht="15.75" customHeight="1">
      <c r="A29" s="151" t="s">
        <v>5</v>
      </c>
      <c r="B29" s="148" t="s">
        <v>339</v>
      </c>
      <c r="C29" s="148">
        <f t="shared" si="0"/>
        <v>0</v>
      </c>
      <c r="D29" s="148"/>
      <c r="E29" s="149">
        <f t="shared" si="1"/>
        <v>0</v>
      </c>
      <c r="F29" s="150"/>
      <c r="G29" s="148"/>
      <c r="H29" s="148"/>
      <c r="I29" s="148"/>
      <c r="J29" s="148"/>
      <c r="K29" s="148"/>
      <c r="L29" s="148"/>
      <c r="M29" s="147"/>
      <c r="N29" s="192" t="s">
        <v>348</v>
      </c>
      <c r="O29" s="192"/>
      <c r="P29" s="192"/>
    </row>
    <row r="30" spans="1:16" ht="15.75" customHeight="1">
      <c r="A30" s="151" t="s">
        <v>6</v>
      </c>
      <c r="B30" s="148" t="s">
        <v>339</v>
      </c>
      <c r="C30" s="148">
        <f t="shared" si="0"/>
        <v>0</v>
      </c>
      <c r="D30" s="148"/>
      <c r="E30" s="149">
        <f t="shared" si="1"/>
        <v>0</v>
      </c>
      <c r="F30" s="150"/>
      <c r="G30" s="148"/>
      <c r="H30" s="148"/>
      <c r="I30" s="148"/>
      <c r="J30" s="148"/>
      <c r="K30" s="148"/>
      <c r="L30" s="148"/>
      <c r="M30" s="147"/>
      <c r="N30" s="192" t="s">
        <v>255</v>
      </c>
      <c r="O30" s="192"/>
      <c r="P30" s="192"/>
    </row>
    <row r="31" spans="1:16" s="6" customFormat="1" ht="15.75" customHeight="1">
      <c r="A31" s="151" t="s">
        <v>7</v>
      </c>
      <c r="B31" s="148" t="s">
        <v>696</v>
      </c>
      <c r="C31" s="148">
        <f t="shared" si="0"/>
        <v>1</v>
      </c>
      <c r="D31" s="148"/>
      <c r="E31" s="149">
        <f t="shared" si="1"/>
        <v>1</v>
      </c>
      <c r="F31" s="150" t="s">
        <v>817</v>
      </c>
      <c r="G31" s="140">
        <v>42522</v>
      </c>
      <c r="H31" s="140">
        <v>42551</v>
      </c>
      <c r="I31" s="148" t="s">
        <v>912</v>
      </c>
      <c r="J31" s="148" t="s">
        <v>755</v>
      </c>
      <c r="K31" s="148" t="s">
        <v>951</v>
      </c>
      <c r="L31" s="148">
        <v>167</v>
      </c>
      <c r="M31" s="147" t="s">
        <v>1306</v>
      </c>
      <c r="N31" s="192" t="s">
        <v>128</v>
      </c>
      <c r="O31" s="188" t="s">
        <v>389</v>
      </c>
      <c r="P31" s="192"/>
    </row>
    <row r="32" spans="1:16" s="7" customFormat="1" ht="15.75" customHeight="1">
      <c r="A32" s="151" t="s">
        <v>8</v>
      </c>
      <c r="B32" s="148" t="s">
        <v>252</v>
      </c>
      <c r="C32" s="148">
        <f t="shared" si="0"/>
        <v>2</v>
      </c>
      <c r="D32" s="148"/>
      <c r="E32" s="149">
        <f t="shared" si="1"/>
        <v>2</v>
      </c>
      <c r="F32" s="150" t="s">
        <v>1081</v>
      </c>
      <c r="G32" s="140" t="s">
        <v>813</v>
      </c>
      <c r="H32" s="140">
        <v>42531</v>
      </c>
      <c r="I32" s="148" t="s">
        <v>912</v>
      </c>
      <c r="J32" s="148" t="s">
        <v>755</v>
      </c>
      <c r="K32" s="148" t="s">
        <v>755</v>
      </c>
      <c r="L32" s="148">
        <v>436</v>
      </c>
      <c r="M32" s="147" t="s">
        <v>1087</v>
      </c>
      <c r="N32" s="188" t="s">
        <v>1079</v>
      </c>
      <c r="O32" s="192"/>
      <c r="P32" s="192" t="s">
        <v>481</v>
      </c>
    </row>
    <row r="33" spans="1:16" s="7" customFormat="1" ht="15.75" customHeight="1">
      <c r="A33" s="151" t="s">
        <v>9</v>
      </c>
      <c r="B33" s="148" t="s">
        <v>339</v>
      </c>
      <c r="C33" s="148">
        <f t="shared" si="0"/>
        <v>0</v>
      </c>
      <c r="D33" s="148"/>
      <c r="E33" s="149">
        <f t="shared" si="1"/>
        <v>0</v>
      </c>
      <c r="F33" s="150"/>
      <c r="G33" s="148"/>
      <c r="H33" s="148"/>
      <c r="I33" s="148"/>
      <c r="J33" s="148"/>
      <c r="K33" s="148"/>
      <c r="L33" s="148"/>
      <c r="M33" s="147"/>
      <c r="N33" s="192" t="s">
        <v>344</v>
      </c>
      <c r="O33" s="192"/>
      <c r="P33" s="192" t="s">
        <v>221</v>
      </c>
    </row>
    <row r="34" spans="1:16" ht="15.75" customHeight="1">
      <c r="A34" s="151" t="s">
        <v>10</v>
      </c>
      <c r="B34" s="148" t="s">
        <v>252</v>
      </c>
      <c r="C34" s="148">
        <f t="shared" si="0"/>
        <v>2</v>
      </c>
      <c r="D34" s="148"/>
      <c r="E34" s="149">
        <f t="shared" si="1"/>
        <v>2</v>
      </c>
      <c r="F34" s="152" t="s">
        <v>818</v>
      </c>
      <c r="G34" s="123">
        <v>42467</v>
      </c>
      <c r="H34" s="123">
        <v>42551</v>
      </c>
      <c r="I34" s="226" t="s">
        <v>912</v>
      </c>
      <c r="J34" s="226" t="s">
        <v>755</v>
      </c>
      <c r="K34" s="226" t="s">
        <v>755</v>
      </c>
      <c r="L34" s="226">
        <v>450</v>
      </c>
      <c r="M34" s="124"/>
      <c r="N34" s="189"/>
      <c r="O34" s="192" t="s">
        <v>340</v>
      </c>
      <c r="P34" s="192"/>
    </row>
    <row r="35" spans="1:16" s="6" customFormat="1" ht="15.75" customHeight="1">
      <c r="A35" s="151" t="s">
        <v>11</v>
      </c>
      <c r="B35" s="148" t="s">
        <v>339</v>
      </c>
      <c r="C35" s="148">
        <f t="shared" si="0"/>
        <v>0</v>
      </c>
      <c r="D35" s="148"/>
      <c r="E35" s="149">
        <f t="shared" si="1"/>
        <v>0</v>
      </c>
      <c r="F35" s="218"/>
      <c r="G35" s="148"/>
      <c r="H35" s="148"/>
      <c r="I35" s="148"/>
      <c r="J35" s="148"/>
      <c r="K35" s="148"/>
      <c r="L35" s="148"/>
      <c r="M35" s="147"/>
      <c r="N35" s="192" t="s">
        <v>1082</v>
      </c>
      <c r="O35" s="192"/>
      <c r="P35" s="192"/>
    </row>
    <row r="36" spans="1:16" s="6" customFormat="1" ht="15.75" customHeight="1">
      <c r="A36" s="151" t="s">
        <v>12</v>
      </c>
      <c r="B36" s="148" t="s">
        <v>339</v>
      </c>
      <c r="C36" s="148">
        <f t="shared" si="0"/>
        <v>0</v>
      </c>
      <c r="D36" s="148"/>
      <c r="E36" s="149">
        <f t="shared" si="1"/>
        <v>0</v>
      </c>
      <c r="F36" s="150"/>
      <c r="G36" s="148"/>
      <c r="H36" s="148"/>
      <c r="I36" s="148"/>
      <c r="J36" s="148"/>
      <c r="K36" s="148"/>
      <c r="L36" s="148"/>
      <c r="M36" s="147"/>
      <c r="N36" s="192" t="s">
        <v>1083</v>
      </c>
      <c r="O36" s="192"/>
      <c r="P36" s="192"/>
    </row>
    <row r="37" spans="1:16" s="6" customFormat="1" ht="15.75" customHeight="1">
      <c r="A37" s="151" t="s">
        <v>13</v>
      </c>
      <c r="B37" s="148" t="s">
        <v>347</v>
      </c>
      <c r="C37" s="148">
        <f t="shared" si="0"/>
        <v>0</v>
      </c>
      <c r="D37" s="148"/>
      <c r="E37" s="149">
        <f t="shared" si="1"/>
        <v>0</v>
      </c>
      <c r="F37" s="150" t="s">
        <v>913</v>
      </c>
      <c r="G37" s="148" t="s">
        <v>813</v>
      </c>
      <c r="H37" s="148" t="s">
        <v>813</v>
      </c>
      <c r="I37" s="148" t="s">
        <v>815</v>
      </c>
      <c r="J37" s="148" t="s">
        <v>755</v>
      </c>
      <c r="K37" s="148" t="s">
        <v>755</v>
      </c>
      <c r="L37" s="148">
        <v>151</v>
      </c>
      <c r="M37" s="147" t="s">
        <v>1128</v>
      </c>
      <c r="N37" s="192" t="s">
        <v>349</v>
      </c>
      <c r="O37" s="192"/>
      <c r="P37" s="192"/>
    </row>
    <row r="38" spans="1:16" s="7" customFormat="1" ht="15.75" customHeight="1">
      <c r="A38" s="151" t="s">
        <v>14</v>
      </c>
      <c r="B38" s="148" t="s">
        <v>347</v>
      </c>
      <c r="C38" s="148">
        <f t="shared" si="0"/>
        <v>0</v>
      </c>
      <c r="D38" s="148"/>
      <c r="E38" s="149">
        <f t="shared" si="1"/>
        <v>0</v>
      </c>
      <c r="F38" s="150" t="s">
        <v>1084</v>
      </c>
      <c r="G38" s="140">
        <v>42505</v>
      </c>
      <c r="H38" s="140" t="s">
        <v>813</v>
      </c>
      <c r="I38" s="148" t="s">
        <v>815</v>
      </c>
      <c r="J38" s="148" t="s">
        <v>755</v>
      </c>
      <c r="K38" s="148" t="s">
        <v>755</v>
      </c>
      <c r="L38" s="148">
        <v>422</v>
      </c>
      <c r="M38" s="147" t="s">
        <v>1089</v>
      </c>
      <c r="N38" s="192" t="s">
        <v>256</v>
      </c>
      <c r="O38" s="192"/>
      <c r="P38" s="192"/>
    </row>
    <row r="39" spans="1:16" s="7" customFormat="1" ht="15.75" customHeight="1">
      <c r="A39" s="151" t="s">
        <v>15</v>
      </c>
      <c r="B39" s="148" t="s">
        <v>347</v>
      </c>
      <c r="C39" s="148">
        <f t="shared" si="0"/>
        <v>0</v>
      </c>
      <c r="D39" s="148"/>
      <c r="E39" s="149">
        <f t="shared" si="1"/>
        <v>0</v>
      </c>
      <c r="F39" s="152" t="s">
        <v>1091</v>
      </c>
      <c r="G39" s="123">
        <v>42475</v>
      </c>
      <c r="H39" s="123">
        <v>42551</v>
      </c>
      <c r="I39" s="226" t="s">
        <v>912</v>
      </c>
      <c r="J39" s="226" t="s">
        <v>755</v>
      </c>
      <c r="K39" s="226" t="s">
        <v>755</v>
      </c>
      <c r="L39" s="226">
        <v>27</v>
      </c>
      <c r="M39" s="124" t="s">
        <v>1090</v>
      </c>
      <c r="N39" s="192" t="s">
        <v>963</v>
      </c>
      <c r="O39" s="192" t="s">
        <v>350</v>
      </c>
      <c r="P39" s="192"/>
    </row>
    <row r="40" spans="1:16" s="6" customFormat="1" ht="15.75" customHeight="1">
      <c r="A40" s="151" t="s">
        <v>16</v>
      </c>
      <c r="B40" s="148" t="s">
        <v>252</v>
      </c>
      <c r="C40" s="148">
        <f t="shared" si="0"/>
        <v>2</v>
      </c>
      <c r="D40" s="148"/>
      <c r="E40" s="149">
        <f t="shared" si="1"/>
        <v>2</v>
      </c>
      <c r="F40" s="150" t="s">
        <v>1092</v>
      </c>
      <c r="G40" s="140">
        <v>42517</v>
      </c>
      <c r="H40" s="140">
        <v>42551</v>
      </c>
      <c r="I40" s="148" t="s">
        <v>912</v>
      </c>
      <c r="J40" s="148" t="s">
        <v>755</v>
      </c>
      <c r="K40" s="148" t="s">
        <v>755</v>
      </c>
      <c r="L40" s="148">
        <v>475</v>
      </c>
      <c r="M40" s="147"/>
      <c r="N40" s="190"/>
      <c r="O40" s="192" t="s">
        <v>257</v>
      </c>
      <c r="P40" s="192"/>
    </row>
    <row r="41" spans="1:16" ht="15.75" customHeight="1">
      <c r="A41" s="151" t="s">
        <v>17</v>
      </c>
      <c r="B41" s="148" t="s">
        <v>339</v>
      </c>
      <c r="C41" s="148">
        <f t="shared" si="0"/>
        <v>0</v>
      </c>
      <c r="D41" s="148"/>
      <c r="E41" s="149">
        <f t="shared" si="1"/>
        <v>0</v>
      </c>
      <c r="F41" s="150"/>
      <c r="G41" s="148"/>
      <c r="H41" s="148"/>
      <c r="I41" s="148"/>
      <c r="J41" s="148"/>
      <c r="K41" s="148"/>
      <c r="L41" s="148"/>
      <c r="M41" s="147"/>
      <c r="N41" s="192" t="s">
        <v>200</v>
      </c>
      <c r="O41" s="192"/>
      <c r="P41" s="192"/>
    </row>
    <row r="42" spans="1:16" ht="15.75" customHeight="1">
      <c r="A42" s="151" t="s">
        <v>18</v>
      </c>
      <c r="B42" s="148" t="s">
        <v>252</v>
      </c>
      <c r="C42" s="148">
        <f t="shared" si="0"/>
        <v>2</v>
      </c>
      <c r="D42" s="148"/>
      <c r="E42" s="149">
        <f t="shared" si="1"/>
        <v>2</v>
      </c>
      <c r="F42" s="150" t="s">
        <v>914</v>
      </c>
      <c r="G42" s="140">
        <v>42542</v>
      </c>
      <c r="H42" s="140">
        <v>42551</v>
      </c>
      <c r="I42" s="140" t="s">
        <v>912</v>
      </c>
      <c r="J42" s="148" t="s">
        <v>755</v>
      </c>
      <c r="K42" s="148" t="s">
        <v>755</v>
      </c>
      <c r="L42" s="148">
        <v>460</v>
      </c>
      <c r="M42" s="147"/>
      <c r="N42" s="192"/>
      <c r="O42" s="192" t="s">
        <v>345</v>
      </c>
      <c r="P42" s="192"/>
    </row>
    <row r="43" spans="1:16" s="8" customFormat="1" ht="15.75" customHeight="1">
      <c r="A43" s="145" t="s">
        <v>19</v>
      </c>
      <c r="B43" s="155"/>
      <c r="C43" s="153"/>
      <c r="D43" s="153"/>
      <c r="E43" s="131"/>
      <c r="F43" s="154"/>
      <c r="G43" s="155"/>
      <c r="H43" s="155"/>
      <c r="I43" s="155"/>
      <c r="J43" s="155"/>
      <c r="K43" s="155"/>
      <c r="L43" s="155"/>
      <c r="M43" s="144"/>
      <c r="N43" s="130"/>
      <c r="O43" s="130"/>
      <c r="P43" s="130"/>
    </row>
    <row r="44" spans="1:16" s="6" customFormat="1" ht="15.75" customHeight="1">
      <c r="A44" s="151" t="s">
        <v>20</v>
      </c>
      <c r="B44" s="148" t="s">
        <v>347</v>
      </c>
      <c r="C44" s="148">
        <f aca="true" t="shared" si="2" ref="C44:C54">IF(B44=$B$20,2,IF(B44=$B$21,1,0))</f>
        <v>0</v>
      </c>
      <c r="D44" s="148"/>
      <c r="E44" s="149">
        <f aca="true" t="shared" si="3" ref="E44:E54">C44*(1-D44)</f>
        <v>0</v>
      </c>
      <c r="F44" s="152" t="s">
        <v>915</v>
      </c>
      <c r="G44" s="123">
        <v>42461</v>
      </c>
      <c r="H44" s="123">
        <v>42552</v>
      </c>
      <c r="I44" s="226" t="s">
        <v>912</v>
      </c>
      <c r="J44" s="226" t="s">
        <v>755</v>
      </c>
      <c r="K44" s="226" t="s">
        <v>755</v>
      </c>
      <c r="L44" s="226">
        <v>60</v>
      </c>
      <c r="M44" s="124" t="s">
        <v>1090</v>
      </c>
      <c r="N44" s="188" t="s">
        <v>258</v>
      </c>
      <c r="O44" s="188"/>
      <c r="P44" s="188"/>
    </row>
    <row r="45" spans="1:16" ht="15.75" customHeight="1">
      <c r="A45" s="156" t="s">
        <v>21</v>
      </c>
      <c r="B45" s="148" t="s">
        <v>696</v>
      </c>
      <c r="C45" s="148">
        <f t="shared" si="2"/>
        <v>1</v>
      </c>
      <c r="D45" s="148"/>
      <c r="E45" s="149">
        <f t="shared" si="3"/>
        <v>1</v>
      </c>
      <c r="F45" s="150" t="s">
        <v>916</v>
      </c>
      <c r="G45" s="140">
        <v>42473</v>
      </c>
      <c r="H45" s="140">
        <v>42541</v>
      </c>
      <c r="I45" s="140" t="s">
        <v>912</v>
      </c>
      <c r="J45" s="148" t="s">
        <v>755</v>
      </c>
      <c r="K45" s="148" t="s">
        <v>755</v>
      </c>
      <c r="L45" s="148">
        <v>137</v>
      </c>
      <c r="M45" s="147"/>
      <c r="N45" s="188" t="s">
        <v>259</v>
      </c>
      <c r="O45" s="188"/>
      <c r="P45" s="188" t="s">
        <v>171</v>
      </c>
    </row>
    <row r="46" spans="1:16" ht="15.75" customHeight="1">
      <c r="A46" s="156" t="s">
        <v>22</v>
      </c>
      <c r="B46" s="148" t="s">
        <v>339</v>
      </c>
      <c r="C46" s="148">
        <f t="shared" si="2"/>
        <v>0</v>
      </c>
      <c r="D46" s="148"/>
      <c r="E46" s="149">
        <f t="shared" si="3"/>
        <v>0</v>
      </c>
      <c r="F46" s="150"/>
      <c r="G46" s="148"/>
      <c r="H46" s="148"/>
      <c r="I46" s="148"/>
      <c r="J46" s="148"/>
      <c r="K46" s="148"/>
      <c r="L46" s="148"/>
      <c r="M46" s="147"/>
      <c r="N46" s="188" t="s">
        <v>260</v>
      </c>
      <c r="O46" s="188"/>
      <c r="P46" s="188"/>
    </row>
    <row r="47" spans="1:16" ht="15.75" customHeight="1">
      <c r="A47" s="156" t="s">
        <v>23</v>
      </c>
      <c r="B47" s="148" t="s">
        <v>347</v>
      </c>
      <c r="C47" s="148">
        <f t="shared" si="2"/>
        <v>0</v>
      </c>
      <c r="D47" s="148"/>
      <c r="E47" s="149">
        <f t="shared" si="3"/>
        <v>0</v>
      </c>
      <c r="F47" s="150" t="s">
        <v>1094</v>
      </c>
      <c r="G47" s="140" t="s">
        <v>917</v>
      </c>
      <c r="H47" s="148" t="s">
        <v>813</v>
      </c>
      <c r="I47" s="148" t="s">
        <v>815</v>
      </c>
      <c r="J47" s="148" t="s">
        <v>755</v>
      </c>
      <c r="K47" s="148" t="s">
        <v>755</v>
      </c>
      <c r="L47" s="148">
        <v>221</v>
      </c>
      <c r="M47" s="147" t="s">
        <v>1093</v>
      </c>
      <c r="N47" s="187" t="s">
        <v>261</v>
      </c>
      <c r="O47" s="187"/>
      <c r="P47" s="187"/>
    </row>
    <row r="48" spans="1:16" ht="15.75" customHeight="1">
      <c r="A48" s="156" t="s">
        <v>24</v>
      </c>
      <c r="B48" s="148" t="s">
        <v>347</v>
      </c>
      <c r="C48" s="148">
        <f t="shared" si="2"/>
        <v>0</v>
      </c>
      <c r="D48" s="148"/>
      <c r="E48" s="149">
        <f t="shared" si="3"/>
        <v>0</v>
      </c>
      <c r="F48" s="150" t="s">
        <v>918</v>
      </c>
      <c r="G48" s="148" t="s">
        <v>813</v>
      </c>
      <c r="H48" s="148" t="s">
        <v>813</v>
      </c>
      <c r="I48" s="148" t="s">
        <v>815</v>
      </c>
      <c r="J48" s="148" t="s">
        <v>755</v>
      </c>
      <c r="K48" s="148" t="s">
        <v>755</v>
      </c>
      <c r="L48" s="148" t="s">
        <v>919</v>
      </c>
      <c r="M48" s="147" t="s">
        <v>1085</v>
      </c>
      <c r="N48" s="188" t="s">
        <v>306</v>
      </c>
      <c r="O48" s="188"/>
      <c r="P48" s="188"/>
    </row>
    <row r="49" spans="1:16" s="6" customFormat="1" ht="15.75" customHeight="1">
      <c r="A49" s="151" t="s">
        <v>25</v>
      </c>
      <c r="B49" s="148" t="s">
        <v>252</v>
      </c>
      <c r="C49" s="148">
        <f t="shared" si="2"/>
        <v>2</v>
      </c>
      <c r="D49" s="148"/>
      <c r="E49" s="149">
        <f t="shared" si="3"/>
        <v>2</v>
      </c>
      <c r="F49" s="150" t="s">
        <v>920</v>
      </c>
      <c r="G49" s="140">
        <v>42538</v>
      </c>
      <c r="H49" s="140">
        <v>42551</v>
      </c>
      <c r="I49" s="148" t="s">
        <v>912</v>
      </c>
      <c r="J49" s="148" t="s">
        <v>755</v>
      </c>
      <c r="K49" s="148" t="s">
        <v>755</v>
      </c>
      <c r="L49" s="148">
        <v>407</v>
      </c>
      <c r="M49" s="147"/>
      <c r="N49" s="188" t="s">
        <v>202</v>
      </c>
      <c r="O49" s="188" t="s">
        <v>262</v>
      </c>
      <c r="P49" s="188"/>
    </row>
    <row r="50" spans="1:16" ht="15.75" customHeight="1">
      <c r="A50" s="151" t="s">
        <v>26</v>
      </c>
      <c r="B50" s="148" t="s">
        <v>252</v>
      </c>
      <c r="C50" s="148">
        <f t="shared" si="2"/>
        <v>2</v>
      </c>
      <c r="D50" s="148"/>
      <c r="E50" s="149">
        <f t="shared" si="3"/>
        <v>2</v>
      </c>
      <c r="F50" s="152" t="s">
        <v>921</v>
      </c>
      <c r="G50" s="123">
        <v>42461</v>
      </c>
      <c r="H50" s="123">
        <v>42551</v>
      </c>
      <c r="I50" s="123" t="s">
        <v>912</v>
      </c>
      <c r="J50" s="226" t="s">
        <v>755</v>
      </c>
      <c r="K50" s="226" t="s">
        <v>755</v>
      </c>
      <c r="L50" s="226">
        <v>409</v>
      </c>
      <c r="M50" s="124"/>
      <c r="N50" s="188" t="s">
        <v>395</v>
      </c>
      <c r="O50" s="188" t="s">
        <v>394</v>
      </c>
      <c r="P50" s="188" t="s">
        <v>263</v>
      </c>
    </row>
    <row r="51" spans="1:16" ht="15.75" customHeight="1">
      <c r="A51" s="151" t="s">
        <v>27</v>
      </c>
      <c r="B51" s="226" t="s">
        <v>252</v>
      </c>
      <c r="C51" s="148">
        <f t="shared" si="2"/>
        <v>2</v>
      </c>
      <c r="D51" s="226"/>
      <c r="E51" s="119">
        <f t="shared" si="3"/>
        <v>2</v>
      </c>
      <c r="F51" s="152" t="s">
        <v>922</v>
      </c>
      <c r="G51" s="123">
        <v>42461</v>
      </c>
      <c r="H51" s="123">
        <v>42551</v>
      </c>
      <c r="I51" s="123" t="s">
        <v>912</v>
      </c>
      <c r="J51" s="226" t="s">
        <v>755</v>
      </c>
      <c r="K51" s="226" t="s">
        <v>755</v>
      </c>
      <c r="L51" s="226">
        <v>606</v>
      </c>
      <c r="M51" s="124"/>
      <c r="N51" s="195" t="s">
        <v>192</v>
      </c>
      <c r="O51" s="188" t="s">
        <v>264</v>
      </c>
      <c r="P51" s="188"/>
    </row>
    <row r="52" spans="1:16" ht="15.75" customHeight="1">
      <c r="A52" s="156" t="s">
        <v>28</v>
      </c>
      <c r="B52" s="148" t="s">
        <v>339</v>
      </c>
      <c r="C52" s="148">
        <f t="shared" si="2"/>
        <v>0</v>
      </c>
      <c r="D52" s="148"/>
      <c r="E52" s="149">
        <f t="shared" si="3"/>
        <v>0</v>
      </c>
      <c r="F52" s="150"/>
      <c r="G52" s="148"/>
      <c r="H52" s="148"/>
      <c r="I52" s="148"/>
      <c r="J52" s="148"/>
      <c r="K52" s="148"/>
      <c r="L52" s="148"/>
      <c r="M52" s="147"/>
      <c r="N52" s="188" t="s">
        <v>265</v>
      </c>
      <c r="O52" s="188"/>
      <c r="P52" s="188"/>
    </row>
    <row r="53" spans="1:16" ht="15.75" customHeight="1">
      <c r="A53" s="156" t="s">
        <v>29</v>
      </c>
      <c r="B53" s="148" t="s">
        <v>696</v>
      </c>
      <c r="C53" s="148">
        <f t="shared" si="2"/>
        <v>1</v>
      </c>
      <c r="D53" s="148"/>
      <c r="E53" s="149">
        <f t="shared" si="3"/>
        <v>1</v>
      </c>
      <c r="F53" s="150" t="s">
        <v>1095</v>
      </c>
      <c r="G53" s="123">
        <v>42461</v>
      </c>
      <c r="H53" s="123">
        <v>42551</v>
      </c>
      <c r="I53" s="123" t="s">
        <v>912</v>
      </c>
      <c r="J53" s="148" t="s">
        <v>755</v>
      </c>
      <c r="K53" s="148" t="s">
        <v>755</v>
      </c>
      <c r="L53" s="148">
        <v>242</v>
      </c>
      <c r="M53" s="147"/>
      <c r="N53" s="188" t="s">
        <v>923</v>
      </c>
      <c r="O53" s="188"/>
      <c r="P53" s="188"/>
    </row>
    <row r="54" spans="1:16" ht="15.75" customHeight="1">
      <c r="A54" s="151" t="s">
        <v>30</v>
      </c>
      <c r="B54" s="148" t="s">
        <v>347</v>
      </c>
      <c r="C54" s="148">
        <f t="shared" si="2"/>
        <v>0</v>
      </c>
      <c r="D54" s="148"/>
      <c r="E54" s="149">
        <f t="shared" si="3"/>
        <v>0</v>
      </c>
      <c r="F54" s="152" t="s">
        <v>1096</v>
      </c>
      <c r="G54" s="123">
        <v>42500</v>
      </c>
      <c r="H54" s="123">
        <v>42546</v>
      </c>
      <c r="I54" s="226" t="s">
        <v>951</v>
      </c>
      <c r="J54" s="228" t="s">
        <v>768</v>
      </c>
      <c r="K54" s="226" t="s">
        <v>951</v>
      </c>
      <c r="L54" s="226" t="s">
        <v>1097</v>
      </c>
      <c r="M54" s="124" t="s">
        <v>1293</v>
      </c>
      <c r="N54" s="188" t="s">
        <v>1098</v>
      </c>
      <c r="O54" s="188"/>
      <c r="P54" s="188" t="s">
        <v>956</v>
      </c>
    </row>
    <row r="55" spans="1:16" s="8" customFormat="1" ht="15.75" customHeight="1">
      <c r="A55" s="145" t="s">
        <v>31</v>
      </c>
      <c r="B55" s="155"/>
      <c r="C55" s="153"/>
      <c r="D55" s="153"/>
      <c r="E55" s="131"/>
      <c r="F55" s="154"/>
      <c r="G55" s="155"/>
      <c r="H55" s="155"/>
      <c r="I55" s="155"/>
      <c r="J55" s="155"/>
      <c r="K55" s="155"/>
      <c r="L55" s="155"/>
      <c r="M55" s="144"/>
      <c r="N55" s="130"/>
      <c r="O55" s="130"/>
      <c r="P55" s="130"/>
    </row>
    <row r="56" spans="1:16" s="7" customFormat="1" ht="15.75" customHeight="1">
      <c r="A56" s="151" t="s">
        <v>32</v>
      </c>
      <c r="B56" s="226" t="s">
        <v>252</v>
      </c>
      <c r="C56" s="148">
        <f aca="true" t="shared" si="4" ref="C56:C62">IF(B56=$B$20,2,IF(B56=$B$21,1,0))</f>
        <v>2</v>
      </c>
      <c r="D56" s="226"/>
      <c r="E56" s="149">
        <f aca="true" t="shared" si="5" ref="E56:E62">C56*(1-D56)</f>
        <v>2</v>
      </c>
      <c r="F56" s="193" t="s">
        <v>1099</v>
      </c>
      <c r="G56" s="123">
        <v>42482</v>
      </c>
      <c r="H56" s="123">
        <v>42496</v>
      </c>
      <c r="I56" s="123" t="s">
        <v>912</v>
      </c>
      <c r="J56" s="226" t="s">
        <v>755</v>
      </c>
      <c r="K56" s="226" t="s">
        <v>755</v>
      </c>
      <c r="L56" s="226">
        <v>426</v>
      </c>
      <c r="M56" s="124"/>
      <c r="N56" s="188" t="s">
        <v>266</v>
      </c>
      <c r="O56" s="188"/>
      <c r="P56" s="188"/>
    </row>
    <row r="57" spans="1:16" s="7" customFormat="1" ht="15.75" customHeight="1">
      <c r="A57" s="151" t="s">
        <v>33</v>
      </c>
      <c r="B57" s="148" t="s">
        <v>339</v>
      </c>
      <c r="C57" s="148">
        <f t="shared" si="4"/>
        <v>0</v>
      </c>
      <c r="D57" s="148"/>
      <c r="E57" s="149">
        <f t="shared" si="5"/>
        <v>0</v>
      </c>
      <c r="F57" s="194"/>
      <c r="G57" s="148"/>
      <c r="H57" s="148"/>
      <c r="I57" s="148"/>
      <c r="J57" s="148"/>
      <c r="K57" s="148"/>
      <c r="L57" s="148"/>
      <c r="M57" s="147"/>
      <c r="N57" s="188" t="s">
        <v>115</v>
      </c>
      <c r="O57" s="188"/>
      <c r="P57" s="188"/>
    </row>
    <row r="58" spans="1:16" s="7" customFormat="1" ht="15.75" customHeight="1">
      <c r="A58" s="151" t="s">
        <v>92</v>
      </c>
      <c r="B58" s="148" t="s">
        <v>339</v>
      </c>
      <c r="C58" s="148">
        <f>IF(B58=$B$20,2,IF(B58=$B$21,1,0))</f>
        <v>0</v>
      </c>
      <c r="D58" s="228"/>
      <c r="E58" s="149">
        <f>C58*(1-D58)</f>
        <v>0</v>
      </c>
      <c r="F58" s="150"/>
      <c r="G58" s="228"/>
      <c r="H58" s="121"/>
      <c r="I58" s="121"/>
      <c r="J58" s="148"/>
      <c r="K58" s="148"/>
      <c r="L58" s="228"/>
      <c r="M58" s="158"/>
      <c r="N58" s="199" t="s">
        <v>1124</v>
      </c>
      <c r="O58" s="199"/>
      <c r="P58" s="199"/>
    </row>
    <row r="59" spans="1:16" ht="15.75" customHeight="1">
      <c r="A59" s="151" t="s">
        <v>34</v>
      </c>
      <c r="B59" s="226" t="s">
        <v>252</v>
      </c>
      <c r="C59" s="148">
        <f t="shared" si="4"/>
        <v>2</v>
      </c>
      <c r="D59" s="226"/>
      <c r="E59" s="119">
        <f t="shared" si="5"/>
        <v>2</v>
      </c>
      <c r="F59" s="193" t="s">
        <v>1100</v>
      </c>
      <c r="G59" s="123">
        <v>42529</v>
      </c>
      <c r="H59" s="123">
        <v>42550</v>
      </c>
      <c r="I59" s="226" t="s">
        <v>912</v>
      </c>
      <c r="J59" s="226" t="s">
        <v>755</v>
      </c>
      <c r="K59" s="226" t="s">
        <v>755</v>
      </c>
      <c r="L59" s="226">
        <v>407</v>
      </c>
      <c r="M59" s="124"/>
      <c r="N59" s="188" t="s">
        <v>267</v>
      </c>
      <c r="O59" s="188"/>
      <c r="P59" s="188"/>
    </row>
    <row r="60" spans="1:16" s="6" customFormat="1" ht="15.75" customHeight="1">
      <c r="A60" s="151" t="s">
        <v>35</v>
      </c>
      <c r="B60" s="148" t="s">
        <v>339</v>
      </c>
      <c r="C60" s="148">
        <f t="shared" si="4"/>
        <v>0</v>
      </c>
      <c r="D60" s="226"/>
      <c r="E60" s="149">
        <f t="shared" si="5"/>
        <v>0</v>
      </c>
      <c r="F60" s="194"/>
      <c r="G60" s="226"/>
      <c r="H60" s="226"/>
      <c r="I60" s="226"/>
      <c r="J60" s="226"/>
      <c r="K60" s="226"/>
      <c r="L60" s="226"/>
      <c r="M60" s="124"/>
      <c r="N60" s="188" t="s">
        <v>482</v>
      </c>
      <c r="O60" s="188"/>
      <c r="P60" s="188"/>
    </row>
    <row r="61" spans="1:16" s="7" customFormat="1" ht="15.75" customHeight="1">
      <c r="A61" s="151" t="s">
        <v>36</v>
      </c>
      <c r="B61" s="148" t="s">
        <v>696</v>
      </c>
      <c r="C61" s="148">
        <f t="shared" si="4"/>
        <v>1</v>
      </c>
      <c r="D61" s="148"/>
      <c r="E61" s="149">
        <f t="shared" si="5"/>
        <v>1</v>
      </c>
      <c r="F61" s="194" t="s">
        <v>924</v>
      </c>
      <c r="G61" s="140">
        <v>42471</v>
      </c>
      <c r="H61" s="140">
        <v>42531</v>
      </c>
      <c r="I61" s="140" t="s">
        <v>912</v>
      </c>
      <c r="J61" s="148" t="s">
        <v>755</v>
      </c>
      <c r="K61" s="148" t="s">
        <v>755</v>
      </c>
      <c r="L61" s="148">
        <v>101</v>
      </c>
      <c r="M61" s="147"/>
      <c r="N61" s="195" t="s">
        <v>268</v>
      </c>
      <c r="O61" s="195"/>
      <c r="P61" s="195"/>
    </row>
    <row r="62" spans="1:16" s="7" customFormat="1" ht="15.75" customHeight="1">
      <c r="A62" s="156" t="s">
        <v>37</v>
      </c>
      <c r="B62" s="148" t="s">
        <v>339</v>
      </c>
      <c r="C62" s="148">
        <f t="shared" si="4"/>
        <v>0</v>
      </c>
      <c r="D62" s="148"/>
      <c r="E62" s="149">
        <f t="shared" si="5"/>
        <v>0</v>
      </c>
      <c r="F62" s="194"/>
      <c r="G62" s="148"/>
      <c r="H62" s="148"/>
      <c r="I62" s="148"/>
      <c r="J62" s="148"/>
      <c r="K62" s="148"/>
      <c r="L62" s="148"/>
      <c r="M62" s="147"/>
      <c r="N62" s="196" t="s">
        <v>269</v>
      </c>
      <c r="O62" s="196"/>
      <c r="P62" s="196"/>
    </row>
    <row r="63" spans="1:16" s="7" customFormat="1" ht="15.75" customHeight="1">
      <c r="A63" s="151" t="s">
        <v>93</v>
      </c>
      <c r="B63" s="148" t="s">
        <v>347</v>
      </c>
      <c r="C63" s="148">
        <f>IF(B63=$B$20,2,IF(B63=$B$21,1,0))</f>
        <v>0</v>
      </c>
      <c r="D63" s="228"/>
      <c r="E63" s="149">
        <f>C63*(1-D63)</f>
        <v>0</v>
      </c>
      <c r="F63" s="150" t="s">
        <v>1126</v>
      </c>
      <c r="G63" s="121">
        <v>42370</v>
      </c>
      <c r="H63" s="121">
        <v>42549</v>
      </c>
      <c r="I63" s="228" t="s">
        <v>912</v>
      </c>
      <c r="J63" s="158" t="s">
        <v>1127</v>
      </c>
      <c r="K63" s="228" t="s">
        <v>755</v>
      </c>
      <c r="L63" s="228" t="s">
        <v>768</v>
      </c>
      <c r="M63" s="158" t="s">
        <v>1129</v>
      </c>
      <c r="N63" s="199" t="s">
        <v>962</v>
      </c>
      <c r="O63" s="199" t="s">
        <v>1125</v>
      </c>
      <c r="P63" s="199"/>
    </row>
    <row r="64" spans="1:16" s="8" customFormat="1" ht="15.75" customHeight="1">
      <c r="A64" s="145" t="s">
        <v>38</v>
      </c>
      <c r="B64" s="155"/>
      <c r="C64" s="153"/>
      <c r="D64" s="153"/>
      <c r="E64" s="131"/>
      <c r="F64" s="154"/>
      <c r="G64" s="155"/>
      <c r="H64" s="155"/>
      <c r="I64" s="155"/>
      <c r="J64" s="155"/>
      <c r="K64" s="155"/>
      <c r="L64" s="155"/>
      <c r="M64" s="144"/>
      <c r="N64" s="130"/>
      <c r="O64" s="130"/>
      <c r="P64" s="130"/>
    </row>
    <row r="65" spans="1:16" s="7" customFormat="1" ht="15.75" customHeight="1">
      <c r="A65" s="151" t="s">
        <v>39</v>
      </c>
      <c r="B65" s="148" t="s">
        <v>339</v>
      </c>
      <c r="C65" s="148">
        <f aca="true" t="shared" si="6" ref="C65:C71">IF(B65=$B$20,2,IF(B65=$B$21,1,0))</f>
        <v>0</v>
      </c>
      <c r="D65" s="148"/>
      <c r="E65" s="149">
        <f aca="true" t="shared" si="7" ref="E65:E71">C65*(1-D65)</f>
        <v>0</v>
      </c>
      <c r="F65" s="150"/>
      <c r="G65" s="148"/>
      <c r="H65" s="148"/>
      <c r="I65" s="148"/>
      <c r="J65" s="148"/>
      <c r="K65" s="148"/>
      <c r="L65" s="148"/>
      <c r="M65" s="147"/>
      <c r="N65" s="188" t="s">
        <v>270</v>
      </c>
      <c r="O65" s="188"/>
      <c r="P65" s="188" t="s">
        <v>397</v>
      </c>
    </row>
    <row r="66" spans="1:16" s="7" customFormat="1" ht="15.75" customHeight="1">
      <c r="A66" s="151" t="s">
        <v>40</v>
      </c>
      <c r="B66" s="148" t="s">
        <v>339</v>
      </c>
      <c r="C66" s="148">
        <f t="shared" si="6"/>
        <v>0</v>
      </c>
      <c r="D66" s="148"/>
      <c r="E66" s="149">
        <f t="shared" si="7"/>
        <v>0</v>
      </c>
      <c r="F66" s="150"/>
      <c r="G66" s="148"/>
      <c r="H66" s="148"/>
      <c r="I66" s="148"/>
      <c r="J66" s="148"/>
      <c r="K66" s="148"/>
      <c r="L66" s="148"/>
      <c r="M66" s="147"/>
      <c r="N66" s="188" t="s">
        <v>271</v>
      </c>
      <c r="O66" s="188"/>
      <c r="P66" s="188"/>
    </row>
    <row r="67" spans="1:16" ht="15.75" customHeight="1">
      <c r="A67" s="151" t="s">
        <v>41</v>
      </c>
      <c r="B67" s="148" t="s">
        <v>252</v>
      </c>
      <c r="C67" s="148">
        <f t="shared" si="6"/>
        <v>2</v>
      </c>
      <c r="D67" s="148"/>
      <c r="E67" s="149">
        <f t="shared" si="7"/>
        <v>2</v>
      </c>
      <c r="F67" s="152" t="s">
        <v>1103</v>
      </c>
      <c r="G67" s="123">
        <v>42480</v>
      </c>
      <c r="H67" s="123">
        <v>42541</v>
      </c>
      <c r="I67" s="123" t="s">
        <v>912</v>
      </c>
      <c r="J67" s="226" t="s">
        <v>755</v>
      </c>
      <c r="K67" s="226" t="s">
        <v>951</v>
      </c>
      <c r="L67" s="226">
        <v>411</v>
      </c>
      <c r="M67" s="147" t="s">
        <v>1306</v>
      </c>
      <c r="N67" s="188" t="s">
        <v>1104</v>
      </c>
      <c r="O67" s="188"/>
      <c r="P67" s="188"/>
    </row>
    <row r="68" spans="1:16" ht="15.75" customHeight="1">
      <c r="A68" s="151" t="s">
        <v>42</v>
      </c>
      <c r="B68" s="148" t="s">
        <v>347</v>
      </c>
      <c r="C68" s="148">
        <f t="shared" si="6"/>
        <v>0</v>
      </c>
      <c r="D68" s="148"/>
      <c r="E68" s="149">
        <f t="shared" si="7"/>
        <v>0</v>
      </c>
      <c r="F68" s="150" t="s">
        <v>1101</v>
      </c>
      <c r="G68" s="148" t="s">
        <v>951</v>
      </c>
      <c r="H68" s="148" t="s">
        <v>951</v>
      </c>
      <c r="I68" s="148" t="s">
        <v>815</v>
      </c>
      <c r="J68" s="148" t="s">
        <v>755</v>
      </c>
      <c r="K68" s="148" t="s">
        <v>755</v>
      </c>
      <c r="L68" s="148">
        <v>573</v>
      </c>
      <c r="M68" s="147" t="s">
        <v>1102</v>
      </c>
      <c r="N68" s="188" t="s">
        <v>517</v>
      </c>
      <c r="O68" s="188"/>
      <c r="P68" s="188"/>
    </row>
    <row r="69" spans="1:16" s="7" customFormat="1" ht="15.75" customHeight="1">
      <c r="A69" s="156" t="s">
        <v>90</v>
      </c>
      <c r="B69" s="148" t="s">
        <v>339</v>
      </c>
      <c r="C69" s="148">
        <f t="shared" si="6"/>
        <v>0</v>
      </c>
      <c r="D69" s="148"/>
      <c r="E69" s="149">
        <f t="shared" si="7"/>
        <v>0</v>
      </c>
      <c r="F69" s="150"/>
      <c r="G69" s="148"/>
      <c r="H69" s="148"/>
      <c r="I69" s="148"/>
      <c r="J69" s="148"/>
      <c r="K69" s="148"/>
      <c r="L69" s="148"/>
      <c r="M69" s="147"/>
      <c r="N69" s="188" t="s">
        <v>272</v>
      </c>
      <c r="O69" s="188"/>
      <c r="P69" s="188"/>
    </row>
    <row r="70" spans="1:16" ht="15.75" customHeight="1">
      <c r="A70" s="151" t="s">
        <v>43</v>
      </c>
      <c r="B70" s="148" t="s">
        <v>339</v>
      </c>
      <c r="C70" s="148">
        <f t="shared" si="6"/>
        <v>0</v>
      </c>
      <c r="D70" s="148"/>
      <c r="E70" s="149">
        <f t="shared" si="7"/>
        <v>0</v>
      </c>
      <c r="F70" s="150"/>
      <c r="G70" s="148"/>
      <c r="H70" s="148"/>
      <c r="I70" s="148"/>
      <c r="J70" s="148"/>
      <c r="K70" s="148"/>
      <c r="L70" s="148"/>
      <c r="M70" s="147"/>
      <c r="N70" s="187" t="s">
        <v>273</v>
      </c>
      <c r="O70" s="187"/>
      <c r="P70" s="187"/>
    </row>
    <row r="71" spans="1:16" ht="15.75" customHeight="1">
      <c r="A71" s="151" t="s">
        <v>44</v>
      </c>
      <c r="B71" s="148" t="s">
        <v>252</v>
      </c>
      <c r="C71" s="148">
        <f t="shared" si="6"/>
        <v>2</v>
      </c>
      <c r="D71" s="148"/>
      <c r="E71" s="149">
        <f t="shared" si="7"/>
        <v>2</v>
      </c>
      <c r="F71" s="150" t="s">
        <v>1105</v>
      </c>
      <c r="G71" s="140">
        <v>42471</v>
      </c>
      <c r="H71" s="140">
        <v>42515</v>
      </c>
      <c r="I71" s="148" t="s">
        <v>912</v>
      </c>
      <c r="J71" s="148" t="s">
        <v>755</v>
      </c>
      <c r="K71" s="148" t="s">
        <v>755</v>
      </c>
      <c r="L71" s="148">
        <v>415</v>
      </c>
      <c r="M71" s="147"/>
      <c r="N71" s="187" t="s">
        <v>398</v>
      </c>
      <c r="O71" s="187" t="s">
        <v>274</v>
      </c>
      <c r="P71" s="187"/>
    </row>
    <row r="72" spans="1:16" s="8" customFormat="1" ht="15.75" customHeight="1">
      <c r="A72" s="145" t="s">
        <v>45</v>
      </c>
      <c r="B72" s="155"/>
      <c r="C72" s="153"/>
      <c r="D72" s="153"/>
      <c r="E72" s="131"/>
      <c r="F72" s="154"/>
      <c r="G72" s="155"/>
      <c r="H72" s="155"/>
      <c r="I72" s="155"/>
      <c r="J72" s="155"/>
      <c r="K72" s="155"/>
      <c r="L72" s="155"/>
      <c r="M72" s="144"/>
      <c r="N72" s="130"/>
      <c r="O72" s="130"/>
      <c r="P72" s="130"/>
    </row>
    <row r="73" spans="1:16" s="7" customFormat="1" ht="15" customHeight="1">
      <c r="A73" s="156" t="s">
        <v>46</v>
      </c>
      <c r="B73" s="148" t="s">
        <v>252</v>
      </c>
      <c r="C73" s="148">
        <f aca="true" t="shared" si="8" ref="C73:C86">IF(B73=$B$20,2,IF(B73=$B$21,1,0))</f>
        <v>2</v>
      </c>
      <c r="D73" s="148"/>
      <c r="E73" s="149">
        <f aca="true" t="shared" si="9" ref="E73:E86">C73*(1-D73)</f>
        <v>2</v>
      </c>
      <c r="F73" s="150" t="s">
        <v>1106</v>
      </c>
      <c r="G73" s="140" t="s">
        <v>926</v>
      </c>
      <c r="H73" s="140">
        <v>42551</v>
      </c>
      <c r="I73" s="140" t="s">
        <v>912</v>
      </c>
      <c r="J73" s="148" t="s">
        <v>755</v>
      </c>
      <c r="K73" s="148" t="s">
        <v>755</v>
      </c>
      <c r="L73" s="148">
        <v>1596</v>
      </c>
      <c r="M73" s="147"/>
      <c r="N73" s="188" t="s">
        <v>925</v>
      </c>
      <c r="O73" s="188"/>
      <c r="P73" s="188" t="s">
        <v>399</v>
      </c>
    </row>
    <row r="74" spans="1:16" s="7" customFormat="1" ht="15.75" customHeight="1">
      <c r="A74" s="156" t="s">
        <v>47</v>
      </c>
      <c r="B74" s="148" t="s">
        <v>339</v>
      </c>
      <c r="C74" s="148">
        <f t="shared" si="8"/>
        <v>0</v>
      </c>
      <c r="D74" s="148"/>
      <c r="E74" s="149">
        <f t="shared" si="9"/>
        <v>0</v>
      </c>
      <c r="F74" s="150"/>
      <c r="G74" s="148"/>
      <c r="H74" s="148"/>
      <c r="I74" s="148"/>
      <c r="J74" s="148"/>
      <c r="K74" s="148"/>
      <c r="L74" s="148"/>
      <c r="M74" s="147"/>
      <c r="N74" s="188" t="s">
        <v>116</v>
      </c>
      <c r="O74" s="188"/>
      <c r="P74" s="188"/>
    </row>
    <row r="75" spans="1:16" s="7" customFormat="1" ht="15.75" customHeight="1">
      <c r="A75" s="156" t="s">
        <v>48</v>
      </c>
      <c r="B75" s="148" t="s">
        <v>339</v>
      </c>
      <c r="C75" s="148">
        <f t="shared" si="8"/>
        <v>0</v>
      </c>
      <c r="D75" s="148"/>
      <c r="E75" s="149">
        <f t="shared" si="9"/>
        <v>0</v>
      </c>
      <c r="F75" s="150"/>
      <c r="G75" s="148"/>
      <c r="H75" s="148"/>
      <c r="I75" s="148"/>
      <c r="J75" s="148"/>
      <c r="K75" s="148"/>
      <c r="L75" s="148"/>
      <c r="M75" s="147"/>
      <c r="N75" s="188" t="s">
        <v>275</v>
      </c>
      <c r="O75" s="188"/>
      <c r="P75" s="188"/>
    </row>
    <row r="76" spans="1:16" s="7" customFormat="1" ht="15.75" customHeight="1">
      <c r="A76" s="156" t="s">
        <v>49</v>
      </c>
      <c r="B76" s="148" t="s">
        <v>252</v>
      </c>
      <c r="C76" s="148">
        <f t="shared" si="8"/>
        <v>2</v>
      </c>
      <c r="D76" s="148"/>
      <c r="E76" s="149">
        <f t="shared" si="9"/>
        <v>2</v>
      </c>
      <c r="F76" s="150" t="s">
        <v>1107</v>
      </c>
      <c r="G76" s="140">
        <v>42461</v>
      </c>
      <c r="H76" s="140">
        <v>42551</v>
      </c>
      <c r="I76" s="148" t="s">
        <v>912</v>
      </c>
      <c r="J76" s="148" t="s">
        <v>755</v>
      </c>
      <c r="K76" s="148" t="s">
        <v>755</v>
      </c>
      <c r="L76" s="148">
        <v>498</v>
      </c>
      <c r="M76" s="147"/>
      <c r="N76" s="188" t="s">
        <v>927</v>
      </c>
      <c r="O76" s="188"/>
      <c r="P76" s="188"/>
    </row>
    <row r="77" spans="1:16" ht="15.75" customHeight="1">
      <c r="A77" s="151" t="s">
        <v>50</v>
      </c>
      <c r="B77" s="148" t="s">
        <v>252</v>
      </c>
      <c r="C77" s="148">
        <f t="shared" si="8"/>
        <v>2</v>
      </c>
      <c r="D77" s="148"/>
      <c r="E77" s="149">
        <f t="shared" si="9"/>
        <v>2</v>
      </c>
      <c r="F77" s="152" t="s">
        <v>928</v>
      </c>
      <c r="G77" s="123">
        <v>42523</v>
      </c>
      <c r="H77" s="123">
        <v>42543</v>
      </c>
      <c r="I77" s="123" t="s">
        <v>912</v>
      </c>
      <c r="J77" s="226" t="s">
        <v>755</v>
      </c>
      <c r="K77" s="226" t="s">
        <v>755</v>
      </c>
      <c r="L77" s="226">
        <v>457</v>
      </c>
      <c r="M77" s="124"/>
      <c r="N77" s="188" t="s">
        <v>276</v>
      </c>
      <c r="O77" s="188"/>
      <c r="P77" s="188"/>
    </row>
    <row r="78" spans="1:16" s="7" customFormat="1" ht="15.75" customHeight="1">
      <c r="A78" s="151" t="s">
        <v>51</v>
      </c>
      <c r="B78" s="148" t="s">
        <v>252</v>
      </c>
      <c r="C78" s="148">
        <f t="shared" si="8"/>
        <v>2</v>
      </c>
      <c r="D78" s="148"/>
      <c r="E78" s="149">
        <f t="shared" si="9"/>
        <v>2</v>
      </c>
      <c r="F78" s="150" t="s">
        <v>1108</v>
      </c>
      <c r="G78" s="140">
        <v>42486</v>
      </c>
      <c r="H78" s="140">
        <v>42516</v>
      </c>
      <c r="I78" s="140" t="s">
        <v>912</v>
      </c>
      <c r="J78" s="148" t="s">
        <v>755</v>
      </c>
      <c r="K78" s="148" t="s">
        <v>755</v>
      </c>
      <c r="L78" s="148">
        <v>508</v>
      </c>
      <c r="M78" s="147"/>
      <c r="N78" s="188" t="s">
        <v>277</v>
      </c>
      <c r="O78" s="188"/>
      <c r="P78" s="188"/>
    </row>
    <row r="79" spans="1:16" s="7" customFormat="1" ht="15.75" customHeight="1">
      <c r="A79" s="156" t="s">
        <v>52</v>
      </c>
      <c r="B79" s="148" t="s">
        <v>252</v>
      </c>
      <c r="C79" s="148">
        <f t="shared" si="8"/>
        <v>2</v>
      </c>
      <c r="D79" s="148"/>
      <c r="E79" s="149">
        <f t="shared" si="9"/>
        <v>2</v>
      </c>
      <c r="F79" s="150" t="s">
        <v>929</v>
      </c>
      <c r="G79" s="140">
        <v>42461</v>
      </c>
      <c r="H79" s="140">
        <v>42555</v>
      </c>
      <c r="I79" s="148" t="s">
        <v>912</v>
      </c>
      <c r="J79" s="148" t="s">
        <v>755</v>
      </c>
      <c r="K79" s="148" t="s">
        <v>755</v>
      </c>
      <c r="L79" s="148">
        <v>459</v>
      </c>
      <c r="M79" s="147"/>
      <c r="N79" s="188" t="s">
        <v>400</v>
      </c>
      <c r="O79" s="188" t="s">
        <v>483</v>
      </c>
      <c r="P79" s="188"/>
    </row>
    <row r="80" spans="1:16" s="7" customFormat="1" ht="15.75" customHeight="1">
      <c r="A80" s="156" t="s">
        <v>53</v>
      </c>
      <c r="B80" s="148" t="s">
        <v>339</v>
      </c>
      <c r="C80" s="148">
        <f t="shared" si="8"/>
        <v>0</v>
      </c>
      <c r="D80" s="148"/>
      <c r="E80" s="149">
        <f t="shared" si="9"/>
        <v>0</v>
      </c>
      <c r="F80" s="150"/>
      <c r="G80" s="148"/>
      <c r="H80" s="148"/>
      <c r="I80" s="148"/>
      <c r="J80" s="148"/>
      <c r="K80" s="148"/>
      <c r="L80" s="148"/>
      <c r="M80" s="147"/>
      <c r="N80" s="197" t="s">
        <v>401</v>
      </c>
      <c r="O80" s="197"/>
      <c r="P80" s="197"/>
    </row>
    <row r="81" spans="1:16" s="7" customFormat="1" ht="15.75" customHeight="1">
      <c r="A81" s="156" t="s">
        <v>54</v>
      </c>
      <c r="B81" s="148" t="s">
        <v>339</v>
      </c>
      <c r="C81" s="148">
        <f t="shared" si="8"/>
        <v>0</v>
      </c>
      <c r="D81" s="148"/>
      <c r="E81" s="149">
        <f t="shared" si="9"/>
        <v>0</v>
      </c>
      <c r="F81" s="150"/>
      <c r="G81" s="148"/>
      <c r="H81" s="148"/>
      <c r="I81" s="148"/>
      <c r="J81" s="148"/>
      <c r="K81" s="148"/>
      <c r="L81" s="148"/>
      <c r="M81" s="147"/>
      <c r="N81" s="188" t="s">
        <v>106</v>
      </c>
      <c r="O81" s="188"/>
      <c r="P81" s="188"/>
    </row>
    <row r="82" spans="1:16" s="7" customFormat="1" ht="15.75" customHeight="1">
      <c r="A82" s="151" t="s">
        <v>55</v>
      </c>
      <c r="B82" s="148" t="s">
        <v>252</v>
      </c>
      <c r="C82" s="148">
        <f t="shared" si="8"/>
        <v>2</v>
      </c>
      <c r="D82" s="148"/>
      <c r="E82" s="149">
        <f t="shared" si="9"/>
        <v>2</v>
      </c>
      <c r="F82" s="157" t="s">
        <v>1109</v>
      </c>
      <c r="G82" s="123">
        <v>42503</v>
      </c>
      <c r="H82" s="123">
        <v>42551</v>
      </c>
      <c r="I82" s="226" t="s">
        <v>912</v>
      </c>
      <c r="J82" s="226" t="s">
        <v>755</v>
      </c>
      <c r="K82" s="226" t="s">
        <v>755</v>
      </c>
      <c r="L82" s="226">
        <v>417</v>
      </c>
      <c r="M82" s="124"/>
      <c r="N82" s="188" t="s">
        <v>930</v>
      </c>
      <c r="O82" s="188"/>
      <c r="P82" s="188"/>
    </row>
    <row r="83" spans="1:16" ht="15.75" customHeight="1">
      <c r="A83" s="156" t="s">
        <v>56</v>
      </c>
      <c r="B83" s="148" t="s">
        <v>347</v>
      </c>
      <c r="C83" s="148">
        <f t="shared" si="8"/>
        <v>0</v>
      </c>
      <c r="D83" s="148"/>
      <c r="E83" s="149">
        <f t="shared" si="9"/>
        <v>0</v>
      </c>
      <c r="F83" s="150" t="s">
        <v>931</v>
      </c>
      <c r="G83" s="140">
        <v>42524</v>
      </c>
      <c r="H83" s="178" t="s">
        <v>1110</v>
      </c>
      <c r="I83" s="148" t="s">
        <v>815</v>
      </c>
      <c r="J83" s="148" t="s">
        <v>755</v>
      </c>
      <c r="K83" s="148" t="s">
        <v>755</v>
      </c>
      <c r="L83" s="148">
        <v>43</v>
      </c>
      <c r="M83" s="147" t="s">
        <v>1111</v>
      </c>
      <c r="N83" s="188" t="s">
        <v>278</v>
      </c>
      <c r="O83" s="188"/>
      <c r="P83" s="188"/>
    </row>
    <row r="84" spans="1:16" s="7" customFormat="1" ht="15.75" customHeight="1">
      <c r="A84" s="156" t="s">
        <v>57</v>
      </c>
      <c r="B84" s="148" t="s">
        <v>339</v>
      </c>
      <c r="C84" s="148">
        <f t="shared" si="8"/>
        <v>0</v>
      </c>
      <c r="D84" s="148"/>
      <c r="E84" s="149">
        <f t="shared" si="9"/>
        <v>0</v>
      </c>
      <c r="F84" s="150"/>
      <c r="G84" s="148"/>
      <c r="H84" s="148"/>
      <c r="I84" s="148"/>
      <c r="J84" s="148"/>
      <c r="K84" s="148"/>
      <c r="L84" s="148"/>
      <c r="M84" s="147"/>
      <c r="N84" s="188" t="s">
        <v>279</v>
      </c>
      <c r="O84" s="188"/>
      <c r="P84" s="188"/>
    </row>
    <row r="85" spans="1:16" s="7" customFormat="1" ht="15.75" customHeight="1">
      <c r="A85" s="156" t="s">
        <v>58</v>
      </c>
      <c r="B85" s="148" t="s">
        <v>252</v>
      </c>
      <c r="C85" s="148">
        <f t="shared" si="8"/>
        <v>2</v>
      </c>
      <c r="D85" s="148"/>
      <c r="E85" s="149">
        <f t="shared" si="9"/>
        <v>2</v>
      </c>
      <c r="F85" s="150" t="s">
        <v>1112</v>
      </c>
      <c r="G85" s="140">
        <v>42461</v>
      </c>
      <c r="H85" s="140">
        <v>42551</v>
      </c>
      <c r="I85" s="140" t="s">
        <v>912</v>
      </c>
      <c r="J85" s="148" t="s">
        <v>755</v>
      </c>
      <c r="K85" s="148" t="s">
        <v>755</v>
      </c>
      <c r="L85" s="148">
        <v>453</v>
      </c>
      <c r="M85" s="147"/>
      <c r="N85" s="188" t="s">
        <v>402</v>
      </c>
      <c r="O85" s="188" t="s">
        <v>932</v>
      </c>
      <c r="P85" s="188"/>
    </row>
    <row r="86" spans="1:16" ht="15.75" customHeight="1">
      <c r="A86" s="151" t="s">
        <v>59</v>
      </c>
      <c r="B86" s="148" t="s">
        <v>252</v>
      </c>
      <c r="C86" s="148">
        <f t="shared" si="8"/>
        <v>2</v>
      </c>
      <c r="D86" s="148"/>
      <c r="E86" s="149">
        <f t="shared" si="9"/>
        <v>2</v>
      </c>
      <c r="F86" s="150" t="s">
        <v>1113</v>
      </c>
      <c r="G86" s="140">
        <v>42500</v>
      </c>
      <c r="H86" s="140">
        <v>42548</v>
      </c>
      <c r="I86" s="140" t="s">
        <v>912</v>
      </c>
      <c r="J86" s="148" t="s">
        <v>755</v>
      </c>
      <c r="K86" s="148" t="s">
        <v>755</v>
      </c>
      <c r="L86" s="148">
        <v>409</v>
      </c>
      <c r="M86" s="147"/>
      <c r="N86" s="188" t="s">
        <v>465</v>
      </c>
      <c r="O86" s="188"/>
      <c r="P86" s="188"/>
    </row>
    <row r="87" spans="1:16" s="8" customFormat="1" ht="15.75" customHeight="1">
      <c r="A87" s="145" t="s">
        <v>60</v>
      </c>
      <c r="B87" s="155"/>
      <c r="C87" s="153"/>
      <c r="D87" s="153"/>
      <c r="E87" s="131"/>
      <c r="F87" s="154"/>
      <c r="G87" s="155"/>
      <c r="H87" s="155"/>
      <c r="I87" s="155"/>
      <c r="J87" s="155"/>
      <c r="K87" s="155"/>
      <c r="L87" s="155"/>
      <c r="M87" s="144"/>
      <c r="N87" s="130"/>
      <c r="O87" s="130"/>
      <c r="P87" s="130"/>
    </row>
    <row r="88" spans="1:16" s="7" customFormat="1" ht="15.75" customHeight="1">
      <c r="A88" s="156" t="s">
        <v>61</v>
      </c>
      <c r="B88" s="148" t="s">
        <v>339</v>
      </c>
      <c r="C88" s="148">
        <f aca="true" t="shared" si="10" ref="C88:C93">IF(B88=$B$20,2,IF(B88=$B$21,1,0))</f>
        <v>0</v>
      </c>
      <c r="D88" s="148"/>
      <c r="E88" s="149">
        <f aca="true" t="shared" si="11" ref="E88:E93">C88*(1-D88)</f>
        <v>0</v>
      </c>
      <c r="F88" s="150"/>
      <c r="G88" s="148"/>
      <c r="H88" s="148"/>
      <c r="I88" s="148"/>
      <c r="J88" s="148"/>
      <c r="K88" s="148"/>
      <c r="L88" s="148"/>
      <c r="M88" s="147"/>
      <c r="N88" s="188" t="s">
        <v>111</v>
      </c>
      <c r="O88" s="188"/>
      <c r="P88" s="188"/>
    </row>
    <row r="89" spans="1:16" ht="15.75" customHeight="1">
      <c r="A89" s="151" t="s">
        <v>62</v>
      </c>
      <c r="B89" s="148" t="s">
        <v>347</v>
      </c>
      <c r="C89" s="148">
        <f t="shared" si="10"/>
        <v>0</v>
      </c>
      <c r="D89" s="148"/>
      <c r="E89" s="149">
        <f t="shared" si="11"/>
        <v>0</v>
      </c>
      <c r="F89" s="150" t="s">
        <v>961</v>
      </c>
      <c r="G89" s="148" t="s">
        <v>813</v>
      </c>
      <c r="H89" s="148" t="s">
        <v>813</v>
      </c>
      <c r="I89" s="148" t="s">
        <v>912</v>
      </c>
      <c r="J89" s="158" t="s">
        <v>1197</v>
      </c>
      <c r="K89" s="148" t="s">
        <v>755</v>
      </c>
      <c r="L89" s="148" t="s">
        <v>951</v>
      </c>
      <c r="M89" s="147" t="s">
        <v>1114</v>
      </c>
      <c r="N89" s="187" t="s">
        <v>960</v>
      </c>
      <c r="O89" s="187"/>
      <c r="P89" s="187"/>
    </row>
    <row r="90" spans="1:16" ht="15.75" customHeight="1">
      <c r="A90" s="156" t="s">
        <v>63</v>
      </c>
      <c r="B90" s="148" t="s">
        <v>339</v>
      </c>
      <c r="C90" s="148">
        <f t="shared" si="10"/>
        <v>0</v>
      </c>
      <c r="D90" s="148"/>
      <c r="E90" s="149">
        <f t="shared" si="11"/>
        <v>0</v>
      </c>
      <c r="F90" s="150"/>
      <c r="G90" s="148"/>
      <c r="H90" s="148"/>
      <c r="I90" s="148"/>
      <c r="J90" s="148"/>
      <c r="K90" s="148"/>
      <c r="L90" s="148"/>
      <c r="M90" s="147"/>
      <c r="N90" s="188" t="s">
        <v>218</v>
      </c>
      <c r="O90" s="188"/>
      <c r="P90" s="188"/>
    </row>
    <row r="91" spans="1:16" s="14" customFormat="1" ht="15.75" customHeight="1">
      <c r="A91" s="151" t="s">
        <v>64</v>
      </c>
      <c r="B91" s="226" t="s">
        <v>347</v>
      </c>
      <c r="C91" s="148">
        <f t="shared" si="10"/>
        <v>0</v>
      </c>
      <c r="D91" s="226"/>
      <c r="E91" s="119">
        <f t="shared" si="11"/>
        <v>0</v>
      </c>
      <c r="F91" s="152" t="s">
        <v>933</v>
      </c>
      <c r="G91" s="123" t="s">
        <v>813</v>
      </c>
      <c r="H91" s="123" t="s">
        <v>813</v>
      </c>
      <c r="I91" s="123" t="s">
        <v>815</v>
      </c>
      <c r="J91" s="226" t="s">
        <v>755</v>
      </c>
      <c r="K91" s="226" t="s">
        <v>755</v>
      </c>
      <c r="L91" s="226">
        <v>46</v>
      </c>
      <c r="M91" s="124" t="s">
        <v>1102</v>
      </c>
      <c r="N91" s="195" t="s">
        <v>280</v>
      </c>
      <c r="O91" s="195"/>
      <c r="P91" s="195"/>
    </row>
    <row r="92" spans="1:16" s="7" customFormat="1" ht="15.75" customHeight="1">
      <c r="A92" s="151" t="s">
        <v>65</v>
      </c>
      <c r="B92" s="148" t="s">
        <v>339</v>
      </c>
      <c r="C92" s="148">
        <f t="shared" si="10"/>
        <v>0</v>
      </c>
      <c r="D92" s="148"/>
      <c r="E92" s="149">
        <f t="shared" si="11"/>
        <v>0</v>
      </c>
      <c r="F92" s="152"/>
      <c r="G92" s="226"/>
      <c r="H92" s="226"/>
      <c r="I92" s="226"/>
      <c r="J92" s="226"/>
      <c r="K92" s="226"/>
      <c r="L92" s="226"/>
      <c r="M92" s="124"/>
      <c r="N92" s="188" t="s">
        <v>775</v>
      </c>
      <c r="O92" s="188"/>
      <c r="P92" s="188"/>
    </row>
    <row r="93" spans="1:16" s="7" customFormat="1" ht="15.75" customHeight="1">
      <c r="A93" s="156" t="s">
        <v>66</v>
      </c>
      <c r="B93" s="148" t="s">
        <v>339</v>
      </c>
      <c r="C93" s="148">
        <f t="shared" si="10"/>
        <v>0</v>
      </c>
      <c r="D93" s="148"/>
      <c r="E93" s="149">
        <f t="shared" si="11"/>
        <v>0</v>
      </c>
      <c r="F93" s="150"/>
      <c r="G93" s="148"/>
      <c r="H93" s="148"/>
      <c r="I93" s="148"/>
      <c r="J93" s="148"/>
      <c r="K93" s="148"/>
      <c r="L93" s="148"/>
      <c r="M93" s="147"/>
      <c r="N93" s="188" t="s">
        <v>107</v>
      </c>
      <c r="O93" s="188"/>
      <c r="P93" s="188"/>
    </row>
    <row r="94" spans="1:16" s="8" customFormat="1" ht="15.75" customHeight="1">
      <c r="A94" s="145" t="s">
        <v>67</v>
      </c>
      <c r="B94" s="155"/>
      <c r="C94" s="153"/>
      <c r="D94" s="153"/>
      <c r="E94" s="131"/>
      <c r="F94" s="154"/>
      <c r="G94" s="155"/>
      <c r="H94" s="155"/>
      <c r="I94" s="155"/>
      <c r="J94" s="155"/>
      <c r="K94" s="155"/>
      <c r="L94" s="155"/>
      <c r="M94" s="144"/>
      <c r="N94" s="130"/>
      <c r="O94" s="130"/>
      <c r="P94" s="130"/>
    </row>
    <row r="95" spans="1:16" s="7" customFormat="1" ht="15.75" customHeight="1">
      <c r="A95" s="156" t="s">
        <v>68</v>
      </c>
      <c r="B95" s="148" t="s">
        <v>252</v>
      </c>
      <c r="C95" s="148">
        <f aca="true" t="shared" si="12" ref="C95:C106">IF(B95=$B$20,2,IF(B95=$B$21,1,0))</f>
        <v>2</v>
      </c>
      <c r="D95" s="148"/>
      <c r="E95" s="149">
        <f aca="true" t="shared" si="13" ref="E95:E106">C95*(1-D95)</f>
        <v>2</v>
      </c>
      <c r="F95" s="152" t="s">
        <v>1115</v>
      </c>
      <c r="G95" s="123">
        <v>42461</v>
      </c>
      <c r="H95" s="123">
        <v>42551</v>
      </c>
      <c r="I95" s="226" t="s">
        <v>912</v>
      </c>
      <c r="J95" s="226" t="s">
        <v>755</v>
      </c>
      <c r="K95" s="226" t="s">
        <v>951</v>
      </c>
      <c r="L95" s="226">
        <v>475</v>
      </c>
      <c r="M95" s="147" t="s">
        <v>1306</v>
      </c>
      <c r="N95" s="188" t="s">
        <v>281</v>
      </c>
      <c r="O95" s="188"/>
      <c r="P95" s="188"/>
    </row>
    <row r="96" spans="1:16" s="7" customFormat="1" ht="15.75" customHeight="1">
      <c r="A96" s="151" t="s">
        <v>69</v>
      </c>
      <c r="B96" s="148" t="s">
        <v>696</v>
      </c>
      <c r="C96" s="148">
        <f t="shared" si="12"/>
        <v>1</v>
      </c>
      <c r="D96" s="148"/>
      <c r="E96" s="149">
        <f t="shared" si="13"/>
        <v>1</v>
      </c>
      <c r="F96" s="150" t="s">
        <v>934</v>
      </c>
      <c r="G96" s="123">
        <v>42461</v>
      </c>
      <c r="H96" s="123">
        <v>42551</v>
      </c>
      <c r="I96" s="148" t="s">
        <v>912</v>
      </c>
      <c r="J96" s="148" t="s">
        <v>755</v>
      </c>
      <c r="K96" s="148" t="s">
        <v>755</v>
      </c>
      <c r="L96" s="148">
        <v>152</v>
      </c>
      <c r="M96" s="147"/>
      <c r="N96" s="188"/>
      <c r="O96" s="188" t="s">
        <v>282</v>
      </c>
      <c r="P96" s="188"/>
    </row>
    <row r="97" spans="1:16" s="7" customFormat="1" ht="15.75" customHeight="1">
      <c r="A97" s="156" t="s">
        <v>70</v>
      </c>
      <c r="B97" s="148" t="s">
        <v>339</v>
      </c>
      <c r="C97" s="148">
        <f t="shared" si="12"/>
        <v>0</v>
      </c>
      <c r="D97" s="148"/>
      <c r="E97" s="149">
        <f t="shared" si="13"/>
        <v>0</v>
      </c>
      <c r="F97" s="150"/>
      <c r="G97" s="148"/>
      <c r="H97" s="148"/>
      <c r="I97" s="148"/>
      <c r="J97" s="148"/>
      <c r="K97" s="148"/>
      <c r="L97" s="148"/>
      <c r="M97" s="147"/>
      <c r="N97" s="188" t="s">
        <v>403</v>
      </c>
      <c r="O97" s="188" t="s">
        <v>283</v>
      </c>
      <c r="P97" s="188"/>
    </row>
    <row r="98" spans="1:16" s="7" customFormat="1" ht="15.75" customHeight="1">
      <c r="A98" s="156" t="s">
        <v>71</v>
      </c>
      <c r="B98" s="148" t="s">
        <v>339</v>
      </c>
      <c r="C98" s="148">
        <f t="shared" si="12"/>
        <v>0</v>
      </c>
      <c r="D98" s="148"/>
      <c r="E98" s="149">
        <f t="shared" si="13"/>
        <v>0</v>
      </c>
      <c r="F98" s="150"/>
      <c r="G98" s="148"/>
      <c r="H98" s="148"/>
      <c r="I98" s="148"/>
      <c r="J98" s="148"/>
      <c r="K98" s="148"/>
      <c r="L98" s="148"/>
      <c r="M98" s="147"/>
      <c r="N98" s="188" t="s">
        <v>404</v>
      </c>
      <c r="O98" s="188"/>
      <c r="P98" s="188"/>
    </row>
    <row r="99" spans="1:16" ht="15.75" customHeight="1">
      <c r="A99" s="156" t="s">
        <v>72</v>
      </c>
      <c r="B99" s="148" t="s">
        <v>347</v>
      </c>
      <c r="C99" s="148">
        <f t="shared" si="12"/>
        <v>0</v>
      </c>
      <c r="D99" s="148"/>
      <c r="E99" s="149">
        <f t="shared" si="13"/>
        <v>0</v>
      </c>
      <c r="F99" s="150" t="s">
        <v>1116</v>
      </c>
      <c r="G99" s="140">
        <v>42536</v>
      </c>
      <c r="H99" s="140">
        <v>42550</v>
      </c>
      <c r="I99" s="123" t="s">
        <v>912</v>
      </c>
      <c r="J99" s="148" t="s">
        <v>768</v>
      </c>
      <c r="K99" s="148" t="s">
        <v>951</v>
      </c>
      <c r="L99" s="148">
        <v>405</v>
      </c>
      <c r="M99" s="147" t="s">
        <v>1117</v>
      </c>
      <c r="N99" s="198" t="s">
        <v>284</v>
      </c>
      <c r="O99" s="198"/>
      <c r="P99" s="198"/>
    </row>
    <row r="100" spans="1:16" s="7" customFormat="1" ht="15.75" customHeight="1">
      <c r="A100" s="156" t="s">
        <v>73</v>
      </c>
      <c r="B100" s="148" t="s">
        <v>339</v>
      </c>
      <c r="C100" s="148">
        <f t="shared" si="12"/>
        <v>0</v>
      </c>
      <c r="D100" s="148"/>
      <c r="E100" s="149">
        <f t="shared" si="13"/>
        <v>0</v>
      </c>
      <c r="F100" s="150"/>
      <c r="G100" s="148"/>
      <c r="H100" s="148"/>
      <c r="I100" s="148"/>
      <c r="J100" s="148"/>
      <c r="K100" s="148"/>
      <c r="L100" s="148"/>
      <c r="M100" s="147"/>
      <c r="N100" s="188" t="s">
        <v>309</v>
      </c>
      <c r="O100" s="188"/>
      <c r="P100" s="188"/>
    </row>
    <row r="101" spans="1:16" ht="15.75" customHeight="1">
      <c r="A101" s="151" t="s">
        <v>74</v>
      </c>
      <c r="B101" s="148" t="s">
        <v>252</v>
      </c>
      <c r="C101" s="148">
        <f t="shared" si="12"/>
        <v>2</v>
      </c>
      <c r="D101" s="148"/>
      <c r="E101" s="149">
        <f t="shared" si="13"/>
        <v>2</v>
      </c>
      <c r="F101" s="152" t="s">
        <v>1118</v>
      </c>
      <c r="G101" s="123">
        <v>42516</v>
      </c>
      <c r="H101" s="123">
        <v>42551</v>
      </c>
      <c r="I101" s="123" t="s">
        <v>912</v>
      </c>
      <c r="J101" s="226" t="s">
        <v>755</v>
      </c>
      <c r="K101" s="226" t="s">
        <v>755</v>
      </c>
      <c r="L101" s="226">
        <v>436</v>
      </c>
      <c r="M101" s="124"/>
      <c r="N101" s="188" t="s">
        <v>935</v>
      </c>
      <c r="O101" s="188"/>
      <c r="P101" s="188"/>
    </row>
    <row r="102" spans="1:16" s="6" customFormat="1" ht="15.75" customHeight="1">
      <c r="A102" s="156" t="s">
        <v>75</v>
      </c>
      <c r="B102" s="148" t="s">
        <v>252</v>
      </c>
      <c r="C102" s="148">
        <f t="shared" si="12"/>
        <v>2</v>
      </c>
      <c r="D102" s="148"/>
      <c r="E102" s="149">
        <f t="shared" si="13"/>
        <v>2</v>
      </c>
      <c r="F102" s="150" t="s">
        <v>936</v>
      </c>
      <c r="G102" s="140">
        <v>42467</v>
      </c>
      <c r="H102" s="140">
        <v>42551</v>
      </c>
      <c r="I102" s="148" t="s">
        <v>912</v>
      </c>
      <c r="J102" s="148" t="s">
        <v>755</v>
      </c>
      <c r="K102" s="148" t="s">
        <v>755</v>
      </c>
      <c r="L102" s="148">
        <v>564</v>
      </c>
      <c r="M102" s="147"/>
      <c r="N102" s="188" t="s">
        <v>285</v>
      </c>
      <c r="O102" s="188" t="s">
        <v>251</v>
      </c>
      <c r="P102" s="188"/>
    </row>
    <row r="103" spans="1:16" s="7" customFormat="1" ht="15.75" customHeight="1">
      <c r="A103" s="156" t="s">
        <v>76</v>
      </c>
      <c r="B103" s="148" t="s">
        <v>339</v>
      </c>
      <c r="C103" s="148">
        <f t="shared" si="12"/>
        <v>0</v>
      </c>
      <c r="D103" s="148"/>
      <c r="E103" s="149">
        <f t="shared" si="13"/>
        <v>0</v>
      </c>
      <c r="F103" s="150"/>
      <c r="G103" s="148"/>
      <c r="H103" s="148"/>
      <c r="I103" s="148"/>
      <c r="J103" s="148"/>
      <c r="K103" s="148"/>
      <c r="L103" s="148"/>
      <c r="M103" s="147"/>
      <c r="N103" s="188" t="s">
        <v>286</v>
      </c>
      <c r="O103" s="188"/>
      <c r="P103" s="188"/>
    </row>
    <row r="104" spans="1:16" ht="15.75" customHeight="1">
      <c r="A104" s="156" t="s">
        <v>77</v>
      </c>
      <c r="B104" s="148" t="s">
        <v>339</v>
      </c>
      <c r="C104" s="148">
        <f t="shared" si="12"/>
        <v>0</v>
      </c>
      <c r="D104" s="148"/>
      <c r="E104" s="149">
        <f t="shared" si="13"/>
        <v>0</v>
      </c>
      <c r="F104" s="150"/>
      <c r="G104" s="148"/>
      <c r="H104" s="148"/>
      <c r="I104" s="148"/>
      <c r="J104" s="148"/>
      <c r="K104" s="148"/>
      <c r="L104" s="148"/>
      <c r="M104" s="147"/>
      <c r="N104" s="198" t="s">
        <v>287</v>
      </c>
      <c r="O104" s="198"/>
      <c r="P104" s="198"/>
    </row>
    <row r="105" spans="1:16" s="7" customFormat="1" ht="15.75" customHeight="1">
      <c r="A105" s="151" t="s">
        <v>78</v>
      </c>
      <c r="B105" s="148" t="s">
        <v>252</v>
      </c>
      <c r="C105" s="148">
        <f t="shared" si="12"/>
        <v>2</v>
      </c>
      <c r="D105" s="148"/>
      <c r="E105" s="149">
        <f t="shared" si="13"/>
        <v>2</v>
      </c>
      <c r="F105" s="152" t="s">
        <v>1119</v>
      </c>
      <c r="G105" s="123">
        <v>42522</v>
      </c>
      <c r="H105" s="123">
        <v>42551</v>
      </c>
      <c r="I105" s="123" t="s">
        <v>912</v>
      </c>
      <c r="J105" s="226" t="s">
        <v>755</v>
      </c>
      <c r="K105" s="226" t="s">
        <v>755</v>
      </c>
      <c r="L105" s="226">
        <v>513</v>
      </c>
      <c r="M105" s="124"/>
      <c r="N105" s="188" t="s">
        <v>288</v>
      </c>
      <c r="O105" s="188" t="s">
        <v>288</v>
      </c>
      <c r="P105" s="188"/>
    </row>
    <row r="106" spans="1:16" s="7" customFormat="1" ht="15.75" customHeight="1">
      <c r="A106" s="156" t="s">
        <v>79</v>
      </c>
      <c r="B106" s="148" t="s">
        <v>339</v>
      </c>
      <c r="C106" s="148">
        <f t="shared" si="12"/>
        <v>0</v>
      </c>
      <c r="D106" s="148"/>
      <c r="E106" s="149">
        <f t="shared" si="13"/>
        <v>0</v>
      </c>
      <c r="F106" s="150"/>
      <c r="G106" s="148"/>
      <c r="H106" s="148"/>
      <c r="I106" s="148"/>
      <c r="J106" s="148"/>
      <c r="K106" s="148"/>
      <c r="L106" s="148"/>
      <c r="M106" s="147"/>
      <c r="N106" s="188" t="s">
        <v>187</v>
      </c>
      <c r="O106" s="188"/>
      <c r="P106" s="188"/>
    </row>
    <row r="107" spans="1:16" s="8" customFormat="1" ht="15.75" customHeight="1">
      <c r="A107" s="145" t="s">
        <v>80</v>
      </c>
      <c r="B107" s="155"/>
      <c r="C107" s="153"/>
      <c r="D107" s="153"/>
      <c r="E107" s="131"/>
      <c r="F107" s="154"/>
      <c r="G107" s="155"/>
      <c r="H107" s="155"/>
      <c r="I107" s="155"/>
      <c r="J107" s="155"/>
      <c r="K107" s="155"/>
      <c r="L107" s="155"/>
      <c r="M107" s="144"/>
      <c r="N107" s="130"/>
      <c r="O107" s="130"/>
      <c r="P107" s="130"/>
    </row>
    <row r="108" spans="1:16" s="7" customFormat="1" ht="15.75" customHeight="1">
      <c r="A108" s="156" t="s">
        <v>81</v>
      </c>
      <c r="B108" s="148" t="s">
        <v>339</v>
      </c>
      <c r="C108" s="148">
        <f aca="true" t="shared" si="14" ref="C108:C116">IF(B108=$B$20,2,IF(B108=$B$21,1,0))</f>
        <v>0</v>
      </c>
      <c r="D108" s="148"/>
      <c r="E108" s="149">
        <f aca="true" t="shared" si="15" ref="E108:E116">C108*(1-D108)</f>
        <v>0</v>
      </c>
      <c r="F108" s="150"/>
      <c r="G108" s="140"/>
      <c r="H108" s="140"/>
      <c r="I108" s="148"/>
      <c r="J108" s="148"/>
      <c r="K108" s="148"/>
      <c r="L108" s="148"/>
      <c r="M108" s="147"/>
      <c r="N108" s="188" t="s">
        <v>1130</v>
      </c>
      <c r="O108" s="188" t="s">
        <v>489</v>
      </c>
      <c r="P108" s="188" t="s">
        <v>405</v>
      </c>
    </row>
    <row r="109" spans="1:16" s="7" customFormat="1" ht="15.75" customHeight="1">
      <c r="A109" s="156" t="s">
        <v>82</v>
      </c>
      <c r="B109" s="148" t="s">
        <v>339</v>
      </c>
      <c r="C109" s="148">
        <f t="shared" si="14"/>
        <v>0</v>
      </c>
      <c r="D109" s="148"/>
      <c r="E109" s="149">
        <f t="shared" si="15"/>
        <v>0</v>
      </c>
      <c r="F109" s="150"/>
      <c r="G109" s="148"/>
      <c r="H109" s="148"/>
      <c r="I109" s="148"/>
      <c r="J109" s="148"/>
      <c r="K109" s="148"/>
      <c r="L109" s="148"/>
      <c r="M109" s="147"/>
      <c r="N109" s="188" t="s">
        <v>491</v>
      </c>
      <c r="O109" s="188" t="s">
        <v>117</v>
      </c>
      <c r="P109" s="188"/>
    </row>
    <row r="110" spans="1:16" ht="15.75" customHeight="1">
      <c r="A110" s="156" t="s">
        <v>83</v>
      </c>
      <c r="B110" s="148" t="s">
        <v>696</v>
      </c>
      <c r="C110" s="148">
        <f t="shared" si="14"/>
        <v>1</v>
      </c>
      <c r="D110" s="148"/>
      <c r="E110" s="149">
        <f t="shared" si="15"/>
        <v>1</v>
      </c>
      <c r="F110" s="150" t="s">
        <v>1120</v>
      </c>
      <c r="G110" s="123">
        <v>42522</v>
      </c>
      <c r="H110" s="123">
        <v>42551</v>
      </c>
      <c r="I110" s="123" t="s">
        <v>912</v>
      </c>
      <c r="J110" s="148" t="s">
        <v>755</v>
      </c>
      <c r="K110" s="148" t="s">
        <v>755</v>
      </c>
      <c r="L110" s="148">
        <v>104</v>
      </c>
      <c r="M110" s="147"/>
      <c r="N110" s="188" t="s">
        <v>463</v>
      </c>
      <c r="O110" s="188"/>
      <c r="P110" s="188" t="s">
        <v>905</v>
      </c>
    </row>
    <row r="111" spans="1:16" ht="15.75" customHeight="1">
      <c r="A111" s="151" t="s">
        <v>84</v>
      </c>
      <c r="B111" s="148" t="s">
        <v>347</v>
      </c>
      <c r="C111" s="148">
        <f t="shared" si="14"/>
        <v>0</v>
      </c>
      <c r="D111" s="148"/>
      <c r="E111" s="149">
        <f t="shared" si="15"/>
        <v>0</v>
      </c>
      <c r="F111" s="150" t="s">
        <v>937</v>
      </c>
      <c r="G111" s="148" t="s">
        <v>813</v>
      </c>
      <c r="H111" s="148" t="s">
        <v>813</v>
      </c>
      <c r="I111" s="148" t="s">
        <v>815</v>
      </c>
      <c r="J111" s="148" t="s">
        <v>755</v>
      </c>
      <c r="K111" s="148" t="s">
        <v>755</v>
      </c>
      <c r="L111" s="148">
        <v>11</v>
      </c>
      <c r="M111" s="147" t="s">
        <v>1121</v>
      </c>
      <c r="N111" s="188" t="s">
        <v>289</v>
      </c>
      <c r="O111" s="188" t="s">
        <v>407</v>
      </c>
      <c r="P111" s="188"/>
    </row>
    <row r="112" spans="1:16" ht="15.75" customHeight="1">
      <c r="A112" s="156" t="s">
        <v>85</v>
      </c>
      <c r="B112" s="148" t="s">
        <v>347</v>
      </c>
      <c r="C112" s="148">
        <f t="shared" si="14"/>
        <v>0</v>
      </c>
      <c r="D112" s="148"/>
      <c r="E112" s="149">
        <f t="shared" si="15"/>
        <v>0</v>
      </c>
      <c r="F112" s="150" t="s">
        <v>1123</v>
      </c>
      <c r="G112" s="140">
        <v>42515</v>
      </c>
      <c r="H112" s="140">
        <v>42528</v>
      </c>
      <c r="I112" s="148" t="s">
        <v>912</v>
      </c>
      <c r="J112" s="148" t="s">
        <v>755</v>
      </c>
      <c r="K112" s="148" t="s">
        <v>755</v>
      </c>
      <c r="L112" s="148">
        <v>94</v>
      </c>
      <c r="M112" s="147" t="s">
        <v>1090</v>
      </c>
      <c r="N112" s="188" t="s">
        <v>1122</v>
      </c>
      <c r="O112" s="188"/>
      <c r="P112" s="188"/>
    </row>
    <row r="113" spans="1:16" s="7" customFormat="1" ht="15.75" customHeight="1">
      <c r="A113" s="156" t="s">
        <v>86</v>
      </c>
      <c r="B113" s="148" t="s">
        <v>339</v>
      </c>
      <c r="C113" s="148">
        <f t="shared" si="14"/>
        <v>0</v>
      </c>
      <c r="D113" s="148"/>
      <c r="E113" s="149">
        <f t="shared" si="15"/>
        <v>0</v>
      </c>
      <c r="F113" s="150"/>
      <c r="G113" s="148"/>
      <c r="H113" s="148"/>
      <c r="I113" s="148"/>
      <c r="J113" s="148"/>
      <c r="K113" s="148"/>
      <c r="L113" s="148"/>
      <c r="M113" s="147"/>
      <c r="N113" s="188" t="s">
        <v>290</v>
      </c>
      <c r="O113" s="188"/>
      <c r="P113" s="188"/>
    </row>
    <row r="114" spans="1:16" s="7" customFormat="1" ht="15.75" customHeight="1">
      <c r="A114" s="151" t="s">
        <v>87</v>
      </c>
      <c r="B114" s="148" t="s">
        <v>252</v>
      </c>
      <c r="C114" s="148">
        <f t="shared" si="14"/>
        <v>2</v>
      </c>
      <c r="D114" s="148"/>
      <c r="E114" s="149">
        <f t="shared" si="15"/>
        <v>2</v>
      </c>
      <c r="F114" s="150" t="s">
        <v>1286</v>
      </c>
      <c r="G114" s="140">
        <v>42527</v>
      </c>
      <c r="H114" s="140">
        <v>42551</v>
      </c>
      <c r="I114" s="148" t="s">
        <v>912</v>
      </c>
      <c r="J114" s="148" t="s">
        <v>755</v>
      </c>
      <c r="K114" s="148" t="s">
        <v>755</v>
      </c>
      <c r="L114" s="148">
        <v>506</v>
      </c>
      <c r="M114" s="147"/>
      <c r="N114" s="188" t="s">
        <v>189</v>
      </c>
      <c r="O114" s="188" t="s">
        <v>1287</v>
      </c>
      <c r="P114" s="188" t="s">
        <v>484</v>
      </c>
    </row>
    <row r="115" spans="1:16" s="7" customFormat="1" ht="15.75" customHeight="1">
      <c r="A115" s="156" t="s">
        <v>88</v>
      </c>
      <c r="B115" s="148" t="s">
        <v>339</v>
      </c>
      <c r="C115" s="148">
        <f t="shared" si="14"/>
        <v>0</v>
      </c>
      <c r="D115" s="148"/>
      <c r="E115" s="149">
        <f t="shared" si="15"/>
        <v>0</v>
      </c>
      <c r="F115" s="150"/>
      <c r="G115" s="148"/>
      <c r="H115" s="148"/>
      <c r="I115" s="148"/>
      <c r="J115" s="148"/>
      <c r="K115" s="148"/>
      <c r="L115" s="148"/>
      <c r="M115" s="147"/>
      <c r="N115" s="187" t="s">
        <v>291</v>
      </c>
      <c r="O115" s="187"/>
      <c r="P115" s="187"/>
    </row>
    <row r="116" spans="1:16" s="7" customFormat="1" ht="15.75" customHeight="1">
      <c r="A116" s="156" t="s">
        <v>89</v>
      </c>
      <c r="B116" s="148" t="s">
        <v>339</v>
      </c>
      <c r="C116" s="148">
        <f t="shared" si="14"/>
        <v>0</v>
      </c>
      <c r="D116" s="148"/>
      <c r="E116" s="149">
        <f t="shared" si="15"/>
        <v>0</v>
      </c>
      <c r="F116" s="150"/>
      <c r="G116" s="148"/>
      <c r="H116" s="148"/>
      <c r="I116" s="148"/>
      <c r="J116" s="148"/>
      <c r="K116" s="148"/>
      <c r="L116" s="148"/>
      <c r="M116" s="147"/>
      <c r="N116" s="188" t="s">
        <v>292</v>
      </c>
      <c r="O116" s="188"/>
      <c r="P116" s="188"/>
    </row>
    <row r="118" spans="1:15" ht="15">
      <c r="A118" s="11"/>
      <c r="B118" s="94"/>
      <c r="C118" s="94"/>
      <c r="D118" s="94"/>
      <c r="E118" s="94"/>
      <c r="F118" s="11"/>
      <c r="G118" s="94"/>
      <c r="H118" s="94"/>
      <c r="I118" s="94"/>
      <c r="J118" s="94"/>
      <c r="K118" s="94"/>
      <c r="L118" s="94"/>
      <c r="M118" s="96"/>
      <c r="N118" s="5"/>
      <c r="O118" s="5"/>
    </row>
    <row r="122" spans="1:15" ht="15">
      <c r="A122" s="11"/>
      <c r="B122" s="94"/>
      <c r="C122" s="94"/>
      <c r="D122" s="94"/>
      <c r="E122" s="94"/>
      <c r="F122" s="11"/>
      <c r="G122" s="94"/>
      <c r="H122" s="94"/>
      <c r="I122" s="94"/>
      <c r="J122" s="94"/>
      <c r="K122" s="94"/>
      <c r="L122" s="94"/>
      <c r="M122" s="96"/>
      <c r="N122" s="5"/>
      <c r="O122" s="5"/>
    </row>
    <row r="125" spans="1:15" ht="15">
      <c r="A125" s="11"/>
      <c r="B125" s="94"/>
      <c r="C125" s="94"/>
      <c r="D125" s="94"/>
      <c r="E125" s="94"/>
      <c r="F125" s="11"/>
      <c r="G125" s="94"/>
      <c r="H125" s="94"/>
      <c r="I125" s="94"/>
      <c r="J125" s="94"/>
      <c r="K125" s="94"/>
      <c r="L125" s="94"/>
      <c r="M125" s="96"/>
      <c r="N125" s="5"/>
      <c r="O125" s="5"/>
    </row>
    <row r="129" spans="1:15" ht="15">
      <c r="A129" s="11"/>
      <c r="B129" s="94"/>
      <c r="C129" s="94"/>
      <c r="D129" s="94"/>
      <c r="E129" s="94"/>
      <c r="F129" s="11"/>
      <c r="G129" s="94"/>
      <c r="H129" s="94"/>
      <c r="I129" s="94"/>
      <c r="J129" s="94"/>
      <c r="K129" s="94"/>
      <c r="L129" s="94"/>
      <c r="M129" s="96"/>
      <c r="N129" s="5"/>
      <c r="O129" s="5"/>
    </row>
  </sheetData>
  <sheetProtection/>
  <autoFilter ref="A24:P117"/>
  <mergeCells count="36">
    <mergeCell ref="C19:E19"/>
    <mergeCell ref="C20:C23"/>
    <mergeCell ref="D20:D23"/>
    <mergeCell ref="E20:E23"/>
    <mergeCell ref="A12:P12"/>
    <mergeCell ref="A18:P18"/>
    <mergeCell ref="A13:P13"/>
    <mergeCell ref="A14:P14"/>
    <mergeCell ref="A15:P15"/>
    <mergeCell ref="A16:P16"/>
    <mergeCell ref="A17:P17"/>
    <mergeCell ref="J20:J23"/>
    <mergeCell ref="A2:P2"/>
    <mergeCell ref="A4:P4"/>
    <mergeCell ref="A5:P5"/>
    <mergeCell ref="A6:P6"/>
    <mergeCell ref="A7:P7"/>
    <mergeCell ref="A8:P8"/>
    <mergeCell ref="A9:P9"/>
    <mergeCell ref="A10:P10"/>
    <mergeCell ref="G20:G23"/>
    <mergeCell ref="N19:P19"/>
    <mergeCell ref="N20:N23"/>
    <mergeCell ref="P20:P23"/>
    <mergeCell ref="O20:O23"/>
    <mergeCell ref="I20:I23"/>
    <mergeCell ref="A19:A23"/>
    <mergeCell ref="H20:H23"/>
    <mergeCell ref="L20:L23"/>
    <mergeCell ref="F20:F23"/>
    <mergeCell ref="A1:P1"/>
    <mergeCell ref="A3:P3"/>
    <mergeCell ref="M19:M23"/>
    <mergeCell ref="A11:P11"/>
    <mergeCell ref="F19:L19"/>
    <mergeCell ref="K20:K23"/>
  </mergeCells>
  <dataValidations count="3">
    <dataValidation type="list" allowBlank="1" showInputMessage="1" showErrorMessage="1" sqref="L24">
      <formula1>'8.2'!#REF!</formula1>
    </dataValidation>
    <dataValidation type="list" allowBlank="1" showInputMessage="1" showErrorMessage="1" sqref="F24:K24 B24:B116">
      <formula1>$B$20:$B$23</formula1>
    </dataValidation>
    <dataValidation type="list" allowBlank="1" showInputMessage="1" showErrorMessage="1" sqref="D24:D116">
      <formula1>"0,5"</formula1>
    </dataValidation>
  </dataValidations>
  <hyperlinks>
    <hyperlink ref="P32" r:id="rId1" display="http://соцпортал46.рф/report/analiticheskiy-otchet-po-rezultatam-sotsiologicheskogo-issledovaniya-na-temu-otsenka-zainteresovannosti-grazhdan-kurskoy-oblasti-v-informatsii-ob-ispolnenii-oblastnogo-byudzheta-za-2015-god/"/>
    <hyperlink ref="O79" r:id="rId2" display="http://budget.permkrai.ru/form/index"/>
    <hyperlink ref="N80" r:id="rId3" display="http://www.minfin.kirov.ru/"/>
    <hyperlink ref="P65" r:id="rId4" display="http://nadzor.e-dag.ru/poll/default.html"/>
    <hyperlink ref="N50" r:id="rId5" display="http://minfin.gov-murman.ru/"/>
    <hyperlink ref="P54" r:id="rId6" display="https://vk.com/econnao?w=wall-113819844_448"/>
    <hyperlink ref="O102" r:id="rId7" display="http://openbudget.gfu.ru/"/>
    <hyperlink ref="O96" r:id="rId8" display="http://budget.govrb.ru/ebudget/Menu/Page/1"/>
    <hyperlink ref="N86" r:id="rId9" display="http://ufo.ulntc.ru/?mgf=budget/open_budget"/>
    <hyperlink ref="P73" r:id="rId10" display="https://golos.openrepublic.ru/polls/?group=0003000800000000"/>
    <hyperlink ref="O71" r:id="rId11" display="http://openbudsk.ru/vote/"/>
    <hyperlink ref="P50" r:id="rId12" display="http://openregion.gov-murman.ru/vote/"/>
    <hyperlink ref="P33" r:id="rId13" display="http://narodportal.ru/talk/filter/sphera/0/organ/0/status/open"/>
    <hyperlink ref="O31" r:id="rId14" display="http://nb44.ru/index.php/component/mijopolls/poll/6-dovolny-li-vy-kachestvom-gosudarstvennykh-uslug"/>
    <hyperlink ref="N31" r:id="rId15" display="http://depfin.adm44.ru/index.aspx"/>
    <hyperlink ref="N114" r:id="rId16" display="http://sakhminfin.ru/"/>
    <hyperlink ref="O111" r:id="rId17" display="http://minfin.khabkrai.ru/civils/Menu/Page/1"/>
    <hyperlink ref="N109" r:id="rId18" display="http://www.kamgov.ru/minfin"/>
    <hyperlink ref="O105" r:id="rId19" display="http://budget.omsk.ifinmon.ru/index.php/opross"/>
    <hyperlink ref="N98" r:id="rId20" display="http://r-19.ru/authorities/ministry-of-finance-of-the-republic-of-khakassia/common/adresa-i-kontakty/"/>
    <hyperlink ref="N97" r:id="rId21" display="http://www.minfin.tuva.ru/"/>
    <hyperlink ref="O97" r:id="rId22" display="http://budget17.ru/?page_id=451"/>
    <hyperlink ref="N85" r:id="rId23" display="http://ex.saratov.gov.ru/government/structure/minfin/"/>
    <hyperlink ref="O85" r:id="rId24" display="http://saratov.ifinmon.ru/index.php/opros-1"/>
    <hyperlink ref="N79" r:id="rId25" display="http://mfin.permkrai.ru/"/>
    <hyperlink ref="O51" r:id="rId26" display="http://portal.novkfo.ru/Menu/Page/45"/>
    <hyperlink ref="O49" r:id="rId27" display="http://budget.lenobl.ru/new/takepart/"/>
    <hyperlink ref="P45" r:id="rId28" display="https://vk.com/minfinrk"/>
    <hyperlink ref="O34" r:id="rId29" display="http://mosreg.ifinmon.ru/blog/portfolio-item/opros/"/>
    <hyperlink ref="O42" r:id="rId30" display="http://budget.mos.ru/survey"/>
    <hyperlink ref="O39" r:id="rId31" display="http://portal.tverfin.ru/portal/Menu/Page/202"/>
    <hyperlink ref="N37" r:id="rId32" display="http://www.finsmol.ru/start"/>
    <hyperlink ref="N35" r:id="rId33" display="http://orel-region.ru/index.php?head=140"/>
    <hyperlink ref="N29" r:id="rId34" display="http://df.ivanovoobl.ru/obrashheniya/"/>
    <hyperlink ref="N28" r:id="rId35" display="http://www.gfu.vrn.ru/dir32/opros/"/>
    <hyperlink ref="N27" r:id="rId36" display="http://dtf.avo.ru/index.php?option=com_content&amp;view=article&amp;id=168&amp;Itemid=139"/>
    <hyperlink ref="N105" r:id="rId37" display="http://budget.omsk.ifinmon.ru/index.php/opross"/>
    <hyperlink ref="N102" r:id="rId38" display="http://gfu.ru/vote/vote_result.php"/>
    <hyperlink ref="N99" r:id="rId39" display="http://fin22.ru/opinion/vote/"/>
    <hyperlink ref="N95" r:id="rId40" display="http://www.minfin-altai.ru/byudzhet/open-budget/the-respondents.php"/>
    <hyperlink ref="N77" r:id="rId41" display="http://www.mfur.ru/activities/minfin_dialog/oprosi.php"/>
    <hyperlink ref="N59" r:id="rId42" display="http://minfinkubani.ru/budget_citizens/public_poll/poll_2015_07.php"/>
    <hyperlink ref="N56" r:id="rId43" display="http://minfin01-maykop.ru/Menu/Page/175"/>
    <hyperlink ref="N51" r:id="rId44" display="http://www.novkfo.ru/"/>
    <hyperlink ref="N49" r:id="rId45" display="http://finance.lenobl.ru/"/>
    <hyperlink ref="N38" r:id="rId46" display="http://finapp.tambov.gov.ru/forum/viewforum.php?f=17"/>
    <hyperlink ref="N78" r:id="rId47" display="http://gov.cap.ru/SiteMap.aspx?gov_id=22&amp;id=1987260"/>
    <hyperlink ref="N116" r:id="rId48" display="http://xn--80atapud1a.xn--p1ai/power/administrative_setting/Dep_fin_ecom/budzet/"/>
    <hyperlink ref="N115" r:id="rId49" display="http://www.eao.ru/?p=3826"/>
    <hyperlink ref="N113" r:id="rId50" display="http://minfin.49gov.ru/feedback/polls/"/>
    <hyperlink ref="N111" r:id="rId51" display="http://minfin.khabkrai.ru/portal/Show/Category/71?ItemId=324"/>
    <hyperlink ref="N106" r:id="rId52" display="http://www.findep.org/"/>
    <hyperlink ref="N104" r:id="rId53" display="http://mfnsonso2.nso.ru/deyatelnost/budget/Pages/default.aspx"/>
    <hyperlink ref="N103" r:id="rId54" display="http://www.ofukem.ru/content/blogcategory/125/133/"/>
    <hyperlink ref="N101" r:id="rId55" display="http://minfin.krskstate.ru///openbudget//vote//result6"/>
    <hyperlink ref="N100" r:id="rId56" display="http://xn--h1aakfb4b.xn--80aaaac8algcbgbck3fl0q.xn--p1ai/bud_for_peoples.html"/>
    <hyperlink ref="N93" r:id="rId57" display="http://monitoring.yanao.ru/yamal/index.php?option=com_content&amp;view=article&amp;id=299&amp;Itemid=717"/>
    <hyperlink ref="N92" r:id="rId58" display="http://www.depfin.admhmao.ru/"/>
    <hyperlink ref="N91" r:id="rId59" display="http://www.minfin74.ru/poll/"/>
    <hyperlink ref="N90" r:id="rId60" display="http://admtyumen.ru/ogv_ru/finance/finance/bugjet.htm"/>
    <hyperlink ref="N89" r:id="rId61" display="http://minfin.midural.ru/poll?year=2016"/>
    <hyperlink ref="N88" r:id="rId62" display="http://www.finupr.kurganobl.ru/index.php?test=budjetgrd"/>
    <hyperlink ref="N84" r:id="rId63" display="http://minfin-samara.ru/BudgetDG/"/>
    <hyperlink ref="N83" r:id="rId64" display="http://finance.pnzreg.ru/budget/Otkrytyy_Byudet_Penzenskoy_oblasti"/>
    <hyperlink ref="N82" r:id="rId65" display="http://minfin.orb.ru/%D0%B1%D1%8E%D0%B4%D0%B6%D0%B5%D1%82-%D0%B4%D0%BB%D1%8F-%D0%B3%D1%80%D0%B0%D0%B6%D0%B4%D0%B0%D0%BD/"/>
    <hyperlink ref="N81" r:id="rId66" display="http://mf.nnov.ru:8025/"/>
    <hyperlink ref="N75" r:id="rId67" display="http://www.minfinrm.ru/budget%20for%20citizens/"/>
    <hyperlink ref="N74" r:id="rId68" display="http://mari-el.gov.ru/minfin/Pages/budget_citizens.aspx"/>
    <hyperlink ref="N73" r:id="rId69" display="https://minfin.bashkortostan.ru/presscenter/news/384439/"/>
    <hyperlink ref="N70" r:id="rId70" display="http://www.minfinchr.ru/"/>
    <hyperlink ref="N69" r:id="rId71" display="http://www.mfrno-a.ru/about/"/>
    <hyperlink ref="N66" r:id="rId72" display="http://www.mfri.ru/index.php/2013-12-01-16-47-32"/>
    <hyperlink ref="N65" r:id="rId73" display="http://minfin.e-dag.ru/activity/byudzhet-dlya-grazhdan"/>
    <hyperlink ref="N62" r:id="rId74" display="http://www.minfin.donland.ru/docs/s/73"/>
    <hyperlink ref="N61" r:id="rId75" display="http://www.minfin34.ru/opros/vote_result.php?VOTE_ID=1"/>
    <hyperlink ref="N60" r:id="rId76" display="http://mf-ao.ru/index.php/2014-02-25-10-55-37"/>
    <hyperlink ref="N57" r:id="rId77" display="http://minfin.kalmregion.ru/index.php?option=com_content&amp;view=article&amp;id=54&amp;Itemid=48"/>
    <hyperlink ref="N53" r:id="rId78" display="http://www.fincom.spb.ru/cf/activity/opendata/budget_for_people/contact/anketa/result.htm?id=10276386@cmsPollCollection"/>
    <hyperlink ref="N52" r:id="rId79" display="http://www.pskov.ru/region/obshchestvo"/>
    <hyperlink ref="N48" r:id="rId80" display="http://www.minfin39.ru/vote/"/>
    <hyperlink ref="N47" r:id="rId81" display="http://www.df35.ru/index.php?option=com_poll&amp;id=16:2015-05-27-08-20-15"/>
    <hyperlink ref="N46" r:id="rId82" display="http://dvinaland.ru/budget"/>
    <hyperlink ref="N45" r:id="rId83" display="http://minfin.rkomi.ru/right/finopros/"/>
    <hyperlink ref="N44" r:id="rId84" display="http://minfin.karelia.ru/about-us/"/>
    <hyperlink ref="O40" r:id="rId85" display="http://dfto.ru/index.php/byudzhet-dlya-grazhdan/oprosy"/>
    <hyperlink ref="N30" r:id="rId86" display="http://www.admoblkaluga.ru/main/work/finances/open-budget/index.php"/>
    <hyperlink ref="N26" r:id="rId87" display="http://budget.bryanskoblfin.ru/Show/Category/?ItemId=26"/>
    <hyperlink ref="N25" r:id="rId88" display="http://beldepfin.ru/"/>
    <hyperlink ref="N33" r:id="rId89" display="http://www.admlip.ru/votes/"/>
    <hyperlink ref="N110" r:id="rId90" display="http://primorsky.ru/authorities/executive-agencies/departments/finance/budget/"/>
    <hyperlink ref="N41" r:id="rId91" display="http://www.yarregion.ru/depts/depfin/default.aspx"/>
    <hyperlink ref="O50" r:id="rId92" display="http://b4u.gov-murman.ru/index.php#idMenu=1"/>
    <hyperlink ref="N76" r:id="rId93" display="http://minfin.tatarstan.ru/rus/sotsialniy-opros-obshchestvennogo-mneniya-po-1158197.htm"/>
    <hyperlink ref="O108" r:id="rId94" display="http://budget.sakha.gov.ru/ebudget/Show/Content/7"/>
    <hyperlink ref="P108" r:id="rId95" display="http://www.sakha.gov.ru/vote/front?type=2"/>
    <hyperlink ref="O109" r:id="rId96" display="http://openbudget.kamgov.ru/Dashboard#/plan/plan/indicators"/>
    <hyperlink ref="P110" r:id="rId97" display="http://ebudget.primorsky.ru/Menu/Page/334"/>
    <hyperlink ref="P114" r:id="rId98" display="http://openbudget.sakhminfin.ru/forum/index.php?board=4.0"/>
    <hyperlink ref="N32" r:id="rId99" display="http://adm.rkursk.ru/index.php?show_vote=24&amp;page=1"/>
    <hyperlink ref="N54" r:id="rId100" display="http://dfei.adm-nao.ru/news/10400/"/>
    <hyperlink ref="N71" r:id="rId101" display="http://www.mfsk.ru/main"/>
    <hyperlink ref="N67" r:id="rId102" display="http://pravitelstvo.kbr.ru/oigv/minfin/opros_obshchestvennogo_mneniya_po_finanso_byudzhetnoy_tematike.php?ELEMENT_ID=9849"/>
    <hyperlink ref="N63" r:id="rId103" display="https://sevastopol.gov.ru/goverment/statistics/butget/"/>
  </hyperlinks>
  <printOptions/>
  <pageMargins left="0.7" right="0.7" top="0.75" bottom="0.75" header="0.3" footer="0.3"/>
  <pageSetup horizontalDpi="600" verticalDpi="600" orientation="portrait" paperSize="9" r:id="rId104"/>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zoomScalePageLayoutView="0" workbookViewId="0" topLeftCell="A1">
      <pane xSplit="1" ySplit="20" topLeftCell="B21" activePane="bottomRight" state="frozen"/>
      <selection pane="topLeft" activeCell="A15" sqref="A15"/>
      <selection pane="topRight" activeCell="B15" sqref="B15"/>
      <selection pane="bottomLeft" activeCell="A46" sqref="A46"/>
      <selection pane="bottomRight" activeCell="N113" sqref="N113"/>
    </sheetView>
  </sheetViews>
  <sheetFormatPr defaultColWidth="9.140625" defaultRowHeight="20.25" customHeight="1"/>
  <cols>
    <col min="1" max="1" width="32.421875" style="10" customWidth="1"/>
    <col min="2" max="2" width="53.00390625" style="10" customWidth="1"/>
    <col min="3" max="5" width="7.7109375" style="10" customWidth="1"/>
    <col min="6" max="6" width="11.140625" style="10" customWidth="1"/>
    <col min="7" max="8" width="12.00390625" style="10" customWidth="1"/>
    <col min="9" max="9" width="11.57421875" style="10" customWidth="1"/>
    <col min="10" max="10" width="14.7109375" style="10" customWidth="1"/>
    <col min="11" max="12" width="17.00390625" style="10" customWidth="1"/>
    <col min="13" max="14" width="18.7109375" style="4" customWidth="1"/>
    <col min="15" max="15" width="18.7109375" style="12" customWidth="1"/>
    <col min="16" max="16384" width="9.140625" style="12" customWidth="1"/>
  </cols>
  <sheetData>
    <row r="1" spans="1:15" s="1" customFormat="1" ht="20.25" customHeight="1">
      <c r="A1" s="257" t="s">
        <v>645</v>
      </c>
      <c r="B1" s="257"/>
      <c r="C1" s="257"/>
      <c r="D1" s="257"/>
      <c r="E1" s="257"/>
      <c r="F1" s="257"/>
      <c r="G1" s="257"/>
      <c r="H1" s="257"/>
      <c r="I1" s="257"/>
      <c r="J1" s="257"/>
      <c r="K1" s="257"/>
      <c r="L1" s="257"/>
      <c r="M1" s="257"/>
      <c r="N1" s="257"/>
      <c r="O1" s="258"/>
    </row>
    <row r="2" spans="1:15" s="1" customFormat="1" ht="15" customHeight="1">
      <c r="A2" s="264" t="s">
        <v>1325</v>
      </c>
      <c r="B2" s="265"/>
      <c r="C2" s="265"/>
      <c r="D2" s="265"/>
      <c r="E2" s="265"/>
      <c r="F2" s="265"/>
      <c r="G2" s="265"/>
      <c r="H2" s="265"/>
      <c r="I2" s="265"/>
      <c r="J2" s="265"/>
      <c r="K2" s="265"/>
      <c r="L2" s="265"/>
      <c r="M2" s="265"/>
      <c r="N2" s="265"/>
      <c r="O2" s="265"/>
    </row>
    <row r="3" spans="1:15" s="1" customFormat="1" ht="15" customHeight="1" hidden="1">
      <c r="A3" s="259" t="s">
        <v>351</v>
      </c>
      <c r="B3" s="259"/>
      <c r="C3" s="259"/>
      <c r="D3" s="259"/>
      <c r="E3" s="259"/>
      <c r="F3" s="259"/>
      <c r="G3" s="259"/>
      <c r="H3" s="259"/>
      <c r="I3" s="259"/>
      <c r="J3" s="259"/>
      <c r="K3" s="259"/>
      <c r="L3" s="259"/>
      <c r="M3" s="259"/>
      <c r="N3" s="259"/>
      <c r="O3" s="260"/>
    </row>
    <row r="4" spans="1:15" s="1" customFormat="1" ht="15" customHeight="1" hidden="1">
      <c r="A4" s="267" t="s">
        <v>243</v>
      </c>
      <c r="B4" s="268"/>
      <c r="C4" s="268"/>
      <c r="D4" s="268"/>
      <c r="E4" s="268"/>
      <c r="F4" s="268"/>
      <c r="G4" s="268"/>
      <c r="H4" s="268"/>
      <c r="I4" s="268"/>
      <c r="J4" s="268"/>
      <c r="K4" s="268"/>
      <c r="L4" s="268"/>
      <c r="M4" s="268"/>
      <c r="N4" s="268"/>
      <c r="O4" s="269"/>
    </row>
    <row r="5" spans="1:15" s="1" customFormat="1" ht="15" customHeight="1" hidden="1">
      <c r="A5" s="267" t="s">
        <v>727</v>
      </c>
      <c r="B5" s="268"/>
      <c r="C5" s="268"/>
      <c r="D5" s="268"/>
      <c r="E5" s="268"/>
      <c r="F5" s="268"/>
      <c r="G5" s="268"/>
      <c r="H5" s="268"/>
      <c r="I5" s="268"/>
      <c r="J5" s="268"/>
      <c r="K5" s="268"/>
      <c r="L5" s="268"/>
      <c r="M5" s="268"/>
      <c r="N5" s="268"/>
      <c r="O5" s="269"/>
    </row>
    <row r="6" spans="1:15" s="1" customFormat="1" ht="27.75" customHeight="1" hidden="1">
      <c r="A6" s="267" t="s">
        <v>728</v>
      </c>
      <c r="B6" s="268"/>
      <c r="C6" s="268"/>
      <c r="D6" s="268"/>
      <c r="E6" s="268"/>
      <c r="F6" s="268"/>
      <c r="G6" s="268"/>
      <c r="H6" s="268"/>
      <c r="I6" s="268"/>
      <c r="J6" s="268"/>
      <c r="K6" s="268"/>
      <c r="L6" s="268"/>
      <c r="M6" s="268"/>
      <c r="N6" s="268"/>
      <c r="O6" s="269"/>
    </row>
    <row r="7" spans="1:15" s="1" customFormat="1" ht="15" customHeight="1" hidden="1">
      <c r="A7" s="267" t="s">
        <v>298</v>
      </c>
      <c r="B7" s="268"/>
      <c r="C7" s="268"/>
      <c r="D7" s="268"/>
      <c r="E7" s="268"/>
      <c r="F7" s="268"/>
      <c r="G7" s="268"/>
      <c r="H7" s="268"/>
      <c r="I7" s="268"/>
      <c r="J7" s="268"/>
      <c r="K7" s="268"/>
      <c r="L7" s="268"/>
      <c r="M7" s="268"/>
      <c r="N7" s="268"/>
      <c r="O7" s="269"/>
    </row>
    <row r="8" spans="1:15" s="1" customFormat="1" ht="15" customHeight="1" hidden="1">
      <c r="A8" s="267" t="s">
        <v>729</v>
      </c>
      <c r="B8" s="268"/>
      <c r="C8" s="268"/>
      <c r="D8" s="268"/>
      <c r="E8" s="268"/>
      <c r="F8" s="268"/>
      <c r="G8" s="268"/>
      <c r="H8" s="268"/>
      <c r="I8" s="268"/>
      <c r="J8" s="268"/>
      <c r="K8" s="268"/>
      <c r="L8" s="268"/>
      <c r="M8" s="268"/>
      <c r="N8" s="268"/>
      <c r="O8" s="269"/>
    </row>
    <row r="9" spans="1:15" s="1" customFormat="1" ht="15" customHeight="1" hidden="1">
      <c r="A9" s="267" t="s">
        <v>730</v>
      </c>
      <c r="B9" s="268"/>
      <c r="C9" s="268"/>
      <c r="D9" s="268"/>
      <c r="E9" s="268"/>
      <c r="F9" s="268"/>
      <c r="G9" s="268"/>
      <c r="H9" s="268"/>
      <c r="I9" s="268"/>
      <c r="J9" s="268"/>
      <c r="K9" s="268"/>
      <c r="L9" s="268"/>
      <c r="M9" s="268"/>
      <c r="N9" s="268"/>
      <c r="O9" s="269"/>
    </row>
    <row r="10" spans="1:15" s="1" customFormat="1" ht="15" customHeight="1" hidden="1">
      <c r="A10" s="267" t="s">
        <v>731</v>
      </c>
      <c r="B10" s="268"/>
      <c r="C10" s="268"/>
      <c r="D10" s="268"/>
      <c r="E10" s="268"/>
      <c r="F10" s="268"/>
      <c r="G10" s="268"/>
      <c r="H10" s="268"/>
      <c r="I10" s="268"/>
      <c r="J10" s="268"/>
      <c r="K10" s="268"/>
      <c r="L10" s="268"/>
      <c r="M10" s="268"/>
      <c r="N10" s="268"/>
      <c r="O10" s="269"/>
    </row>
    <row r="11" spans="1:15" s="1" customFormat="1" ht="15" customHeight="1" hidden="1">
      <c r="A11" s="267" t="s">
        <v>732</v>
      </c>
      <c r="B11" s="268"/>
      <c r="C11" s="268"/>
      <c r="D11" s="268"/>
      <c r="E11" s="268"/>
      <c r="F11" s="268"/>
      <c r="G11" s="268"/>
      <c r="H11" s="268"/>
      <c r="I11" s="268"/>
      <c r="J11" s="268"/>
      <c r="K11" s="268"/>
      <c r="L11" s="268"/>
      <c r="M11" s="268"/>
      <c r="N11" s="268"/>
      <c r="O11" s="269"/>
    </row>
    <row r="12" spans="1:15" s="1" customFormat="1" ht="15" customHeight="1" hidden="1">
      <c r="A12" s="267" t="s">
        <v>299</v>
      </c>
      <c r="B12" s="268"/>
      <c r="C12" s="268"/>
      <c r="D12" s="268"/>
      <c r="E12" s="268"/>
      <c r="F12" s="268"/>
      <c r="G12" s="268"/>
      <c r="H12" s="268"/>
      <c r="I12" s="268"/>
      <c r="J12" s="268"/>
      <c r="K12" s="268"/>
      <c r="L12" s="268"/>
      <c r="M12" s="268"/>
      <c r="N12" s="268"/>
      <c r="O12" s="269"/>
    </row>
    <row r="13" spans="1:15" s="1" customFormat="1" ht="15" customHeight="1" hidden="1">
      <c r="A13" s="267" t="s">
        <v>311</v>
      </c>
      <c r="B13" s="268"/>
      <c r="C13" s="268"/>
      <c r="D13" s="268"/>
      <c r="E13" s="268"/>
      <c r="F13" s="268"/>
      <c r="G13" s="268"/>
      <c r="H13" s="268"/>
      <c r="I13" s="268"/>
      <c r="J13" s="268"/>
      <c r="K13" s="268"/>
      <c r="L13" s="268"/>
      <c r="M13" s="268"/>
      <c r="N13" s="268"/>
      <c r="O13" s="269"/>
    </row>
    <row r="14" spans="1:15" s="1" customFormat="1" ht="15" customHeight="1" hidden="1">
      <c r="A14" s="267" t="s">
        <v>312</v>
      </c>
      <c r="B14" s="268"/>
      <c r="C14" s="268"/>
      <c r="D14" s="268"/>
      <c r="E14" s="268"/>
      <c r="F14" s="268"/>
      <c r="G14" s="268"/>
      <c r="H14" s="268"/>
      <c r="I14" s="268"/>
      <c r="J14" s="268"/>
      <c r="K14" s="268"/>
      <c r="L14" s="268"/>
      <c r="M14" s="268"/>
      <c r="N14" s="268"/>
      <c r="O14" s="269"/>
    </row>
    <row r="15" spans="1:15" ht="50.25" customHeight="1">
      <c r="A15" s="250" t="s">
        <v>94</v>
      </c>
      <c r="B15" s="230" t="s">
        <v>749</v>
      </c>
      <c r="C15" s="253" t="s">
        <v>646</v>
      </c>
      <c r="D15" s="266"/>
      <c r="E15" s="266"/>
      <c r="F15" s="252" t="s">
        <v>381</v>
      </c>
      <c r="G15" s="252"/>
      <c r="H15" s="252"/>
      <c r="I15" s="252"/>
      <c r="J15" s="252"/>
      <c r="K15" s="252"/>
      <c r="L15" s="270" t="s">
        <v>1227</v>
      </c>
      <c r="M15" s="251" t="s">
        <v>488</v>
      </c>
      <c r="N15" s="251"/>
      <c r="O15" s="252"/>
    </row>
    <row r="16" spans="1:15" ht="15" customHeight="1">
      <c r="A16" s="252"/>
      <c r="B16" s="159" t="s">
        <v>300</v>
      </c>
      <c r="C16" s="250" t="s">
        <v>96</v>
      </c>
      <c r="D16" s="250" t="s">
        <v>720</v>
      </c>
      <c r="E16" s="253" t="s">
        <v>95</v>
      </c>
      <c r="F16" s="251" t="s">
        <v>980</v>
      </c>
      <c r="G16" s="251" t="s">
        <v>305</v>
      </c>
      <c r="H16" s="251" t="s">
        <v>1333</v>
      </c>
      <c r="I16" s="251" t="s">
        <v>981</v>
      </c>
      <c r="J16" s="251" t="s">
        <v>485</v>
      </c>
      <c r="K16" s="251" t="s">
        <v>982</v>
      </c>
      <c r="L16" s="271"/>
      <c r="M16" s="250" t="s">
        <v>354</v>
      </c>
      <c r="N16" s="250" t="s">
        <v>343</v>
      </c>
      <c r="O16" s="250" t="s">
        <v>538</v>
      </c>
    </row>
    <row r="17" spans="1:15" ht="15" customHeight="1">
      <c r="A17" s="252"/>
      <c r="B17" s="159" t="s">
        <v>301</v>
      </c>
      <c r="C17" s="252"/>
      <c r="D17" s="250"/>
      <c r="E17" s="273"/>
      <c r="F17" s="252"/>
      <c r="G17" s="252"/>
      <c r="H17" s="252"/>
      <c r="I17" s="252"/>
      <c r="J17" s="252"/>
      <c r="K17" s="252"/>
      <c r="L17" s="271"/>
      <c r="M17" s="255"/>
      <c r="N17" s="255"/>
      <c r="O17" s="255"/>
    </row>
    <row r="18" spans="1:15" ht="15" customHeight="1">
      <c r="A18" s="252"/>
      <c r="B18" s="159" t="s">
        <v>352</v>
      </c>
      <c r="C18" s="252"/>
      <c r="D18" s="250"/>
      <c r="E18" s="273"/>
      <c r="F18" s="252"/>
      <c r="G18" s="252"/>
      <c r="H18" s="252"/>
      <c r="I18" s="252"/>
      <c r="J18" s="252"/>
      <c r="K18" s="252"/>
      <c r="L18" s="271"/>
      <c r="M18" s="255"/>
      <c r="N18" s="255"/>
      <c r="O18" s="255"/>
    </row>
    <row r="19" spans="1:15" ht="15" customHeight="1">
      <c r="A19" s="252"/>
      <c r="B19" s="159" t="s">
        <v>808</v>
      </c>
      <c r="C19" s="252"/>
      <c r="D19" s="250"/>
      <c r="E19" s="273"/>
      <c r="F19" s="252"/>
      <c r="G19" s="252"/>
      <c r="H19" s="252"/>
      <c r="I19" s="252"/>
      <c r="J19" s="252"/>
      <c r="K19" s="252"/>
      <c r="L19" s="271"/>
      <c r="M19" s="255"/>
      <c r="N19" s="255"/>
      <c r="O19" s="255"/>
    </row>
    <row r="20" spans="1:15" ht="15" customHeight="1">
      <c r="A20" s="252"/>
      <c r="B20" s="159" t="s">
        <v>353</v>
      </c>
      <c r="C20" s="252"/>
      <c r="D20" s="250"/>
      <c r="E20" s="273"/>
      <c r="F20" s="252"/>
      <c r="G20" s="252"/>
      <c r="H20" s="252"/>
      <c r="I20" s="252"/>
      <c r="J20" s="252"/>
      <c r="K20" s="252"/>
      <c r="L20" s="272"/>
      <c r="M20" s="255"/>
      <c r="N20" s="255"/>
      <c r="O20" s="255"/>
    </row>
    <row r="21" spans="1:15" s="8" customFormat="1" ht="15" customHeight="1">
      <c r="A21" s="45" t="s">
        <v>0</v>
      </c>
      <c r="B21" s="45"/>
      <c r="C21" s="45"/>
      <c r="D21" s="45"/>
      <c r="E21" s="146"/>
      <c r="F21" s="45"/>
      <c r="G21" s="45"/>
      <c r="H21" s="45"/>
      <c r="I21" s="45"/>
      <c r="J21" s="45"/>
      <c r="K21" s="45"/>
      <c r="L21" s="45"/>
      <c r="M21" s="146"/>
      <c r="N21" s="146"/>
      <c r="O21" s="134"/>
    </row>
    <row r="22" spans="1:15" s="6" customFormat="1" ht="15" customHeight="1">
      <c r="A22" s="160" t="s">
        <v>1</v>
      </c>
      <c r="B22" s="226" t="s">
        <v>808</v>
      </c>
      <c r="C22" s="148">
        <f aca="true" t="shared" si="0" ref="C22:C39">IF(B22=$B$16,2,IF(B22=$B$17,1,0))</f>
        <v>0</v>
      </c>
      <c r="D22" s="148"/>
      <c r="E22" s="149">
        <f aca="true" t="shared" si="1" ref="E22:E39">C22*(1-D22)</f>
        <v>0</v>
      </c>
      <c r="F22" s="226"/>
      <c r="G22" s="226"/>
      <c r="H22" s="226"/>
      <c r="I22" s="161"/>
      <c r="J22" s="124" t="s">
        <v>777</v>
      </c>
      <c r="K22" s="197" t="s">
        <v>776</v>
      </c>
      <c r="L22" s="197"/>
      <c r="M22" s="186" t="s">
        <v>114</v>
      </c>
      <c r="N22" s="149"/>
      <c r="O22" s="186" t="s">
        <v>527</v>
      </c>
    </row>
    <row r="23" spans="1:15" ht="15" customHeight="1">
      <c r="A23" s="160" t="s">
        <v>2</v>
      </c>
      <c r="B23" s="226" t="s">
        <v>353</v>
      </c>
      <c r="C23" s="148">
        <f t="shared" si="0"/>
        <v>0</v>
      </c>
      <c r="D23" s="148"/>
      <c r="E23" s="149">
        <f t="shared" si="1"/>
        <v>0</v>
      </c>
      <c r="F23" s="226"/>
      <c r="G23" s="226"/>
      <c r="H23" s="226"/>
      <c r="I23" s="226"/>
      <c r="J23" s="226"/>
      <c r="K23" s="226"/>
      <c r="L23" s="226"/>
      <c r="M23" s="197" t="s">
        <v>220</v>
      </c>
      <c r="N23" s="149"/>
      <c r="O23" s="188" t="s">
        <v>528</v>
      </c>
    </row>
    <row r="24" spans="1:15" ht="15" customHeight="1">
      <c r="A24" s="160" t="s">
        <v>3</v>
      </c>
      <c r="B24" s="226" t="s">
        <v>808</v>
      </c>
      <c r="C24" s="148">
        <f t="shared" si="0"/>
        <v>0</v>
      </c>
      <c r="D24" s="148"/>
      <c r="E24" s="149">
        <f t="shared" si="1"/>
        <v>0</v>
      </c>
      <c r="F24" s="226"/>
      <c r="G24" s="226"/>
      <c r="H24" s="226"/>
      <c r="I24" s="226"/>
      <c r="J24" s="124" t="s">
        <v>779</v>
      </c>
      <c r="K24" s="197" t="s">
        <v>778</v>
      </c>
      <c r="L24" s="197"/>
      <c r="M24" s="186" t="s">
        <v>365</v>
      </c>
      <c r="N24" s="186"/>
      <c r="O24" s="188" t="s">
        <v>529</v>
      </c>
    </row>
    <row r="25" spans="1:15" s="6" customFormat="1" ht="15" customHeight="1">
      <c r="A25" s="160" t="s">
        <v>4</v>
      </c>
      <c r="B25" s="226" t="s">
        <v>353</v>
      </c>
      <c r="C25" s="148">
        <f t="shared" si="0"/>
        <v>0</v>
      </c>
      <c r="D25" s="148"/>
      <c r="E25" s="149">
        <f t="shared" si="1"/>
        <v>0</v>
      </c>
      <c r="F25" s="226"/>
      <c r="G25" s="226"/>
      <c r="H25" s="226"/>
      <c r="I25" s="226"/>
      <c r="J25" s="226"/>
      <c r="K25" s="226"/>
      <c r="L25" s="226"/>
      <c r="M25" s="186" t="s">
        <v>168</v>
      </c>
      <c r="N25" s="186" t="s">
        <v>355</v>
      </c>
      <c r="O25" s="188" t="s">
        <v>530</v>
      </c>
    </row>
    <row r="26" spans="1:15" s="7" customFormat="1" ht="15" customHeight="1">
      <c r="A26" s="160" t="s">
        <v>5</v>
      </c>
      <c r="B26" s="226" t="s">
        <v>353</v>
      </c>
      <c r="C26" s="148">
        <f t="shared" si="0"/>
        <v>0</v>
      </c>
      <c r="D26" s="148"/>
      <c r="E26" s="149">
        <f t="shared" si="1"/>
        <v>0</v>
      </c>
      <c r="F26" s="226"/>
      <c r="G26" s="226"/>
      <c r="H26" s="226"/>
      <c r="I26" s="226"/>
      <c r="J26" s="226"/>
      <c r="K26" s="226"/>
      <c r="L26" s="226"/>
      <c r="M26" s="186" t="s">
        <v>366</v>
      </c>
      <c r="N26" s="186"/>
      <c r="O26" s="188" t="s">
        <v>531</v>
      </c>
    </row>
    <row r="27" spans="1:15" ht="15" customHeight="1">
      <c r="A27" s="160" t="s">
        <v>6</v>
      </c>
      <c r="B27" s="226" t="s">
        <v>353</v>
      </c>
      <c r="C27" s="148">
        <f t="shared" si="0"/>
        <v>0</v>
      </c>
      <c r="D27" s="148"/>
      <c r="E27" s="149">
        <f t="shared" si="1"/>
        <v>0</v>
      </c>
      <c r="F27" s="226"/>
      <c r="G27" s="226"/>
      <c r="H27" s="226"/>
      <c r="I27" s="226"/>
      <c r="J27" s="226"/>
      <c r="K27" s="226"/>
      <c r="L27" s="226"/>
      <c r="M27" s="186" t="s">
        <v>356</v>
      </c>
      <c r="N27" s="186"/>
      <c r="O27" s="188" t="s">
        <v>532</v>
      </c>
    </row>
    <row r="28" spans="1:15" s="6" customFormat="1" ht="15" customHeight="1">
      <c r="A28" s="160" t="s">
        <v>7</v>
      </c>
      <c r="B28" s="226" t="s">
        <v>353</v>
      </c>
      <c r="C28" s="148">
        <f t="shared" si="0"/>
        <v>0</v>
      </c>
      <c r="D28" s="148"/>
      <c r="E28" s="149">
        <f t="shared" si="1"/>
        <v>0</v>
      </c>
      <c r="F28" s="226"/>
      <c r="G28" s="226"/>
      <c r="H28" s="226"/>
      <c r="I28" s="226"/>
      <c r="J28" s="226"/>
      <c r="K28" s="226"/>
      <c r="L28" s="226"/>
      <c r="M28" s="186" t="s">
        <v>128</v>
      </c>
      <c r="N28" s="186" t="s">
        <v>357</v>
      </c>
      <c r="O28" s="188" t="s">
        <v>533</v>
      </c>
    </row>
    <row r="29" spans="1:15" s="7" customFormat="1" ht="15" customHeight="1">
      <c r="A29" s="160" t="s">
        <v>8</v>
      </c>
      <c r="B29" s="226" t="s">
        <v>353</v>
      </c>
      <c r="C29" s="148">
        <f t="shared" si="0"/>
        <v>0</v>
      </c>
      <c r="D29" s="148"/>
      <c r="E29" s="149">
        <f t="shared" si="1"/>
        <v>0</v>
      </c>
      <c r="F29" s="226"/>
      <c r="G29" s="226"/>
      <c r="H29" s="226"/>
      <c r="I29" s="226"/>
      <c r="J29" s="226"/>
      <c r="K29" s="226"/>
      <c r="L29" s="226"/>
      <c r="M29" s="186" t="s">
        <v>359</v>
      </c>
      <c r="N29" s="186"/>
      <c r="O29" s="188" t="s">
        <v>358</v>
      </c>
    </row>
    <row r="30" spans="1:15" s="7" customFormat="1" ht="15" customHeight="1">
      <c r="A30" s="160" t="s">
        <v>9</v>
      </c>
      <c r="B30" s="226" t="s">
        <v>808</v>
      </c>
      <c r="C30" s="148">
        <f t="shared" si="0"/>
        <v>0</v>
      </c>
      <c r="D30" s="148"/>
      <c r="E30" s="149">
        <f t="shared" si="1"/>
        <v>0</v>
      </c>
      <c r="F30" s="226"/>
      <c r="G30" s="226"/>
      <c r="H30" s="226"/>
      <c r="I30" s="226"/>
      <c r="J30" s="124" t="s">
        <v>779</v>
      </c>
      <c r="K30" s="197" t="s">
        <v>780</v>
      </c>
      <c r="L30" s="197"/>
      <c r="M30" s="186" t="s">
        <v>130</v>
      </c>
      <c r="N30" s="186" t="s">
        <v>534</v>
      </c>
      <c r="O30" s="188" t="s">
        <v>535</v>
      </c>
    </row>
    <row r="31" spans="1:15" ht="15" customHeight="1">
      <c r="A31" s="160" t="s">
        <v>10</v>
      </c>
      <c r="B31" s="226" t="s">
        <v>300</v>
      </c>
      <c r="C31" s="148">
        <f t="shared" si="0"/>
        <v>2</v>
      </c>
      <c r="D31" s="226"/>
      <c r="E31" s="119">
        <f t="shared" si="1"/>
        <v>2</v>
      </c>
      <c r="F31" s="226" t="s">
        <v>755</v>
      </c>
      <c r="G31" s="226" t="s">
        <v>1135</v>
      </c>
      <c r="H31" s="226" t="s">
        <v>755</v>
      </c>
      <c r="I31" s="226" t="s">
        <v>755</v>
      </c>
      <c r="J31" s="124" t="s">
        <v>782</v>
      </c>
      <c r="K31" s="186" t="s">
        <v>781</v>
      </c>
      <c r="L31" s="186"/>
      <c r="M31" s="186" t="s">
        <v>198</v>
      </c>
      <c r="N31" s="186" t="s">
        <v>536</v>
      </c>
      <c r="O31" s="188" t="s">
        <v>541</v>
      </c>
    </row>
    <row r="32" spans="1:15" s="6" customFormat="1" ht="15" customHeight="1">
      <c r="A32" s="160" t="s">
        <v>11</v>
      </c>
      <c r="B32" s="226" t="s">
        <v>353</v>
      </c>
      <c r="C32" s="148">
        <f t="shared" si="0"/>
        <v>0</v>
      </c>
      <c r="D32" s="148"/>
      <c r="E32" s="149">
        <f t="shared" si="1"/>
        <v>0</v>
      </c>
      <c r="F32" s="226"/>
      <c r="G32" s="226"/>
      <c r="H32" s="226"/>
      <c r="I32" s="226"/>
      <c r="J32" s="226"/>
      <c r="K32" s="226"/>
      <c r="L32" s="226"/>
      <c r="M32" s="186" t="s">
        <v>369</v>
      </c>
      <c r="N32" s="186"/>
      <c r="O32" s="188" t="s">
        <v>360</v>
      </c>
    </row>
    <row r="33" spans="1:15" s="6" customFormat="1" ht="15" customHeight="1">
      <c r="A33" s="160" t="s">
        <v>12</v>
      </c>
      <c r="B33" s="226" t="s">
        <v>353</v>
      </c>
      <c r="C33" s="148">
        <f t="shared" si="0"/>
        <v>0</v>
      </c>
      <c r="D33" s="148"/>
      <c r="E33" s="149">
        <f t="shared" si="1"/>
        <v>0</v>
      </c>
      <c r="F33" s="226"/>
      <c r="G33" s="226"/>
      <c r="H33" s="226"/>
      <c r="I33" s="226"/>
      <c r="J33" s="226"/>
      <c r="K33" s="226"/>
      <c r="L33" s="226"/>
      <c r="M33" s="186" t="s">
        <v>361</v>
      </c>
      <c r="N33" s="186"/>
      <c r="O33" s="188" t="s">
        <v>537</v>
      </c>
    </row>
    <row r="34" spans="1:15" s="6" customFormat="1" ht="15" customHeight="1">
      <c r="A34" s="160" t="s">
        <v>13</v>
      </c>
      <c r="B34" s="226" t="s">
        <v>353</v>
      </c>
      <c r="C34" s="148">
        <f t="shared" si="0"/>
        <v>0</v>
      </c>
      <c r="D34" s="148"/>
      <c r="E34" s="149">
        <f t="shared" si="1"/>
        <v>0</v>
      </c>
      <c r="F34" s="226"/>
      <c r="G34" s="226"/>
      <c r="H34" s="226"/>
      <c r="I34" s="226"/>
      <c r="J34" s="226"/>
      <c r="K34" s="226"/>
      <c r="L34" s="226"/>
      <c r="M34" s="186" t="s">
        <v>362</v>
      </c>
      <c r="N34" s="186"/>
      <c r="O34" s="188" t="s">
        <v>539</v>
      </c>
    </row>
    <row r="35" spans="1:15" s="7" customFormat="1" ht="15" customHeight="1">
      <c r="A35" s="160" t="s">
        <v>14</v>
      </c>
      <c r="B35" s="226" t="s">
        <v>300</v>
      </c>
      <c r="C35" s="148">
        <f t="shared" si="0"/>
        <v>2</v>
      </c>
      <c r="D35" s="226"/>
      <c r="E35" s="149">
        <f t="shared" si="1"/>
        <v>2</v>
      </c>
      <c r="F35" s="226" t="s">
        <v>755</v>
      </c>
      <c r="G35" s="226" t="s">
        <v>1135</v>
      </c>
      <c r="H35" s="226" t="s">
        <v>755</v>
      </c>
      <c r="I35" s="226" t="s">
        <v>755</v>
      </c>
      <c r="J35" s="124" t="s">
        <v>777</v>
      </c>
      <c r="K35" s="186" t="s">
        <v>783</v>
      </c>
      <c r="L35" s="186"/>
      <c r="M35" s="186" t="s">
        <v>199</v>
      </c>
      <c r="N35" s="186"/>
      <c r="O35" s="188" t="s">
        <v>540</v>
      </c>
    </row>
    <row r="36" spans="1:15" s="7" customFormat="1" ht="15" customHeight="1">
      <c r="A36" s="160" t="s">
        <v>15</v>
      </c>
      <c r="B36" s="226" t="s">
        <v>353</v>
      </c>
      <c r="C36" s="148">
        <f t="shared" si="0"/>
        <v>0</v>
      </c>
      <c r="D36" s="148"/>
      <c r="E36" s="149">
        <f t="shared" si="1"/>
        <v>0</v>
      </c>
      <c r="F36" s="226"/>
      <c r="G36" s="124"/>
      <c r="H36" s="226"/>
      <c r="I36" s="226"/>
      <c r="J36" s="124"/>
      <c r="K36" s="161"/>
      <c r="L36" s="161"/>
      <c r="M36" s="186" t="s">
        <v>1131</v>
      </c>
      <c r="N36" s="186" t="s">
        <v>1132</v>
      </c>
      <c r="O36" s="188" t="s">
        <v>543</v>
      </c>
    </row>
    <row r="37" spans="1:15" s="6" customFormat="1" ht="15" customHeight="1">
      <c r="A37" s="160" t="s">
        <v>16</v>
      </c>
      <c r="B37" s="226" t="s">
        <v>808</v>
      </c>
      <c r="C37" s="148">
        <f t="shared" si="0"/>
        <v>0</v>
      </c>
      <c r="D37" s="148"/>
      <c r="E37" s="149">
        <f t="shared" si="1"/>
        <v>0</v>
      </c>
      <c r="F37" s="226"/>
      <c r="G37" s="226"/>
      <c r="H37" s="226"/>
      <c r="I37" s="226"/>
      <c r="J37" s="124" t="s">
        <v>1134</v>
      </c>
      <c r="K37" s="188" t="s">
        <v>1133</v>
      </c>
      <c r="L37" s="188"/>
      <c r="M37" s="186" t="s">
        <v>393</v>
      </c>
      <c r="N37" s="186" t="s">
        <v>239</v>
      </c>
      <c r="O37" s="188" t="s">
        <v>544</v>
      </c>
    </row>
    <row r="38" spans="1:15" ht="15" customHeight="1">
      <c r="A38" s="160" t="s">
        <v>17</v>
      </c>
      <c r="B38" s="226" t="s">
        <v>353</v>
      </c>
      <c r="C38" s="148">
        <f t="shared" si="0"/>
        <v>0</v>
      </c>
      <c r="D38" s="148"/>
      <c r="E38" s="149">
        <f t="shared" si="1"/>
        <v>0</v>
      </c>
      <c r="F38" s="226"/>
      <c r="G38" s="226"/>
      <c r="H38" s="226"/>
      <c r="I38" s="226"/>
      <c r="J38" s="226"/>
      <c r="K38" s="226"/>
      <c r="L38" s="226"/>
      <c r="M38" s="188" t="s">
        <v>217</v>
      </c>
      <c r="N38" s="186"/>
      <c r="O38" s="188" t="s">
        <v>545</v>
      </c>
    </row>
    <row r="39" spans="1:15" ht="15" customHeight="1">
      <c r="A39" s="160" t="s">
        <v>18</v>
      </c>
      <c r="B39" s="226" t="s">
        <v>353</v>
      </c>
      <c r="C39" s="148">
        <f t="shared" si="0"/>
        <v>0</v>
      </c>
      <c r="D39" s="148"/>
      <c r="E39" s="149">
        <f t="shared" si="1"/>
        <v>0</v>
      </c>
      <c r="F39" s="226"/>
      <c r="G39" s="226"/>
      <c r="H39" s="226"/>
      <c r="I39" s="226"/>
      <c r="J39" s="226"/>
      <c r="K39" s="226"/>
      <c r="L39" s="226"/>
      <c r="M39" s="186" t="s">
        <v>134</v>
      </c>
      <c r="N39" s="186" t="s">
        <v>101</v>
      </c>
      <c r="O39" s="188" t="s">
        <v>546</v>
      </c>
    </row>
    <row r="40" spans="1:15" s="8" customFormat="1" ht="15" customHeight="1">
      <c r="A40" s="45" t="s">
        <v>19</v>
      </c>
      <c r="B40" s="153"/>
      <c r="C40" s="153"/>
      <c r="D40" s="153"/>
      <c r="E40" s="131"/>
      <c r="F40" s="153"/>
      <c r="G40" s="153"/>
      <c r="H40" s="153"/>
      <c r="I40" s="153"/>
      <c r="J40" s="153"/>
      <c r="K40" s="153"/>
      <c r="L40" s="153"/>
      <c r="M40" s="200"/>
      <c r="N40" s="200"/>
      <c r="O40" s="130"/>
    </row>
    <row r="41" spans="1:15" s="6" customFormat="1" ht="15" customHeight="1">
      <c r="A41" s="160" t="s">
        <v>20</v>
      </c>
      <c r="B41" s="226" t="s">
        <v>353</v>
      </c>
      <c r="C41" s="148">
        <f aca="true" t="shared" si="2" ref="C41:C51">IF(B41=$B$16,2,IF(B41=$B$17,1,0))</f>
        <v>0</v>
      </c>
      <c r="D41" s="148"/>
      <c r="E41" s="149">
        <f aca="true" t="shared" si="3" ref="E41:E51">C41*(1-D41)</f>
        <v>0</v>
      </c>
      <c r="F41" s="226"/>
      <c r="G41" s="226"/>
      <c r="H41" s="226"/>
      <c r="I41" s="226"/>
      <c r="J41" s="226"/>
      <c r="K41" s="226"/>
      <c r="L41" s="226"/>
      <c r="M41" s="186" t="s">
        <v>223</v>
      </c>
      <c r="N41" s="186"/>
      <c r="O41" s="188" t="s">
        <v>408</v>
      </c>
    </row>
    <row r="42" spans="1:15" ht="15" customHeight="1">
      <c r="A42" s="47" t="s">
        <v>21</v>
      </c>
      <c r="B42" s="226" t="s">
        <v>353</v>
      </c>
      <c r="C42" s="148">
        <f t="shared" si="2"/>
        <v>0</v>
      </c>
      <c r="D42" s="148"/>
      <c r="E42" s="149">
        <f t="shared" si="3"/>
        <v>0</v>
      </c>
      <c r="F42" s="226"/>
      <c r="G42" s="226"/>
      <c r="H42" s="226"/>
      <c r="I42" s="226"/>
      <c r="J42" s="226"/>
      <c r="K42" s="226"/>
      <c r="L42" s="226"/>
      <c r="M42" s="186" t="s">
        <v>409</v>
      </c>
      <c r="N42" s="186"/>
      <c r="O42" s="188" t="s">
        <v>410</v>
      </c>
    </row>
    <row r="43" spans="1:15" ht="15" customHeight="1">
      <c r="A43" s="47" t="s">
        <v>22</v>
      </c>
      <c r="B43" s="226" t="s">
        <v>353</v>
      </c>
      <c r="C43" s="148">
        <f t="shared" si="2"/>
        <v>0</v>
      </c>
      <c r="D43" s="148"/>
      <c r="E43" s="149">
        <f t="shared" si="3"/>
        <v>0</v>
      </c>
      <c r="F43" s="226"/>
      <c r="G43" s="226"/>
      <c r="H43" s="226"/>
      <c r="I43" s="226"/>
      <c r="J43" s="226"/>
      <c r="K43" s="226"/>
      <c r="L43" s="226"/>
      <c r="M43" s="186" t="s">
        <v>411</v>
      </c>
      <c r="N43" s="186"/>
      <c r="O43" s="188" t="s">
        <v>240</v>
      </c>
    </row>
    <row r="44" spans="1:15" ht="15" customHeight="1">
      <c r="A44" s="47" t="s">
        <v>23</v>
      </c>
      <c r="B44" s="226" t="s">
        <v>353</v>
      </c>
      <c r="C44" s="148">
        <f t="shared" si="2"/>
        <v>0</v>
      </c>
      <c r="D44" s="148"/>
      <c r="E44" s="149">
        <f t="shared" si="3"/>
        <v>0</v>
      </c>
      <c r="F44" s="226"/>
      <c r="G44" s="226"/>
      <c r="H44" s="226"/>
      <c r="I44" s="226"/>
      <c r="J44" s="226"/>
      <c r="K44" s="161"/>
      <c r="L44" s="161"/>
      <c r="M44" s="186" t="s">
        <v>118</v>
      </c>
      <c r="N44" s="186"/>
      <c r="O44" s="187" t="s">
        <v>412</v>
      </c>
    </row>
    <row r="45" spans="1:15" ht="15" customHeight="1">
      <c r="A45" s="47" t="s">
        <v>24</v>
      </c>
      <c r="B45" s="226" t="s">
        <v>808</v>
      </c>
      <c r="C45" s="148">
        <f t="shared" si="2"/>
        <v>0</v>
      </c>
      <c r="D45" s="148"/>
      <c r="E45" s="149">
        <f t="shared" si="3"/>
        <v>0</v>
      </c>
      <c r="F45" s="226"/>
      <c r="G45" s="226"/>
      <c r="H45" s="226"/>
      <c r="I45" s="226"/>
      <c r="J45" s="124" t="s">
        <v>777</v>
      </c>
      <c r="K45" s="197" t="s">
        <v>224</v>
      </c>
      <c r="L45" s="197"/>
      <c r="M45" s="186" t="s">
        <v>224</v>
      </c>
      <c r="N45" s="186"/>
      <c r="O45" s="188" t="s">
        <v>413</v>
      </c>
    </row>
    <row r="46" spans="1:15" s="6" customFormat="1" ht="15" customHeight="1">
      <c r="A46" s="160" t="s">
        <v>25</v>
      </c>
      <c r="B46" s="226" t="s">
        <v>353</v>
      </c>
      <c r="C46" s="148">
        <f t="shared" si="2"/>
        <v>0</v>
      </c>
      <c r="D46" s="148"/>
      <c r="E46" s="149">
        <f t="shared" si="3"/>
        <v>0</v>
      </c>
      <c r="F46" s="226"/>
      <c r="G46" s="226"/>
      <c r="H46" s="226"/>
      <c r="I46" s="226"/>
      <c r="J46" s="226"/>
      <c r="K46" s="226"/>
      <c r="L46" s="226"/>
      <c r="M46" s="186" t="s">
        <v>202</v>
      </c>
      <c r="N46" s="186" t="s">
        <v>225</v>
      </c>
      <c r="O46" s="188" t="s">
        <v>414</v>
      </c>
    </row>
    <row r="47" spans="1:15" ht="15" customHeight="1">
      <c r="A47" s="160" t="s">
        <v>26</v>
      </c>
      <c r="B47" s="226" t="s">
        <v>808</v>
      </c>
      <c r="C47" s="148">
        <f t="shared" si="2"/>
        <v>0</v>
      </c>
      <c r="D47" s="226"/>
      <c r="E47" s="119">
        <f t="shared" si="3"/>
        <v>0</v>
      </c>
      <c r="F47" s="226"/>
      <c r="G47" s="226"/>
      <c r="H47" s="226"/>
      <c r="I47" s="226"/>
      <c r="J47" s="124" t="s">
        <v>779</v>
      </c>
      <c r="K47" s="186" t="s">
        <v>784</v>
      </c>
      <c r="L47" s="186"/>
      <c r="M47" s="186" t="s">
        <v>526</v>
      </c>
      <c r="N47" s="186" t="s">
        <v>394</v>
      </c>
      <c r="O47" s="206" t="s">
        <v>1196</v>
      </c>
    </row>
    <row r="48" spans="1:15" ht="15" customHeight="1">
      <c r="A48" s="160" t="s">
        <v>27</v>
      </c>
      <c r="B48" s="226" t="s">
        <v>300</v>
      </c>
      <c r="C48" s="148">
        <f t="shared" si="2"/>
        <v>2</v>
      </c>
      <c r="D48" s="226"/>
      <c r="E48" s="149">
        <f t="shared" si="3"/>
        <v>2</v>
      </c>
      <c r="F48" s="226" t="s">
        <v>755</v>
      </c>
      <c r="G48" s="226" t="s">
        <v>1135</v>
      </c>
      <c r="H48" s="226" t="s">
        <v>755</v>
      </c>
      <c r="I48" s="226" t="s">
        <v>755</v>
      </c>
      <c r="J48" s="124" t="s">
        <v>779</v>
      </c>
      <c r="K48" s="197" t="s">
        <v>785</v>
      </c>
      <c r="L48" s="197"/>
      <c r="M48" s="186" t="s">
        <v>192</v>
      </c>
      <c r="N48" s="186" t="s">
        <v>415</v>
      </c>
      <c r="O48" s="188" t="s">
        <v>416</v>
      </c>
    </row>
    <row r="49" spans="1:15" ht="15" customHeight="1">
      <c r="A49" s="47" t="s">
        <v>28</v>
      </c>
      <c r="B49" s="226" t="s">
        <v>353</v>
      </c>
      <c r="C49" s="148">
        <f t="shared" si="2"/>
        <v>0</v>
      </c>
      <c r="D49" s="148"/>
      <c r="E49" s="149">
        <f t="shared" si="3"/>
        <v>0</v>
      </c>
      <c r="F49" s="226"/>
      <c r="G49" s="226"/>
      <c r="H49" s="226"/>
      <c r="I49" s="226"/>
      <c r="J49" s="226"/>
      <c r="K49" s="226"/>
      <c r="L49" s="226"/>
      <c r="M49" s="186" t="s">
        <v>458</v>
      </c>
      <c r="N49" s="186" t="s">
        <v>418</v>
      </c>
      <c r="O49" s="188" t="s">
        <v>417</v>
      </c>
    </row>
    <row r="50" spans="1:15" ht="15" customHeight="1">
      <c r="A50" s="47" t="s">
        <v>29</v>
      </c>
      <c r="B50" s="226" t="s">
        <v>353</v>
      </c>
      <c r="C50" s="148">
        <f t="shared" si="2"/>
        <v>0</v>
      </c>
      <c r="D50" s="148"/>
      <c r="E50" s="149">
        <f t="shared" si="3"/>
        <v>0</v>
      </c>
      <c r="F50" s="226"/>
      <c r="G50" s="226"/>
      <c r="H50" s="226"/>
      <c r="I50" s="226"/>
      <c r="J50" s="161"/>
      <c r="K50" s="161"/>
      <c r="L50" s="161"/>
      <c r="M50" s="186" t="s">
        <v>140</v>
      </c>
      <c r="N50" s="186"/>
      <c r="O50" s="188" t="s">
        <v>419</v>
      </c>
    </row>
    <row r="51" spans="1:15" ht="15" customHeight="1">
      <c r="A51" s="160" t="s">
        <v>30</v>
      </c>
      <c r="B51" s="226" t="s">
        <v>353</v>
      </c>
      <c r="C51" s="148">
        <f t="shared" si="2"/>
        <v>0</v>
      </c>
      <c r="D51" s="148"/>
      <c r="E51" s="149">
        <f t="shared" si="3"/>
        <v>0</v>
      </c>
      <c r="F51" s="226"/>
      <c r="G51" s="226"/>
      <c r="H51" s="226"/>
      <c r="I51" s="226"/>
      <c r="J51" s="226"/>
      <c r="K51" s="226"/>
      <c r="L51" s="226"/>
      <c r="M51" s="186" t="s">
        <v>396</v>
      </c>
      <c r="N51" s="186"/>
      <c r="O51" s="188" t="s">
        <v>420</v>
      </c>
    </row>
    <row r="52" spans="1:15" s="8" customFormat="1" ht="15" customHeight="1">
      <c r="A52" s="45" t="s">
        <v>31</v>
      </c>
      <c r="B52" s="153"/>
      <c r="C52" s="153"/>
      <c r="D52" s="153"/>
      <c r="E52" s="131"/>
      <c r="F52" s="153"/>
      <c r="G52" s="153"/>
      <c r="H52" s="153"/>
      <c r="I52" s="153"/>
      <c r="J52" s="153"/>
      <c r="K52" s="153"/>
      <c r="L52" s="153"/>
      <c r="M52" s="200"/>
      <c r="N52" s="200"/>
      <c r="O52" s="130"/>
    </row>
    <row r="53" spans="1:15" s="7" customFormat="1" ht="15" customHeight="1">
      <c r="A53" s="160" t="s">
        <v>32</v>
      </c>
      <c r="B53" s="226" t="s">
        <v>300</v>
      </c>
      <c r="C53" s="148">
        <f aca="true" t="shared" si="4" ref="C53:C59">IF(B53=$B$16,2,IF(B53=$B$17,1,0))</f>
        <v>2</v>
      </c>
      <c r="D53" s="148"/>
      <c r="E53" s="149">
        <f aca="true" t="shared" si="5" ref="E53:E59">C53*(1-D53)</f>
        <v>2</v>
      </c>
      <c r="F53" s="226" t="s">
        <v>755</v>
      </c>
      <c r="G53" s="226" t="s">
        <v>1135</v>
      </c>
      <c r="H53" s="226" t="s">
        <v>755</v>
      </c>
      <c r="I53" s="226" t="s">
        <v>755</v>
      </c>
      <c r="J53" s="124" t="s">
        <v>777</v>
      </c>
      <c r="K53" s="197" t="s">
        <v>809</v>
      </c>
      <c r="L53" s="197"/>
      <c r="M53" s="186" t="s">
        <v>524</v>
      </c>
      <c r="N53" s="186"/>
      <c r="O53" s="188" t="s">
        <v>525</v>
      </c>
    </row>
    <row r="54" spans="1:15" s="7" customFormat="1" ht="15" customHeight="1">
      <c r="A54" s="160" t="s">
        <v>33</v>
      </c>
      <c r="B54" s="226" t="s">
        <v>353</v>
      </c>
      <c r="C54" s="148">
        <f t="shared" si="4"/>
        <v>0</v>
      </c>
      <c r="D54" s="148"/>
      <c r="E54" s="149">
        <f t="shared" si="5"/>
        <v>0</v>
      </c>
      <c r="F54" s="226"/>
      <c r="G54" s="226"/>
      <c r="H54" s="226"/>
      <c r="I54" s="226"/>
      <c r="J54" s="124"/>
      <c r="K54" s="197"/>
      <c r="L54" s="197"/>
      <c r="M54" s="186" t="s">
        <v>563</v>
      </c>
      <c r="N54" s="186"/>
      <c r="O54" s="188"/>
    </row>
    <row r="55" spans="1:15" s="7" customFormat="1" ht="15" customHeight="1">
      <c r="A55" s="47" t="s">
        <v>92</v>
      </c>
      <c r="B55" s="226" t="s">
        <v>353</v>
      </c>
      <c r="C55" s="148">
        <f>IF(B55=$B$16,2,IF(B55=$B$17,1,0))</f>
        <v>0</v>
      </c>
      <c r="D55" s="202"/>
      <c r="E55" s="149">
        <f>C55*(1-D55)</f>
        <v>0</v>
      </c>
      <c r="F55" s="226"/>
      <c r="G55" s="226"/>
      <c r="H55" s="226"/>
      <c r="I55" s="226"/>
      <c r="J55" s="124"/>
      <c r="K55" s="124"/>
      <c r="L55" s="124"/>
      <c r="M55" s="186" t="s">
        <v>219</v>
      </c>
      <c r="N55" s="186"/>
      <c r="O55" s="203" t="s">
        <v>454</v>
      </c>
    </row>
    <row r="56" spans="1:15" ht="15" customHeight="1">
      <c r="A56" s="160" t="s">
        <v>34</v>
      </c>
      <c r="B56" s="226" t="s">
        <v>300</v>
      </c>
      <c r="C56" s="148">
        <f t="shared" si="4"/>
        <v>2</v>
      </c>
      <c r="D56" s="226"/>
      <c r="E56" s="119">
        <f t="shared" si="5"/>
        <v>2</v>
      </c>
      <c r="F56" s="226" t="s">
        <v>755</v>
      </c>
      <c r="G56" s="226" t="s">
        <v>1135</v>
      </c>
      <c r="H56" s="226" t="s">
        <v>755</v>
      </c>
      <c r="I56" s="226" t="s">
        <v>755</v>
      </c>
      <c r="J56" s="124" t="s">
        <v>777</v>
      </c>
      <c r="K56" s="197" t="s">
        <v>786</v>
      </c>
      <c r="L56" s="197"/>
      <c r="M56" s="186" t="s">
        <v>477</v>
      </c>
      <c r="N56" s="186" t="s">
        <v>523</v>
      </c>
      <c r="O56" s="188" t="s">
        <v>547</v>
      </c>
    </row>
    <row r="57" spans="1:15" s="6" customFormat="1" ht="15" customHeight="1">
      <c r="A57" s="160" t="s">
        <v>35</v>
      </c>
      <c r="B57" s="226" t="s">
        <v>808</v>
      </c>
      <c r="C57" s="148">
        <f t="shared" si="4"/>
        <v>0</v>
      </c>
      <c r="D57" s="226"/>
      <c r="E57" s="119">
        <f t="shared" si="5"/>
        <v>0</v>
      </c>
      <c r="F57" s="226"/>
      <c r="G57" s="226"/>
      <c r="H57" s="206"/>
      <c r="I57" s="226"/>
      <c r="J57" s="124" t="s">
        <v>777</v>
      </c>
      <c r="K57" s="197" t="s">
        <v>787</v>
      </c>
      <c r="L57" s="197"/>
      <c r="M57" s="186" t="s">
        <v>521</v>
      </c>
      <c r="N57" s="186" t="s">
        <v>522</v>
      </c>
      <c r="O57" s="186" t="s">
        <v>548</v>
      </c>
    </row>
    <row r="58" spans="1:15" s="7" customFormat="1" ht="15" customHeight="1">
      <c r="A58" s="160" t="s">
        <v>36</v>
      </c>
      <c r="B58" s="226" t="s">
        <v>808</v>
      </c>
      <c r="C58" s="148">
        <f t="shared" si="4"/>
        <v>0</v>
      </c>
      <c r="D58" s="148"/>
      <c r="E58" s="149">
        <f t="shared" si="5"/>
        <v>0</v>
      </c>
      <c r="F58" s="226"/>
      <c r="G58" s="226"/>
      <c r="H58" s="161"/>
      <c r="I58" s="226"/>
      <c r="J58" s="124" t="s">
        <v>791</v>
      </c>
      <c r="K58" s="197" t="s">
        <v>810</v>
      </c>
      <c r="L58" s="197"/>
      <c r="M58" s="186" t="s">
        <v>520</v>
      </c>
      <c r="N58" s="186" t="s">
        <v>594</v>
      </c>
      <c r="O58" s="195" t="s">
        <v>549</v>
      </c>
    </row>
    <row r="59" spans="1:15" s="7" customFormat="1" ht="15" customHeight="1">
      <c r="A59" s="47" t="s">
        <v>37</v>
      </c>
      <c r="B59" s="226" t="s">
        <v>353</v>
      </c>
      <c r="C59" s="148">
        <f t="shared" si="4"/>
        <v>0</v>
      </c>
      <c r="D59" s="148"/>
      <c r="E59" s="149">
        <f t="shared" si="5"/>
        <v>0</v>
      </c>
      <c r="F59" s="226"/>
      <c r="G59" s="226"/>
      <c r="H59" s="226"/>
      <c r="I59" s="226"/>
      <c r="J59" s="124"/>
      <c r="K59" s="124"/>
      <c r="L59" s="124"/>
      <c r="M59" s="186" t="s">
        <v>119</v>
      </c>
      <c r="N59" s="186" t="s">
        <v>518</v>
      </c>
      <c r="O59" s="197" t="s">
        <v>519</v>
      </c>
    </row>
    <row r="60" spans="1:15" s="7" customFormat="1" ht="15" customHeight="1">
      <c r="A60" s="160" t="s">
        <v>93</v>
      </c>
      <c r="B60" s="226" t="s">
        <v>808</v>
      </c>
      <c r="C60" s="148">
        <f>IF(B60=$B$16,2,IF(B60=$B$17,1,0))</f>
        <v>0</v>
      </c>
      <c r="D60" s="202"/>
      <c r="E60" s="149">
        <f>C60*(1-D60)</f>
        <v>0</v>
      </c>
      <c r="F60" s="226"/>
      <c r="G60" s="226"/>
      <c r="H60" s="226"/>
      <c r="I60" s="226"/>
      <c r="J60" s="124" t="s">
        <v>799</v>
      </c>
      <c r="K60" s="197" t="s">
        <v>807</v>
      </c>
      <c r="L60" s="197"/>
      <c r="M60" s="197" t="s">
        <v>558</v>
      </c>
      <c r="N60" s="186" t="s">
        <v>486</v>
      </c>
      <c r="O60" s="203" t="s">
        <v>191</v>
      </c>
    </row>
    <row r="61" spans="1:15" s="8" customFormat="1" ht="15" customHeight="1">
      <c r="A61" s="45" t="s">
        <v>38</v>
      </c>
      <c r="B61" s="153"/>
      <c r="C61" s="153"/>
      <c r="D61" s="153"/>
      <c r="E61" s="131"/>
      <c r="F61" s="153"/>
      <c r="G61" s="153"/>
      <c r="H61" s="153"/>
      <c r="I61" s="153"/>
      <c r="J61" s="153"/>
      <c r="K61" s="153"/>
      <c r="L61" s="153"/>
      <c r="M61" s="200"/>
      <c r="N61" s="200"/>
      <c r="O61" s="130"/>
    </row>
    <row r="62" spans="1:15" s="7" customFormat="1" ht="15" customHeight="1">
      <c r="A62" s="47" t="s">
        <v>39</v>
      </c>
      <c r="B62" s="226" t="s">
        <v>353</v>
      </c>
      <c r="C62" s="148">
        <f aca="true" t="shared" si="6" ref="C62:C68">IF(B62=$B$16,2,IF(B62=$B$17,1,0))</f>
        <v>0</v>
      </c>
      <c r="D62" s="148"/>
      <c r="E62" s="149">
        <f aca="true" t="shared" si="7" ref="E62:E68">C62*(1-D62)</f>
        <v>0</v>
      </c>
      <c r="F62" s="226"/>
      <c r="G62" s="226"/>
      <c r="H62" s="226"/>
      <c r="I62" s="226"/>
      <c r="J62" s="124"/>
      <c r="K62" s="124"/>
      <c r="L62" s="124"/>
      <c r="M62" s="186" t="s">
        <v>204</v>
      </c>
      <c r="N62" s="186" t="s">
        <v>226</v>
      </c>
      <c r="O62" s="188" t="s">
        <v>421</v>
      </c>
    </row>
    <row r="63" spans="1:15" s="7" customFormat="1" ht="15" customHeight="1">
      <c r="A63" s="47" t="s">
        <v>40</v>
      </c>
      <c r="B63" s="226" t="s">
        <v>353</v>
      </c>
      <c r="C63" s="148">
        <f t="shared" si="6"/>
        <v>0</v>
      </c>
      <c r="D63" s="148"/>
      <c r="E63" s="149">
        <f t="shared" si="7"/>
        <v>0</v>
      </c>
      <c r="F63" s="226"/>
      <c r="G63" s="226"/>
      <c r="H63" s="226"/>
      <c r="I63" s="226"/>
      <c r="J63" s="124"/>
      <c r="K63" s="124"/>
      <c r="L63" s="124"/>
      <c r="M63" s="186" t="s">
        <v>143</v>
      </c>
      <c r="N63" s="186"/>
      <c r="O63" s="188" t="s">
        <v>422</v>
      </c>
    </row>
    <row r="64" spans="1:15" ht="15" customHeight="1">
      <c r="A64" s="160" t="s">
        <v>41</v>
      </c>
      <c r="B64" s="226" t="s">
        <v>808</v>
      </c>
      <c r="C64" s="148">
        <f t="shared" si="6"/>
        <v>0</v>
      </c>
      <c r="D64" s="148"/>
      <c r="E64" s="149">
        <f t="shared" si="7"/>
        <v>0</v>
      </c>
      <c r="F64" s="226"/>
      <c r="G64" s="226"/>
      <c r="H64" s="226"/>
      <c r="I64" s="226"/>
      <c r="J64" s="124" t="s">
        <v>777</v>
      </c>
      <c r="K64" s="197" t="s">
        <v>811</v>
      </c>
      <c r="L64" s="197"/>
      <c r="M64" s="186" t="s">
        <v>423</v>
      </c>
      <c r="N64" s="186"/>
      <c r="O64" s="188" t="s">
        <v>424</v>
      </c>
    </row>
    <row r="65" spans="1:15" ht="15" customHeight="1">
      <c r="A65" s="47" t="s">
        <v>42</v>
      </c>
      <c r="B65" s="226" t="s">
        <v>808</v>
      </c>
      <c r="C65" s="148">
        <f t="shared" si="6"/>
        <v>0</v>
      </c>
      <c r="D65" s="148"/>
      <c r="E65" s="149">
        <f t="shared" si="7"/>
        <v>0</v>
      </c>
      <c r="F65" s="226"/>
      <c r="G65" s="226"/>
      <c r="H65" s="226"/>
      <c r="I65" s="226"/>
      <c r="J65" s="124" t="s">
        <v>777</v>
      </c>
      <c r="K65" s="197" t="s">
        <v>788</v>
      </c>
      <c r="L65" s="197"/>
      <c r="M65" s="186" t="s">
        <v>517</v>
      </c>
      <c r="N65" s="186"/>
      <c r="O65" s="188" t="s">
        <v>550</v>
      </c>
    </row>
    <row r="66" spans="1:15" s="7" customFormat="1" ht="15" customHeight="1">
      <c r="A66" s="47" t="s">
        <v>90</v>
      </c>
      <c r="B66" s="226" t="s">
        <v>353</v>
      </c>
      <c r="C66" s="148">
        <f t="shared" si="6"/>
        <v>0</v>
      </c>
      <c r="D66" s="148"/>
      <c r="E66" s="149">
        <f t="shared" si="7"/>
        <v>0</v>
      </c>
      <c r="F66" s="226"/>
      <c r="G66" s="226"/>
      <c r="H66" s="226"/>
      <c r="I66" s="226"/>
      <c r="J66" s="124"/>
      <c r="K66" s="124"/>
      <c r="L66" s="124"/>
      <c r="M66" s="186" t="s">
        <v>425</v>
      </c>
      <c r="N66" s="186"/>
      <c r="O66" s="188" t="s">
        <v>426</v>
      </c>
    </row>
    <row r="67" spans="1:15" ht="15" customHeight="1">
      <c r="A67" s="160" t="s">
        <v>43</v>
      </c>
      <c r="B67" s="226" t="s">
        <v>301</v>
      </c>
      <c r="C67" s="148">
        <f t="shared" si="6"/>
        <v>1</v>
      </c>
      <c r="D67" s="148"/>
      <c r="E67" s="149">
        <f t="shared" si="7"/>
        <v>1</v>
      </c>
      <c r="F67" s="226" t="s">
        <v>755</v>
      </c>
      <c r="G67" s="226" t="s">
        <v>1136</v>
      </c>
      <c r="H67" s="226" t="s">
        <v>755</v>
      </c>
      <c r="I67" s="226" t="s">
        <v>755</v>
      </c>
      <c r="J67" s="124" t="s">
        <v>791</v>
      </c>
      <c r="K67" s="197" t="s">
        <v>790</v>
      </c>
      <c r="L67" s="197"/>
      <c r="M67" s="186" t="s">
        <v>273</v>
      </c>
      <c r="N67" s="197" t="s">
        <v>516</v>
      </c>
      <c r="O67" s="187" t="s">
        <v>427</v>
      </c>
    </row>
    <row r="68" spans="1:15" ht="15" customHeight="1">
      <c r="A68" s="47" t="s">
        <v>44</v>
      </c>
      <c r="B68" s="226" t="s">
        <v>300</v>
      </c>
      <c r="C68" s="148">
        <f t="shared" si="6"/>
        <v>2</v>
      </c>
      <c r="D68" s="148"/>
      <c r="E68" s="149">
        <f t="shared" si="7"/>
        <v>2</v>
      </c>
      <c r="F68" s="226" t="s">
        <v>755</v>
      </c>
      <c r="G68" s="226" t="s">
        <v>1135</v>
      </c>
      <c r="H68" s="226" t="s">
        <v>755</v>
      </c>
      <c r="I68" s="226" t="s">
        <v>755</v>
      </c>
      <c r="J68" s="124" t="s">
        <v>793</v>
      </c>
      <c r="K68" s="197" t="s">
        <v>792</v>
      </c>
      <c r="L68" s="197"/>
      <c r="M68" s="186" t="s">
        <v>428</v>
      </c>
      <c r="N68" s="186" t="s">
        <v>227</v>
      </c>
      <c r="O68" s="188" t="s">
        <v>551</v>
      </c>
    </row>
    <row r="69" spans="1:15" s="8" customFormat="1" ht="15" customHeight="1">
      <c r="A69" s="45" t="s">
        <v>45</v>
      </c>
      <c r="B69" s="153"/>
      <c r="C69" s="153"/>
      <c r="D69" s="153"/>
      <c r="E69" s="131"/>
      <c r="F69" s="153"/>
      <c r="G69" s="153"/>
      <c r="H69" s="153"/>
      <c r="I69" s="153"/>
      <c r="J69" s="153"/>
      <c r="K69" s="153"/>
      <c r="L69" s="153"/>
      <c r="M69" s="200"/>
      <c r="N69" s="200"/>
      <c r="O69" s="130"/>
    </row>
    <row r="70" spans="1:15" s="7" customFormat="1" ht="15" customHeight="1">
      <c r="A70" s="47" t="s">
        <v>46</v>
      </c>
      <c r="B70" s="226" t="s">
        <v>808</v>
      </c>
      <c r="C70" s="148">
        <f aca="true" t="shared" si="8" ref="C70:C83">IF(B70=$B$16,2,IF(B70=$B$17,1,0))</f>
        <v>0</v>
      </c>
      <c r="D70" s="148"/>
      <c r="E70" s="149">
        <f aca="true" t="shared" si="9" ref="E70:E83">C70*(1-D70)</f>
        <v>0</v>
      </c>
      <c r="F70" s="226"/>
      <c r="G70" s="226"/>
      <c r="H70" s="226"/>
      <c r="I70" s="226"/>
      <c r="J70" s="124" t="s">
        <v>777</v>
      </c>
      <c r="K70" s="197" t="s">
        <v>794</v>
      </c>
      <c r="L70" s="197"/>
      <c r="M70" s="186" t="s">
        <v>511</v>
      </c>
      <c r="N70" s="186"/>
      <c r="O70" s="188" t="s">
        <v>512</v>
      </c>
    </row>
    <row r="71" spans="1:15" s="7" customFormat="1" ht="15" customHeight="1">
      <c r="A71" s="47" t="s">
        <v>47</v>
      </c>
      <c r="B71" s="226" t="s">
        <v>353</v>
      </c>
      <c r="C71" s="148">
        <f t="shared" si="8"/>
        <v>0</v>
      </c>
      <c r="D71" s="148"/>
      <c r="E71" s="149">
        <f t="shared" si="9"/>
        <v>0</v>
      </c>
      <c r="F71" s="226"/>
      <c r="G71" s="226"/>
      <c r="H71" s="226"/>
      <c r="I71" s="226"/>
      <c r="J71" s="124"/>
      <c r="K71" s="124"/>
      <c r="L71" s="124"/>
      <c r="M71" s="186" t="s">
        <v>561</v>
      </c>
      <c r="N71" s="186"/>
      <c r="O71" s="188" t="s">
        <v>513</v>
      </c>
    </row>
    <row r="72" spans="1:15" s="7" customFormat="1" ht="15" customHeight="1">
      <c r="A72" s="47" t="s">
        <v>48</v>
      </c>
      <c r="B72" s="226" t="s">
        <v>353</v>
      </c>
      <c r="C72" s="148">
        <f t="shared" si="8"/>
        <v>0</v>
      </c>
      <c r="D72" s="148"/>
      <c r="E72" s="149">
        <f t="shared" si="9"/>
        <v>0</v>
      </c>
      <c r="F72" s="226"/>
      <c r="G72" s="226"/>
      <c r="H72" s="226"/>
      <c r="I72" s="226"/>
      <c r="J72" s="124"/>
      <c r="K72" s="124"/>
      <c r="L72" s="124"/>
      <c r="M72" s="186" t="s">
        <v>429</v>
      </c>
      <c r="N72" s="186"/>
      <c r="O72" s="188" t="s">
        <v>228</v>
      </c>
    </row>
    <row r="73" spans="1:15" s="7" customFormat="1" ht="15" customHeight="1">
      <c r="A73" s="47" t="s">
        <v>49</v>
      </c>
      <c r="B73" s="226" t="s">
        <v>301</v>
      </c>
      <c r="C73" s="148">
        <f t="shared" si="8"/>
        <v>1</v>
      </c>
      <c r="D73" s="148"/>
      <c r="E73" s="149">
        <f t="shared" si="9"/>
        <v>1</v>
      </c>
      <c r="F73" s="226" t="s">
        <v>755</v>
      </c>
      <c r="G73" s="226" t="s">
        <v>1136</v>
      </c>
      <c r="H73" s="226" t="s">
        <v>755</v>
      </c>
      <c r="I73" s="226" t="s">
        <v>755</v>
      </c>
      <c r="J73" s="124" t="s">
        <v>777</v>
      </c>
      <c r="K73" s="197" t="s">
        <v>938</v>
      </c>
      <c r="L73" s="197"/>
      <c r="M73" s="186" t="s">
        <v>193</v>
      </c>
      <c r="N73" s="186"/>
      <c r="O73" s="188" t="s">
        <v>514</v>
      </c>
    </row>
    <row r="74" spans="1:15" ht="15" customHeight="1">
      <c r="A74" s="160" t="s">
        <v>50</v>
      </c>
      <c r="B74" s="226" t="s">
        <v>808</v>
      </c>
      <c r="C74" s="148">
        <f t="shared" si="8"/>
        <v>0</v>
      </c>
      <c r="D74" s="226"/>
      <c r="E74" s="119">
        <f t="shared" si="9"/>
        <v>0</v>
      </c>
      <c r="F74" s="226"/>
      <c r="G74" s="226"/>
      <c r="H74" s="226"/>
      <c r="I74" s="226"/>
      <c r="J74" s="124" t="s">
        <v>777</v>
      </c>
      <c r="K74" s="197" t="s">
        <v>795</v>
      </c>
      <c r="L74" s="197"/>
      <c r="M74" s="186" t="s">
        <v>562</v>
      </c>
      <c r="N74" s="186" t="s">
        <v>104</v>
      </c>
      <c r="O74" s="188" t="s">
        <v>430</v>
      </c>
    </row>
    <row r="75" spans="1:15" s="7" customFormat="1" ht="15" customHeight="1">
      <c r="A75" s="160" t="s">
        <v>51</v>
      </c>
      <c r="B75" s="226" t="s">
        <v>301</v>
      </c>
      <c r="C75" s="148">
        <f t="shared" si="8"/>
        <v>1</v>
      </c>
      <c r="D75" s="148"/>
      <c r="E75" s="149">
        <f t="shared" si="9"/>
        <v>1</v>
      </c>
      <c r="F75" s="226" t="s">
        <v>755</v>
      </c>
      <c r="G75" s="226" t="s">
        <v>1136</v>
      </c>
      <c r="H75" s="226" t="s">
        <v>755</v>
      </c>
      <c r="I75" s="226" t="s">
        <v>755</v>
      </c>
      <c r="J75" s="124" t="s">
        <v>797</v>
      </c>
      <c r="K75" s="197" t="s">
        <v>796</v>
      </c>
      <c r="L75" s="197"/>
      <c r="M75" s="186" t="s">
        <v>237</v>
      </c>
      <c r="N75" s="186" t="s">
        <v>515</v>
      </c>
      <c r="O75" s="188" t="s">
        <v>553</v>
      </c>
    </row>
    <row r="76" spans="1:15" s="7" customFormat="1" ht="15" customHeight="1">
      <c r="A76" s="47" t="s">
        <v>52</v>
      </c>
      <c r="B76" s="226" t="s">
        <v>353</v>
      </c>
      <c r="C76" s="148">
        <f t="shared" si="8"/>
        <v>0</v>
      </c>
      <c r="D76" s="148"/>
      <c r="E76" s="149">
        <f t="shared" si="9"/>
        <v>0</v>
      </c>
      <c r="F76" s="226"/>
      <c r="G76" s="226"/>
      <c r="H76" s="226"/>
      <c r="I76" s="226"/>
      <c r="J76" s="124"/>
      <c r="K76" s="124"/>
      <c r="L76" s="124"/>
      <c r="M76" s="186" t="s">
        <v>400</v>
      </c>
      <c r="N76" s="186" t="s">
        <v>105</v>
      </c>
      <c r="O76" s="188" t="s">
        <v>431</v>
      </c>
    </row>
    <row r="77" spans="1:15" s="7" customFormat="1" ht="15" customHeight="1">
      <c r="A77" s="47" t="s">
        <v>53</v>
      </c>
      <c r="B77" s="226" t="s">
        <v>353</v>
      </c>
      <c r="C77" s="148">
        <f t="shared" si="8"/>
        <v>0</v>
      </c>
      <c r="D77" s="148"/>
      <c r="E77" s="149">
        <f t="shared" si="9"/>
        <v>0</v>
      </c>
      <c r="F77" s="226"/>
      <c r="G77" s="226"/>
      <c r="H77" s="226"/>
      <c r="I77" s="226"/>
      <c r="J77" s="124"/>
      <c r="K77" s="124"/>
      <c r="L77" s="124"/>
      <c r="M77" s="186" t="s">
        <v>401</v>
      </c>
      <c r="N77" s="186"/>
      <c r="O77" s="197" t="s">
        <v>432</v>
      </c>
    </row>
    <row r="78" spans="1:15" s="7" customFormat="1" ht="15" customHeight="1">
      <c r="A78" s="47" t="s">
        <v>54</v>
      </c>
      <c r="B78" s="226" t="s">
        <v>808</v>
      </c>
      <c r="C78" s="148">
        <f t="shared" si="8"/>
        <v>0</v>
      </c>
      <c r="D78" s="148">
        <v>0.5</v>
      </c>
      <c r="E78" s="149">
        <f t="shared" si="9"/>
        <v>0</v>
      </c>
      <c r="F78" s="226"/>
      <c r="G78" s="226"/>
      <c r="H78" s="226"/>
      <c r="I78" s="226"/>
      <c r="J78" s="124"/>
      <c r="K78" s="124"/>
      <c r="L78" s="124" t="s">
        <v>1228</v>
      </c>
      <c r="M78" s="186" t="s">
        <v>434</v>
      </c>
      <c r="N78" s="186" t="s">
        <v>1229</v>
      </c>
      <c r="O78" s="188" t="s">
        <v>433</v>
      </c>
    </row>
    <row r="79" spans="1:15" s="7" customFormat="1" ht="15" customHeight="1">
      <c r="A79" s="160" t="s">
        <v>55</v>
      </c>
      <c r="B79" s="226" t="s">
        <v>300</v>
      </c>
      <c r="C79" s="148">
        <f t="shared" si="8"/>
        <v>2</v>
      </c>
      <c r="D79" s="148"/>
      <c r="E79" s="149">
        <f t="shared" si="9"/>
        <v>2</v>
      </c>
      <c r="F79" s="226" t="s">
        <v>755</v>
      </c>
      <c r="G79" s="226" t="s">
        <v>1135</v>
      </c>
      <c r="H79" s="226" t="s">
        <v>755</v>
      </c>
      <c r="I79" s="226" t="s">
        <v>755</v>
      </c>
      <c r="J79" s="124" t="s">
        <v>777</v>
      </c>
      <c r="K79" s="197" t="s">
        <v>229</v>
      </c>
      <c r="L79" s="197"/>
      <c r="M79" s="186" t="s">
        <v>798</v>
      </c>
      <c r="N79" s="186"/>
      <c r="O79" s="188" t="s">
        <v>552</v>
      </c>
    </row>
    <row r="80" spans="1:15" ht="15" customHeight="1">
      <c r="A80" s="47" t="s">
        <v>56</v>
      </c>
      <c r="B80" s="226" t="s">
        <v>353</v>
      </c>
      <c r="C80" s="148">
        <f t="shared" si="8"/>
        <v>0</v>
      </c>
      <c r="D80" s="148"/>
      <c r="E80" s="149">
        <f t="shared" si="9"/>
        <v>0</v>
      </c>
      <c r="F80" s="226"/>
      <c r="G80" s="226"/>
      <c r="H80" s="226"/>
      <c r="I80" s="226"/>
      <c r="J80" s="124"/>
      <c r="K80" s="124"/>
      <c r="L80" s="124"/>
      <c r="M80" s="186" t="s">
        <v>233</v>
      </c>
      <c r="N80" s="186"/>
      <c r="O80" s="188" t="s">
        <v>435</v>
      </c>
    </row>
    <row r="81" spans="1:15" s="7" customFormat="1" ht="15" customHeight="1">
      <c r="A81" s="47" t="s">
        <v>57</v>
      </c>
      <c r="B81" s="226" t="s">
        <v>353</v>
      </c>
      <c r="C81" s="148">
        <f t="shared" si="8"/>
        <v>0</v>
      </c>
      <c r="D81" s="148"/>
      <c r="E81" s="149">
        <f t="shared" si="9"/>
        <v>0</v>
      </c>
      <c r="F81" s="226"/>
      <c r="G81" s="226"/>
      <c r="H81" s="226"/>
      <c r="I81" s="226"/>
      <c r="J81" s="124"/>
      <c r="K81" s="124"/>
      <c r="L81" s="124"/>
      <c r="M81" s="186" t="s">
        <v>279</v>
      </c>
      <c r="N81" s="186"/>
      <c r="O81" s="188" t="s">
        <v>436</v>
      </c>
    </row>
    <row r="82" spans="1:15" s="7" customFormat="1" ht="15" customHeight="1">
      <c r="A82" s="47" t="s">
        <v>58</v>
      </c>
      <c r="B82" s="226" t="s">
        <v>301</v>
      </c>
      <c r="C82" s="148">
        <f t="shared" si="8"/>
        <v>1</v>
      </c>
      <c r="D82" s="226"/>
      <c r="E82" s="149">
        <f t="shared" si="9"/>
        <v>1</v>
      </c>
      <c r="F82" s="226" t="s">
        <v>755</v>
      </c>
      <c r="G82" s="226" t="s">
        <v>1136</v>
      </c>
      <c r="H82" s="226" t="s">
        <v>755</v>
      </c>
      <c r="I82" s="226" t="s">
        <v>755</v>
      </c>
      <c r="J82" s="124" t="s">
        <v>799</v>
      </c>
      <c r="K82" s="197" t="s">
        <v>800</v>
      </c>
      <c r="L82" s="197"/>
      <c r="M82" s="186" t="s">
        <v>437</v>
      </c>
      <c r="N82" s="186" t="s">
        <v>250</v>
      </c>
      <c r="O82" s="188" t="s">
        <v>438</v>
      </c>
    </row>
    <row r="83" spans="1:15" ht="15" customHeight="1">
      <c r="A83" s="160" t="s">
        <v>59</v>
      </c>
      <c r="B83" s="226" t="s">
        <v>301</v>
      </c>
      <c r="C83" s="148">
        <f t="shared" si="8"/>
        <v>1</v>
      </c>
      <c r="D83" s="226"/>
      <c r="E83" s="119">
        <f t="shared" si="9"/>
        <v>1</v>
      </c>
      <c r="F83" s="226" t="s">
        <v>755</v>
      </c>
      <c r="G83" s="226" t="s">
        <v>1136</v>
      </c>
      <c r="H83" s="226" t="s">
        <v>755</v>
      </c>
      <c r="I83" s="226" t="s">
        <v>755</v>
      </c>
      <c r="J83" s="124" t="s">
        <v>777</v>
      </c>
      <c r="K83" s="197" t="s">
        <v>801</v>
      </c>
      <c r="L83" s="197"/>
      <c r="M83" s="201" t="s">
        <v>194</v>
      </c>
      <c r="N83" s="201"/>
      <c r="O83" s="188" t="s">
        <v>439</v>
      </c>
    </row>
    <row r="84" spans="1:15" s="8" customFormat="1" ht="15" customHeight="1">
      <c r="A84" s="45" t="s">
        <v>60</v>
      </c>
      <c r="B84" s="153"/>
      <c r="C84" s="153"/>
      <c r="D84" s="153"/>
      <c r="E84" s="131"/>
      <c r="F84" s="153"/>
      <c r="G84" s="153"/>
      <c r="H84" s="153"/>
      <c r="I84" s="153"/>
      <c r="J84" s="134"/>
      <c r="K84" s="134"/>
      <c r="L84" s="134"/>
      <c r="M84" s="200"/>
      <c r="N84" s="200"/>
      <c r="O84" s="130"/>
    </row>
    <row r="85" spans="1:15" s="7" customFormat="1" ht="15" customHeight="1">
      <c r="A85" s="47" t="s">
        <v>61</v>
      </c>
      <c r="B85" s="226" t="s">
        <v>353</v>
      </c>
      <c r="C85" s="148">
        <f aca="true" t="shared" si="10" ref="C85:C90">IF(B85=$B$16,2,IF(B85=$B$17,1,0))</f>
        <v>0</v>
      </c>
      <c r="D85" s="148"/>
      <c r="E85" s="149">
        <f aca="true" t="shared" si="11" ref="E85:E90">C85*(1-D85)</f>
        <v>0</v>
      </c>
      <c r="F85" s="226"/>
      <c r="G85" s="226"/>
      <c r="H85" s="226"/>
      <c r="I85" s="226"/>
      <c r="J85" s="124"/>
      <c r="K85" s="124"/>
      <c r="L85" s="124"/>
      <c r="M85" s="186" t="s">
        <v>507</v>
      </c>
      <c r="N85" s="186"/>
      <c r="O85" s="188" t="s">
        <v>440</v>
      </c>
    </row>
    <row r="86" spans="1:15" ht="15" customHeight="1">
      <c r="A86" s="160" t="s">
        <v>62</v>
      </c>
      <c r="B86" s="226" t="s">
        <v>353</v>
      </c>
      <c r="C86" s="148">
        <f t="shared" si="10"/>
        <v>0</v>
      </c>
      <c r="D86" s="148"/>
      <c r="E86" s="149">
        <f t="shared" si="11"/>
        <v>0</v>
      </c>
      <c r="F86" s="226"/>
      <c r="G86" s="226"/>
      <c r="H86" s="226"/>
      <c r="I86" s="226"/>
      <c r="J86" s="124"/>
      <c r="K86" s="124"/>
      <c r="L86" s="124"/>
      <c r="M86" s="186" t="s">
        <v>230</v>
      </c>
      <c r="N86" s="186" t="s">
        <v>508</v>
      </c>
      <c r="O86" s="187" t="s">
        <v>441</v>
      </c>
    </row>
    <row r="87" spans="1:15" ht="15" customHeight="1">
      <c r="A87" s="47" t="s">
        <v>63</v>
      </c>
      <c r="B87" s="226" t="s">
        <v>353</v>
      </c>
      <c r="C87" s="148">
        <f t="shared" si="10"/>
        <v>0</v>
      </c>
      <c r="D87" s="148"/>
      <c r="E87" s="149">
        <f t="shared" si="11"/>
        <v>0</v>
      </c>
      <c r="F87" s="226"/>
      <c r="G87" s="226"/>
      <c r="H87" s="226"/>
      <c r="I87" s="226"/>
      <c r="J87" s="124"/>
      <c r="K87" s="124"/>
      <c r="L87" s="124"/>
      <c r="M87" s="186" t="s">
        <v>509</v>
      </c>
      <c r="N87" s="186"/>
      <c r="O87" s="188" t="s">
        <v>218</v>
      </c>
    </row>
    <row r="88" spans="1:15" s="7" customFormat="1" ht="15" customHeight="1">
      <c r="A88" s="47" t="s">
        <v>64</v>
      </c>
      <c r="B88" s="226" t="s">
        <v>353</v>
      </c>
      <c r="C88" s="148">
        <f t="shared" si="10"/>
        <v>0</v>
      </c>
      <c r="D88" s="148"/>
      <c r="E88" s="149">
        <f t="shared" si="11"/>
        <v>0</v>
      </c>
      <c r="F88" s="226"/>
      <c r="G88" s="226"/>
      <c r="H88" s="226"/>
      <c r="I88" s="226"/>
      <c r="J88" s="124"/>
      <c r="K88" s="124"/>
      <c r="L88" s="124"/>
      <c r="M88" s="186" t="s">
        <v>559</v>
      </c>
      <c r="N88" s="186"/>
      <c r="O88" s="188" t="s">
        <v>442</v>
      </c>
    </row>
    <row r="89" spans="1:15" s="7" customFormat="1" ht="15" customHeight="1">
      <c r="A89" s="143" t="s">
        <v>65</v>
      </c>
      <c r="B89" s="226" t="s">
        <v>353</v>
      </c>
      <c r="C89" s="148">
        <f t="shared" si="10"/>
        <v>0</v>
      </c>
      <c r="D89" s="148"/>
      <c r="E89" s="149">
        <f t="shared" si="11"/>
        <v>0</v>
      </c>
      <c r="F89" s="226"/>
      <c r="G89" s="226"/>
      <c r="H89" s="226"/>
      <c r="I89" s="226"/>
      <c r="J89" s="124"/>
      <c r="K89" s="124"/>
      <c r="L89" s="124"/>
      <c r="M89" s="186" t="s">
        <v>560</v>
      </c>
      <c r="N89" s="186"/>
      <c r="O89" s="188" t="s">
        <v>812</v>
      </c>
    </row>
    <row r="90" spans="1:15" s="7" customFormat="1" ht="15" customHeight="1">
      <c r="A90" s="47" t="s">
        <v>66</v>
      </c>
      <c r="B90" s="226" t="s">
        <v>300</v>
      </c>
      <c r="C90" s="148">
        <f t="shared" si="10"/>
        <v>2</v>
      </c>
      <c r="D90" s="148"/>
      <c r="E90" s="149">
        <f t="shared" si="11"/>
        <v>2</v>
      </c>
      <c r="F90" s="226" t="s">
        <v>755</v>
      </c>
      <c r="G90" s="226" t="s">
        <v>1135</v>
      </c>
      <c r="H90" s="226" t="s">
        <v>755</v>
      </c>
      <c r="I90" s="226" t="s">
        <v>755</v>
      </c>
      <c r="J90" s="124" t="s">
        <v>777</v>
      </c>
      <c r="K90" s="197" t="s">
        <v>939</v>
      </c>
      <c r="L90" s="197"/>
      <c r="M90" s="186" t="s">
        <v>443</v>
      </c>
      <c r="N90" s="186" t="s">
        <v>107</v>
      </c>
      <c r="O90" s="188" t="s">
        <v>444</v>
      </c>
    </row>
    <row r="91" spans="1:15" s="8" customFormat="1" ht="15" customHeight="1">
      <c r="A91" s="45" t="s">
        <v>67</v>
      </c>
      <c r="B91" s="153"/>
      <c r="C91" s="153"/>
      <c r="D91" s="153"/>
      <c r="E91" s="131"/>
      <c r="F91" s="153"/>
      <c r="G91" s="153"/>
      <c r="H91" s="153"/>
      <c r="I91" s="153"/>
      <c r="J91" s="134"/>
      <c r="K91" s="134"/>
      <c r="L91" s="134"/>
      <c r="M91" s="200"/>
      <c r="N91" s="200"/>
      <c r="O91" s="130"/>
    </row>
    <row r="92" spans="1:15" s="7" customFormat="1" ht="15" customHeight="1">
      <c r="A92" s="47" t="s">
        <v>68</v>
      </c>
      <c r="B92" s="226" t="s">
        <v>300</v>
      </c>
      <c r="C92" s="148">
        <f aca="true" t="shared" si="12" ref="C92:C103">IF(B92=$B$16,2,IF(B92=$B$17,1,0))</f>
        <v>2</v>
      </c>
      <c r="D92" s="148"/>
      <c r="E92" s="149">
        <f aca="true" t="shared" si="13" ref="E92:E103">C92*(1-D92)</f>
        <v>2</v>
      </c>
      <c r="F92" s="226" t="s">
        <v>755</v>
      </c>
      <c r="G92" s="226" t="s">
        <v>1135</v>
      </c>
      <c r="H92" s="226" t="s">
        <v>755</v>
      </c>
      <c r="I92" s="226" t="s">
        <v>755</v>
      </c>
      <c r="J92" s="124" t="s">
        <v>799</v>
      </c>
      <c r="K92" s="197" t="s">
        <v>466</v>
      </c>
      <c r="L92" s="197"/>
      <c r="M92" s="186" t="s">
        <v>209</v>
      </c>
      <c r="N92" s="186" t="s">
        <v>466</v>
      </c>
      <c r="O92" s="188" t="s">
        <v>445</v>
      </c>
    </row>
    <row r="93" spans="1:15" s="7" customFormat="1" ht="15" customHeight="1">
      <c r="A93" s="160" t="s">
        <v>69</v>
      </c>
      <c r="B93" s="226" t="s">
        <v>301</v>
      </c>
      <c r="C93" s="148">
        <f t="shared" si="12"/>
        <v>1</v>
      </c>
      <c r="D93" s="148"/>
      <c r="E93" s="149">
        <f t="shared" si="13"/>
        <v>1</v>
      </c>
      <c r="F93" s="226" t="s">
        <v>755</v>
      </c>
      <c r="G93" s="226" t="s">
        <v>1136</v>
      </c>
      <c r="H93" s="226" t="s">
        <v>755</v>
      </c>
      <c r="I93" s="226" t="s">
        <v>755</v>
      </c>
      <c r="J93" s="124" t="s">
        <v>777</v>
      </c>
      <c r="K93" s="197" t="s">
        <v>940</v>
      </c>
      <c r="L93" s="197"/>
      <c r="M93" s="186" t="s">
        <v>183</v>
      </c>
      <c r="N93" s="186" t="s">
        <v>282</v>
      </c>
      <c r="O93" s="188" t="s">
        <v>446</v>
      </c>
    </row>
    <row r="94" spans="1:15" s="7" customFormat="1" ht="15" customHeight="1">
      <c r="A94" s="47" t="s">
        <v>70</v>
      </c>
      <c r="B94" s="226" t="s">
        <v>353</v>
      </c>
      <c r="C94" s="148">
        <f t="shared" si="12"/>
        <v>0</v>
      </c>
      <c r="D94" s="148"/>
      <c r="E94" s="149">
        <f t="shared" si="13"/>
        <v>0</v>
      </c>
      <c r="F94" s="226"/>
      <c r="G94" s="226"/>
      <c r="H94" s="226"/>
      <c r="I94" s="226"/>
      <c r="J94" s="124"/>
      <c r="K94" s="124"/>
      <c r="L94" s="124"/>
      <c r="M94" s="197" t="s">
        <v>211</v>
      </c>
      <c r="N94" s="124" t="s">
        <v>307</v>
      </c>
      <c r="O94" s="188" t="s">
        <v>554</v>
      </c>
    </row>
    <row r="95" spans="1:15" s="7" customFormat="1" ht="15" customHeight="1">
      <c r="A95" s="47" t="s">
        <v>71</v>
      </c>
      <c r="B95" s="226" t="s">
        <v>353</v>
      </c>
      <c r="C95" s="148">
        <f t="shared" si="12"/>
        <v>0</v>
      </c>
      <c r="D95" s="148"/>
      <c r="E95" s="149">
        <f t="shared" si="13"/>
        <v>0</v>
      </c>
      <c r="F95" s="226"/>
      <c r="G95" s="226"/>
      <c r="H95" s="226"/>
      <c r="I95" s="226"/>
      <c r="J95" s="124"/>
      <c r="K95" s="124"/>
      <c r="L95" s="124"/>
      <c r="M95" s="186" t="s">
        <v>500</v>
      </c>
      <c r="N95" s="186"/>
      <c r="O95" s="188" t="s">
        <v>447</v>
      </c>
    </row>
    <row r="96" spans="1:15" ht="15" customHeight="1">
      <c r="A96" s="47" t="s">
        <v>72</v>
      </c>
      <c r="B96" s="226" t="s">
        <v>353</v>
      </c>
      <c r="C96" s="148">
        <f t="shared" si="12"/>
        <v>0</v>
      </c>
      <c r="D96" s="148"/>
      <c r="E96" s="149">
        <f t="shared" si="13"/>
        <v>0</v>
      </c>
      <c r="F96" s="226"/>
      <c r="G96" s="226"/>
      <c r="H96" s="226"/>
      <c r="I96" s="226"/>
      <c r="J96" s="162"/>
      <c r="K96" s="197"/>
      <c r="L96" s="197"/>
      <c r="M96" s="186" t="s">
        <v>501</v>
      </c>
      <c r="N96" s="186"/>
      <c r="O96" s="188" t="s">
        <v>448</v>
      </c>
    </row>
    <row r="97" spans="1:15" s="7" customFormat="1" ht="15" customHeight="1">
      <c r="A97" s="47" t="s">
        <v>73</v>
      </c>
      <c r="B97" s="226" t="s">
        <v>353</v>
      </c>
      <c r="C97" s="148">
        <f t="shared" si="12"/>
        <v>0</v>
      </c>
      <c r="D97" s="148"/>
      <c r="E97" s="149">
        <f t="shared" si="13"/>
        <v>0</v>
      </c>
      <c r="F97" s="226"/>
      <c r="G97" s="226"/>
      <c r="H97" s="226"/>
      <c r="I97" s="226"/>
      <c r="J97" s="124"/>
      <c r="K97" s="124"/>
      <c r="L97" s="124"/>
      <c r="M97" s="186" t="s">
        <v>502</v>
      </c>
      <c r="N97" s="186"/>
      <c r="O97" s="188" t="s">
        <v>503</v>
      </c>
    </row>
    <row r="98" spans="1:15" ht="15" customHeight="1">
      <c r="A98" s="160" t="s">
        <v>74</v>
      </c>
      <c r="B98" s="226" t="s">
        <v>353</v>
      </c>
      <c r="C98" s="148">
        <f t="shared" si="12"/>
        <v>0</v>
      </c>
      <c r="D98" s="148"/>
      <c r="E98" s="149">
        <f t="shared" si="13"/>
        <v>0</v>
      </c>
      <c r="F98" s="226"/>
      <c r="G98" s="226"/>
      <c r="H98" s="226"/>
      <c r="I98" s="226"/>
      <c r="J98" s="124"/>
      <c r="K98" s="124"/>
      <c r="L98" s="124"/>
      <c r="M98" s="186" t="s">
        <v>184</v>
      </c>
      <c r="N98" s="186"/>
      <c r="O98" s="188" t="s">
        <v>449</v>
      </c>
    </row>
    <row r="99" spans="1:15" s="6" customFormat="1" ht="15" customHeight="1">
      <c r="A99" s="47" t="s">
        <v>75</v>
      </c>
      <c r="B99" s="226" t="s">
        <v>301</v>
      </c>
      <c r="C99" s="148">
        <f t="shared" si="12"/>
        <v>1</v>
      </c>
      <c r="D99" s="226"/>
      <c r="E99" s="149">
        <f t="shared" si="13"/>
        <v>1</v>
      </c>
      <c r="F99" s="226" t="s">
        <v>755</v>
      </c>
      <c r="G99" s="226" t="s">
        <v>1136</v>
      </c>
      <c r="H99" s="226" t="s">
        <v>755</v>
      </c>
      <c r="I99" s="226" t="s">
        <v>755</v>
      </c>
      <c r="J99" s="124" t="s">
        <v>799</v>
      </c>
      <c r="K99" s="197" t="s">
        <v>802</v>
      </c>
      <c r="L99" s="197"/>
      <c r="M99" s="186" t="s">
        <v>504</v>
      </c>
      <c r="N99" s="186" t="s">
        <v>251</v>
      </c>
      <c r="O99" s="188" t="s">
        <v>555</v>
      </c>
    </row>
    <row r="100" spans="1:15" s="7" customFormat="1" ht="15" customHeight="1">
      <c r="A100" s="47" t="s">
        <v>76</v>
      </c>
      <c r="B100" s="226" t="s">
        <v>353</v>
      </c>
      <c r="C100" s="148">
        <f t="shared" si="12"/>
        <v>0</v>
      </c>
      <c r="D100" s="148"/>
      <c r="E100" s="149">
        <f t="shared" si="13"/>
        <v>0</v>
      </c>
      <c r="F100" s="226"/>
      <c r="G100" s="226"/>
      <c r="H100" s="226"/>
      <c r="I100" s="226"/>
      <c r="J100" s="124"/>
      <c r="K100" s="124"/>
      <c r="L100" s="124"/>
      <c r="M100" s="186" t="s">
        <v>122</v>
      </c>
      <c r="N100" s="186"/>
      <c r="O100" s="188" t="s">
        <v>450</v>
      </c>
    </row>
    <row r="101" spans="1:15" ht="15" customHeight="1">
      <c r="A101" s="47" t="s">
        <v>77</v>
      </c>
      <c r="B101" s="226" t="s">
        <v>353</v>
      </c>
      <c r="C101" s="148">
        <f t="shared" si="12"/>
        <v>0</v>
      </c>
      <c r="D101" s="148"/>
      <c r="E101" s="149">
        <f t="shared" si="13"/>
        <v>0</v>
      </c>
      <c r="F101" s="226"/>
      <c r="G101" s="226"/>
      <c r="H101" s="226"/>
      <c r="I101" s="226"/>
      <c r="J101" s="124"/>
      <c r="K101" s="124"/>
      <c r="L101" s="124"/>
      <c r="M101" s="186" t="s">
        <v>505</v>
      </c>
      <c r="N101" s="186"/>
      <c r="O101" s="188" t="s">
        <v>451</v>
      </c>
    </row>
    <row r="102" spans="1:15" s="7" customFormat="1" ht="15" customHeight="1">
      <c r="A102" s="160" t="s">
        <v>78</v>
      </c>
      <c r="B102" s="226" t="s">
        <v>300</v>
      </c>
      <c r="C102" s="148">
        <f t="shared" si="12"/>
        <v>2</v>
      </c>
      <c r="D102" s="148"/>
      <c r="E102" s="149">
        <f t="shared" si="13"/>
        <v>2</v>
      </c>
      <c r="F102" s="226" t="s">
        <v>755</v>
      </c>
      <c r="G102" s="226" t="s">
        <v>1135</v>
      </c>
      <c r="H102" s="226" t="s">
        <v>755</v>
      </c>
      <c r="I102" s="226" t="s">
        <v>755</v>
      </c>
      <c r="J102" s="124" t="s">
        <v>797</v>
      </c>
      <c r="K102" s="197" t="s">
        <v>506</v>
      </c>
      <c r="L102" s="197"/>
      <c r="M102" s="186" t="s">
        <v>557</v>
      </c>
      <c r="N102" s="186" t="s">
        <v>506</v>
      </c>
      <c r="O102" s="188" t="s">
        <v>556</v>
      </c>
    </row>
    <row r="103" spans="1:15" s="7" customFormat="1" ht="15" customHeight="1">
      <c r="A103" s="47" t="s">
        <v>79</v>
      </c>
      <c r="B103" s="226" t="s">
        <v>353</v>
      </c>
      <c r="C103" s="148">
        <f t="shared" si="12"/>
        <v>0</v>
      </c>
      <c r="D103" s="148"/>
      <c r="E103" s="149">
        <f t="shared" si="13"/>
        <v>0</v>
      </c>
      <c r="F103" s="226"/>
      <c r="G103" s="226"/>
      <c r="H103" s="226"/>
      <c r="I103" s="226"/>
      <c r="J103" s="124"/>
      <c r="K103" s="124"/>
      <c r="L103" s="124"/>
      <c r="M103" s="186" t="s">
        <v>187</v>
      </c>
      <c r="N103" s="186" t="s">
        <v>453</v>
      </c>
      <c r="O103" s="188" t="s">
        <v>452</v>
      </c>
    </row>
    <row r="104" spans="1:15" s="8" customFormat="1" ht="15" customHeight="1">
      <c r="A104" s="45" t="s">
        <v>80</v>
      </c>
      <c r="B104" s="153"/>
      <c r="C104" s="153"/>
      <c r="D104" s="153"/>
      <c r="E104" s="131"/>
      <c r="F104" s="153"/>
      <c r="G104" s="153"/>
      <c r="H104" s="153"/>
      <c r="I104" s="153"/>
      <c r="J104" s="134"/>
      <c r="K104" s="134"/>
      <c r="L104" s="134"/>
      <c r="M104" s="200"/>
      <c r="N104" s="200"/>
      <c r="O104" s="130"/>
    </row>
    <row r="105" spans="1:15" s="7" customFormat="1" ht="15" customHeight="1">
      <c r="A105" s="47" t="s">
        <v>81</v>
      </c>
      <c r="B105" s="226" t="s">
        <v>353</v>
      </c>
      <c r="C105" s="148">
        <f aca="true" t="shared" si="14" ref="C105:C113">IF(B105=$B$16,2,IF(B105=$B$17,1,0))</f>
        <v>0</v>
      </c>
      <c r="D105" s="148"/>
      <c r="E105" s="149">
        <f aca="true" t="shared" si="15" ref="E105:E113">C105*(1-D105)</f>
        <v>0</v>
      </c>
      <c r="F105" s="226"/>
      <c r="G105" s="226"/>
      <c r="H105" s="226"/>
      <c r="I105" s="226"/>
      <c r="J105" s="124"/>
      <c r="K105" s="124"/>
      <c r="L105" s="124"/>
      <c r="M105" s="186" t="s">
        <v>406</v>
      </c>
      <c r="N105" s="186" t="s">
        <v>487</v>
      </c>
      <c r="O105" s="188" t="s">
        <v>455</v>
      </c>
    </row>
    <row r="106" spans="1:15" s="7" customFormat="1" ht="15" customHeight="1">
      <c r="A106" s="47" t="s">
        <v>82</v>
      </c>
      <c r="B106" s="226" t="s">
        <v>353</v>
      </c>
      <c r="C106" s="148">
        <f t="shared" si="14"/>
        <v>0</v>
      </c>
      <c r="D106" s="148"/>
      <c r="E106" s="149">
        <f t="shared" si="15"/>
        <v>0</v>
      </c>
      <c r="F106" s="226"/>
      <c r="G106" s="226"/>
      <c r="H106" s="226"/>
      <c r="I106" s="226"/>
      <c r="J106" s="124"/>
      <c r="K106" s="124"/>
      <c r="L106" s="124"/>
      <c r="M106" s="186" t="s">
        <v>491</v>
      </c>
      <c r="N106" s="186" t="s">
        <v>492</v>
      </c>
      <c r="O106" s="188" t="s">
        <v>490</v>
      </c>
    </row>
    <row r="107" spans="1:15" ht="15" customHeight="1">
      <c r="A107" s="47" t="s">
        <v>83</v>
      </c>
      <c r="B107" s="226" t="s">
        <v>300</v>
      </c>
      <c r="C107" s="148">
        <f t="shared" si="14"/>
        <v>2</v>
      </c>
      <c r="D107" s="148"/>
      <c r="E107" s="149">
        <f t="shared" si="15"/>
        <v>2</v>
      </c>
      <c r="F107" s="226" t="s">
        <v>755</v>
      </c>
      <c r="G107" s="226" t="s">
        <v>1135</v>
      </c>
      <c r="H107" s="226" t="s">
        <v>755</v>
      </c>
      <c r="I107" s="226" t="s">
        <v>755</v>
      </c>
      <c r="J107" s="124" t="s">
        <v>804</v>
      </c>
      <c r="K107" s="197" t="s">
        <v>803</v>
      </c>
      <c r="L107" s="197"/>
      <c r="M107" s="186" t="s">
        <v>163</v>
      </c>
      <c r="N107" s="186" t="s">
        <v>493</v>
      </c>
      <c r="O107" s="188" t="s">
        <v>231</v>
      </c>
    </row>
    <row r="108" spans="1:15" ht="15" customHeight="1">
      <c r="A108" s="160" t="s">
        <v>84</v>
      </c>
      <c r="B108" s="226" t="s">
        <v>808</v>
      </c>
      <c r="C108" s="148">
        <f t="shared" si="14"/>
        <v>0</v>
      </c>
      <c r="D108" s="148"/>
      <c r="E108" s="149">
        <f t="shared" si="15"/>
        <v>0</v>
      </c>
      <c r="F108" s="226"/>
      <c r="G108" s="226"/>
      <c r="H108" s="226"/>
      <c r="I108" s="226"/>
      <c r="J108" s="124" t="s">
        <v>799</v>
      </c>
      <c r="K108" s="197" t="s">
        <v>1138</v>
      </c>
      <c r="L108" s="197"/>
      <c r="M108" s="186" t="s">
        <v>494</v>
      </c>
      <c r="N108" s="186" t="s">
        <v>1137</v>
      </c>
      <c r="O108" s="188"/>
    </row>
    <row r="109" spans="1:15" ht="15" customHeight="1">
      <c r="A109" s="47" t="s">
        <v>85</v>
      </c>
      <c r="B109" s="226" t="s">
        <v>353</v>
      </c>
      <c r="C109" s="148">
        <f t="shared" si="14"/>
        <v>0</v>
      </c>
      <c r="D109" s="148"/>
      <c r="E109" s="149">
        <f t="shared" si="15"/>
        <v>0</v>
      </c>
      <c r="F109" s="226"/>
      <c r="G109" s="226"/>
      <c r="H109" s="226"/>
      <c r="I109" s="226"/>
      <c r="J109" s="124"/>
      <c r="K109" s="124"/>
      <c r="L109" s="124"/>
      <c r="M109" s="186" t="s">
        <v>310</v>
      </c>
      <c r="N109" s="186"/>
      <c r="O109" s="188" t="s">
        <v>456</v>
      </c>
    </row>
    <row r="110" spans="1:15" s="7" customFormat="1" ht="15" customHeight="1">
      <c r="A110" s="47" t="s">
        <v>86</v>
      </c>
      <c r="B110" s="226" t="s">
        <v>808</v>
      </c>
      <c r="C110" s="148">
        <f t="shared" si="14"/>
        <v>0</v>
      </c>
      <c r="D110" s="148"/>
      <c r="E110" s="149">
        <f t="shared" si="15"/>
        <v>0</v>
      </c>
      <c r="F110" s="226"/>
      <c r="G110" s="226"/>
      <c r="H110" s="226"/>
      <c r="I110" s="226"/>
      <c r="J110" s="124" t="s">
        <v>799</v>
      </c>
      <c r="K110" s="197" t="s">
        <v>805</v>
      </c>
      <c r="L110" s="197"/>
      <c r="M110" s="186" t="s">
        <v>188</v>
      </c>
      <c r="N110" s="186" t="s">
        <v>495</v>
      </c>
      <c r="O110" s="188"/>
    </row>
    <row r="111" spans="1:15" s="7" customFormat="1" ht="15" customHeight="1">
      <c r="A111" s="160" t="s">
        <v>87</v>
      </c>
      <c r="B111" s="226" t="s">
        <v>300</v>
      </c>
      <c r="C111" s="148">
        <f t="shared" si="14"/>
        <v>2</v>
      </c>
      <c r="D111" s="148"/>
      <c r="E111" s="149">
        <f t="shared" si="15"/>
        <v>2</v>
      </c>
      <c r="F111" s="226" t="s">
        <v>755</v>
      </c>
      <c r="G111" s="226" t="s">
        <v>1135</v>
      </c>
      <c r="H111" s="226" t="s">
        <v>755</v>
      </c>
      <c r="I111" s="226" t="s">
        <v>755</v>
      </c>
      <c r="J111" s="124" t="s">
        <v>799</v>
      </c>
      <c r="K111" s="197" t="s">
        <v>806</v>
      </c>
      <c r="L111" s="197"/>
      <c r="M111" s="186" t="s">
        <v>189</v>
      </c>
      <c r="N111" s="186" t="s">
        <v>496</v>
      </c>
      <c r="O111" s="188"/>
    </row>
    <row r="112" spans="1:15" s="7" customFormat="1" ht="15" customHeight="1">
      <c r="A112" s="47" t="s">
        <v>88</v>
      </c>
      <c r="B112" s="226" t="s">
        <v>353</v>
      </c>
      <c r="C112" s="148">
        <f t="shared" si="14"/>
        <v>0</v>
      </c>
      <c r="D112" s="148"/>
      <c r="E112" s="149">
        <f t="shared" si="15"/>
        <v>0</v>
      </c>
      <c r="F112" s="226"/>
      <c r="G112" s="226"/>
      <c r="H112" s="226"/>
      <c r="I112" s="226"/>
      <c r="J112" s="124"/>
      <c r="K112" s="124"/>
      <c r="L112" s="124"/>
      <c r="M112" s="186" t="s">
        <v>123</v>
      </c>
      <c r="N112" s="186"/>
      <c r="O112" s="187" t="s">
        <v>498</v>
      </c>
    </row>
    <row r="113" spans="1:15" s="7" customFormat="1" ht="15" customHeight="1">
      <c r="A113" s="47" t="s">
        <v>89</v>
      </c>
      <c r="B113" s="226" t="s">
        <v>353</v>
      </c>
      <c r="C113" s="148">
        <f t="shared" si="14"/>
        <v>0</v>
      </c>
      <c r="D113" s="148"/>
      <c r="E113" s="149">
        <f t="shared" si="15"/>
        <v>0</v>
      </c>
      <c r="F113" s="226"/>
      <c r="G113" s="226"/>
      <c r="H113" s="226"/>
      <c r="I113" s="226"/>
      <c r="J113" s="124"/>
      <c r="K113" s="124"/>
      <c r="L113" s="124"/>
      <c r="M113" s="186" t="s">
        <v>499</v>
      </c>
      <c r="N113" s="186" t="s">
        <v>497</v>
      </c>
      <c r="O113" s="188" t="s">
        <v>232</v>
      </c>
    </row>
    <row r="115" spans="1:14" ht="20.25" customHeight="1">
      <c r="A115" s="11"/>
      <c r="B115" s="11"/>
      <c r="C115" s="11"/>
      <c r="D115" s="11"/>
      <c r="E115" s="11"/>
      <c r="F115" s="11"/>
      <c r="G115" s="11"/>
      <c r="H115" s="11"/>
      <c r="I115" s="11"/>
      <c r="J115" s="11"/>
      <c r="K115" s="11"/>
      <c r="L115" s="11"/>
      <c r="M115" s="5"/>
      <c r="N115" s="5"/>
    </row>
    <row r="119" spans="1:14" ht="20.25" customHeight="1">
      <c r="A119" s="11"/>
      <c r="B119" s="11"/>
      <c r="C119" s="11"/>
      <c r="D119" s="11"/>
      <c r="E119" s="11"/>
      <c r="F119" s="11"/>
      <c r="G119" s="11"/>
      <c r="H119" s="11"/>
      <c r="I119" s="11"/>
      <c r="J119" s="11"/>
      <c r="K119" s="11"/>
      <c r="L119" s="11"/>
      <c r="M119" s="5"/>
      <c r="N119" s="5"/>
    </row>
    <row r="122" spans="1:14" ht="20.25" customHeight="1">
      <c r="A122" s="11"/>
      <c r="B122" s="11"/>
      <c r="C122" s="11"/>
      <c r="D122" s="11"/>
      <c r="E122" s="11"/>
      <c r="F122" s="11"/>
      <c r="G122" s="11"/>
      <c r="H122" s="11"/>
      <c r="I122" s="11"/>
      <c r="J122" s="11"/>
      <c r="K122" s="11"/>
      <c r="L122" s="11"/>
      <c r="M122" s="5"/>
      <c r="N122" s="5"/>
    </row>
    <row r="126" spans="1:14" ht="20.25" customHeight="1">
      <c r="A126" s="11"/>
      <c r="B126" s="11"/>
      <c r="C126" s="11"/>
      <c r="D126" s="11"/>
      <c r="E126" s="11"/>
      <c r="F126" s="11"/>
      <c r="G126" s="11"/>
      <c r="H126" s="11"/>
      <c r="I126" s="11"/>
      <c r="J126" s="11"/>
      <c r="K126" s="11"/>
      <c r="L126" s="11"/>
      <c r="M126" s="5"/>
      <c r="N126" s="5"/>
    </row>
  </sheetData>
  <sheetProtection/>
  <autoFilter ref="A21:O113"/>
  <mergeCells count="31">
    <mergeCell ref="A6:O6"/>
    <mergeCell ref="N16:N20"/>
    <mergeCell ref="A10:O10"/>
    <mergeCell ref="A15:A20"/>
    <mergeCell ref="A12:O12"/>
    <mergeCell ref="C15:E15"/>
    <mergeCell ref="A7:O7"/>
    <mergeCell ref="F15:K15"/>
    <mergeCell ref="A13:O13"/>
    <mergeCell ref="O16:O20"/>
    <mergeCell ref="C16:C20"/>
    <mergeCell ref="A9:O9"/>
    <mergeCell ref="J16:J20"/>
    <mergeCell ref="M16:M20"/>
    <mergeCell ref="H16:H20"/>
    <mergeCell ref="A11:O11"/>
    <mergeCell ref="E16:E20"/>
    <mergeCell ref="M15:O15"/>
    <mergeCell ref="K16:K20"/>
    <mergeCell ref="I16:I20"/>
    <mergeCell ref="A14:O14"/>
    <mergeCell ref="F16:F20"/>
    <mergeCell ref="D16:D20"/>
    <mergeCell ref="A1:O1"/>
    <mergeCell ref="A3:O3"/>
    <mergeCell ref="A4:O4"/>
    <mergeCell ref="G16:G20"/>
    <mergeCell ref="A5:O5"/>
    <mergeCell ref="L15:L20"/>
    <mergeCell ref="A2:O2"/>
    <mergeCell ref="A8:O8"/>
  </mergeCells>
  <dataValidations count="2">
    <dataValidation type="list" allowBlank="1" showInputMessage="1" showErrorMessage="1" sqref="F21:L21 B21:B113">
      <formula1>$B$16:$B$20</formula1>
    </dataValidation>
    <dataValidation type="list" allowBlank="1" showInputMessage="1" showErrorMessage="1" sqref="D21:D30 D32:D34 D100:D113 D36:D55 D83:D98 D57:D81">
      <formula1>"0,5"</formula1>
    </dataValidation>
  </dataValidations>
  <hyperlinks>
    <hyperlink ref="O67" r:id="rId1" display="http://www.chechnya.gov.ru/"/>
    <hyperlink ref="O63" r:id="rId2" display="http://pravitelstvori.ru/"/>
    <hyperlink ref="O72" r:id="rId3" display="http://mf.e-mordovia.ru/"/>
    <hyperlink ref="O87" r:id="rId4" display="http://admtyumen.ru/ogv_ru/finance/finance/bugjet.htm"/>
    <hyperlink ref="O107" r:id="rId5" display="http://primorsky.ru/forum/3/"/>
    <hyperlink ref="O113" r:id="rId6" display="http://xn--80atapud1a.xn--p1ai/waiting_room/feedback/"/>
    <hyperlink ref="M38" r:id="rId7" display="http://www.yarregion.ru/depts/depfin/tmpPages/programs.aspx"/>
    <hyperlink ref="M41" r:id="rId8" display="http://minfin.karelia.ru/vopros-otvet/"/>
    <hyperlink ref="O41" r:id="rId9" display="http://www.gov.karelia.ru/"/>
    <hyperlink ref="M42" r:id="rId10" display="http://www.minfin.rkomi.ru/"/>
    <hyperlink ref="O42" r:id="rId11" display="http://rkomi.ru/page/112/"/>
    <hyperlink ref="O43" r:id="rId12" display="http://dvinaland.ru/"/>
    <hyperlink ref="M43" r:id="rId13" display="http://www.dvinaland.ru/-h3ffy732"/>
    <hyperlink ref="M45" r:id="rId14" display="http://www.minfin39.ru/forum/"/>
    <hyperlink ref="O45" r:id="rId15" display="http://gov39.ru/"/>
    <hyperlink ref="N49" r:id="rId16" display="http://priemnaya.pskov.ru/"/>
    <hyperlink ref="O50" r:id="rId17" display="https://gov.spb.ru/"/>
    <hyperlink ref="O48" r:id="rId18" display="http://www.novreg.ru/vlast/"/>
    <hyperlink ref="N48" r:id="rId19" display="http://portal.novkfo.ru/Show/Reception"/>
    <hyperlink ref="M59" r:id="rId20" display="http://www.minfin.donland.ru/"/>
    <hyperlink ref="M64" r:id="rId21" display="http://pravitelstvo.kbr.ru/oigv/minfin/"/>
    <hyperlink ref="O64" r:id="rId22" display="http://pravitelstvo.kbr.ru/pravitelstvo/"/>
    <hyperlink ref="M66" r:id="rId23" display="http://www.mfrno-a.ru/citizens/"/>
    <hyperlink ref="N68" r:id="rId24" display="http://openbudsk.ru/folder/"/>
    <hyperlink ref="M68" r:id="rId25" display="http://www.mfsk.ru/forum"/>
    <hyperlink ref="M72" r:id="rId26" display="http://www.minfinrm.ru/obr-gr/"/>
    <hyperlink ref="O76" r:id="rId27" display="https://reception.permkrai.ru/"/>
    <hyperlink ref="M76" r:id="rId28" display="http://mfin.permkrai.ru/"/>
    <hyperlink ref="O78" r:id="rId29" display="http://www.government-nnov.ru/"/>
    <hyperlink ref="M78" r:id="rId30" display="http://mf.nnov.ru/"/>
    <hyperlink ref="M80" r:id="rId31" display="http://finance.pnzreg.ru/answer"/>
    <hyperlink ref="O80" r:id="rId32" display="http://www.pnzreg.ru/accept_questions"/>
    <hyperlink ref="M81" r:id="rId33" display="http://minfin-samara.ru/BudgetDG/"/>
    <hyperlink ref="O81" r:id="rId34" display="http://www.samregion.ru/"/>
    <hyperlink ref="M82" r:id="rId35" display="http://www.saratov.gov.ru/gov/auth/minfin/"/>
    <hyperlink ref="O82" r:id="rId36" display="http://saratov.gov.ru"/>
    <hyperlink ref="O85" r:id="rId37" display="http://kurganobl.ru/"/>
    <hyperlink ref="M86" r:id="rId38" display="http://minfin.midural.ru/faq/list"/>
    <hyperlink ref="O86" r:id="rId39" display="http://www.midural.ru/"/>
    <hyperlink ref="O88" r:id="rId40" display="http://pravmin74.ru/"/>
    <hyperlink ref="O89" r:id="rId41" display="http://www.admhmao.ru/"/>
    <hyperlink ref="M90" r:id="rId42" display="http://www.yamalfin.ru/"/>
    <hyperlink ref="O90" r:id="rId43" display="http://pravitelstvo.yanao.ru/"/>
    <hyperlink ref="O92" r:id="rId44" display="http://www.altai-republic.com/"/>
    <hyperlink ref="N93" r:id="rId45" display="http://budget.govrb.ru/ebudget/Menu/Page/1"/>
    <hyperlink ref="M93" r:id="rId46" display="http://xn--90anaogbv3a.xn--p1ai/"/>
    <hyperlink ref="O93" r:id="rId47" display="http://egov-buryatia.ru/index.php?id=292"/>
    <hyperlink ref="O95" r:id="rId48" display="http://www.r-19.ru/"/>
    <hyperlink ref="O98" r:id="rId49" display="http://www.krskstate.ru/government"/>
    <hyperlink ref="M100" r:id="rId50" display="http://www.ofukem.ru/"/>
    <hyperlink ref="O100" r:id="rId51" display="http://www.ako.ru/default.asp"/>
    <hyperlink ref="O101" r:id="rId52" display="https://www.nso.ru/"/>
    <hyperlink ref="M103" r:id="rId53" display="http://www.findep.org/"/>
    <hyperlink ref="N103" r:id="rId54" display="http://open.findep.org/"/>
    <hyperlink ref="M105" r:id="rId55" display="http://minfin.sakha.gov.ru/"/>
    <hyperlink ref="O105" r:id="rId56" display="http://www.sakha.gov.ru/"/>
    <hyperlink ref="M109" r:id="rId57" display="http://www.fin.amurobl.ru/"/>
    <hyperlink ref="O96" r:id="rId58" display="http://altairegion22.ru/public_reception/on-line-topics/16100/"/>
    <hyperlink ref="N92" r:id="rId59" display="http://www.open.minfin-altai.ru/forum/index.html"/>
    <hyperlink ref="M23" r:id="rId60" display="http://ns.bryanskoblfin.ru/Show/Category/?ItemId=26"/>
    <hyperlink ref="N25" r:id="rId61" display="http://open-budget.ru/"/>
    <hyperlink ref="N39" r:id="rId62" display="http://budget.mos.ru/"/>
    <hyperlink ref="M48" r:id="rId63" display="http://www.novkfo.ru/"/>
    <hyperlink ref="O109" r:id="rId64" display="http://www.amurobl.ru/wps/portal/Main"/>
    <hyperlink ref="O103" r:id="rId65" display="http://tomsk.gov.ru/"/>
    <hyperlink ref="O83" r:id="rId66" display="http://ulgov.ru/"/>
    <hyperlink ref="N67" r:id="rId67" display="http://обчр.рф/"/>
    <hyperlink ref="O59" r:id="rId68" display="http://donland.ru/"/>
    <hyperlink ref="N57" r:id="rId69" display="http://mf-ao.ru/ "/>
    <hyperlink ref="O47" r:id="rId70" display="https://www.gov-murman.ru/"/>
    <hyperlink ref="M24" r:id="rId71" display="http://dtf.avo.ru/"/>
    <hyperlink ref="M27" r:id="rId72" display="http://www.admoblkaluga.ru/sub/finan/"/>
    <hyperlink ref="O32" r:id="rId73" display="http://orel-region.ru/index.php?head=41"/>
    <hyperlink ref="M33" r:id="rId74" display="http://minfin.ryazangov.ru/"/>
    <hyperlink ref="M31" r:id="rId75" display="http://mf.mosreg.ru/"/>
    <hyperlink ref="M32" r:id="rId76" display="http://orel-region.ru/index.php?head=20&amp;part=25"/>
    <hyperlink ref="M107" r:id="rId77" display="http://primorsky.ru/authorities/executive-agencies/departments/finance/"/>
    <hyperlink ref="M28" r:id="rId78" display="http://depfin.adm44.ru/index.aspx"/>
    <hyperlink ref="M87" r:id="rId79" display="http://admtyumen.ru/ogv_ru/gov/administrative/finance_department/general_information/more.htm?id=10293778@cmsArticle"/>
    <hyperlink ref="M95" r:id="rId80" display="http://www.r-19.ru/authorities/ministry-of-finance-of-the-republic-of-khakassia/common/"/>
    <hyperlink ref="O39" r:id="rId81" display="https://www.mos.ru/"/>
    <hyperlink ref="M75" r:id="rId82" display="http://gov.cap.ru/?gov_id=22"/>
    <hyperlink ref="M22" r:id="rId83" display="http://beldepfin.ru/"/>
    <hyperlink ref="K22" r:id="rId84" display="http://beldepfin.ru/forums/%D1%84%D0%BE%D1%80%D1%83%D0%BC/%D0%BE%D1%81%D0%BD%D0%BE%D0%B2%D0%BD%D0%BE%D0%B9-%D1%80%D0%B0%D0%B7%D0%B4%D0%B5%D0%BB/"/>
    <hyperlink ref="K24" r:id="rId85" display="http://vopros-otvet.avo.ru/viewforum.php?id=28"/>
    <hyperlink ref="M30" r:id="rId86" display="http://www.admlip.ru/economy/finances/"/>
    <hyperlink ref="K31" r:id="rId87" display="http://mosreg.ifinmon.ru/blog/portfolio-item/forum/"/>
    <hyperlink ref="M35" r:id="rId88" display="http://fin.tmbreg.ru/"/>
    <hyperlink ref="K35" r:id="rId89" display="http://finapp.tambov.gov.ru/forum/index.php"/>
    <hyperlink ref="K45" r:id="rId90" display="http://www.minfin39.ru/forum/"/>
    <hyperlink ref="K47" r:id="rId91" display="http://openregion.gov-murman.ru/ideas/"/>
    <hyperlink ref="K48" r:id="rId92" display="http://portal.novkfo.ru/mvcforum/"/>
    <hyperlink ref="M56" r:id="rId93" display="http://minfinkubani.ru/"/>
    <hyperlink ref="K56" r:id="rId94" display="http://minfinkubani.ru/communication/forum/"/>
    <hyperlink ref="M57" r:id="rId95" display="https://minfin.astrobl.ru/node"/>
    <hyperlink ref="K57" r:id="rId96" display="http://mf-ao.ru/forum/"/>
    <hyperlink ref="M65" r:id="rId97" display="http://minfin09.ru/"/>
    <hyperlink ref="K65" r:id="rId98" display="http://minfin09.ru/%D1%84%D0%BE%D1%80%D1%83%D0%BC/"/>
    <hyperlink ref="M67" r:id="rId99" display="http://www.minfinchr.ru/"/>
    <hyperlink ref="K68" r:id="rId100" display="http://openbudsk.ru/folder/forum1/"/>
    <hyperlink ref="M70" r:id="rId101" display="https://minfin.bashkortostan.ru/"/>
    <hyperlink ref="K70" r:id="rId102" display="https://minfin.bashkortostan.ru/forum/"/>
    <hyperlink ref="M74" r:id="rId103" display="http://mfur.ru/"/>
    <hyperlink ref="K74" r:id="rId104" display="http://www.mfur.ru/forum/"/>
    <hyperlink ref="K75" r:id="rId105" display="http://mfforum.cap.ru/"/>
    <hyperlink ref="K79" r:id="rId106" display="http://minfin.orb.ru/forum/index.php"/>
    <hyperlink ref="N82" r:id="rId107" display="http://saratov.ifinmon.ru/"/>
    <hyperlink ref="K82" r:id="rId108" display="http://saratov.ifinmon.ru/index.php/forum/index"/>
    <hyperlink ref="M83" r:id="rId109" display="http://ufo.ulntc.ru/"/>
    <hyperlink ref="K83" r:id="rId110" display="http://ufo.ulntc.ru/fr/"/>
    <hyperlink ref="K92" r:id="rId111" display="http://www.open.minfin-altai.ru/forum/index.html"/>
    <hyperlink ref="M99" r:id="rId112" display="http://gfu.ru/forum/"/>
    <hyperlink ref="N99" r:id="rId113" display="http://openbudget.gfu.ru/"/>
    <hyperlink ref="N102" r:id="rId114" display="http://budget.omsk.ifinmon.ru/index.php/forum/index"/>
    <hyperlink ref="K102" r:id="rId115" display="http://budget.omsk.ifinmon.ru/index.php/forum/index"/>
    <hyperlink ref="K107" r:id="rId116" display="http://primorsky.ru/forum/"/>
    <hyperlink ref="N110" r:id="rId117" display="http://iis.minfin.49gov.ru/ebudget/Show/Content/51?ItemId=59"/>
    <hyperlink ref="K110" r:id="rId118" display="http://iis.minfin.49gov.ru/forum/"/>
    <hyperlink ref="N111" r:id="rId119" display="http://openbudget.sakhminfin.ru/Menu/Page/272"/>
    <hyperlink ref="K111" r:id="rId120" display="http://openbudget.sakhminfin.ru/forum/"/>
    <hyperlink ref="M25" r:id="rId121" display="http://www.gfu.vrn.ru/"/>
    <hyperlink ref="O23" r:id="rId122" display="http://www.bryanskobl.ru/administration"/>
    <hyperlink ref="O25" r:id="rId123" display="http://www.govvrn.ru/wps/portal/gov"/>
    <hyperlink ref="M26" r:id="rId124" display="http://df.ivanovoobl.ru/"/>
    <hyperlink ref="O26" r:id="rId125" display="http://www.ivanovoobl.ru/"/>
    <hyperlink ref="O27" r:id="rId126" display="http://www.admoblkaluga.ru/main/"/>
    <hyperlink ref="N28" r:id="rId127" display="http://nb44.ru/"/>
    <hyperlink ref="O28" r:id="rId128" display="http://www.adm44.ru/index.aspx"/>
    <hyperlink ref="M29" r:id="rId129" display="http://adm.rkursk.ru/index.php?id=37"/>
    <hyperlink ref="O29" r:id="rId130" display="http://adm.rkursk.ru/index.php?id=784&amp;year=2016"/>
    <hyperlink ref="O33" r:id="rId131" display="http://ryazangov.ru/"/>
    <hyperlink ref="M34" r:id="rId132" display="http://www.finsmol.ru/faq"/>
    <hyperlink ref="O34" r:id="rId133" display="http://www.admin-smolensk.ru/"/>
    <hyperlink ref="M37" r:id="rId134" display="http://minfin.tularegion.ru/"/>
    <hyperlink ref="N37" r:id="rId135" display="http://dfto.ru/"/>
    <hyperlink ref="O37" r:id="rId136" display="https://tularegion.ru/"/>
    <hyperlink ref="O38" r:id="rId137" display="http://www.yarregion.ru/Government/zamestiteli.aspx"/>
    <hyperlink ref="M39" r:id="rId138" display="http://findep.mos.ru/"/>
    <hyperlink ref="M44" r:id="rId139" display="http://www.df35.ru/"/>
    <hyperlink ref="M46" r:id="rId140" display="http://finance.lenobl.ru/"/>
    <hyperlink ref="N46" r:id="rId141" display="http://budget.lenobl.ru/new/"/>
    <hyperlink ref="O46" r:id="rId142" display="http://lenobl.ru/"/>
    <hyperlink ref="M49" r:id="rId143" display="http://finance.pskov.ru/"/>
    <hyperlink ref="O49" r:id="rId144" display="http://www.pskov.ru/press/novosti"/>
    <hyperlink ref="M50" r:id="rId145" display="http://www.fincom.spb.ru/cf/main.htm"/>
    <hyperlink ref="M51" r:id="rId146" display="http://dfei.adm-nao.ru/"/>
    <hyperlink ref="O51" r:id="rId147" display="http://adm-nao.ru//"/>
    <hyperlink ref="M53" r:id="rId148" display="http://minfin01-maykop.ru/Menu/Page/1"/>
    <hyperlink ref="K53" r:id="rId149" display="http://minfin01-maykop.ru/mvcforum"/>
    <hyperlink ref="O53" r:id="rId150" display="http://www.adygheya.ru/"/>
    <hyperlink ref="M58" r:id="rId151" display="http://volgafin.volganet.ru/"/>
    <hyperlink ref="N58" r:id="rId152" display="http://www.minfin34.ru/"/>
    <hyperlink ref="K58" r:id="rId153" display="http://www.minfin34.ru/forum/"/>
    <hyperlink ref="N59" r:id="rId154" display="http://minfin.donland.ru:8088/"/>
    <hyperlink ref="M62" r:id="rId155" display="http://minfin.e-dag.ru/"/>
    <hyperlink ref="N62" r:id="rId156" display="http://portal.minfinrd.ru/Menu/Page/1"/>
    <hyperlink ref="O62" r:id="rId157" display="http://www.e-dag.ru/2013-05-27-06-55-17.html"/>
    <hyperlink ref="M63" r:id="rId158" display="http://www.mfri.ru/"/>
    <hyperlink ref="K64" r:id="rId159" display="http://pravitelstvo.kbr.ru/oigv/minfin/forum_ministerstva_finansov.php?PAGE_NAME=list&amp;FID=2"/>
    <hyperlink ref="O66" r:id="rId160" display="http://rso-a.ru/"/>
    <hyperlink ref="M71" r:id="rId161" display="http://mari-el.gov.ru/minfin/Pages/main.aspx"/>
    <hyperlink ref="O71" r:id="rId162" display="http://mari-el.gov.ru/government/Pages/main.aspx"/>
    <hyperlink ref="M73" r:id="rId163" display="http://minfin.tatarstan.ru/"/>
    <hyperlink ref="O73" r:id="rId164" display="http://prav.tatarstan.ru/"/>
    <hyperlink ref="N76" r:id="rId165" display="http://budget.permkrai.ru/"/>
    <hyperlink ref="M77" r:id="rId166" display="http://www.minfin.kirov.ru/"/>
    <hyperlink ref="O77" r:id="rId167" display="http://www.kirovreg.ru/"/>
    <hyperlink ref="M85" r:id="rId168" display="http://www.finupr.kurganobl.ru/"/>
    <hyperlink ref="N86" r:id="rId169" display="http://info.mfural.ru/ebudget/Menu/Page/1"/>
    <hyperlink ref="M88" r:id="rId170" display="http://www.minfin74.ru/"/>
    <hyperlink ref="M89" r:id="rId171" display="http://www.depfin.admhmao.ru/wps/portal/fin/home"/>
    <hyperlink ref="N90" r:id="rId172" display="http://monitoring.yanao.ru/yamal/index.php?option=com_content&amp;view=article&amp;id=299&amp;Itemid=717"/>
    <hyperlink ref="M94" r:id="rId173" display="http://www.minfintuva.ru/"/>
    <hyperlink ref="O94" r:id="rId174" display="http://gov.tuva.ru/"/>
    <hyperlink ref="M96" r:id="rId175" display="http://fin22.ru/"/>
    <hyperlink ref="M97" r:id="rId176" display="http://минфин.забайкальскийкрай.рф/"/>
    <hyperlink ref="O97" r:id="rId177" display="http://www.забайкальскийкрай.рф/"/>
    <hyperlink ref="M98" r:id="rId178" display="http://minfin.krskstate.ru/"/>
    <hyperlink ref="M101" r:id="rId179" display="http://www.mfnso.nso.ru/"/>
    <hyperlink ref="N105" r:id="rId180" display="http://budget.sakha.gov.ru/ebudget/Menu/Page/215"/>
    <hyperlink ref="M106" r:id="rId181" display="http://www.kamgov.ru/minfin"/>
    <hyperlink ref="N106" r:id="rId182" display="http://openbudget.kamgov.ru/Dashboard#/main"/>
    <hyperlink ref="O106" r:id="rId183" display="http://www.kamgov.ru/"/>
    <hyperlink ref="M112" r:id="rId184" display="http://www.eao.ru/?p=161"/>
    <hyperlink ref="O112" r:id="rId185" display="http://www.eao.ru/"/>
    <hyperlink ref="M113" r:id="rId186" display="http://чукотка.рф/power/administrative_setting/Dep_fin_ecom/"/>
    <hyperlink ref="N113" r:id="rId187" display="http://чукотка.рф/power/priority_areas/open-budget/"/>
    <hyperlink ref="O22" r:id="rId188" display="http://www.belregion.ru/"/>
    <hyperlink ref="N30" r:id="rId189" display="http://ufin48.ru/Menu/Page/1"/>
    <hyperlink ref="O31" r:id="rId190" display="http://mosreg.ru/"/>
    <hyperlink ref="O35" r:id="rId191" display="http://www.tambov.gov.ru/"/>
    <hyperlink ref="O36" r:id="rId192" display="http://www.тверскаяобласть.рф/"/>
    <hyperlink ref="K30" r:id="rId193" display="http://narodportal.ru/idea/"/>
    <hyperlink ref="O44" r:id="rId194" display="http://vologda-oblast.ru/vlast/pravitelstvo_oblasti/"/>
    <hyperlink ref="K67" r:id="rId195" display="http://chechnya.ifinmon.ru/index.php/forum/index"/>
    <hyperlink ref="K73" r:id="rId196" display="http://minfinrt.tatarstan.ru/forum/viewforum.php?id=1"/>
    <hyperlink ref="K90" r:id="rId197" display="http://forum.yamalfin.ru/"/>
    <hyperlink ref="K93" r:id="rId198" display="http://budget.govrb.ru/forum/"/>
    <hyperlink ref="M47" r:id="rId199" display="http://minfin.gov-murman.ru/index.php"/>
    <hyperlink ref="N47" r:id="rId200" display="http://b4u.gov-murman.ru/index.php#idMenu=1"/>
    <hyperlink ref="M54" r:id="rId201" display="http://minfin.kalmregion.ru/"/>
    <hyperlink ref="M108" r:id="rId202" display="http://minfin.khabkrai.ru/portal/Menu/Page/1"/>
    <hyperlink ref="O57" r:id="rId203" display="https://www.astrobl.ru/"/>
    <hyperlink ref="M55" r:id="rId204" display="http://minfin.rk.gov.ru/rus/info.php?id=606694"/>
    <hyperlink ref="O55" r:id="rId205" display="http://uslugi.rk.gov.ru/"/>
    <hyperlink ref="O60" r:id="rId206" display="https://sevastopol.gov.ru/index.php"/>
    <hyperlink ref="M60" r:id="rId207" display="https://sevastopol.gov.ru/goverment/podrazdeleniya/dept-fin/"/>
    <hyperlink ref="N60" r:id="rId208" display="http://www.ob.sev.gov.ru/"/>
    <hyperlink ref="K60" r:id="rId209" display="http://www.ob.sev.gov.ru/forum/index"/>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210"/>
  <headerFooter>
    <oddFooter>&amp;C&amp;"Times New Roman,обычный"&amp;8&amp;P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114"/>
  <sheetViews>
    <sheetView zoomScalePageLayoutView="0" workbookViewId="0" topLeftCell="A1">
      <pane xSplit="1" ySplit="9" topLeftCell="B10" activePane="bottomRight" state="frozen"/>
      <selection pane="topLeft" activeCell="A6" sqref="A6"/>
      <selection pane="topRight" activeCell="B6" sqref="B6"/>
      <selection pane="bottomLeft" activeCell="A10" sqref="A10"/>
      <selection pane="bottomRight" activeCell="K92" sqref="K92"/>
    </sheetView>
  </sheetViews>
  <sheetFormatPr defaultColWidth="9.140625" defaultRowHeight="15"/>
  <cols>
    <col min="1" max="1" width="32.00390625" style="2" customWidth="1"/>
    <col min="2" max="2" width="35.00390625" style="2" customWidth="1"/>
    <col min="3" max="3" width="7.7109375" style="10" customWidth="1"/>
    <col min="4" max="4" width="8.57421875" style="10" customWidth="1"/>
    <col min="5" max="5" width="7.7109375" style="10" customWidth="1"/>
    <col min="6" max="9" width="9.7109375" style="10" customWidth="1"/>
    <col min="10" max="10" width="10.421875" style="10" customWidth="1"/>
    <col min="11" max="11" width="19.140625" style="10" customWidth="1"/>
    <col min="12" max="14" width="18.7109375" style="4" customWidth="1"/>
    <col min="15" max="15" width="18.7109375" style="0" customWidth="1"/>
  </cols>
  <sheetData>
    <row r="1" spans="1:15" s="1" customFormat="1" ht="15.75" customHeight="1">
      <c r="A1" s="257" t="s">
        <v>704</v>
      </c>
      <c r="B1" s="257"/>
      <c r="C1" s="257"/>
      <c r="D1" s="257"/>
      <c r="E1" s="257"/>
      <c r="F1" s="257"/>
      <c r="G1" s="257"/>
      <c r="H1" s="257"/>
      <c r="I1" s="257"/>
      <c r="J1" s="257"/>
      <c r="K1" s="257"/>
      <c r="L1" s="257"/>
      <c r="M1" s="257"/>
      <c r="N1" s="257"/>
      <c r="O1" s="258"/>
    </row>
    <row r="2" spans="1:15" s="1" customFormat="1" ht="15.75" customHeight="1">
      <c r="A2" s="274" t="s">
        <v>1325</v>
      </c>
      <c r="B2" s="274"/>
      <c r="C2" s="274"/>
      <c r="D2" s="274"/>
      <c r="E2" s="274"/>
      <c r="F2" s="274"/>
      <c r="G2" s="274"/>
      <c r="H2" s="274"/>
      <c r="I2" s="274"/>
      <c r="J2" s="274"/>
      <c r="K2" s="274"/>
      <c r="L2" s="274"/>
      <c r="M2" s="274"/>
      <c r="N2" s="274"/>
      <c r="O2" s="275"/>
    </row>
    <row r="3" spans="1:15" s="1" customFormat="1" ht="15.75" customHeight="1">
      <c r="A3" s="288" t="s">
        <v>338</v>
      </c>
      <c r="B3" s="289"/>
      <c r="C3" s="289"/>
      <c r="D3" s="289"/>
      <c r="E3" s="289"/>
      <c r="F3" s="289"/>
      <c r="G3" s="289"/>
      <c r="H3" s="289"/>
      <c r="I3" s="289"/>
      <c r="J3" s="289"/>
      <c r="K3" s="289"/>
      <c r="L3" s="289"/>
      <c r="M3" s="289"/>
      <c r="N3" s="289"/>
      <c r="O3" s="289"/>
    </row>
    <row r="4" spans="1:15" s="1" customFormat="1" ht="26.25" customHeight="1">
      <c r="A4" s="286" t="s">
        <v>318</v>
      </c>
      <c r="B4" s="286"/>
      <c r="C4" s="286"/>
      <c r="D4" s="286"/>
      <c r="E4" s="286"/>
      <c r="F4" s="286"/>
      <c r="G4" s="286"/>
      <c r="H4" s="286"/>
      <c r="I4" s="286"/>
      <c r="J4" s="286"/>
      <c r="K4" s="286"/>
      <c r="L4" s="286"/>
      <c r="M4" s="286"/>
      <c r="N4" s="286"/>
      <c r="O4" s="287"/>
    </row>
    <row r="5" spans="1:15" s="1" customFormat="1" ht="30" customHeight="1">
      <c r="A5" s="286" t="s">
        <v>640</v>
      </c>
      <c r="B5" s="286"/>
      <c r="C5" s="286"/>
      <c r="D5" s="286"/>
      <c r="E5" s="286"/>
      <c r="F5" s="286"/>
      <c r="G5" s="286"/>
      <c r="H5" s="286"/>
      <c r="I5" s="286"/>
      <c r="J5" s="286"/>
      <c r="K5" s="286"/>
      <c r="L5" s="286"/>
      <c r="M5" s="286"/>
      <c r="N5" s="286"/>
      <c r="O5" s="287"/>
    </row>
    <row r="6" spans="1:15" ht="51" customHeight="1">
      <c r="A6" s="284" t="s">
        <v>94</v>
      </c>
      <c r="B6" s="225" t="s">
        <v>750</v>
      </c>
      <c r="C6" s="281" t="s">
        <v>647</v>
      </c>
      <c r="D6" s="282"/>
      <c r="E6" s="283"/>
      <c r="F6" s="278" t="s">
        <v>474</v>
      </c>
      <c r="G6" s="279"/>
      <c r="H6" s="279"/>
      <c r="I6" s="280"/>
      <c r="J6" s="284" t="s">
        <v>983</v>
      </c>
      <c r="K6" s="284" t="s">
        <v>979</v>
      </c>
      <c r="L6" s="290" t="s">
        <v>91</v>
      </c>
      <c r="M6" s="291"/>
      <c r="N6" s="291"/>
      <c r="O6" s="292"/>
    </row>
    <row r="7" spans="1:15" ht="15" customHeight="1">
      <c r="A7" s="271"/>
      <c r="B7" s="163" t="s">
        <v>313</v>
      </c>
      <c r="C7" s="284" t="s">
        <v>96</v>
      </c>
      <c r="D7" s="284" t="s">
        <v>720</v>
      </c>
      <c r="E7" s="293" t="s">
        <v>95</v>
      </c>
      <c r="F7" s="276" t="s">
        <v>99</v>
      </c>
      <c r="G7" s="276" t="s">
        <v>98</v>
      </c>
      <c r="H7" s="276" t="s">
        <v>1294</v>
      </c>
      <c r="I7" s="276" t="s">
        <v>367</v>
      </c>
      <c r="J7" s="271"/>
      <c r="K7" s="271"/>
      <c r="L7" s="270" t="s">
        <v>99</v>
      </c>
      <c r="M7" s="270" t="s">
        <v>98</v>
      </c>
      <c r="N7" s="270" t="s">
        <v>100</v>
      </c>
      <c r="O7" s="270" t="s">
        <v>195</v>
      </c>
    </row>
    <row r="8" spans="1:15" s="12" customFormat="1" ht="15" customHeight="1">
      <c r="A8" s="271"/>
      <c r="B8" s="163" t="s">
        <v>363</v>
      </c>
      <c r="C8" s="285"/>
      <c r="D8" s="285"/>
      <c r="E8" s="294"/>
      <c r="F8" s="277"/>
      <c r="G8" s="277"/>
      <c r="H8" s="277"/>
      <c r="I8" s="277"/>
      <c r="J8" s="271"/>
      <c r="K8" s="271"/>
      <c r="L8" s="271"/>
      <c r="M8" s="271"/>
      <c r="N8" s="271"/>
      <c r="O8" s="271"/>
    </row>
    <row r="9" spans="1:15" s="12" customFormat="1" ht="15" customHeight="1">
      <c r="A9" s="271"/>
      <c r="B9" s="163" t="s">
        <v>364</v>
      </c>
      <c r="C9" s="285"/>
      <c r="D9" s="285"/>
      <c r="E9" s="294"/>
      <c r="F9" s="272"/>
      <c r="G9" s="272"/>
      <c r="H9" s="272"/>
      <c r="I9" s="272"/>
      <c r="J9" s="271"/>
      <c r="K9" s="271"/>
      <c r="L9" s="271"/>
      <c r="M9" s="271"/>
      <c r="N9" s="271"/>
      <c r="O9" s="271"/>
    </row>
    <row r="10" spans="1:15" s="8" customFormat="1" ht="15.75" customHeight="1">
      <c r="A10" s="109" t="s">
        <v>0</v>
      </c>
      <c r="B10" s="45"/>
      <c r="C10" s="45"/>
      <c r="D10" s="45"/>
      <c r="E10" s="146"/>
      <c r="F10" s="45"/>
      <c r="G10" s="45"/>
      <c r="H10" s="45"/>
      <c r="I10" s="45"/>
      <c r="J10" s="45"/>
      <c r="K10" s="45"/>
      <c r="L10" s="146"/>
      <c r="M10" s="146"/>
      <c r="N10" s="146"/>
      <c r="O10" s="134"/>
    </row>
    <row r="11" spans="1:15" s="6" customFormat="1" ht="15.75" customHeight="1">
      <c r="A11" s="143" t="s">
        <v>1</v>
      </c>
      <c r="B11" s="148" t="s">
        <v>313</v>
      </c>
      <c r="C11" s="148">
        <f aca="true" t="shared" si="0" ref="C11:C28">IF(B11=$B$7,2,0)</f>
        <v>2</v>
      </c>
      <c r="D11" s="148"/>
      <c r="E11" s="149">
        <f>C11*(1-D11)</f>
        <v>2</v>
      </c>
      <c r="F11" s="148">
        <v>6</v>
      </c>
      <c r="G11" s="148">
        <v>3</v>
      </c>
      <c r="H11" s="148"/>
      <c r="I11" s="148"/>
      <c r="J11" s="148" t="s">
        <v>755</v>
      </c>
      <c r="K11" s="147"/>
      <c r="L11" s="186" t="s">
        <v>247</v>
      </c>
      <c r="M11" s="183" t="s">
        <v>754</v>
      </c>
      <c r="N11" s="183"/>
      <c r="O11" s="187" t="s">
        <v>114</v>
      </c>
    </row>
    <row r="12" spans="1:15" ht="15.75" customHeight="1">
      <c r="A12" s="143" t="s">
        <v>2</v>
      </c>
      <c r="B12" s="148" t="s">
        <v>363</v>
      </c>
      <c r="C12" s="148">
        <f t="shared" si="0"/>
        <v>0</v>
      </c>
      <c r="D12" s="148"/>
      <c r="E12" s="149">
        <f aca="true" t="shared" si="1" ref="E12:E28">C12*(1-D12)</f>
        <v>0</v>
      </c>
      <c r="F12" s="148"/>
      <c r="G12" s="148">
        <v>2</v>
      </c>
      <c r="H12" s="148">
        <v>4</v>
      </c>
      <c r="I12" s="148"/>
      <c r="J12" s="148"/>
      <c r="K12" s="147" t="s">
        <v>1139</v>
      </c>
      <c r="L12" s="183"/>
      <c r="M12" s="183" t="s">
        <v>1161</v>
      </c>
      <c r="N12" s="183" t="s">
        <v>1160</v>
      </c>
      <c r="O12" s="188" t="s">
        <v>167</v>
      </c>
    </row>
    <row r="13" spans="1:15" ht="15.75" customHeight="1">
      <c r="A13" s="143" t="s">
        <v>3</v>
      </c>
      <c r="B13" s="148" t="s">
        <v>364</v>
      </c>
      <c r="C13" s="148">
        <f t="shared" si="0"/>
        <v>0</v>
      </c>
      <c r="D13" s="148"/>
      <c r="E13" s="149">
        <f t="shared" si="1"/>
        <v>0</v>
      </c>
      <c r="F13" s="148"/>
      <c r="G13" s="148"/>
      <c r="H13" s="148"/>
      <c r="I13" s="148"/>
      <c r="J13" s="148"/>
      <c r="K13" s="147"/>
      <c r="L13" s="183"/>
      <c r="M13" s="183"/>
      <c r="N13" s="183"/>
      <c r="O13" s="188" t="s">
        <v>365</v>
      </c>
    </row>
    <row r="14" spans="1:15" s="6" customFormat="1" ht="15.75" customHeight="1">
      <c r="A14" s="143" t="s">
        <v>4</v>
      </c>
      <c r="B14" s="148" t="s">
        <v>313</v>
      </c>
      <c r="C14" s="148">
        <f t="shared" si="0"/>
        <v>2</v>
      </c>
      <c r="D14" s="148"/>
      <c r="E14" s="149">
        <f t="shared" si="1"/>
        <v>2</v>
      </c>
      <c r="F14" s="148"/>
      <c r="G14" s="148"/>
      <c r="H14" s="148">
        <v>31</v>
      </c>
      <c r="I14" s="148"/>
      <c r="J14" s="148" t="s">
        <v>755</v>
      </c>
      <c r="K14" s="147"/>
      <c r="L14" s="183"/>
      <c r="M14" s="183"/>
      <c r="N14" s="188" t="s">
        <v>388</v>
      </c>
      <c r="O14" s="188" t="s">
        <v>168</v>
      </c>
    </row>
    <row r="15" spans="1:15" s="7" customFormat="1" ht="15.75" customHeight="1">
      <c r="A15" s="143" t="s">
        <v>5</v>
      </c>
      <c r="B15" s="148" t="s">
        <v>364</v>
      </c>
      <c r="C15" s="148">
        <f t="shared" si="0"/>
        <v>0</v>
      </c>
      <c r="D15" s="148"/>
      <c r="E15" s="149">
        <f t="shared" si="1"/>
        <v>0</v>
      </c>
      <c r="F15" s="148"/>
      <c r="G15" s="148"/>
      <c r="H15" s="148"/>
      <c r="I15" s="148"/>
      <c r="J15" s="148"/>
      <c r="K15" s="147"/>
      <c r="L15" s="183"/>
      <c r="M15" s="183"/>
      <c r="N15" s="183"/>
      <c r="O15" s="188" t="s">
        <v>366</v>
      </c>
    </row>
    <row r="16" spans="1:15" ht="15.75" customHeight="1">
      <c r="A16" s="143" t="s">
        <v>6</v>
      </c>
      <c r="B16" s="148" t="s">
        <v>364</v>
      </c>
      <c r="C16" s="148">
        <f t="shared" si="0"/>
        <v>0</v>
      </c>
      <c r="D16" s="148"/>
      <c r="E16" s="149">
        <f t="shared" si="1"/>
        <v>0</v>
      </c>
      <c r="F16" s="148"/>
      <c r="G16" s="148"/>
      <c r="H16" s="148"/>
      <c r="I16" s="148"/>
      <c r="J16" s="148"/>
      <c r="K16" s="147"/>
      <c r="L16" s="183"/>
      <c r="M16" s="183"/>
      <c r="N16" s="183"/>
      <c r="O16" s="188" t="s">
        <v>110</v>
      </c>
    </row>
    <row r="17" spans="1:16" s="6" customFormat="1" ht="15.75" customHeight="1">
      <c r="A17" s="143" t="s">
        <v>7</v>
      </c>
      <c r="B17" s="148" t="s">
        <v>364</v>
      </c>
      <c r="C17" s="148">
        <f t="shared" si="0"/>
        <v>0</v>
      </c>
      <c r="D17" s="148"/>
      <c r="E17" s="149">
        <f t="shared" si="1"/>
        <v>0</v>
      </c>
      <c r="F17" s="148"/>
      <c r="G17" s="148">
        <v>207</v>
      </c>
      <c r="H17" s="148"/>
      <c r="I17" s="148"/>
      <c r="J17" s="148" t="s">
        <v>755</v>
      </c>
      <c r="K17" s="147" t="s">
        <v>1169</v>
      </c>
      <c r="L17" s="183"/>
      <c r="M17" s="201" t="s">
        <v>472</v>
      </c>
      <c r="N17" s="186" t="s">
        <v>762</v>
      </c>
      <c r="O17" s="188" t="s">
        <v>357</v>
      </c>
      <c r="P17" s="34"/>
    </row>
    <row r="18" spans="1:15" s="7" customFormat="1" ht="15.75" customHeight="1">
      <c r="A18" s="143" t="s">
        <v>8</v>
      </c>
      <c r="B18" s="226" t="s">
        <v>313</v>
      </c>
      <c r="C18" s="148">
        <f t="shared" si="0"/>
        <v>2</v>
      </c>
      <c r="D18" s="148"/>
      <c r="E18" s="149">
        <f t="shared" si="1"/>
        <v>2</v>
      </c>
      <c r="F18" s="148"/>
      <c r="G18" s="148"/>
      <c r="H18" s="148">
        <v>127</v>
      </c>
      <c r="I18" s="148"/>
      <c r="J18" s="148" t="s">
        <v>755</v>
      </c>
      <c r="K18" s="147"/>
      <c r="L18" s="183"/>
      <c r="M18" s="183"/>
      <c r="N18" s="201" t="s">
        <v>473</v>
      </c>
      <c r="O18" s="188" t="s">
        <v>359</v>
      </c>
    </row>
    <row r="19" spans="1:15" s="7" customFormat="1" ht="15.75" customHeight="1">
      <c r="A19" s="143" t="s">
        <v>9</v>
      </c>
      <c r="B19" s="148" t="s">
        <v>364</v>
      </c>
      <c r="C19" s="148">
        <f t="shared" si="0"/>
        <v>0</v>
      </c>
      <c r="D19" s="148"/>
      <c r="E19" s="149">
        <f t="shared" si="1"/>
        <v>0</v>
      </c>
      <c r="F19" s="148"/>
      <c r="G19" s="148"/>
      <c r="H19" s="148"/>
      <c r="I19" s="148"/>
      <c r="J19" s="148"/>
      <c r="K19" s="147"/>
      <c r="L19" s="188"/>
      <c r="M19" s="183"/>
      <c r="N19" s="170"/>
      <c r="O19" s="188" t="s">
        <v>130</v>
      </c>
    </row>
    <row r="20" spans="1:15" ht="15.75" customHeight="1">
      <c r="A20" s="143" t="s">
        <v>10</v>
      </c>
      <c r="B20" s="148" t="s">
        <v>313</v>
      </c>
      <c r="C20" s="148">
        <f t="shared" si="0"/>
        <v>2</v>
      </c>
      <c r="D20" s="226"/>
      <c r="E20" s="149">
        <f t="shared" si="1"/>
        <v>2</v>
      </c>
      <c r="F20" s="148">
        <v>30</v>
      </c>
      <c r="G20" s="226"/>
      <c r="H20" s="226">
        <v>67</v>
      </c>
      <c r="I20" s="226"/>
      <c r="J20" s="226" t="s">
        <v>755</v>
      </c>
      <c r="K20" s="124"/>
      <c r="L20" s="186" t="s">
        <v>368</v>
      </c>
      <c r="M20" s="183"/>
      <c r="N20" s="186" t="s">
        <v>196</v>
      </c>
      <c r="O20" s="188" t="s">
        <v>198</v>
      </c>
    </row>
    <row r="21" spans="1:15" s="6" customFormat="1" ht="15.75" customHeight="1">
      <c r="A21" s="143" t="s">
        <v>11</v>
      </c>
      <c r="B21" s="148" t="s">
        <v>364</v>
      </c>
      <c r="C21" s="148">
        <f t="shared" si="0"/>
        <v>0</v>
      </c>
      <c r="D21" s="148"/>
      <c r="E21" s="149">
        <f t="shared" si="1"/>
        <v>0</v>
      </c>
      <c r="F21" s="148"/>
      <c r="G21" s="148"/>
      <c r="H21" s="148"/>
      <c r="I21" s="148"/>
      <c r="J21" s="148"/>
      <c r="K21" s="147"/>
      <c r="L21" s="183"/>
      <c r="M21" s="183"/>
      <c r="N21" s="183"/>
      <c r="O21" s="188" t="s">
        <v>763</v>
      </c>
    </row>
    <row r="22" spans="1:15" s="6" customFormat="1" ht="15.75" customHeight="1">
      <c r="A22" s="143" t="s">
        <v>12</v>
      </c>
      <c r="B22" s="148" t="s">
        <v>364</v>
      </c>
      <c r="C22" s="148">
        <f t="shared" si="0"/>
        <v>0</v>
      </c>
      <c r="D22" s="148"/>
      <c r="E22" s="149">
        <f t="shared" si="1"/>
        <v>0</v>
      </c>
      <c r="F22" s="148"/>
      <c r="G22" s="148"/>
      <c r="H22" s="148"/>
      <c r="I22" s="148"/>
      <c r="J22" s="148"/>
      <c r="K22" s="147"/>
      <c r="L22" s="183"/>
      <c r="M22" s="183"/>
      <c r="N22" s="183"/>
      <c r="O22" s="188" t="s">
        <v>361</v>
      </c>
    </row>
    <row r="23" spans="1:15" s="6" customFormat="1" ht="15.75" customHeight="1">
      <c r="A23" s="143" t="s">
        <v>13</v>
      </c>
      <c r="B23" s="148" t="s">
        <v>364</v>
      </c>
      <c r="C23" s="148">
        <f t="shared" si="0"/>
        <v>0</v>
      </c>
      <c r="D23" s="148"/>
      <c r="E23" s="149">
        <f t="shared" si="1"/>
        <v>0</v>
      </c>
      <c r="F23" s="148"/>
      <c r="G23" s="148"/>
      <c r="H23" s="148"/>
      <c r="I23" s="148"/>
      <c r="J23" s="148"/>
      <c r="K23" s="147"/>
      <c r="L23" s="183"/>
      <c r="M23" s="183"/>
      <c r="N23" s="183"/>
      <c r="O23" s="188" t="s">
        <v>349</v>
      </c>
    </row>
    <row r="24" spans="1:15" s="7" customFormat="1" ht="15.75" customHeight="1">
      <c r="A24" s="143" t="s">
        <v>14</v>
      </c>
      <c r="B24" s="148" t="s">
        <v>363</v>
      </c>
      <c r="C24" s="148">
        <f t="shared" si="0"/>
        <v>0</v>
      </c>
      <c r="D24" s="148"/>
      <c r="E24" s="149">
        <f t="shared" si="1"/>
        <v>0</v>
      </c>
      <c r="F24" s="148">
        <v>59</v>
      </c>
      <c r="G24" s="148">
        <v>9</v>
      </c>
      <c r="H24" s="148"/>
      <c r="I24" s="148"/>
      <c r="J24" s="148" t="s">
        <v>755</v>
      </c>
      <c r="K24" s="147" t="s">
        <v>1140</v>
      </c>
      <c r="L24" s="186" t="s">
        <v>197</v>
      </c>
      <c r="M24" s="186" t="s">
        <v>370</v>
      </c>
      <c r="N24" s="183"/>
      <c r="O24" s="188" t="s">
        <v>199</v>
      </c>
    </row>
    <row r="25" spans="1:16" s="7" customFormat="1" ht="15.75" customHeight="1">
      <c r="A25" s="143" t="s">
        <v>15</v>
      </c>
      <c r="B25" s="148" t="s">
        <v>364</v>
      </c>
      <c r="C25" s="148">
        <f t="shared" si="0"/>
        <v>0</v>
      </c>
      <c r="D25" s="148"/>
      <c r="E25" s="149">
        <f t="shared" si="1"/>
        <v>0</v>
      </c>
      <c r="F25" s="148"/>
      <c r="G25" s="148"/>
      <c r="H25" s="148"/>
      <c r="I25" s="148"/>
      <c r="J25" s="148"/>
      <c r="K25" s="147"/>
      <c r="L25" s="183"/>
      <c r="M25" s="183"/>
      <c r="N25" s="183"/>
      <c r="O25" s="188" t="s">
        <v>1158</v>
      </c>
      <c r="P25" s="9"/>
    </row>
    <row r="26" spans="1:15" s="6" customFormat="1" ht="15.75" customHeight="1">
      <c r="A26" s="143" t="s">
        <v>16</v>
      </c>
      <c r="B26" s="148" t="s">
        <v>363</v>
      </c>
      <c r="C26" s="148">
        <f t="shared" si="0"/>
        <v>0</v>
      </c>
      <c r="D26" s="148"/>
      <c r="E26" s="149">
        <f t="shared" si="1"/>
        <v>0</v>
      </c>
      <c r="F26" s="148">
        <v>60</v>
      </c>
      <c r="G26" s="148"/>
      <c r="H26" s="148"/>
      <c r="I26" s="148"/>
      <c r="J26" s="148" t="s">
        <v>755</v>
      </c>
      <c r="K26" s="147" t="s">
        <v>1139</v>
      </c>
      <c r="L26" s="186" t="s">
        <v>371</v>
      </c>
      <c r="M26" s="183"/>
      <c r="N26" s="183"/>
      <c r="O26" s="188" t="s">
        <v>239</v>
      </c>
    </row>
    <row r="27" spans="1:15" ht="15.75" customHeight="1">
      <c r="A27" s="143" t="s">
        <v>17</v>
      </c>
      <c r="B27" s="148" t="s">
        <v>364</v>
      </c>
      <c r="C27" s="148">
        <f t="shared" si="0"/>
        <v>0</v>
      </c>
      <c r="D27" s="148"/>
      <c r="E27" s="149">
        <f t="shared" si="1"/>
        <v>0</v>
      </c>
      <c r="F27" s="148"/>
      <c r="G27" s="148"/>
      <c r="H27" s="148"/>
      <c r="I27" s="148"/>
      <c r="J27" s="148"/>
      <c r="K27" s="147"/>
      <c r="L27" s="183"/>
      <c r="M27" s="183"/>
      <c r="N27" s="183"/>
      <c r="O27" s="188" t="s">
        <v>200</v>
      </c>
    </row>
    <row r="28" spans="1:15" ht="15.75" customHeight="1">
      <c r="A28" s="143" t="s">
        <v>18</v>
      </c>
      <c r="B28" s="226" t="s">
        <v>313</v>
      </c>
      <c r="C28" s="148">
        <f t="shared" si="0"/>
        <v>2</v>
      </c>
      <c r="D28" s="148"/>
      <c r="E28" s="149">
        <f t="shared" si="1"/>
        <v>2</v>
      </c>
      <c r="F28" s="148">
        <v>291</v>
      </c>
      <c r="G28" s="148"/>
      <c r="H28" s="148"/>
      <c r="I28" s="148"/>
      <c r="J28" s="148" t="s">
        <v>755</v>
      </c>
      <c r="K28" s="147"/>
      <c r="L28" s="186" t="s">
        <v>169</v>
      </c>
      <c r="M28" s="183"/>
      <c r="N28" s="183"/>
      <c r="O28" s="188" t="s">
        <v>101</v>
      </c>
    </row>
    <row r="29" spans="1:15" s="8" customFormat="1" ht="15.75" customHeight="1">
      <c r="A29" s="109" t="s">
        <v>19</v>
      </c>
      <c r="B29" s="155"/>
      <c r="C29" s="153"/>
      <c r="D29" s="153"/>
      <c r="E29" s="131"/>
      <c r="F29" s="155"/>
      <c r="G29" s="155"/>
      <c r="H29" s="155"/>
      <c r="I29" s="155"/>
      <c r="J29" s="155"/>
      <c r="K29" s="155"/>
      <c r="L29" s="131"/>
      <c r="M29" s="131"/>
      <c r="N29" s="131"/>
      <c r="O29" s="130"/>
    </row>
    <row r="30" spans="1:15" s="6" customFormat="1" ht="15.75" customHeight="1">
      <c r="A30" s="143" t="s">
        <v>20</v>
      </c>
      <c r="B30" s="226" t="s">
        <v>313</v>
      </c>
      <c r="C30" s="148">
        <f aca="true" t="shared" si="2" ref="C30:C40">IF(B30=$B$7,2,0)</f>
        <v>2</v>
      </c>
      <c r="D30" s="226"/>
      <c r="E30" s="119">
        <f aca="true" t="shared" si="3" ref="E30:E40">C30*(1-D30)</f>
        <v>2</v>
      </c>
      <c r="F30" s="226">
        <v>11</v>
      </c>
      <c r="G30" s="226"/>
      <c r="H30" s="226">
        <v>54</v>
      </c>
      <c r="I30" s="226"/>
      <c r="J30" s="226" t="s">
        <v>755</v>
      </c>
      <c r="K30" s="226"/>
      <c r="L30" s="201" t="s">
        <v>170</v>
      </c>
      <c r="M30" s="204"/>
      <c r="N30" s="201" t="s">
        <v>467</v>
      </c>
      <c r="O30" s="188" t="s">
        <v>201</v>
      </c>
    </row>
    <row r="31" spans="1:15" ht="15.75" customHeight="1">
      <c r="A31" s="125" t="s">
        <v>21</v>
      </c>
      <c r="B31" s="226" t="s">
        <v>313</v>
      </c>
      <c r="C31" s="148">
        <f t="shared" si="2"/>
        <v>2</v>
      </c>
      <c r="D31" s="226"/>
      <c r="E31" s="119">
        <f t="shared" si="3"/>
        <v>2</v>
      </c>
      <c r="F31" s="226">
        <v>26</v>
      </c>
      <c r="G31" s="226"/>
      <c r="H31" s="226">
        <v>556</v>
      </c>
      <c r="I31" s="226"/>
      <c r="J31" s="226" t="s">
        <v>755</v>
      </c>
      <c r="K31" s="226"/>
      <c r="L31" s="201" t="s">
        <v>764</v>
      </c>
      <c r="M31" s="204"/>
      <c r="N31" s="201" t="s">
        <v>171</v>
      </c>
      <c r="O31" s="188" t="s">
        <v>248</v>
      </c>
    </row>
    <row r="32" spans="1:15" ht="15.75" customHeight="1">
      <c r="A32" s="125" t="s">
        <v>22</v>
      </c>
      <c r="B32" s="226" t="s">
        <v>364</v>
      </c>
      <c r="C32" s="148">
        <f t="shared" si="2"/>
        <v>0</v>
      </c>
      <c r="D32" s="226"/>
      <c r="E32" s="119">
        <f t="shared" si="3"/>
        <v>0</v>
      </c>
      <c r="F32" s="226"/>
      <c r="G32" s="226"/>
      <c r="H32" s="226"/>
      <c r="I32" s="226"/>
      <c r="J32" s="226"/>
      <c r="K32" s="226"/>
      <c r="L32" s="204"/>
      <c r="M32" s="204"/>
      <c r="N32" s="204"/>
      <c r="O32" s="188" t="s">
        <v>240</v>
      </c>
    </row>
    <row r="33" spans="1:15" ht="15.75" customHeight="1">
      <c r="A33" s="125" t="s">
        <v>23</v>
      </c>
      <c r="B33" s="226" t="s">
        <v>313</v>
      </c>
      <c r="C33" s="148">
        <f t="shared" si="2"/>
        <v>2</v>
      </c>
      <c r="D33" s="226"/>
      <c r="E33" s="119">
        <f t="shared" si="3"/>
        <v>2</v>
      </c>
      <c r="F33" s="226"/>
      <c r="G33" s="226"/>
      <c r="H33" s="226">
        <v>717</v>
      </c>
      <c r="I33" s="226"/>
      <c r="J33" s="226" t="s">
        <v>755</v>
      </c>
      <c r="K33" s="124"/>
      <c r="L33" s="204"/>
      <c r="M33" s="204"/>
      <c r="N33" s="201" t="s">
        <v>457</v>
      </c>
      <c r="O33" s="187" t="s">
        <v>118</v>
      </c>
    </row>
    <row r="34" spans="1:15" ht="15.75" customHeight="1">
      <c r="A34" s="125" t="s">
        <v>24</v>
      </c>
      <c r="B34" s="226" t="s">
        <v>364</v>
      </c>
      <c r="C34" s="148">
        <f t="shared" si="2"/>
        <v>0</v>
      </c>
      <c r="D34" s="226"/>
      <c r="E34" s="119">
        <f t="shared" si="3"/>
        <v>0</v>
      </c>
      <c r="F34" s="226"/>
      <c r="G34" s="226"/>
      <c r="H34" s="226"/>
      <c r="I34" s="226"/>
      <c r="J34" s="226"/>
      <c r="K34" s="226"/>
      <c r="L34" s="204"/>
      <c r="M34" s="204"/>
      <c r="N34" s="204"/>
      <c r="O34" s="188" t="s">
        <v>137</v>
      </c>
    </row>
    <row r="35" spans="1:15" s="6" customFormat="1" ht="15.75" customHeight="1">
      <c r="A35" s="143" t="s">
        <v>25</v>
      </c>
      <c r="B35" s="226" t="s">
        <v>313</v>
      </c>
      <c r="C35" s="148">
        <f t="shared" si="2"/>
        <v>2</v>
      </c>
      <c r="D35" s="226"/>
      <c r="E35" s="119">
        <f t="shared" si="3"/>
        <v>2</v>
      </c>
      <c r="F35" s="226">
        <v>83</v>
      </c>
      <c r="G35" s="226"/>
      <c r="H35" s="226"/>
      <c r="I35" s="226"/>
      <c r="J35" s="226" t="s">
        <v>755</v>
      </c>
      <c r="K35" s="226"/>
      <c r="L35" s="201" t="s">
        <v>172</v>
      </c>
      <c r="M35" s="204"/>
      <c r="N35" s="204"/>
      <c r="O35" s="188" t="s">
        <v>202</v>
      </c>
    </row>
    <row r="36" spans="1:15" ht="15.75" customHeight="1">
      <c r="A36" s="143" t="s">
        <v>26</v>
      </c>
      <c r="B36" s="226" t="s">
        <v>313</v>
      </c>
      <c r="C36" s="148">
        <f t="shared" si="2"/>
        <v>2</v>
      </c>
      <c r="D36" s="226"/>
      <c r="E36" s="119">
        <f t="shared" si="3"/>
        <v>2</v>
      </c>
      <c r="F36" s="226">
        <v>46</v>
      </c>
      <c r="G36" s="226"/>
      <c r="H36" s="226"/>
      <c r="I36" s="226"/>
      <c r="J36" s="226" t="s">
        <v>755</v>
      </c>
      <c r="K36" s="226"/>
      <c r="L36" s="201" t="s">
        <v>203</v>
      </c>
      <c r="M36" s="204"/>
      <c r="N36" s="204"/>
      <c r="O36" s="188" t="s">
        <v>249</v>
      </c>
    </row>
    <row r="37" spans="1:15" ht="15.75" customHeight="1">
      <c r="A37" s="143" t="s">
        <v>27</v>
      </c>
      <c r="B37" s="226" t="s">
        <v>313</v>
      </c>
      <c r="C37" s="148">
        <f t="shared" si="2"/>
        <v>2</v>
      </c>
      <c r="D37" s="226"/>
      <c r="E37" s="119">
        <f t="shared" si="3"/>
        <v>2</v>
      </c>
      <c r="F37" s="226">
        <v>26</v>
      </c>
      <c r="G37" s="226"/>
      <c r="H37" s="226"/>
      <c r="I37" s="226"/>
      <c r="J37" s="226" t="s">
        <v>755</v>
      </c>
      <c r="K37" s="226"/>
      <c r="L37" s="201" t="s">
        <v>216</v>
      </c>
      <c r="M37" s="204"/>
      <c r="N37" s="204"/>
      <c r="O37" s="188" t="s">
        <v>192</v>
      </c>
    </row>
    <row r="38" spans="1:15" ht="15.75" customHeight="1">
      <c r="A38" s="125" t="s">
        <v>28</v>
      </c>
      <c r="B38" s="226" t="s">
        <v>364</v>
      </c>
      <c r="C38" s="148">
        <f t="shared" si="2"/>
        <v>0</v>
      </c>
      <c r="D38" s="226"/>
      <c r="E38" s="119">
        <f t="shared" si="3"/>
        <v>0</v>
      </c>
      <c r="F38" s="226"/>
      <c r="G38" s="226"/>
      <c r="H38" s="226"/>
      <c r="I38" s="226"/>
      <c r="J38" s="226"/>
      <c r="K38" s="226"/>
      <c r="L38" s="204"/>
      <c r="M38" s="204"/>
      <c r="N38" s="204"/>
      <c r="O38" s="188" t="s">
        <v>765</v>
      </c>
    </row>
    <row r="39" spans="1:15" ht="15.75" customHeight="1">
      <c r="A39" s="125" t="s">
        <v>29</v>
      </c>
      <c r="B39" s="226" t="s">
        <v>363</v>
      </c>
      <c r="C39" s="148">
        <f t="shared" si="2"/>
        <v>0</v>
      </c>
      <c r="D39" s="226"/>
      <c r="E39" s="119">
        <f t="shared" si="3"/>
        <v>0</v>
      </c>
      <c r="F39" s="124" t="s">
        <v>1144</v>
      </c>
      <c r="G39" s="226"/>
      <c r="H39" s="226"/>
      <c r="I39" s="226"/>
      <c r="J39" s="226" t="s">
        <v>755</v>
      </c>
      <c r="K39" s="124" t="s">
        <v>1140</v>
      </c>
      <c r="L39" s="201" t="s">
        <v>941</v>
      </c>
      <c r="M39" s="204"/>
      <c r="N39" s="204"/>
      <c r="O39" s="188" t="s">
        <v>109</v>
      </c>
    </row>
    <row r="40" spans="1:15" ht="15.75" customHeight="1">
      <c r="A40" s="143" t="s">
        <v>30</v>
      </c>
      <c r="B40" s="226" t="s">
        <v>313</v>
      </c>
      <c r="C40" s="148">
        <f t="shared" si="2"/>
        <v>2</v>
      </c>
      <c r="D40" s="226">
        <v>0.5</v>
      </c>
      <c r="E40" s="119">
        <f t="shared" si="3"/>
        <v>1</v>
      </c>
      <c r="F40" s="226">
        <v>370</v>
      </c>
      <c r="G40" s="226">
        <v>203</v>
      </c>
      <c r="H40" s="226">
        <v>4001</v>
      </c>
      <c r="I40" s="226"/>
      <c r="J40" s="226" t="s">
        <v>755</v>
      </c>
      <c r="K40" s="124" t="s">
        <v>1198</v>
      </c>
      <c r="L40" s="201" t="s">
        <v>459</v>
      </c>
      <c r="M40" s="201" t="s">
        <v>475</v>
      </c>
      <c r="N40" s="201" t="s">
        <v>476</v>
      </c>
      <c r="O40" s="188" t="s">
        <v>396</v>
      </c>
    </row>
    <row r="41" spans="1:15" s="8" customFormat="1" ht="15.75" customHeight="1">
      <c r="A41" s="109" t="s">
        <v>31</v>
      </c>
      <c r="B41" s="155"/>
      <c r="C41" s="153"/>
      <c r="D41" s="153"/>
      <c r="E41" s="131"/>
      <c r="F41" s="155"/>
      <c r="G41" s="155"/>
      <c r="H41" s="155"/>
      <c r="I41" s="155"/>
      <c r="J41" s="155"/>
      <c r="K41" s="155"/>
      <c r="L41" s="205"/>
      <c r="M41" s="205"/>
      <c r="N41" s="205"/>
      <c r="O41" s="130"/>
    </row>
    <row r="42" spans="1:15" s="7" customFormat="1" ht="15.75" customHeight="1">
      <c r="A42" s="143" t="s">
        <v>32</v>
      </c>
      <c r="B42" s="226" t="s">
        <v>363</v>
      </c>
      <c r="C42" s="148">
        <f aca="true" t="shared" si="4" ref="C42:C48">IF(B42=$B$7,2,0)</f>
        <v>0</v>
      </c>
      <c r="D42" s="226"/>
      <c r="E42" s="119">
        <f aca="true" t="shared" si="5" ref="E42:E48">C42*(1-D42)</f>
        <v>0</v>
      </c>
      <c r="F42" s="124" t="s">
        <v>1142</v>
      </c>
      <c r="G42" s="226"/>
      <c r="H42" s="226" t="s">
        <v>991</v>
      </c>
      <c r="I42" s="226"/>
      <c r="J42" s="226" t="s">
        <v>755</v>
      </c>
      <c r="K42" s="124" t="s">
        <v>1140</v>
      </c>
      <c r="L42" s="201" t="s">
        <v>958</v>
      </c>
      <c r="M42" s="204"/>
      <c r="N42" s="201" t="s">
        <v>959</v>
      </c>
      <c r="O42" s="195" t="s">
        <v>524</v>
      </c>
    </row>
    <row r="43" spans="1:15" s="7" customFormat="1" ht="15.75" customHeight="1">
      <c r="A43" s="143" t="s">
        <v>33</v>
      </c>
      <c r="B43" s="226" t="s">
        <v>364</v>
      </c>
      <c r="C43" s="148">
        <f t="shared" si="4"/>
        <v>0</v>
      </c>
      <c r="D43" s="226"/>
      <c r="E43" s="119">
        <f t="shared" si="5"/>
        <v>0</v>
      </c>
      <c r="F43" s="226"/>
      <c r="G43" s="226"/>
      <c r="H43" s="226"/>
      <c r="I43" s="226"/>
      <c r="J43" s="226"/>
      <c r="K43" s="226"/>
      <c r="L43" s="204"/>
      <c r="M43" s="204"/>
      <c r="N43" s="204"/>
      <c r="O43" s="195" t="s">
        <v>115</v>
      </c>
    </row>
    <row r="44" spans="1:15" s="7" customFormat="1" ht="15.75" customHeight="1">
      <c r="A44" s="125" t="s">
        <v>92</v>
      </c>
      <c r="B44" s="148" t="s">
        <v>313</v>
      </c>
      <c r="C44" s="148">
        <f>IF(B44=$B$7,2,0)</f>
        <v>2</v>
      </c>
      <c r="D44" s="148"/>
      <c r="E44" s="149">
        <f>C44*(1-D44)</f>
        <v>2</v>
      </c>
      <c r="F44" s="148">
        <v>679</v>
      </c>
      <c r="G44" s="148">
        <v>68</v>
      </c>
      <c r="H44" s="148"/>
      <c r="I44" s="148"/>
      <c r="J44" s="148" t="s">
        <v>755</v>
      </c>
      <c r="K44" s="148"/>
      <c r="L44" s="186" t="s">
        <v>213</v>
      </c>
      <c r="M44" s="186" t="s">
        <v>462</v>
      </c>
      <c r="N44" s="183"/>
      <c r="O44" s="203" t="s">
        <v>773</v>
      </c>
    </row>
    <row r="45" spans="1:15" ht="15.75" customHeight="1">
      <c r="A45" s="143" t="s">
        <v>34</v>
      </c>
      <c r="B45" s="226" t="s">
        <v>313</v>
      </c>
      <c r="C45" s="148">
        <f t="shared" si="4"/>
        <v>2</v>
      </c>
      <c r="D45" s="226">
        <v>0.5</v>
      </c>
      <c r="E45" s="119">
        <f t="shared" si="5"/>
        <v>1</v>
      </c>
      <c r="F45" s="226">
        <v>4</v>
      </c>
      <c r="G45" s="226"/>
      <c r="H45" s="226"/>
      <c r="I45" s="226"/>
      <c r="J45" s="226" t="s">
        <v>768</v>
      </c>
      <c r="K45" s="124" t="s">
        <v>1200</v>
      </c>
      <c r="L45" s="201" t="s">
        <v>470</v>
      </c>
      <c r="M45" s="204"/>
      <c r="N45" s="204"/>
      <c r="O45" s="195" t="s">
        <v>1295</v>
      </c>
    </row>
    <row r="46" spans="1:15" s="6" customFormat="1" ht="15.75" customHeight="1">
      <c r="A46" s="143" t="s">
        <v>35</v>
      </c>
      <c r="B46" s="226" t="s">
        <v>364</v>
      </c>
      <c r="C46" s="148">
        <f t="shared" si="4"/>
        <v>0</v>
      </c>
      <c r="D46" s="226"/>
      <c r="E46" s="119">
        <f t="shared" si="5"/>
        <v>0</v>
      </c>
      <c r="F46" s="226"/>
      <c r="G46" s="226"/>
      <c r="H46" s="226"/>
      <c r="I46" s="226"/>
      <c r="J46" s="226"/>
      <c r="K46" s="226"/>
      <c r="L46" s="204"/>
      <c r="M46" s="204"/>
      <c r="N46" s="204"/>
      <c r="O46" s="201" t="s">
        <v>521</v>
      </c>
    </row>
    <row r="47" spans="1:15" s="7" customFormat="1" ht="15.75" customHeight="1">
      <c r="A47" s="143" t="s">
        <v>36</v>
      </c>
      <c r="B47" s="226" t="s">
        <v>363</v>
      </c>
      <c r="C47" s="148">
        <f t="shared" si="4"/>
        <v>0</v>
      </c>
      <c r="D47" s="226"/>
      <c r="E47" s="119">
        <f t="shared" si="5"/>
        <v>0</v>
      </c>
      <c r="F47" s="226">
        <v>31</v>
      </c>
      <c r="G47" s="226"/>
      <c r="H47" s="124" t="s">
        <v>1143</v>
      </c>
      <c r="I47" s="226"/>
      <c r="J47" s="226"/>
      <c r="K47" s="124" t="s">
        <v>1141</v>
      </c>
      <c r="L47" s="201" t="s">
        <v>767</v>
      </c>
      <c r="M47" s="204"/>
      <c r="N47" s="201" t="s">
        <v>766</v>
      </c>
      <c r="O47" s="195" t="s">
        <v>102</v>
      </c>
    </row>
    <row r="48" spans="1:15" s="7" customFormat="1" ht="15.75" customHeight="1">
      <c r="A48" s="143" t="s">
        <v>37</v>
      </c>
      <c r="B48" s="226" t="s">
        <v>363</v>
      </c>
      <c r="C48" s="148">
        <f t="shared" si="4"/>
        <v>0</v>
      </c>
      <c r="D48" s="226"/>
      <c r="E48" s="119">
        <f t="shared" si="5"/>
        <v>0</v>
      </c>
      <c r="F48" s="124" t="s">
        <v>1145</v>
      </c>
      <c r="G48" s="226"/>
      <c r="H48" s="226"/>
      <c r="I48" s="226"/>
      <c r="J48" s="226" t="s">
        <v>755</v>
      </c>
      <c r="K48" s="124" t="s">
        <v>1140</v>
      </c>
      <c r="L48" s="201" t="s">
        <v>942</v>
      </c>
      <c r="M48" s="204"/>
      <c r="N48" s="204"/>
      <c r="O48" s="197" t="s">
        <v>119</v>
      </c>
    </row>
    <row r="49" spans="1:15" s="7" customFormat="1" ht="15.75" customHeight="1">
      <c r="A49" s="160" t="s">
        <v>93</v>
      </c>
      <c r="B49" s="148" t="s">
        <v>364</v>
      </c>
      <c r="C49" s="148">
        <f>IF(B49=$B$7,2,0)</f>
        <v>0</v>
      </c>
      <c r="D49" s="148"/>
      <c r="E49" s="149">
        <f>C49*(1-D49)</f>
        <v>0</v>
      </c>
      <c r="F49" s="148"/>
      <c r="G49" s="148"/>
      <c r="H49" s="148"/>
      <c r="I49" s="148"/>
      <c r="J49" s="148"/>
      <c r="K49" s="147" t="s">
        <v>1291</v>
      </c>
      <c r="L49" s="183"/>
      <c r="M49" s="183"/>
      <c r="N49" s="183"/>
      <c r="O49" s="203" t="s">
        <v>1157</v>
      </c>
    </row>
    <row r="50" spans="1:15" s="8" customFormat="1" ht="15.75" customHeight="1">
      <c r="A50" s="109" t="s">
        <v>38</v>
      </c>
      <c r="B50" s="155"/>
      <c r="C50" s="153"/>
      <c r="D50" s="153"/>
      <c r="E50" s="131"/>
      <c r="F50" s="155"/>
      <c r="G50" s="155"/>
      <c r="H50" s="155"/>
      <c r="I50" s="155"/>
      <c r="J50" s="155"/>
      <c r="K50" s="155"/>
      <c r="L50" s="205"/>
      <c r="M50" s="205"/>
      <c r="N50" s="205"/>
      <c r="O50" s="130"/>
    </row>
    <row r="51" spans="1:15" s="7" customFormat="1" ht="15.75" customHeight="1">
      <c r="A51" s="125" t="s">
        <v>39</v>
      </c>
      <c r="B51" s="148" t="s">
        <v>364</v>
      </c>
      <c r="C51" s="148">
        <f aca="true" t="shared" si="6" ref="C51:C57">IF(B51=$B$7,2,0)</f>
        <v>0</v>
      </c>
      <c r="D51" s="148"/>
      <c r="E51" s="149">
        <f aca="true" t="shared" si="7" ref="E51:E57">C51*(1-D51)</f>
        <v>0</v>
      </c>
      <c r="F51" s="148"/>
      <c r="G51" s="148"/>
      <c r="H51" s="148"/>
      <c r="I51" s="148"/>
      <c r="J51" s="148"/>
      <c r="K51" s="148"/>
      <c r="L51" s="183"/>
      <c r="M51" s="183"/>
      <c r="N51" s="183"/>
      <c r="O51" s="188" t="s">
        <v>204</v>
      </c>
    </row>
    <row r="52" spans="1:15" s="7" customFormat="1" ht="15.75" customHeight="1">
      <c r="A52" s="125" t="s">
        <v>40</v>
      </c>
      <c r="B52" s="148" t="s">
        <v>363</v>
      </c>
      <c r="C52" s="148">
        <f t="shared" si="6"/>
        <v>0</v>
      </c>
      <c r="D52" s="148"/>
      <c r="E52" s="149">
        <f t="shared" si="7"/>
        <v>0</v>
      </c>
      <c r="F52" s="148">
        <v>479</v>
      </c>
      <c r="G52" s="148">
        <v>2843</v>
      </c>
      <c r="H52" s="148"/>
      <c r="I52" s="147" t="s">
        <v>769</v>
      </c>
      <c r="J52" s="148" t="s">
        <v>755</v>
      </c>
      <c r="K52" s="147" t="s">
        <v>1146</v>
      </c>
      <c r="L52" s="201" t="s">
        <v>478</v>
      </c>
      <c r="M52" s="186" t="s">
        <v>205</v>
      </c>
      <c r="N52" s="183"/>
      <c r="O52" s="188" t="s">
        <v>206</v>
      </c>
    </row>
    <row r="53" spans="1:15" ht="15.75" customHeight="1">
      <c r="A53" s="143" t="s">
        <v>41</v>
      </c>
      <c r="B53" s="148" t="s">
        <v>313</v>
      </c>
      <c r="C53" s="148">
        <f t="shared" si="6"/>
        <v>2</v>
      </c>
      <c r="D53" s="148"/>
      <c r="E53" s="149">
        <f t="shared" si="7"/>
        <v>2</v>
      </c>
      <c r="F53" s="226"/>
      <c r="G53" s="226">
        <v>560</v>
      </c>
      <c r="H53" s="226"/>
      <c r="I53" s="147" t="s">
        <v>770</v>
      </c>
      <c r="J53" s="226" t="s">
        <v>755</v>
      </c>
      <c r="K53" s="226"/>
      <c r="L53" s="183"/>
      <c r="M53" s="186" t="s">
        <v>234</v>
      </c>
      <c r="N53" s="183"/>
      <c r="O53" s="188" t="s">
        <v>173</v>
      </c>
    </row>
    <row r="54" spans="1:15" ht="15.75" customHeight="1">
      <c r="A54" s="125" t="s">
        <v>42</v>
      </c>
      <c r="B54" s="148" t="s">
        <v>364</v>
      </c>
      <c r="C54" s="148">
        <f t="shared" si="6"/>
        <v>0</v>
      </c>
      <c r="D54" s="148"/>
      <c r="E54" s="149">
        <f t="shared" si="7"/>
        <v>0</v>
      </c>
      <c r="F54" s="148"/>
      <c r="G54" s="148"/>
      <c r="H54" s="148"/>
      <c r="I54" s="148"/>
      <c r="J54" s="148"/>
      <c r="K54" s="147"/>
      <c r="L54" s="183"/>
      <c r="M54" s="183"/>
      <c r="N54" s="183"/>
      <c r="O54" s="188" t="s">
        <v>517</v>
      </c>
    </row>
    <row r="55" spans="1:15" s="7" customFormat="1" ht="15.75" customHeight="1">
      <c r="A55" s="125" t="s">
        <v>90</v>
      </c>
      <c r="B55" s="148" t="s">
        <v>364</v>
      </c>
      <c r="C55" s="148">
        <f t="shared" si="6"/>
        <v>0</v>
      </c>
      <c r="D55" s="148"/>
      <c r="E55" s="149">
        <f t="shared" si="7"/>
        <v>0</v>
      </c>
      <c r="F55" s="148"/>
      <c r="G55" s="148"/>
      <c r="H55" s="148"/>
      <c r="I55" s="148"/>
      <c r="J55" s="148"/>
      <c r="K55" s="148"/>
      <c r="L55" s="183"/>
      <c r="M55" s="183"/>
      <c r="N55" s="183"/>
      <c r="O55" s="188" t="s">
        <v>174</v>
      </c>
    </row>
    <row r="56" spans="1:15" ht="15.75" customHeight="1">
      <c r="A56" s="143" t="s">
        <v>43</v>
      </c>
      <c r="B56" s="148" t="s">
        <v>313</v>
      </c>
      <c r="C56" s="148">
        <f t="shared" si="6"/>
        <v>2</v>
      </c>
      <c r="D56" s="148"/>
      <c r="E56" s="149">
        <f t="shared" si="7"/>
        <v>2</v>
      </c>
      <c r="F56" s="148"/>
      <c r="G56" s="148">
        <v>552</v>
      </c>
      <c r="H56" s="148"/>
      <c r="I56" s="147" t="s">
        <v>1147</v>
      </c>
      <c r="J56" s="148" t="s">
        <v>789</v>
      </c>
      <c r="K56" s="170"/>
      <c r="L56" s="183"/>
      <c r="M56" s="186" t="s">
        <v>964</v>
      </c>
      <c r="N56" s="183"/>
      <c r="O56" s="187" t="s">
        <v>965</v>
      </c>
    </row>
    <row r="57" spans="1:15" ht="15.75" customHeight="1">
      <c r="A57" s="125" t="s">
        <v>44</v>
      </c>
      <c r="B57" s="148" t="s">
        <v>313</v>
      </c>
      <c r="C57" s="148">
        <f t="shared" si="6"/>
        <v>2</v>
      </c>
      <c r="D57" s="148"/>
      <c r="E57" s="149">
        <f t="shared" si="7"/>
        <v>2</v>
      </c>
      <c r="F57" s="148"/>
      <c r="G57" s="148"/>
      <c r="H57" s="148">
        <v>333</v>
      </c>
      <c r="I57" s="148"/>
      <c r="J57" s="148" t="s">
        <v>755</v>
      </c>
      <c r="K57" s="148"/>
      <c r="L57" s="183"/>
      <c r="M57" s="183"/>
      <c r="N57" s="186" t="s">
        <v>175</v>
      </c>
      <c r="O57" s="188" t="s">
        <v>103</v>
      </c>
    </row>
    <row r="58" spans="1:15" s="8" customFormat="1" ht="15.75" customHeight="1">
      <c r="A58" s="109" t="s">
        <v>45</v>
      </c>
      <c r="B58" s="155"/>
      <c r="C58" s="153"/>
      <c r="D58" s="153"/>
      <c r="E58" s="131"/>
      <c r="F58" s="155"/>
      <c r="G58" s="155"/>
      <c r="H58" s="155"/>
      <c r="I58" s="155"/>
      <c r="J58" s="155"/>
      <c r="K58" s="155"/>
      <c r="L58" s="205"/>
      <c r="M58" s="205"/>
      <c r="N58" s="205"/>
      <c r="O58" s="130"/>
    </row>
    <row r="59" spans="1:15" s="7" customFormat="1" ht="15.75" customHeight="1">
      <c r="A59" s="125" t="s">
        <v>46</v>
      </c>
      <c r="B59" s="148" t="s">
        <v>313</v>
      </c>
      <c r="C59" s="148">
        <f aca="true" t="shared" si="8" ref="C59:C72">IF(B59=$B$7,2,0)</f>
        <v>2</v>
      </c>
      <c r="D59" s="148"/>
      <c r="E59" s="149">
        <f aca="true" t="shared" si="9" ref="E59:E72">C59*(1-D59)</f>
        <v>2</v>
      </c>
      <c r="F59" s="148"/>
      <c r="G59" s="148"/>
      <c r="H59" s="148">
        <v>830</v>
      </c>
      <c r="I59" s="148"/>
      <c r="J59" s="148" t="s">
        <v>755</v>
      </c>
      <c r="K59" s="148"/>
      <c r="L59" s="183"/>
      <c r="M59" s="183"/>
      <c r="N59" s="186" t="s">
        <v>236</v>
      </c>
      <c r="O59" s="188" t="s">
        <v>176</v>
      </c>
    </row>
    <row r="60" spans="1:15" s="7" customFormat="1" ht="15.75" customHeight="1">
      <c r="A60" s="125" t="s">
        <v>47</v>
      </c>
      <c r="B60" s="148" t="s">
        <v>364</v>
      </c>
      <c r="C60" s="148">
        <f t="shared" si="8"/>
        <v>0</v>
      </c>
      <c r="D60" s="148"/>
      <c r="E60" s="149">
        <f t="shared" si="9"/>
        <v>0</v>
      </c>
      <c r="F60" s="148"/>
      <c r="G60" s="148"/>
      <c r="H60" s="148"/>
      <c r="I60" s="148"/>
      <c r="J60" s="148"/>
      <c r="K60" s="148"/>
      <c r="L60" s="183"/>
      <c r="M60" s="183"/>
      <c r="N60" s="183"/>
      <c r="O60" s="188" t="s">
        <v>116</v>
      </c>
    </row>
    <row r="61" spans="1:15" s="7" customFormat="1" ht="15.75" customHeight="1">
      <c r="A61" s="125" t="s">
        <v>48</v>
      </c>
      <c r="B61" s="148" t="s">
        <v>364</v>
      </c>
      <c r="C61" s="148">
        <f t="shared" si="8"/>
        <v>0</v>
      </c>
      <c r="D61" s="148"/>
      <c r="E61" s="149">
        <f t="shared" si="9"/>
        <v>0</v>
      </c>
      <c r="F61" s="148"/>
      <c r="G61" s="148"/>
      <c r="H61" s="148"/>
      <c r="I61" s="148"/>
      <c r="J61" s="148"/>
      <c r="K61" s="148"/>
      <c r="L61" s="183"/>
      <c r="M61" s="183"/>
      <c r="N61" s="183"/>
      <c r="O61" s="188" t="s">
        <v>177</v>
      </c>
    </row>
    <row r="62" spans="1:15" s="7" customFormat="1" ht="15.75" customHeight="1">
      <c r="A62" s="125" t="s">
        <v>49</v>
      </c>
      <c r="B62" s="148" t="s">
        <v>313</v>
      </c>
      <c r="C62" s="148">
        <f t="shared" si="8"/>
        <v>2</v>
      </c>
      <c r="D62" s="148"/>
      <c r="E62" s="149">
        <f t="shared" si="9"/>
        <v>2</v>
      </c>
      <c r="F62" s="148">
        <v>77</v>
      </c>
      <c r="G62" s="148"/>
      <c r="H62" s="148">
        <v>281</v>
      </c>
      <c r="I62" s="148"/>
      <c r="J62" s="148" t="s">
        <v>755</v>
      </c>
      <c r="K62" s="124"/>
      <c r="L62" s="186" t="s">
        <v>460</v>
      </c>
      <c r="M62" s="183"/>
      <c r="N62" s="186" t="s">
        <v>771</v>
      </c>
      <c r="O62" s="188" t="s">
        <v>193</v>
      </c>
    </row>
    <row r="63" spans="1:15" s="8" customFormat="1" ht="15.75" customHeight="1">
      <c r="A63" s="143" t="s">
        <v>50</v>
      </c>
      <c r="B63" s="226" t="s">
        <v>364</v>
      </c>
      <c r="C63" s="148">
        <f t="shared" si="8"/>
        <v>0</v>
      </c>
      <c r="D63" s="226"/>
      <c r="E63" s="119">
        <f t="shared" si="9"/>
        <v>0</v>
      </c>
      <c r="F63" s="226"/>
      <c r="G63" s="226"/>
      <c r="H63" s="226"/>
      <c r="I63" s="226"/>
      <c r="J63" s="226"/>
      <c r="K63" s="226"/>
      <c r="L63" s="204"/>
      <c r="M63" s="201"/>
      <c r="N63" s="204"/>
      <c r="O63" s="195" t="s">
        <v>479</v>
      </c>
    </row>
    <row r="64" spans="1:15" s="7" customFormat="1" ht="15.75" customHeight="1">
      <c r="A64" s="143" t="s">
        <v>51</v>
      </c>
      <c r="B64" s="148" t="s">
        <v>363</v>
      </c>
      <c r="C64" s="148">
        <f t="shared" si="8"/>
        <v>0</v>
      </c>
      <c r="D64" s="148"/>
      <c r="E64" s="149">
        <f t="shared" si="9"/>
        <v>0</v>
      </c>
      <c r="F64" s="148"/>
      <c r="G64" s="148">
        <v>19</v>
      </c>
      <c r="H64" s="148"/>
      <c r="I64" s="148"/>
      <c r="J64" s="148" t="s">
        <v>755</v>
      </c>
      <c r="K64" s="147" t="s">
        <v>1140</v>
      </c>
      <c r="L64" s="183"/>
      <c r="M64" s="186" t="s">
        <v>238</v>
      </c>
      <c r="N64" s="183"/>
      <c r="O64" s="188" t="s">
        <v>237</v>
      </c>
    </row>
    <row r="65" spans="1:15" s="7" customFormat="1" ht="15.75" customHeight="1">
      <c r="A65" s="125" t="s">
        <v>52</v>
      </c>
      <c r="B65" s="148" t="s">
        <v>313</v>
      </c>
      <c r="C65" s="148">
        <f t="shared" si="8"/>
        <v>2</v>
      </c>
      <c r="D65" s="148"/>
      <c r="E65" s="149">
        <f t="shared" si="9"/>
        <v>2</v>
      </c>
      <c r="F65" s="148">
        <v>16</v>
      </c>
      <c r="G65" s="148"/>
      <c r="H65" s="148"/>
      <c r="I65" s="148"/>
      <c r="J65" s="148" t="s">
        <v>755</v>
      </c>
      <c r="K65" s="148"/>
      <c r="L65" s="186" t="s">
        <v>235</v>
      </c>
      <c r="M65" s="183"/>
      <c r="N65" s="183"/>
      <c r="O65" s="188" t="s">
        <v>400</v>
      </c>
    </row>
    <row r="66" spans="1:15" s="7" customFormat="1" ht="15.75" customHeight="1">
      <c r="A66" s="125" t="s">
        <v>53</v>
      </c>
      <c r="B66" s="148" t="s">
        <v>364</v>
      </c>
      <c r="C66" s="148">
        <f t="shared" si="8"/>
        <v>0</v>
      </c>
      <c r="D66" s="148"/>
      <c r="E66" s="149">
        <f t="shared" si="9"/>
        <v>0</v>
      </c>
      <c r="F66" s="148"/>
      <c r="G66" s="148"/>
      <c r="H66" s="148"/>
      <c r="I66" s="148"/>
      <c r="J66" s="148"/>
      <c r="K66" s="148"/>
      <c r="L66" s="183"/>
      <c r="M66" s="183"/>
      <c r="N66" s="183"/>
      <c r="O66" s="197" t="s">
        <v>401</v>
      </c>
    </row>
    <row r="67" spans="1:15" s="7" customFormat="1" ht="15.75" customHeight="1">
      <c r="A67" s="125" t="s">
        <v>54</v>
      </c>
      <c r="B67" s="148" t="s">
        <v>364</v>
      </c>
      <c r="C67" s="148">
        <f t="shared" si="8"/>
        <v>0</v>
      </c>
      <c r="D67" s="148"/>
      <c r="E67" s="149">
        <f t="shared" si="9"/>
        <v>0</v>
      </c>
      <c r="F67" s="148"/>
      <c r="G67" s="148"/>
      <c r="H67" s="148"/>
      <c r="I67" s="148"/>
      <c r="J67" s="148"/>
      <c r="K67" s="148"/>
      <c r="L67" s="183"/>
      <c r="M67" s="183"/>
      <c r="N67" s="183"/>
      <c r="O67" s="188" t="s">
        <v>106</v>
      </c>
    </row>
    <row r="68" spans="1:15" s="14" customFormat="1" ht="15.75" customHeight="1">
      <c r="A68" s="143" t="s">
        <v>55</v>
      </c>
      <c r="B68" s="226" t="s">
        <v>313</v>
      </c>
      <c r="C68" s="148">
        <f t="shared" si="8"/>
        <v>2</v>
      </c>
      <c r="D68" s="226"/>
      <c r="E68" s="119">
        <f t="shared" si="9"/>
        <v>2</v>
      </c>
      <c r="F68" s="226">
        <v>43</v>
      </c>
      <c r="G68" s="226">
        <v>20</v>
      </c>
      <c r="H68" s="226"/>
      <c r="I68" s="226"/>
      <c r="J68" s="226" t="s">
        <v>755</v>
      </c>
      <c r="K68" s="226"/>
      <c r="L68" s="201" t="s">
        <v>207</v>
      </c>
      <c r="M68" s="201" t="s">
        <v>461</v>
      </c>
      <c r="N68" s="204"/>
      <c r="O68" s="195" t="s">
        <v>208</v>
      </c>
    </row>
    <row r="69" spans="1:15" ht="15.75" customHeight="1">
      <c r="A69" s="125" t="s">
        <v>56</v>
      </c>
      <c r="B69" s="148" t="s">
        <v>313</v>
      </c>
      <c r="C69" s="148">
        <f t="shared" si="8"/>
        <v>2</v>
      </c>
      <c r="D69" s="148"/>
      <c r="E69" s="149">
        <f t="shared" si="9"/>
        <v>2</v>
      </c>
      <c r="F69" s="148"/>
      <c r="G69" s="148">
        <v>2</v>
      </c>
      <c r="H69" s="148"/>
      <c r="I69" s="148"/>
      <c r="J69" s="148"/>
      <c r="K69" s="148"/>
      <c r="L69" s="183"/>
      <c r="M69" s="183" t="s">
        <v>1234</v>
      </c>
      <c r="N69" s="183"/>
      <c r="O69" s="188" t="s">
        <v>1235</v>
      </c>
    </row>
    <row r="70" spans="1:15" s="7" customFormat="1" ht="15.75" customHeight="1">
      <c r="A70" s="125" t="s">
        <v>57</v>
      </c>
      <c r="B70" s="148" t="s">
        <v>364</v>
      </c>
      <c r="C70" s="148">
        <f t="shared" si="8"/>
        <v>0</v>
      </c>
      <c r="D70" s="148"/>
      <c r="E70" s="149">
        <f t="shared" si="9"/>
        <v>0</v>
      </c>
      <c r="F70" s="148"/>
      <c r="G70" s="148"/>
      <c r="H70" s="148"/>
      <c r="I70" s="148"/>
      <c r="J70" s="148"/>
      <c r="K70" s="148"/>
      <c r="L70" s="183"/>
      <c r="M70" s="183"/>
      <c r="N70" s="183"/>
      <c r="O70" s="188" t="s">
        <v>178</v>
      </c>
    </row>
    <row r="71" spans="1:15" s="7" customFormat="1" ht="15.75" customHeight="1">
      <c r="A71" s="125" t="s">
        <v>58</v>
      </c>
      <c r="B71" s="148" t="s">
        <v>363</v>
      </c>
      <c r="C71" s="148">
        <f t="shared" si="8"/>
        <v>0</v>
      </c>
      <c r="D71" s="148"/>
      <c r="E71" s="149">
        <f t="shared" si="9"/>
        <v>0</v>
      </c>
      <c r="F71" s="148">
        <v>4</v>
      </c>
      <c r="G71" s="148"/>
      <c r="H71" s="148"/>
      <c r="I71" s="148"/>
      <c r="J71" s="148" t="s">
        <v>755</v>
      </c>
      <c r="K71" s="147" t="s">
        <v>1146</v>
      </c>
      <c r="L71" s="186" t="s">
        <v>179</v>
      </c>
      <c r="M71" s="183"/>
      <c r="N71" s="183"/>
      <c r="O71" s="188" t="s">
        <v>250</v>
      </c>
    </row>
    <row r="72" spans="1:15" s="8" customFormat="1" ht="15.75" customHeight="1">
      <c r="A72" s="143" t="s">
        <v>59</v>
      </c>
      <c r="B72" s="226" t="s">
        <v>313</v>
      </c>
      <c r="C72" s="148">
        <f t="shared" si="8"/>
        <v>2</v>
      </c>
      <c r="D72" s="226"/>
      <c r="E72" s="119">
        <f t="shared" si="9"/>
        <v>2</v>
      </c>
      <c r="F72" s="226">
        <v>275</v>
      </c>
      <c r="G72" s="226"/>
      <c r="H72" s="226">
        <v>79</v>
      </c>
      <c r="I72" s="226"/>
      <c r="J72" s="226" t="s">
        <v>755</v>
      </c>
      <c r="K72" s="161"/>
      <c r="L72" s="201" t="s">
        <v>480</v>
      </c>
      <c r="M72" s="204"/>
      <c r="N72" s="201" t="s">
        <v>469</v>
      </c>
      <c r="O72" s="195" t="s">
        <v>194</v>
      </c>
    </row>
    <row r="73" spans="1:15" s="8" customFormat="1" ht="15.75" customHeight="1">
      <c r="A73" s="109" t="s">
        <v>60</v>
      </c>
      <c r="B73" s="155"/>
      <c r="C73" s="153"/>
      <c r="D73" s="153"/>
      <c r="E73" s="131"/>
      <c r="F73" s="155"/>
      <c r="G73" s="155"/>
      <c r="H73" s="155"/>
      <c r="I73" s="155"/>
      <c r="J73" s="155"/>
      <c r="K73" s="155"/>
      <c r="L73" s="205"/>
      <c r="M73" s="205"/>
      <c r="N73" s="205"/>
      <c r="O73" s="130"/>
    </row>
    <row r="74" spans="1:15" s="7" customFormat="1" ht="15.75" customHeight="1">
      <c r="A74" s="125" t="s">
        <v>61</v>
      </c>
      <c r="B74" s="148" t="s">
        <v>364</v>
      </c>
      <c r="C74" s="148">
        <f aca="true" t="shared" si="10" ref="C74:C79">IF(B74=$B$7,2,0)</f>
        <v>0</v>
      </c>
      <c r="D74" s="148"/>
      <c r="E74" s="149">
        <f aca="true" t="shared" si="11" ref="E74:E79">C74*(1-D74)</f>
        <v>0</v>
      </c>
      <c r="F74" s="148"/>
      <c r="G74" s="148"/>
      <c r="H74" s="148"/>
      <c r="I74" s="148"/>
      <c r="J74" s="148"/>
      <c r="K74" s="148"/>
      <c r="L74" s="183"/>
      <c r="M74" s="183"/>
      <c r="N74" s="183"/>
      <c r="O74" s="188" t="s">
        <v>111</v>
      </c>
    </row>
    <row r="75" spans="1:15" ht="15.75" customHeight="1">
      <c r="A75" s="143" t="s">
        <v>62</v>
      </c>
      <c r="B75" s="148" t="s">
        <v>364</v>
      </c>
      <c r="C75" s="148">
        <f t="shared" si="10"/>
        <v>0</v>
      </c>
      <c r="D75" s="148"/>
      <c r="E75" s="149">
        <f t="shared" si="11"/>
        <v>0</v>
      </c>
      <c r="F75" s="148"/>
      <c r="G75" s="148"/>
      <c r="H75" s="148"/>
      <c r="I75" s="148"/>
      <c r="J75" s="148"/>
      <c r="K75" s="148"/>
      <c r="L75" s="183"/>
      <c r="M75" s="183"/>
      <c r="N75" s="183"/>
      <c r="O75" s="187" t="s">
        <v>180</v>
      </c>
    </row>
    <row r="76" spans="1:15" ht="15.75" customHeight="1">
      <c r="A76" s="125" t="s">
        <v>63</v>
      </c>
      <c r="B76" s="148" t="s">
        <v>364</v>
      </c>
      <c r="C76" s="148">
        <f t="shared" si="10"/>
        <v>0</v>
      </c>
      <c r="D76" s="148"/>
      <c r="E76" s="149">
        <f t="shared" si="11"/>
        <v>0</v>
      </c>
      <c r="F76" s="148"/>
      <c r="G76" s="148"/>
      <c r="H76" s="148"/>
      <c r="I76" s="148"/>
      <c r="J76" s="148"/>
      <c r="K76" s="148"/>
      <c r="L76" s="183"/>
      <c r="M76" s="183"/>
      <c r="N76" s="183"/>
      <c r="O76" s="188" t="s">
        <v>181</v>
      </c>
    </row>
    <row r="77" spans="1:15" s="7" customFormat="1" ht="15.75" customHeight="1">
      <c r="A77" s="125" t="s">
        <v>64</v>
      </c>
      <c r="B77" s="148" t="s">
        <v>364</v>
      </c>
      <c r="C77" s="148">
        <f t="shared" si="10"/>
        <v>0</v>
      </c>
      <c r="D77" s="148"/>
      <c r="E77" s="149">
        <f t="shared" si="11"/>
        <v>0</v>
      </c>
      <c r="F77" s="148"/>
      <c r="G77" s="148"/>
      <c r="H77" s="148"/>
      <c r="I77" s="148"/>
      <c r="J77" s="148"/>
      <c r="K77" s="148"/>
      <c r="L77" s="183"/>
      <c r="M77" s="183"/>
      <c r="N77" s="183"/>
      <c r="O77" s="188" t="s">
        <v>120</v>
      </c>
    </row>
    <row r="78" spans="1:15" s="7" customFormat="1" ht="15.75" customHeight="1">
      <c r="A78" s="143" t="s">
        <v>65</v>
      </c>
      <c r="B78" s="148" t="s">
        <v>363</v>
      </c>
      <c r="C78" s="148">
        <f t="shared" si="10"/>
        <v>0</v>
      </c>
      <c r="D78" s="148"/>
      <c r="E78" s="149">
        <f t="shared" si="11"/>
        <v>0</v>
      </c>
      <c r="F78" s="124" t="s">
        <v>1149</v>
      </c>
      <c r="G78" s="226"/>
      <c r="H78" s="226"/>
      <c r="I78" s="226"/>
      <c r="J78" s="226" t="s">
        <v>755</v>
      </c>
      <c r="K78" s="124" t="s">
        <v>1148</v>
      </c>
      <c r="L78" s="186" t="s">
        <v>774</v>
      </c>
      <c r="M78" s="183"/>
      <c r="N78" s="183"/>
      <c r="O78" s="188" t="s">
        <v>775</v>
      </c>
    </row>
    <row r="79" spans="1:15" s="7" customFormat="1" ht="15.75" customHeight="1">
      <c r="A79" s="125" t="s">
        <v>66</v>
      </c>
      <c r="B79" s="148" t="s">
        <v>313</v>
      </c>
      <c r="C79" s="148">
        <f t="shared" si="10"/>
        <v>2</v>
      </c>
      <c r="D79" s="148"/>
      <c r="E79" s="149">
        <f t="shared" si="11"/>
        <v>2</v>
      </c>
      <c r="F79" s="148"/>
      <c r="G79" s="148"/>
      <c r="H79" s="148">
        <v>737</v>
      </c>
      <c r="I79" s="148"/>
      <c r="J79" s="148" t="s">
        <v>755</v>
      </c>
      <c r="K79" s="147"/>
      <c r="L79" s="183"/>
      <c r="M79" s="183"/>
      <c r="N79" s="201" t="s">
        <v>510</v>
      </c>
      <c r="O79" s="188" t="s">
        <v>443</v>
      </c>
    </row>
    <row r="80" spans="1:15" s="8" customFormat="1" ht="15.75" customHeight="1">
      <c r="A80" s="109" t="s">
        <v>67</v>
      </c>
      <c r="B80" s="155"/>
      <c r="C80" s="153"/>
      <c r="D80" s="153"/>
      <c r="E80" s="131"/>
      <c r="F80" s="155"/>
      <c r="G80" s="155"/>
      <c r="H80" s="155"/>
      <c r="I80" s="155"/>
      <c r="J80" s="155"/>
      <c r="K80" s="155"/>
      <c r="L80" s="205"/>
      <c r="M80" s="205"/>
      <c r="N80" s="205"/>
      <c r="O80" s="130"/>
    </row>
    <row r="81" spans="1:15" s="7" customFormat="1" ht="15.75" customHeight="1">
      <c r="A81" s="125" t="s">
        <v>68</v>
      </c>
      <c r="B81" s="148" t="s">
        <v>313</v>
      </c>
      <c r="C81" s="148">
        <f aca="true" t="shared" si="12" ref="C81:C92">IF(B81=$B$7,2,0)</f>
        <v>2</v>
      </c>
      <c r="D81" s="148"/>
      <c r="E81" s="149">
        <f aca="true" t="shared" si="13" ref="E81:E92">C81*(1-D81)</f>
        <v>2</v>
      </c>
      <c r="F81" s="148">
        <v>734</v>
      </c>
      <c r="G81" s="148"/>
      <c r="H81" s="148"/>
      <c r="I81" s="148"/>
      <c r="J81" s="148" t="s">
        <v>755</v>
      </c>
      <c r="K81" s="148"/>
      <c r="L81" s="186" t="s">
        <v>182</v>
      </c>
      <c r="M81" s="183"/>
      <c r="N81" s="183"/>
      <c r="O81" s="188" t="s">
        <v>209</v>
      </c>
    </row>
    <row r="82" spans="1:15" s="7" customFormat="1" ht="15.75" customHeight="1">
      <c r="A82" s="143" t="s">
        <v>69</v>
      </c>
      <c r="B82" s="148" t="s">
        <v>363</v>
      </c>
      <c r="C82" s="148">
        <f t="shared" si="12"/>
        <v>0</v>
      </c>
      <c r="D82" s="148"/>
      <c r="E82" s="149">
        <f t="shared" si="13"/>
        <v>0</v>
      </c>
      <c r="F82" s="147" t="s">
        <v>1150</v>
      </c>
      <c r="G82" s="148"/>
      <c r="H82" s="148"/>
      <c r="I82" s="148"/>
      <c r="J82" s="148" t="s">
        <v>755</v>
      </c>
      <c r="K82" s="147" t="s">
        <v>1140</v>
      </c>
      <c r="L82" s="186" t="s">
        <v>943</v>
      </c>
      <c r="M82" s="183"/>
      <c r="N82" s="183"/>
      <c r="O82" s="188" t="s">
        <v>183</v>
      </c>
    </row>
    <row r="83" spans="1:15" s="7" customFormat="1" ht="15.75" customHeight="1">
      <c r="A83" s="125" t="s">
        <v>70</v>
      </c>
      <c r="B83" s="148" t="s">
        <v>313</v>
      </c>
      <c r="C83" s="148">
        <f t="shared" si="12"/>
        <v>2</v>
      </c>
      <c r="D83" s="148"/>
      <c r="E83" s="149">
        <f t="shared" si="13"/>
        <v>2</v>
      </c>
      <c r="F83" s="148"/>
      <c r="G83" s="148"/>
      <c r="H83" s="148">
        <v>409</v>
      </c>
      <c r="I83" s="148"/>
      <c r="J83" s="148" t="s">
        <v>755</v>
      </c>
      <c r="K83" s="147"/>
      <c r="L83" s="183"/>
      <c r="M83" s="183"/>
      <c r="N83" s="186" t="s">
        <v>210</v>
      </c>
      <c r="O83" s="188" t="s">
        <v>772</v>
      </c>
    </row>
    <row r="84" spans="1:15" s="7" customFormat="1" ht="15.75" customHeight="1">
      <c r="A84" s="125" t="s">
        <v>71</v>
      </c>
      <c r="B84" s="148" t="s">
        <v>364</v>
      </c>
      <c r="C84" s="148">
        <f t="shared" si="12"/>
        <v>0</v>
      </c>
      <c r="D84" s="148"/>
      <c r="E84" s="149">
        <f t="shared" si="13"/>
        <v>0</v>
      </c>
      <c r="F84" s="148"/>
      <c r="G84" s="148"/>
      <c r="H84" s="148"/>
      <c r="I84" s="148"/>
      <c r="J84" s="148"/>
      <c r="K84" s="148"/>
      <c r="L84" s="183"/>
      <c r="M84" s="183"/>
      <c r="N84" s="183"/>
      <c r="O84" s="188" t="s">
        <v>121</v>
      </c>
    </row>
    <row r="85" spans="1:15" ht="15.75" customHeight="1">
      <c r="A85" s="125" t="s">
        <v>72</v>
      </c>
      <c r="B85" s="148" t="s">
        <v>364</v>
      </c>
      <c r="C85" s="148">
        <f t="shared" si="12"/>
        <v>0</v>
      </c>
      <c r="D85" s="148"/>
      <c r="E85" s="149">
        <f t="shared" si="13"/>
        <v>0</v>
      </c>
      <c r="F85" s="148"/>
      <c r="G85" s="148"/>
      <c r="H85" s="148"/>
      <c r="I85" s="148"/>
      <c r="J85" s="148"/>
      <c r="K85" s="148"/>
      <c r="L85" s="183"/>
      <c r="M85" s="183"/>
      <c r="N85" s="183"/>
      <c r="O85" s="188" t="s">
        <v>113</v>
      </c>
    </row>
    <row r="86" spans="1:15" s="7" customFormat="1" ht="15.75" customHeight="1">
      <c r="A86" s="125" t="s">
        <v>73</v>
      </c>
      <c r="B86" s="148" t="s">
        <v>364</v>
      </c>
      <c r="C86" s="148">
        <f t="shared" si="12"/>
        <v>0</v>
      </c>
      <c r="D86" s="148"/>
      <c r="E86" s="149">
        <f t="shared" si="13"/>
        <v>0</v>
      </c>
      <c r="F86" s="148"/>
      <c r="G86" s="148"/>
      <c r="H86" s="148"/>
      <c r="I86" s="148"/>
      <c r="J86" s="148"/>
      <c r="K86" s="147"/>
      <c r="L86" s="183"/>
      <c r="M86" s="183"/>
      <c r="N86" s="183"/>
      <c r="O86" s="188" t="s">
        <v>160</v>
      </c>
    </row>
    <row r="87" spans="1:15" ht="15.75" customHeight="1">
      <c r="A87" s="143" t="s">
        <v>74</v>
      </c>
      <c r="B87" s="148" t="s">
        <v>364</v>
      </c>
      <c r="C87" s="148">
        <f t="shared" si="12"/>
        <v>0</v>
      </c>
      <c r="D87" s="148"/>
      <c r="E87" s="149">
        <f t="shared" si="13"/>
        <v>0</v>
      </c>
      <c r="F87" s="148"/>
      <c r="G87" s="148"/>
      <c r="H87" s="148"/>
      <c r="I87" s="148"/>
      <c r="J87" s="148"/>
      <c r="K87" s="148"/>
      <c r="L87" s="183"/>
      <c r="M87" s="183"/>
      <c r="N87" s="183"/>
      <c r="O87" s="188" t="s">
        <v>184</v>
      </c>
    </row>
    <row r="88" spans="1:15" s="6" customFormat="1" ht="15.75" customHeight="1">
      <c r="A88" s="125" t="s">
        <v>75</v>
      </c>
      <c r="B88" s="148" t="s">
        <v>363</v>
      </c>
      <c r="C88" s="148">
        <f t="shared" si="12"/>
        <v>0</v>
      </c>
      <c r="D88" s="148"/>
      <c r="E88" s="149">
        <f t="shared" si="13"/>
        <v>0</v>
      </c>
      <c r="F88" s="148"/>
      <c r="G88" s="148"/>
      <c r="H88" s="148">
        <v>84</v>
      </c>
      <c r="I88" s="148"/>
      <c r="J88" s="148" t="s">
        <v>755</v>
      </c>
      <c r="K88" s="147" t="s">
        <v>1141</v>
      </c>
      <c r="L88" s="183"/>
      <c r="M88" s="183"/>
      <c r="N88" s="186" t="s">
        <v>185</v>
      </c>
      <c r="O88" s="188" t="s">
        <v>251</v>
      </c>
    </row>
    <row r="89" spans="1:15" s="7" customFormat="1" ht="15.75" customHeight="1">
      <c r="A89" s="125" t="s">
        <v>76</v>
      </c>
      <c r="B89" s="148" t="s">
        <v>364</v>
      </c>
      <c r="C89" s="148">
        <f t="shared" si="12"/>
        <v>0</v>
      </c>
      <c r="D89" s="148"/>
      <c r="E89" s="149">
        <f t="shared" si="13"/>
        <v>0</v>
      </c>
      <c r="F89" s="148"/>
      <c r="G89" s="148"/>
      <c r="H89" s="148"/>
      <c r="I89" s="148"/>
      <c r="J89" s="148"/>
      <c r="K89" s="148"/>
      <c r="L89" s="183"/>
      <c r="M89" s="183"/>
      <c r="N89" s="183"/>
      <c r="O89" s="188" t="s">
        <v>122</v>
      </c>
    </row>
    <row r="90" spans="1:15" ht="15.75" customHeight="1">
      <c r="A90" s="125" t="s">
        <v>77</v>
      </c>
      <c r="B90" s="148" t="s">
        <v>364</v>
      </c>
      <c r="C90" s="148">
        <f t="shared" si="12"/>
        <v>0</v>
      </c>
      <c r="D90" s="148"/>
      <c r="E90" s="149">
        <f t="shared" si="13"/>
        <v>0</v>
      </c>
      <c r="F90" s="148"/>
      <c r="G90" s="148"/>
      <c r="H90" s="148"/>
      <c r="I90" s="148"/>
      <c r="J90" s="148"/>
      <c r="K90" s="148"/>
      <c r="L90" s="183"/>
      <c r="M90" s="183"/>
      <c r="N90" s="183"/>
      <c r="O90" s="188" t="s">
        <v>186</v>
      </c>
    </row>
    <row r="91" spans="1:15" s="7" customFormat="1" ht="15.75" customHeight="1">
      <c r="A91" s="143" t="s">
        <v>78</v>
      </c>
      <c r="B91" s="226" t="s">
        <v>313</v>
      </c>
      <c r="C91" s="148">
        <f t="shared" si="12"/>
        <v>2</v>
      </c>
      <c r="D91" s="148"/>
      <c r="E91" s="149">
        <f t="shared" si="13"/>
        <v>2</v>
      </c>
      <c r="F91" s="226">
        <v>22</v>
      </c>
      <c r="G91" s="226"/>
      <c r="H91" s="226">
        <v>1019</v>
      </c>
      <c r="I91" s="226"/>
      <c r="J91" s="226" t="s">
        <v>755</v>
      </c>
      <c r="K91" s="124" t="s">
        <v>1151</v>
      </c>
      <c r="L91" s="186" t="s">
        <v>944</v>
      </c>
      <c r="M91" s="183"/>
      <c r="N91" s="186" t="s">
        <v>212</v>
      </c>
      <c r="O91" s="188" t="s">
        <v>108</v>
      </c>
    </row>
    <row r="92" spans="1:15" s="7" customFormat="1" ht="15.75" customHeight="1">
      <c r="A92" s="125" t="s">
        <v>79</v>
      </c>
      <c r="B92" s="148" t="s">
        <v>363</v>
      </c>
      <c r="C92" s="148">
        <f t="shared" si="12"/>
        <v>0</v>
      </c>
      <c r="D92" s="148"/>
      <c r="E92" s="149">
        <f t="shared" si="13"/>
        <v>0</v>
      </c>
      <c r="F92" s="148"/>
      <c r="G92" s="148">
        <v>37</v>
      </c>
      <c r="H92" s="148"/>
      <c r="I92" s="148"/>
      <c r="J92" s="148" t="s">
        <v>755</v>
      </c>
      <c r="K92" s="147" t="s">
        <v>1139</v>
      </c>
      <c r="L92" s="183"/>
      <c r="M92" s="186" t="s">
        <v>241</v>
      </c>
      <c r="N92" s="183"/>
      <c r="O92" s="188" t="s">
        <v>187</v>
      </c>
    </row>
    <row r="93" spans="1:15" s="8" customFormat="1" ht="15.75" customHeight="1">
      <c r="A93" s="109" t="s">
        <v>80</v>
      </c>
      <c r="B93" s="155"/>
      <c r="C93" s="153"/>
      <c r="D93" s="153"/>
      <c r="E93" s="131"/>
      <c r="F93" s="155"/>
      <c r="G93" s="155"/>
      <c r="H93" s="155"/>
      <c r="I93" s="155"/>
      <c r="J93" s="155"/>
      <c r="K93" s="155"/>
      <c r="L93" s="205"/>
      <c r="M93" s="205"/>
      <c r="N93" s="205"/>
      <c r="O93" s="130"/>
    </row>
    <row r="94" spans="1:15" s="7" customFormat="1" ht="15.75" customHeight="1">
      <c r="A94" s="125" t="s">
        <v>81</v>
      </c>
      <c r="B94" s="148" t="s">
        <v>364</v>
      </c>
      <c r="C94" s="148">
        <f aca="true" t="shared" si="14" ref="C94:C102">IF(B94=$B$7,2,0)</f>
        <v>0</v>
      </c>
      <c r="D94" s="148"/>
      <c r="E94" s="149">
        <f aca="true" t="shared" si="15" ref="E94:E102">C94*(1-D94)</f>
        <v>0</v>
      </c>
      <c r="F94" s="148"/>
      <c r="G94" s="148"/>
      <c r="H94" s="148"/>
      <c r="I94" s="148"/>
      <c r="J94" s="148"/>
      <c r="K94" s="148"/>
      <c r="L94" s="183"/>
      <c r="M94" s="183"/>
      <c r="N94" s="183"/>
      <c r="O94" s="188" t="s">
        <v>406</v>
      </c>
    </row>
    <row r="95" spans="1:15" s="7" customFormat="1" ht="15.75" customHeight="1">
      <c r="A95" s="125" t="s">
        <v>82</v>
      </c>
      <c r="B95" s="148" t="s">
        <v>364</v>
      </c>
      <c r="C95" s="148">
        <f t="shared" si="14"/>
        <v>0</v>
      </c>
      <c r="D95" s="148"/>
      <c r="E95" s="149">
        <f t="shared" si="15"/>
        <v>0</v>
      </c>
      <c r="F95" s="148"/>
      <c r="G95" s="148"/>
      <c r="H95" s="148"/>
      <c r="I95" s="148"/>
      <c r="J95" s="148"/>
      <c r="K95" s="148"/>
      <c r="L95" s="183"/>
      <c r="M95" s="183"/>
      <c r="N95" s="183"/>
      <c r="O95" s="188" t="s">
        <v>117</v>
      </c>
    </row>
    <row r="96" spans="1:15" ht="15.75" customHeight="1">
      <c r="A96" s="143" t="s">
        <v>83</v>
      </c>
      <c r="B96" s="148" t="s">
        <v>313</v>
      </c>
      <c r="C96" s="148">
        <f t="shared" si="14"/>
        <v>2</v>
      </c>
      <c r="D96" s="148"/>
      <c r="E96" s="149">
        <f t="shared" si="15"/>
        <v>2</v>
      </c>
      <c r="F96" s="148"/>
      <c r="G96" s="148">
        <v>6</v>
      </c>
      <c r="H96" s="148">
        <v>3</v>
      </c>
      <c r="I96" s="147" t="s">
        <v>1154</v>
      </c>
      <c r="J96" s="148" t="s">
        <v>755</v>
      </c>
      <c r="K96" s="148"/>
      <c r="L96" s="186"/>
      <c r="M96" s="183" t="s">
        <v>1152</v>
      </c>
      <c r="N96" s="183" t="s">
        <v>1153</v>
      </c>
      <c r="O96" s="188" t="s">
        <v>493</v>
      </c>
    </row>
    <row r="97" spans="1:15" ht="15.75" customHeight="1">
      <c r="A97" s="143" t="s">
        <v>84</v>
      </c>
      <c r="B97" s="148" t="s">
        <v>363</v>
      </c>
      <c r="C97" s="148">
        <f t="shared" si="14"/>
        <v>0</v>
      </c>
      <c r="D97" s="148"/>
      <c r="E97" s="149">
        <f t="shared" si="15"/>
        <v>0</v>
      </c>
      <c r="F97" s="148"/>
      <c r="G97" s="148">
        <v>2</v>
      </c>
      <c r="H97" s="148"/>
      <c r="I97" s="148"/>
      <c r="J97" s="148" t="s">
        <v>755</v>
      </c>
      <c r="K97" s="147" t="s">
        <v>1140</v>
      </c>
      <c r="L97" s="183"/>
      <c r="M97" s="183" t="s">
        <v>945</v>
      </c>
      <c r="N97" s="183"/>
      <c r="O97" s="188" t="s">
        <v>407</v>
      </c>
    </row>
    <row r="98" spans="1:15" ht="15.75" customHeight="1">
      <c r="A98" s="125" t="s">
        <v>85</v>
      </c>
      <c r="B98" s="148" t="s">
        <v>364</v>
      </c>
      <c r="C98" s="148">
        <f t="shared" si="14"/>
        <v>0</v>
      </c>
      <c r="D98" s="148"/>
      <c r="E98" s="149">
        <f t="shared" si="15"/>
        <v>0</v>
      </c>
      <c r="F98" s="148"/>
      <c r="G98" s="148"/>
      <c r="H98" s="148"/>
      <c r="I98" s="148"/>
      <c r="J98" s="148"/>
      <c r="K98" s="148"/>
      <c r="L98" s="183"/>
      <c r="M98" s="183"/>
      <c r="N98" s="183"/>
      <c r="O98" s="188" t="s">
        <v>464</v>
      </c>
    </row>
    <row r="99" spans="1:15" s="7" customFormat="1" ht="15.75" customHeight="1">
      <c r="A99" s="125" t="s">
        <v>86</v>
      </c>
      <c r="B99" s="148" t="s">
        <v>364</v>
      </c>
      <c r="C99" s="148">
        <f t="shared" si="14"/>
        <v>0</v>
      </c>
      <c r="D99" s="148"/>
      <c r="E99" s="149">
        <f t="shared" si="15"/>
        <v>0</v>
      </c>
      <c r="F99" s="148"/>
      <c r="G99" s="148"/>
      <c r="H99" s="148"/>
      <c r="I99" s="148"/>
      <c r="J99" s="148"/>
      <c r="K99" s="148"/>
      <c r="L99" s="183"/>
      <c r="M99" s="183"/>
      <c r="N99" s="183"/>
      <c r="O99" s="188" t="s">
        <v>188</v>
      </c>
    </row>
    <row r="100" spans="1:15" s="7" customFormat="1" ht="15.75" customHeight="1">
      <c r="A100" s="143" t="s">
        <v>87</v>
      </c>
      <c r="B100" s="148" t="s">
        <v>363</v>
      </c>
      <c r="C100" s="148">
        <f t="shared" si="14"/>
        <v>0</v>
      </c>
      <c r="D100" s="148"/>
      <c r="E100" s="149">
        <f t="shared" si="15"/>
        <v>0</v>
      </c>
      <c r="F100" s="148"/>
      <c r="G100" s="148"/>
      <c r="H100" s="148">
        <v>2</v>
      </c>
      <c r="I100" s="148"/>
      <c r="J100" s="148" t="s">
        <v>755</v>
      </c>
      <c r="K100" s="147" t="s">
        <v>1155</v>
      </c>
      <c r="L100" s="183"/>
      <c r="M100" s="183"/>
      <c r="N100" s="186" t="s">
        <v>946</v>
      </c>
      <c r="O100" s="188" t="s">
        <v>189</v>
      </c>
    </row>
    <row r="101" spans="1:15" s="7" customFormat="1" ht="15.75" customHeight="1">
      <c r="A101" s="125" t="s">
        <v>88</v>
      </c>
      <c r="B101" s="148" t="s">
        <v>364</v>
      </c>
      <c r="C101" s="148">
        <f t="shared" si="14"/>
        <v>0</v>
      </c>
      <c r="D101" s="148"/>
      <c r="E101" s="149">
        <f t="shared" si="15"/>
        <v>0</v>
      </c>
      <c r="F101" s="148"/>
      <c r="G101" s="148"/>
      <c r="H101" s="148"/>
      <c r="I101" s="148"/>
      <c r="J101" s="148"/>
      <c r="K101" s="148"/>
      <c r="L101" s="183"/>
      <c r="M101" s="183"/>
      <c r="N101" s="183"/>
      <c r="O101" s="187" t="s">
        <v>123</v>
      </c>
    </row>
    <row r="102" spans="1:15" s="7" customFormat="1" ht="15.75" customHeight="1">
      <c r="A102" s="125" t="s">
        <v>89</v>
      </c>
      <c r="B102" s="148" t="s">
        <v>364</v>
      </c>
      <c r="C102" s="148">
        <f t="shared" si="14"/>
        <v>0</v>
      </c>
      <c r="D102" s="148"/>
      <c r="E102" s="149">
        <f t="shared" si="15"/>
        <v>0</v>
      </c>
      <c r="F102" s="148"/>
      <c r="G102" s="148"/>
      <c r="H102" s="148"/>
      <c r="I102" s="148"/>
      <c r="J102" s="148"/>
      <c r="K102" s="147" t="s">
        <v>1156</v>
      </c>
      <c r="L102" s="186" t="s">
        <v>947</v>
      </c>
      <c r="M102" s="183"/>
      <c r="N102" s="183"/>
      <c r="O102" s="188" t="s">
        <v>190</v>
      </c>
    </row>
    <row r="107" spans="1:14" ht="15">
      <c r="A107" s="3"/>
      <c r="B107" s="3"/>
      <c r="C107" s="11"/>
      <c r="D107" s="11"/>
      <c r="E107" s="11"/>
      <c r="F107" s="11"/>
      <c r="G107" s="11"/>
      <c r="H107" s="11"/>
      <c r="I107" s="11"/>
      <c r="J107" s="11"/>
      <c r="K107" s="11"/>
      <c r="L107" s="5"/>
      <c r="M107" s="5"/>
      <c r="N107" s="5"/>
    </row>
    <row r="110" spans="1:14" ht="15">
      <c r="A110" s="3"/>
      <c r="B110" s="3"/>
      <c r="C110" s="11"/>
      <c r="D110" s="11"/>
      <c r="E110" s="11"/>
      <c r="F110" s="11"/>
      <c r="G110" s="11"/>
      <c r="H110" s="11"/>
      <c r="I110" s="11"/>
      <c r="J110" s="11"/>
      <c r="K110" s="11"/>
      <c r="L110" s="5"/>
      <c r="M110" s="5"/>
      <c r="N110" s="5"/>
    </row>
    <row r="114" spans="1:14" ht="15">
      <c r="A114" s="3"/>
      <c r="B114" s="3"/>
      <c r="C114" s="11"/>
      <c r="D114" s="11"/>
      <c r="E114" s="11"/>
      <c r="F114" s="11"/>
      <c r="G114" s="11"/>
      <c r="H114" s="11"/>
      <c r="I114" s="11"/>
      <c r="J114" s="11"/>
      <c r="K114" s="11"/>
      <c r="L114" s="5"/>
      <c r="M114" s="5"/>
      <c r="N114" s="5"/>
    </row>
  </sheetData>
  <sheetProtection/>
  <mergeCells count="22">
    <mergeCell ref="D7:D9"/>
    <mergeCell ref="E7:E9"/>
    <mergeCell ref="A5:O5"/>
    <mergeCell ref="A3:O3"/>
    <mergeCell ref="A1:O1"/>
    <mergeCell ref="A4:O4"/>
    <mergeCell ref="A6:A9"/>
    <mergeCell ref="L7:L9"/>
    <mergeCell ref="M7:M9"/>
    <mergeCell ref="L6:O6"/>
    <mergeCell ref="J6:J9"/>
    <mergeCell ref="K6:K9"/>
    <mergeCell ref="A2:O2"/>
    <mergeCell ref="H7:H9"/>
    <mergeCell ref="F7:F9"/>
    <mergeCell ref="G7:G9"/>
    <mergeCell ref="I7:I9"/>
    <mergeCell ref="F6:I6"/>
    <mergeCell ref="C6:E6"/>
    <mergeCell ref="C7:C9"/>
    <mergeCell ref="O7:O9"/>
    <mergeCell ref="N7:N9"/>
  </mergeCells>
  <dataValidations count="3">
    <dataValidation type="list" allowBlank="1" showInputMessage="1" showErrorMessage="1" sqref="D11:D28 D30:D40 D51:D57 D59:D72 D74:D79 D81:D92 D94:D102 D42:D49">
      <formula1>"0,5"</formula1>
    </dataValidation>
    <dataValidation type="list" allowBlank="1" showInputMessage="1" showErrorMessage="1" sqref="B58 B50 B41 B73 B80 B93 B29 B10 F10:H10">
      <formula1>$B$7:$B$7</formula1>
    </dataValidation>
    <dataValidation type="list" allowBlank="1" showInputMessage="1" showErrorMessage="1" sqref="B81:B92 B74:B79 B59:B72 B30:B40 B94:B102 B51:B57 B11:B28 B42:B49">
      <formula1>$B$7:$B$9</formula1>
    </dataValidation>
  </dataValidations>
  <hyperlinks>
    <hyperlink ref="O12" r:id="rId1" display="http://bryanskoblfin.ru/Show/Content/65"/>
    <hyperlink ref="O16" r:id="rId2" display="http://www.admoblkaluga.ru/main/work/finances/open-budget/"/>
    <hyperlink ref="O32" r:id="rId3" display="http://dvinaland.ru/"/>
    <hyperlink ref="O33" r:id="rId4" display="http://www.df35.ru/"/>
    <hyperlink ref="O39" r:id="rId5" display="http://www.fincom.spb.ru/cf/activity/opendata/budget_for_people.htm"/>
    <hyperlink ref="O42" r:id="rId6" display="http://minfin01-maykop.ru/Menu/Page/1"/>
    <hyperlink ref="O43" r:id="rId7" display="http://minfin.kalmregion.ru/index.php?option=com_content&amp;view=article&amp;id=54&amp;Itemid=48"/>
    <hyperlink ref="O47" r:id="rId8" display="http://minfin34.ru/"/>
    <hyperlink ref="O48" r:id="rId9" display="http://www.minfin.donland.ru/"/>
    <hyperlink ref="O53" r:id="rId10" display="http://www.pravitelstvokbr.ru/oigv/minfin/"/>
    <hyperlink ref="O54" r:id="rId11" display="http://minfin09.ru/"/>
    <hyperlink ref="O55" r:id="rId12" display="http://www.mfrno-a.ru/"/>
    <hyperlink ref="O56" r:id="rId13" display="http://minfinchr.ru/"/>
    <hyperlink ref="O59" r:id="rId14" display="https://minfin.bashkortostan.ru/activity/?SECTION_ID=18373"/>
    <hyperlink ref="O60" r:id="rId15" display="http://mari-el.gov.ru/minfin/Pages/budget_citizens.aspx"/>
    <hyperlink ref="O61" r:id="rId16" display="http://www.minfinrm.ru/"/>
    <hyperlink ref="O67" r:id="rId17" display="http://mf.nnov.ru:8025/"/>
    <hyperlink ref="O70" r:id="rId18" display="http://minfin-samara.ru/budget/laws_budget/zob_20152017/"/>
    <hyperlink ref="O74" r:id="rId19" display="http://www.finupr.kurganobl.ru/index.php?test=budjetgrd"/>
    <hyperlink ref="O75" r:id="rId20" display="http://minfin.midural.ru/article/show/id/5"/>
    <hyperlink ref="O76" r:id="rId21" display="http://admtyumen.ru/ogv_ru/index.htm"/>
    <hyperlink ref="O77" r:id="rId22" display="http://www.minfin74.ru/mBudget/budget-citizens.php"/>
    <hyperlink ref="O78" r:id="rId23" display="http://www.depfin.admhmao.ru/"/>
    <hyperlink ref="O79" r:id="rId24" display="http://www.yamalfin.ru/"/>
    <hyperlink ref="O82" r:id="rId25" display="http://xn--90anaogbv3a.xn--p1ai/"/>
    <hyperlink ref="O84" r:id="rId26" display="http://www.r-19.ru/authorities/ministry-of-finance-of-the-republic-of-khakassia/common/adresa-i-kontakty/"/>
    <hyperlink ref="O85" r:id="rId27" display="http://fin22.ru/opendata/"/>
    <hyperlink ref="O86" r:id="rId28" display="http://xn--h1aakfb4b.xn--80aaaac8algcbgbck3fl0q.xn--p1ai/"/>
    <hyperlink ref="O87" r:id="rId29" display="http://minfin.krskstate.ru/"/>
    <hyperlink ref="O89" r:id="rId30" display="http://www.ofukem.ru/"/>
    <hyperlink ref="O90" r:id="rId31" display="http://mfnsonso2.nso.ru/recoverer_info/Pages/default.aspx"/>
    <hyperlink ref="O92" r:id="rId32" display="http://www.findep.org/"/>
    <hyperlink ref="O95" r:id="rId33" display="http://openbudget.kamgov.ru/Dashboard#/plan/plan/indicators"/>
    <hyperlink ref="O99" r:id="rId34" display="http://minfin.49gov.ru/"/>
    <hyperlink ref="O100" r:id="rId35" display="http://sakhminfin.ru/"/>
    <hyperlink ref="O101" r:id="rId36" display="http://www.eao.ru/?p=161"/>
    <hyperlink ref="O102" r:id="rId37" display="http://xn--80atapud1a.xn--p1ai/power/administrative_setting/Dep_fin_ecom/"/>
    <hyperlink ref="O31" r:id="rId38" display="http://minfin.rkomi.ru/page/13670/"/>
    <hyperlink ref="M52" r:id="rId39" display="https://www.facebook.com/mfri.press"/>
    <hyperlink ref="M53" r:id="rId40" display="https://www.facebook.com/minfinkbr"/>
    <hyperlink ref="L65" r:id="rId41" display="https://twitter.com/MinfinPermkrai"/>
    <hyperlink ref="O11" r:id="rId42" display="http://beldepfin.ru/"/>
    <hyperlink ref="O20" r:id="rId43" display="http://mf.mosreg.ru/"/>
    <hyperlink ref="O24" r:id="rId44" display="http://fin.tmbreg.ru/"/>
    <hyperlink ref="O28" r:id="rId45" display="http://budget.mos.ru/"/>
    <hyperlink ref="L28" r:id="rId46" display="https://twitter.com/budgetmosru"/>
    <hyperlink ref="O30" r:id="rId47" display="http://minfin.karelia.ru/"/>
    <hyperlink ref="N31" r:id="rId48" display="https://vk.com/minfinrk"/>
    <hyperlink ref="L37" r:id="rId49" display="https://twitter.com/finans53"/>
    <hyperlink ref="O52" r:id="rId50" display="http://mfri.ru/"/>
    <hyperlink ref="O57" r:id="rId51" display="http://openbudsk.ru/content/bdg/"/>
    <hyperlink ref="N59" r:id="rId52" display="https://vk.com/minfinrb"/>
    <hyperlink ref="O62" r:id="rId53" display="http://minfin.tatarstan.ru/"/>
    <hyperlink ref="O64" r:id="rId54" display="http://gov.cap.ru/?gov_id=22"/>
    <hyperlink ref="M64" r:id="rId55" display="https://www.facebook.com/Министерство-финансов-Чувашской-Республики-1602983263286747/"/>
    <hyperlink ref="O68" r:id="rId56" display="http://www.minfin.orb.ru/"/>
    <hyperlink ref="O72" r:id="rId57" display="http://ufo.ulntc.ru/"/>
    <hyperlink ref="O83" r:id="rId58" display="http://www.minfintuva.ru/old/index.php/o-ministerstve"/>
    <hyperlink ref="N83" r:id="rId59" display="https://vk.com/minfinrt"/>
    <hyperlink ref="O88" r:id="rId60" display="http://openbudget.gfu.ru/"/>
    <hyperlink ref="O91" r:id="rId61" display="http://budget.omsk.ifinmon.ru/"/>
    <hyperlink ref="L81" r:id="rId62" display="https://twitter.com/minfinaltay"/>
    <hyperlink ref="L72" r:id="rId63" display="https://twitter.com/buckaya_ev"/>
    <hyperlink ref="L71" r:id="rId64" display="https://twitter.com/ifinmon"/>
    <hyperlink ref="L68" r:id="rId65" display="https://twitter.com/minfin56"/>
    <hyperlink ref="L36" r:id="rId66" display="https://twitter.com/minfin51"/>
    <hyperlink ref="L35" r:id="rId67" display="https://twitter.com/finance_lenobl"/>
    <hyperlink ref="L30" r:id="rId68" display="https://twitter.com/MinfinKarelia"/>
    <hyperlink ref="O27" r:id="rId69" display="http://www.yarregion.ru/depts/depfin/default.aspx"/>
    <hyperlink ref="O51" r:id="rId70" display="http://minfin.e-dag.ru/"/>
    <hyperlink ref="M92" r:id="rId71" display="https://www.facebook.com/findeptomsk?fref=ts"/>
    <hyperlink ref="N20" r:id="rId72" display="https://vk.com/openbudget"/>
    <hyperlink ref="L11" r:id="rId73" display="https://twitter.com/beldepfin_ru"/>
    <hyperlink ref="O35" r:id="rId74" display="http://finance.lenobl.ru/"/>
    <hyperlink ref="O36" r:id="rId75" display="http://minfin.gov-murman.ru/ "/>
    <hyperlink ref="O37" r:id="rId76" display="http://www.novkfo.ru/"/>
    <hyperlink ref="O81" r:id="rId77" display="http://www.minfin-altai.ru/"/>
    <hyperlink ref="N33" r:id="rId78" display="https://vk.com/depfin35"/>
    <hyperlink ref="O98" r:id="rId79" display="http://www.fin.amurobl.ru/oblastnoy-byudzhet/byudzhet-dlya-grazhdan/"/>
    <hyperlink ref="N30" r:id="rId80" display="http://vk.com/minfinkarelia"/>
    <hyperlink ref="N72" r:id="rId81" display="https://vk.com/public49581205"/>
    <hyperlink ref="L45" r:id="rId82" display="https://twitter.com/minfinkk"/>
    <hyperlink ref="L20" r:id="rId83" display="https://twitter.com/Open_Budget_MR"/>
    <hyperlink ref="O17" r:id="rId84" display="http://nb44.ru/"/>
    <hyperlink ref="O18" r:id="rId85" display="http://adm.rkursk.ru/index.php?id=37"/>
    <hyperlink ref="M17" r:id="rId86" display="https://www.facebook.com/pages/%D0%9D%D0%B0%D1%80%D0%BE%D0%B4%D0%BD%D1%8B%D0%B9-%D0%B1%D1%8E%D0%B4%D0%B6%D0%B5%D1%82-%D0%9A%D0%BE%D1%81%D1%82%D1%80%D0%BE%D0%BC%D1%81%D0%BA%D0%BE%D0%B9-%D0%BE%D0%B1%D0%BB%D0%B0%D1%81%D1%82%D0%B8/482378551831994"/>
    <hyperlink ref="N18" r:id="rId87" display="https://vk.com/club103445314"/>
    <hyperlink ref="L40" r:id="rId88" display="https://twitter.com/EconomicsNAO"/>
    <hyperlink ref="N57" r:id="rId89" display="https://vk.com/openbudsk"/>
    <hyperlink ref="L62" r:id="rId90" display="https://twitter.com/RtMinfin"/>
    <hyperlink ref="O63" r:id="rId91" display="http://www.mfur.ru"/>
    <hyperlink ref="M68" r:id="rId92" display="https://www.facebook.com/orenminfin/"/>
    <hyperlink ref="N88" r:id="rId93" display="https://vk.com/id300048909"/>
    <hyperlink ref="N91" r:id="rId94" display="https://vk.com/club96260486"/>
    <hyperlink ref="O97" r:id="rId95" display="http://minfin.khabkrai.ru/civils/Menu/Page/1"/>
    <hyperlink ref="N40" r:id="rId96" display="https://vk.com/economicsnao"/>
    <hyperlink ref="M11" r:id="rId97" display="https://www.facebook.com/beldepfinru"/>
    <hyperlink ref="O13" r:id="rId98" display="http://dtf.avo.ru/"/>
    <hyperlink ref="O14" r:id="rId99" display="http://www.gfu.vrn.ru/"/>
    <hyperlink ref="O15" r:id="rId100" display="http://df.ivanovoobl.ru/"/>
    <hyperlink ref="N17" r:id="rId101" display="http://vk.com/public53994894"/>
    <hyperlink ref="O19" r:id="rId102" display="http://www.admlip.ru/economy/finances/"/>
    <hyperlink ref="O22" r:id="rId103" display="http://minfin.ryazangov.ru/"/>
    <hyperlink ref="O23" r:id="rId104" display="http://www.finsmol.ru/start"/>
    <hyperlink ref="O26" r:id="rId105" display="http://dfto.ru/"/>
    <hyperlink ref="L26" r:id="rId106" display="https://twitter.com/Minfin71?ref_src=twsrc^tfw"/>
    <hyperlink ref="L31" r:id="rId107" display="https://twitter.com/minfinrk"/>
    <hyperlink ref="O38" r:id="rId108" display="http://finance.pskov.ru/ob-upravlenii"/>
    <hyperlink ref="N47" r:id="rId109" display="https://vk.com/public122466826"/>
    <hyperlink ref="L47" r:id="rId110" display="https://twitter.com/Fin_34"/>
    <hyperlink ref="O45" r:id="rId111" display="http://minfinkubani.ru/"/>
    <hyperlink ref="N62" r:id="rId112" display="https://vk.com/id354519452"/>
    <hyperlink ref="O66" r:id="rId113" display="http://www.minfin.kirov.ru/"/>
    <hyperlink ref="N79" r:id="rId114" display="https://vk.com/yamalfin"/>
    <hyperlink ref="L78" r:id="rId115" display="https://twitter.com/Depfin_HMAO86"/>
    <hyperlink ref="O94" r:id="rId116" display="http://minfin.sakha.gov.ru/"/>
    <hyperlink ref="O21" r:id="rId117" display="http://orel-region.ru/index.php?head=20&amp;part=25&amp;in=15"/>
    <hyperlink ref="L39" r:id="rId118" display="https://twitter.com/fincomspb"/>
    <hyperlink ref="M40" r:id="rId119" display="https://www.facebook.com/economicsnao"/>
    <hyperlink ref="L48" r:id="rId120" display="https://twitter.com/minfinro"/>
    <hyperlink ref="L82" r:id="rId121" display="https://twitter.com/minfin_bur"/>
    <hyperlink ref="L91" r:id="rId122" display="https://twitter.com/minfinomsk55"/>
    <hyperlink ref="N100" r:id="rId123" display="https://vk.com/sakhminfin"/>
    <hyperlink ref="L102" r:id="rId124" display="https://twitter.com/account/suspended"/>
    <hyperlink ref="L42" r:id="rId125" display="https://twitter.com/minfin01_maykop"/>
    <hyperlink ref="N42" r:id="rId126" display="https://vk.com/id371118903"/>
    <hyperlink ref="M56" r:id="rId127" display="https://www.facebook.com/usmanrass?fref=ts"/>
    <hyperlink ref="L24" r:id="rId128" display="https://twitter.com/finance_tambobl"/>
    <hyperlink ref="M24" r:id="rId129" display="https://www.facebook.com/profile.php?id=100004698137065"/>
    <hyperlink ref="L52" r:id="rId130" display="https://twitter.com/minfin_ri"/>
    <hyperlink ref="O96" r:id="rId131" display="http://ebudget.primorsky.ru/Menu/Page/1"/>
    <hyperlink ref="O44" r:id="rId132" display="http://minfin.rk.gov.ru/rus/contact_information.htm"/>
    <hyperlink ref="L44" r:id="rId133" display="https://twitter.com/MinfinCrimea16"/>
    <hyperlink ref="M44" r:id="rId134" display="https://www.facebook.com/minfinancerk"/>
    <hyperlink ref="O49" r:id="rId135" display="https://sevastopol.gov.ru/index.php"/>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59" r:id="rId136"/>
  <headerFooter>
    <oddFooter>&amp;C&amp;"Times New Roman,обычный"&amp;8&amp;P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U123"/>
  <sheetViews>
    <sheetView zoomScalePageLayoutView="0" workbookViewId="0" topLeftCell="A1">
      <pane xSplit="1" ySplit="18" topLeftCell="B19" activePane="bottomRight" state="frozen"/>
      <selection pane="topLeft" activeCell="A15" sqref="A15"/>
      <selection pane="topRight" activeCell="A15" sqref="A15"/>
      <selection pane="bottomLeft" activeCell="A20" sqref="A20"/>
      <selection pane="bottomRight" activeCell="L21" sqref="L21"/>
    </sheetView>
  </sheetViews>
  <sheetFormatPr defaultColWidth="17.140625" defaultRowHeight="14.25" customHeight="1"/>
  <cols>
    <col min="1" max="1" width="33.7109375" style="10" customWidth="1"/>
    <col min="2" max="2" width="60.421875" style="10" customWidth="1"/>
    <col min="3" max="6" width="7.7109375" style="10" customWidth="1"/>
    <col min="7" max="7" width="13.57421875" style="10" customWidth="1"/>
    <col min="8" max="10" width="10.7109375" style="10" customWidth="1"/>
    <col min="11" max="11" width="15.7109375" style="10" customWidth="1"/>
    <col min="12" max="13" width="10.7109375" style="29" customWidth="1"/>
    <col min="14" max="14" width="10.7109375" style="10" customWidth="1"/>
    <col min="15" max="16" width="9.7109375" style="10" customWidth="1"/>
    <col min="17" max="17" width="10.28125" style="10" customWidth="1"/>
    <col min="18" max="18" width="9.7109375" style="10" customWidth="1"/>
    <col min="19" max="19" width="10.7109375" style="10" customWidth="1"/>
    <col min="20" max="20" width="15.7109375" style="10" customWidth="1"/>
    <col min="21" max="21" width="30.7109375" style="12" customWidth="1"/>
    <col min="22" max="253" width="9.140625" style="12" customWidth="1"/>
    <col min="254" max="16384" width="17.140625" style="12" customWidth="1"/>
  </cols>
  <sheetData>
    <row r="1" spans="1:21" s="1" customFormat="1" ht="27.75" customHeight="1">
      <c r="A1" s="257" t="s">
        <v>648</v>
      </c>
      <c r="B1" s="257"/>
      <c r="C1" s="257"/>
      <c r="D1" s="257"/>
      <c r="E1" s="257"/>
      <c r="F1" s="257"/>
      <c r="G1" s="257"/>
      <c r="H1" s="257"/>
      <c r="I1" s="257"/>
      <c r="J1" s="257"/>
      <c r="K1" s="257"/>
      <c r="L1" s="257"/>
      <c r="M1" s="257"/>
      <c r="N1" s="257"/>
      <c r="O1" s="257"/>
      <c r="P1" s="257"/>
      <c r="Q1" s="257"/>
      <c r="R1" s="257"/>
      <c r="S1" s="257"/>
      <c r="T1" s="257"/>
      <c r="U1" s="258"/>
    </row>
    <row r="2" spans="1:21" s="1" customFormat="1" ht="15" customHeight="1">
      <c r="A2" s="274" t="s">
        <v>1325</v>
      </c>
      <c r="B2" s="274"/>
      <c r="C2" s="274"/>
      <c r="D2" s="274"/>
      <c r="E2" s="274"/>
      <c r="F2" s="274"/>
      <c r="G2" s="274"/>
      <c r="H2" s="274"/>
      <c r="I2" s="274"/>
      <c r="J2" s="274"/>
      <c r="K2" s="274"/>
      <c r="L2" s="274"/>
      <c r="M2" s="274"/>
      <c r="N2" s="274"/>
      <c r="O2" s="274"/>
      <c r="P2" s="274"/>
      <c r="Q2" s="274"/>
      <c r="R2" s="274"/>
      <c r="S2" s="274"/>
      <c r="T2" s="274"/>
      <c r="U2" s="275"/>
    </row>
    <row r="3" spans="1:21" s="1" customFormat="1" ht="15" customHeight="1" hidden="1">
      <c r="A3" s="288" t="s">
        <v>338</v>
      </c>
      <c r="B3" s="289"/>
      <c r="C3" s="289"/>
      <c r="D3" s="289"/>
      <c r="E3" s="289"/>
      <c r="F3" s="289"/>
      <c r="G3" s="289"/>
      <c r="H3" s="289"/>
      <c r="I3" s="289"/>
      <c r="J3" s="289"/>
      <c r="K3" s="289"/>
      <c r="L3" s="289"/>
      <c r="M3" s="289"/>
      <c r="N3" s="289"/>
      <c r="O3" s="289"/>
      <c r="P3" s="289"/>
      <c r="Q3" s="289"/>
      <c r="R3" s="289"/>
      <c r="S3" s="289"/>
      <c r="T3" s="289"/>
      <c r="U3" s="289"/>
    </row>
    <row r="4" spans="1:21" s="1" customFormat="1" ht="15" customHeight="1" hidden="1">
      <c r="A4" s="299" t="s">
        <v>319</v>
      </c>
      <c r="B4" s="300"/>
      <c r="C4" s="300"/>
      <c r="D4" s="300"/>
      <c r="E4" s="300"/>
      <c r="F4" s="300"/>
      <c r="G4" s="300"/>
      <c r="H4" s="300"/>
      <c r="I4" s="300"/>
      <c r="J4" s="300"/>
      <c r="K4" s="300"/>
      <c r="L4" s="300"/>
      <c r="M4" s="300"/>
      <c r="N4" s="300"/>
      <c r="O4" s="300"/>
      <c r="P4" s="300"/>
      <c r="Q4" s="300"/>
      <c r="R4" s="300"/>
      <c r="S4" s="300"/>
      <c r="T4" s="300"/>
      <c r="U4" s="300"/>
    </row>
    <row r="5" spans="1:21" s="1" customFormat="1" ht="42.75" customHeight="1" hidden="1">
      <c r="A5" s="286" t="s">
        <v>320</v>
      </c>
      <c r="B5" s="295"/>
      <c r="C5" s="295"/>
      <c r="D5" s="295"/>
      <c r="E5" s="295"/>
      <c r="F5" s="295"/>
      <c r="G5" s="295"/>
      <c r="H5" s="295"/>
      <c r="I5" s="295"/>
      <c r="J5" s="295"/>
      <c r="K5" s="295"/>
      <c r="L5" s="295"/>
      <c r="M5" s="295"/>
      <c r="N5" s="295"/>
      <c r="O5" s="295"/>
      <c r="P5" s="295"/>
      <c r="Q5" s="295"/>
      <c r="R5" s="295"/>
      <c r="S5" s="295"/>
      <c r="T5" s="295"/>
      <c r="U5" s="295"/>
    </row>
    <row r="6" spans="1:21" s="1" customFormat="1" ht="15" customHeight="1" hidden="1">
      <c r="A6" s="286" t="s">
        <v>321</v>
      </c>
      <c r="B6" s="295"/>
      <c r="C6" s="295"/>
      <c r="D6" s="295"/>
      <c r="E6" s="295"/>
      <c r="F6" s="295"/>
      <c r="G6" s="295"/>
      <c r="H6" s="295"/>
      <c r="I6" s="295"/>
      <c r="J6" s="295"/>
      <c r="K6" s="295"/>
      <c r="L6" s="295"/>
      <c r="M6" s="295"/>
      <c r="N6" s="295"/>
      <c r="O6" s="295"/>
      <c r="P6" s="295"/>
      <c r="Q6" s="295"/>
      <c r="R6" s="295"/>
      <c r="S6" s="295"/>
      <c r="T6" s="295"/>
      <c r="U6" s="295"/>
    </row>
    <row r="7" spans="1:21" s="1" customFormat="1" ht="37.5" customHeight="1" hidden="1">
      <c r="A7" s="286" t="s">
        <v>322</v>
      </c>
      <c r="B7" s="295"/>
      <c r="C7" s="295"/>
      <c r="D7" s="295"/>
      <c r="E7" s="295"/>
      <c r="F7" s="295"/>
      <c r="G7" s="295"/>
      <c r="H7" s="295"/>
      <c r="I7" s="295"/>
      <c r="J7" s="295"/>
      <c r="K7" s="295"/>
      <c r="L7" s="295"/>
      <c r="M7" s="295"/>
      <c r="N7" s="295"/>
      <c r="O7" s="295"/>
      <c r="P7" s="295"/>
      <c r="Q7" s="295"/>
      <c r="R7" s="295"/>
      <c r="S7" s="295"/>
      <c r="T7" s="295"/>
      <c r="U7" s="295"/>
    </row>
    <row r="8" spans="1:21" s="1" customFormat="1" ht="36.75" customHeight="1" hidden="1">
      <c r="A8" s="286" t="s">
        <v>323</v>
      </c>
      <c r="B8" s="295"/>
      <c r="C8" s="295"/>
      <c r="D8" s="295"/>
      <c r="E8" s="295"/>
      <c r="F8" s="295"/>
      <c r="G8" s="295"/>
      <c r="H8" s="295"/>
      <c r="I8" s="295"/>
      <c r="J8" s="295"/>
      <c r="K8" s="295"/>
      <c r="L8" s="295"/>
      <c r="M8" s="295"/>
      <c r="N8" s="295"/>
      <c r="O8" s="295"/>
      <c r="P8" s="295"/>
      <c r="Q8" s="295"/>
      <c r="R8" s="295"/>
      <c r="S8" s="295"/>
      <c r="T8" s="295"/>
      <c r="U8" s="295"/>
    </row>
    <row r="9" spans="1:21" s="1" customFormat="1" ht="15" customHeight="1" hidden="1">
      <c r="A9" s="286" t="s">
        <v>324</v>
      </c>
      <c r="B9" s="295"/>
      <c r="C9" s="295"/>
      <c r="D9" s="295"/>
      <c r="E9" s="295"/>
      <c r="F9" s="295"/>
      <c r="G9" s="295"/>
      <c r="H9" s="295"/>
      <c r="I9" s="295"/>
      <c r="J9" s="295"/>
      <c r="K9" s="295"/>
      <c r="L9" s="295"/>
      <c r="M9" s="295"/>
      <c r="N9" s="295"/>
      <c r="O9" s="295"/>
      <c r="P9" s="295"/>
      <c r="Q9" s="295"/>
      <c r="R9" s="295"/>
      <c r="S9" s="295"/>
      <c r="T9" s="295"/>
      <c r="U9" s="295"/>
    </row>
    <row r="10" spans="1:21" s="1" customFormat="1" ht="15" customHeight="1" hidden="1">
      <c r="A10" s="286" t="s">
        <v>325</v>
      </c>
      <c r="B10" s="295"/>
      <c r="C10" s="295"/>
      <c r="D10" s="295"/>
      <c r="E10" s="295"/>
      <c r="F10" s="295"/>
      <c r="G10" s="295"/>
      <c r="H10" s="295"/>
      <c r="I10" s="295"/>
      <c r="J10" s="295"/>
      <c r="K10" s="295"/>
      <c r="L10" s="295"/>
      <c r="M10" s="295"/>
      <c r="N10" s="295"/>
      <c r="O10" s="295"/>
      <c r="P10" s="295"/>
      <c r="Q10" s="295"/>
      <c r="R10" s="295"/>
      <c r="S10" s="295"/>
      <c r="T10" s="295"/>
      <c r="U10" s="295"/>
    </row>
    <row r="11" spans="1:21" s="1" customFormat="1" ht="15" customHeight="1" hidden="1">
      <c r="A11" s="286" t="s">
        <v>742</v>
      </c>
      <c r="B11" s="295"/>
      <c r="C11" s="295"/>
      <c r="D11" s="295"/>
      <c r="E11" s="295"/>
      <c r="F11" s="295"/>
      <c r="G11" s="295"/>
      <c r="H11" s="295"/>
      <c r="I11" s="295"/>
      <c r="J11" s="295"/>
      <c r="K11" s="295"/>
      <c r="L11" s="295"/>
      <c r="M11" s="295"/>
      <c r="N11" s="295"/>
      <c r="O11" s="295"/>
      <c r="P11" s="295"/>
      <c r="Q11" s="295"/>
      <c r="R11" s="295"/>
      <c r="S11" s="295"/>
      <c r="T11" s="295"/>
      <c r="U11" s="295"/>
    </row>
    <row r="12" spans="1:21" s="1" customFormat="1" ht="15" customHeight="1" hidden="1">
      <c r="A12" s="299" t="s">
        <v>743</v>
      </c>
      <c r="B12" s="300"/>
      <c r="C12" s="300"/>
      <c r="D12" s="300"/>
      <c r="E12" s="300"/>
      <c r="F12" s="300"/>
      <c r="G12" s="300"/>
      <c r="H12" s="300"/>
      <c r="I12" s="300"/>
      <c r="J12" s="300"/>
      <c r="K12" s="300"/>
      <c r="L12" s="300"/>
      <c r="M12" s="300"/>
      <c r="N12" s="300"/>
      <c r="O12" s="300"/>
      <c r="P12" s="300"/>
      <c r="Q12" s="300"/>
      <c r="R12" s="300"/>
      <c r="S12" s="300"/>
      <c r="T12" s="300"/>
      <c r="U12" s="300"/>
    </row>
    <row r="13" spans="1:21" s="1" customFormat="1" ht="29.25" customHeight="1" hidden="1">
      <c r="A13" s="286" t="s">
        <v>744</v>
      </c>
      <c r="B13" s="295"/>
      <c r="C13" s="295"/>
      <c r="D13" s="295"/>
      <c r="E13" s="295"/>
      <c r="F13" s="295"/>
      <c r="G13" s="295"/>
      <c r="H13" s="295"/>
      <c r="I13" s="295"/>
      <c r="J13" s="295"/>
      <c r="K13" s="295"/>
      <c r="L13" s="295"/>
      <c r="M13" s="295"/>
      <c r="N13" s="295"/>
      <c r="O13" s="295"/>
      <c r="P13" s="295"/>
      <c r="Q13" s="295"/>
      <c r="R13" s="295"/>
      <c r="S13" s="295"/>
      <c r="T13" s="295"/>
      <c r="U13" s="295"/>
    </row>
    <row r="14" spans="1:21" ht="48.75" customHeight="1">
      <c r="A14" s="284" t="s">
        <v>94</v>
      </c>
      <c r="B14" s="225" t="s">
        <v>751</v>
      </c>
      <c r="C14" s="281" t="s">
        <v>649</v>
      </c>
      <c r="D14" s="282"/>
      <c r="E14" s="297"/>
      <c r="F14" s="283"/>
      <c r="G14" s="280" t="s">
        <v>985</v>
      </c>
      <c r="H14" s="306" t="s">
        <v>372</v>
      </c>
      <c r="I14" s="307"/>
      <c r="J14" s="308"/>
      <c r="K14" s="280" t="s">
        <v>376</v>
      </c>
      <c r="L14" s="280" t="s">
        <v>745</v>
      </c>
      <c r="M14" s="280" t="s">
        <v>986</v>
      </c>
      <c r="N14" s="280" t="s">
        <v>987</v>
      </c>
      <c r="O14" s="301" t="s">
        <v>377</v>
      </c>
      <c r="P14" s="302"/>
      <c r="Q14" s="302"/>
      <c r="R14" s="302"/>
      <c r="S14" s="303"/>
      <c r="T14" s="280" t="s">
        <v>988</v>
      </c>
      <c r="U14" s="284" t="s">
        <v>91</v>
      </c>
    </row>
    <row r="15" spans="1:21" ht="15.75" customHeight="1">
      <c r="A15" s="271"/>
      <c r="B15" s="42" t="s">
        <v>382</v>
      </c>
      <c r="C15" s="284" t="s">
        <v>96</v>
      </c>
      <c r="D15" s="284" t="s">
        <v>720</v>
      </c>
      <c r="E15" s="284" t="s">
        <v>984</v>
      </c>
      <c r="F15" s="293" t="s">
        <v>95</v>
      </c>
      <c r="G15" s="296"/>
      <c r="H15" s="304" t="s">
        <v>373</v>
      </c>
      <c r="I15" s="279" t="s">
        <v>374</v>
      </c>
      <c r="J15" s="280" t="s">
        <v>375</v>
      </c>
      <c r="K15" s="296"/>
      <c r="L15" s="296"/>
      <c r="M15" s="296"/>
      <c r="N15" s="296"/>
      <c r="O15" s="284" t="s">
        <v>565</v>
      </c>
      <c r="P15" s="284" t="s">
        <v>245</v>
      </c>
      <c r="Q15" s="284" t="s">
        <v>378</v>
      </c>
      <c r="R15" s="284" t="s">
        <v>379</v>
      </c>
      <c r="S15" s="284" t="s">
        <v>380</v>
      </c>
      <c r="T15" s="296"/>
      <c r="U15" s="309"/>
    </row>
    <row r="16" spans="1:21" ht="15.75" customHeight="1">
      <c r="A16" s="271"/>
      <c r="B16" s="42" t="s">
        <v>586</v>
      </c>
      <c r="C16" s="285"/>
      <c r="D16" s="285"/>
      <c r="E16" s="285"/>
      <c r="F16" s="294"/>
      <c r="G16" s="296"/>
      <c r="H16" s="305"/>
      <c r="I16" s="298"/>
      <c r="J16" s="296"/>
      <c r="K16" s="296"/>
      <c r="L16" s="296"/>
      <c r="M16" s="296"/>
      <c r="N16" s="296"/>
      <c r="O16" s="285"/>
      <c r="P16" s="285"/>
      <c r="Q16" s="285"/>
      <c r="R16" s="285"/>
      <c r="S16" s="285"/>
      <c r="T16" s="296"/>
      <c r="U16" s="309"/>
    </row>
    <row r="17" spans="1:21" ht="15.75" customHeight="1">
      <c r="A17" s="271"/>
      <c r="B17" s="42" t="s">
        <v>571</v>
      </c>
      <c r="C17" s="285"/>
      <c r="D17" s="285"/>
      <c r="E17" s="285"/>
      <c r="F17" s="294"/>
      <c r="G17" s="296"/>
      <c r="H17" s="305"/>
      <c r="I17" s="298"/>
      <c r="J17" s="296"/>
      <c r="K17" s="296"/>
      <c r="L17" s="296"/>
      <c r="M17" s="296"/>
      <c r="N17" s="296"/>
      <c r="O17" s="285"/>
      <c r="P17" s="285"/>
      <c r="Q17" s="285"/>
      <c r="R17" s="285"/>
      <c r="S17" s="285"/>
      <c r="T17" s="296"/>
      <c r="U17" s="309"/>
    </row>
    <row r="18" spans="1:21" ht="27.75" customHeight="1">
      <c r="A18" s="271"/>
      <c r="B18" s="42" t="s">
        <v>1163</v>
      </c>
      <c r="C18" s="285"/>
      <c r="D18" s="285"/>
      <c r="E18" s="285"/>
      <c r="F18" s="294"/>
      <c r="G18" s="296"/>
      <c r="H18" s="305"/>
      <c r="I18" s="298"/>
      <c r="J18" s="296"/>
      <c r="K18" s="296"/>
      <c r="L18" s="296"/>
      <c r="M18" s="296"/>
      <c r="N18" s="296"/>
      <c r="O18" s="285"/>
      <c r="P18" s="285"/>
      <c r="Q18" s="285"/>
      <c r="R18" s="285"/>
      <c r="S18" s="285"/>
      <c r="T18" s="296"/>
      <c r="U18" s="309"/>
    </row>
    <row r="19" spans="1:21" s="8" customFormat="1" ht="15" customHeight="1">
      <c r="A19" s="45" t="s">
        <v>0</v>
      </c>
      <c r="B19" s="45"/>
      <c r="C19" s="45"/>
      <c r="D19" s="45"/>
      <c r="E19" s="45"/>
      <c r="F19" s="45"/>
      <c r="G19" s="45"/>
      <c r="H19" s="45"/>
      <c r="I19" s="45"/>
      <c r="J19" s="45"/>
      <c r="K19" s="45"/>
      <c r="L19" s="45"/>
      <c r="M19" s="45"/>
      <c r="N19" s="45"/>
      <c r="O19" s="45"/>
      <c r="P19" s="45"/>
      <c r="Q19" s="45"/>
      <c r="R19" s="45"/>
      <c r="S19" s="45"/>
      <c r="T19" s="45"/>
      <c r="U19" s="134"/>
    </row>
    <row r="20" spans="1:21" s="27" customFormat="1" ht="15" customHeight="1">
      <c r="A20" s="160" t="s">
        <v>1</v>
      </c>
      <c r="B20" s="124" t="s">
        <v>1163</v>
      </c>
      <c r="C20" s="226">
        <f aca="true" t="shared" si="0" ref="C20:C37">IF(B20=$B$15,2,0)</f>
        <v>0</v>
      </c>
      <c r="D20" s="226"/>
      <c r="E20" s="226"/>
      <c r="F20" s="119">
        <f>C20*(1-D20)*(1-E20)</f>
        <v>0</v>
      </c>
      <c r="G20" s="226" t="s">
        <v>755</v>
      </c>
      <c r="H20" s="226" t="s">
        <v>755</v>
      </c>
      <c r="I20" s="226" t="s">
        <v>755</v>
      </c>
      <c r="J20" s="226" t="s">
        <v>1241</v>
      </c>
      <c r="K20" s="226" t="s">
        <v>755</v>
      </c>
      <c r="L20" s="226">
        <v>1</v>
      </c>
      <c r="M20" s="226" t="s">
        <v>908</v>
      </c>
      <c r="N20" s="226" t="s">
        <v>755</v>
      </c>
      <c r="O20" s="226" t="s">
        <v>755</v>
      </c>
      <c r="P20" s="226" t="s">
        <v>755</v>
      </c>
      <c r="Q20" s="226" t="s">
        <v>755</v>
      </c>
      <c r="R20" s="226" t="s">
        <v>755</v>
      </c>
      <c r="S20" s="226" t="s">
        <v>755</v>
      </c>
      <c r="T20" s="124" t="s">
        <v>1225</v>
      </c>
      <c r="U20" s="197" t="s">
        <v>124</v>
      </c>
    </row>
    <row r="21" spans="1:21" ht="15" customHeight="1">
      <c r="A21" s="160" t="s">
        <v>2</v>
      </c>
      <c r="B21" s="156" t="s">
        <v>571</v>
      </c>
      <c r="C21" s="226">
        <f t="shared" si="0"/>
        <v>0</v>
      </c>
      <c r="D21" s="226"/>
      <c r="E21" s="226"/>
      <c r="F21" s="119">
        <f aca="true" t="shared" si="1" ref="F21:F86">C21*(1-D21)*(1-E21)</f>
        <v>0</v>
      </c>
      <c r="G21" s="148" t="str">
        <f>IF(AND(H21="Да",I21="Да",J21="Да"),"Да","Нет")</f>
        <v>Нет</v>
      </c>
      <c r="H21" s="148" t="s">
        <v>768</v>
      </c>
      <c r="I21" s="148" t="s">
        <v>755</v>
      </c>
      <c r="J21" s="148" t="s">
        <v>768</v>
      </c>
      <c r="K21" s="226" t="s">
        <v>951</v>
      </c>
      <c r="L21" s="148" t="s">
        <v>951</v>
      </c>
      <c r="M21" s="148"/>
      <c r="N21" s="148"/>
      <c r="O21" s="148"/>
      <c r="P21" s="148"/>
      <c r="Q21" s="148"/>
      <c r="R21" s="148"/>
      <c r="S21" s="148"/>
      <c r="T21" s="147"/>
      <c r="U21" s="188" t="s">
        <v>564</v>
      </c>
    </row>
    <row r="22" spans="1:21" s="8" customFormat="1" ht="15" customHeight="1">
      <c r="A22" s="160" t="s">
        <v>3</v>
      </c>
      <c r="B22" s="124" t="s">
        <v>382</v>
      </c>
      <c r="C22" s="226">
        <f t="shared" si="0"/>
        <v>2</v>
      </c>
      <c r="D22" s="226"/>
      <c r="E22" s="226"/>
      <c r="F22" s="119">
        <f t="shared" si="1"/>
        <v>2</v>
      </c>
      <c r="G22" s="226" t="str">
        <f>IF(AND(H22="Да",I22="Да",J22="Да"),"Да","Нет")</f>
        <v>Да</v>
      </c>
      <c r="H22" s="226" t="s">
        <v>755</v>
      </c>
      <c r="I22" s="226" t="s">
        <v>755</v>
      </c>
      <c r="J22" s="226" t="s">
        <v>755</v>
      </c>
      <c r="K22" s="226" t="s">
        <v>755</v>
      </c>
      <c r="L22" s="226">
        <v>1</v>
      </c>
      <c r="M22" s="226" t="s">
        <v>908</v>
      </c>
      <c r="N22" s="226" t="s">
        <v>755</v>
      </c>
      <c r="O22" s="226" t="s">
        <v>755</v>
      </c>
      <c r="P22" s="226" t="s">
        <v>789</v>
      </c>
      <c r="Q22" s="226" t="s">
        <v>789</v>
      </c>
      <c r="R22" s="226" t="s">
        <v>789</v>
      </c>
      <c r="S22" s="226" t="s">
        <v>755</v>
      </c>
      <c r="T22" s="124"/>
      <c r="U22" s="195" t="s">
        <v>125</v>
      </c>
    </row>
    <row r="23" spans="1:21" s="6" customFormat="1" ht="15" customHeight="1">
      <c r="A23" s="160" t="s">
        <v>4</v>
      </c>
      <c r="B23" s="147" t="s">
        <v>1163</v>
      </c>
      <c r="C23" s="226">
        <f t="shared" si="0"/>
        <v>0</v>
      </c>
      <c r="D23" s="226"/>
      <c r="E23" s="226"/>
      <c r="F23" s="119">
        <f t="shared" si="1"/>
        <v>0</v>
      </c>
      <c r="G23" s="148" t="s">
        <v>768</v>
      </c>
      <c r="H23" s="148" t="s">
        <v>755</v>
      </c>
      <c r="I23" s="148" t="s">
        <v>755</v>
      </c>
      <c r="J23" s="148" t="s">
        <v>755</v>
      </c>
      <c r="K23" s="148" t="s">
        <v>768</v>
      </c>
      <c r="L23" s="148">
        <v>1</v>
      </c>
      <c r="M23" s="147" t="s">
        <v>1164</v>
      </c>
      <c r="N23" s="148" t="s">
        <v>755</v>
      </c>
      <c r="O23" s="148" t="s">
        <v>755</v>
      </c>
      <c r="P23" s="148" t="s">
        <v>755</v>
      </c>
      <c r="Q23" s="148" t="s">
        <v>755</v>
      </c>
      <c r="R23" s="148" t="s">
        <v>755</v>
      </c>
      <c r="S23" s="148" t="s">
        <v>755</v>
      </c>
      <c r="T23" s="147" t="s">
        <v>1165</v>
      </c>
      <c r="U23" s="188" t="s">
        <v>126</v>
      </c>
    </row>
    <row r="24" spans="1:21" s="7" customFormat="1" ht="15" customHeight="1">
      <c r="A24" s="160" t="s">
        <v>5</v>
      </c>
      <c r="B24" s="147" t="s">
        <v>382</v>
      </c>
      <c r="C24" s="226">
        <f t="shared" si="0"/>
        <v>2</v>
      </c>
      <c r="D24" s="226"/>
      <c r="E24" s="226"/>
      <c r="F24" s="119">
        <f t="shared" si="1"/>
        <v>2</v>
      </c>
      <c r="G24" s="148" t="s">
        <v>755</v>
      </c>
      <c r="H24" s="148" t="s">
        <v>1307</v>
      </c>
      <c r="I24" s="148" t="s">
        <v>755</v>
      </c>
      <c r="J24" s="147" t="s">
        <v>1167</v>
      </c>
      <c r="K24" s="148" t="s">
        <v>1307</v>
      </c>
      <c r="L24" s="148">
        <v>1</v>
      </c>
      <c r="M24" s="148" t="s">
        <v>908</v>
      </c>
      <c r="N24" s="148" t="s">
        <v>755</v>
      </c>
      <c r="O24" s="148" t="s">
        <v>909</v>
      </c>
      <c r="P24" s="148" t="s">
        <v>789</v>
      </c>
      <c r="Q24" s="148" t="s">
        <v>789</v>
      </c>
      <c r="R24" s="148" t="s">
        <v>789</v>
      </c>
      <c r="S24" s="148" t="s">
        <v>755</v>
      </c>
      <c r="T24" s="147" t="s">
        <v>1310</v>
      </c>
      <c r="U24" s="188" t="s">
        <v>1166</v>
      </c>
    </row>
    <row r="25" spans="1:21" ht="15" customHeight="1">
      <c r="A25" s="160" t="s">
        <v>6</v>
      </c>
      <c r="B25" s="156" t="s">
        <v>571</v>
      </c>
      <c r="C25" s="226">
        <f t="shared" si="0"/>
        <v>0</v>
      </c>
      <c r="D25" s="226"/>
      <c r="E25" s="226"/>
      <c r="F25" s="119">
        <f t="shared" si="1"/>
        <v>0</v>
      </c>
      <c r="G25" s="148" t="str">
        <f aca="true" t="shared" si="2" ref="G25:G37">IF(AND(H25="Да",I25="Да",J25="Да"),"Да","Нет")</f>
        <v>Нет</v>
      </c>
      <c r="H25" s="147" t="s">
        <v>1168</v>
      </c>
      <c r="I25" s="148" t="s">
        <v>755</v>
      </c>
      <c r="J25" s="148" t="s">
        <v>755</v>
      </c>
      <c r="K25" s="148" t="s">
        <v>755</v>
      </c>
      <c r="L25" s="148" t="s">
        <v>951</v>
      </c>
      <c r="M25" s="148"/>
      <c r="N25" s="148"/>
      <c r="O25" s="148"/>
      <c r="P25" s="148"/>
      <c r="Q25" s="148"/>
      <c r="R25" s="148"/>
      <c r="S25" s="148"/>
      <c r="T25" s="147"/>
      <c r="U25" s="188" t="s">
        <v>127</v>
      </c>
    </row>
    <row r="26" spans="1:21" s="6" customFormat="1" ht="15" customHeight="1">
      <c r="A26" s="160" t="s">
        <v>7</v>
      </c>
      <c r="B26" s="124" t="s">
        <v>1163</v>
      </c>
      <c r="C26" s="226">
        <f t="shared" si="0"/>
        <v>0</v>
      </c>
      <c r="D26" s="226"/>
      <c r="E26" s="226"/>
      <c r="F26" s="119">
        <f t="shared" si="1"/>
        <v>0</v>
      </c>
      <c r="G26" s="226" t="str">
        <f t="shared" si="2"/>
        <v>Нет</v>
      </c>
      <c r="H26" s="226" t="s">
        <v>755</v>
      </c>
      <c r="I26" s="226" t="s">
        <v>768</v>
      </c>
      <c r="J26" s="226" t="s">
        <v>768</v>
      </c>
      <c r="K26" s="226" t="s">
        <v>755</v>
      </c>
      <c r="L26" s="226">
        <v>1</v>
      </c>
      <c r="M26" s="226" t="s">
        <v>908</v>
      </c>
      <c r="N26" s="226" t="s">
        <v>755</v>
      </c>
      <c r="O26" s="226" t="s">
        <v>755</v>
      </c>
      <c r="P26" s="226" t="s">
        <v>755</v>
      </c>
      <c r="Q26" s="226" t="s">
        <v>755</v>
      </c>
      <c r="R26" s="226" t="s">
        <v>755</v>
      </c>
      <c r="S26" s="226" t="s">
        <v>755</v>
      </c>
      <c r="T26" s="124"/>
      <c r="U26" s="219" t="s">
        <v>471</v>
      </c>
    </row>
    <row r="27" spans="1:21" s="7" customFormat="1" ht="15" customHeight="1">
      <c r="A27" s="160" t="s">
        <v>8</v>
      </c>
      <c r="B27" s="147" t="s">
        <v>382</v>
      </c>
      <c r="C27" s="226">
        <f t="shared" si="0"/>
        <v>2</v>
      </c>
      <c r="D27" s="226">
        <v>0.5</v>
      </c>
      <c r="E27" s="226"/>
      <c r="F27" s="119">
        <f t="shared" si="1"/>
        <v>1</v>
      </c>
      <c r="G27" s="148" t="str">
        <f t="shared" si="2"/>
        <v>Да</v>
      </c>
      <c r="H27" s="148" t="s">
        <v>755</v>
      </c>
      <c r="I27" s="148" t="s">
        <v>755</v>
      </c>
      <c r="J27" s="148" t="s">
        <v>755</v>
      </c>
      <c r="K27" s="148" t="s">
        <v>755</v>
      </c>
      <c r="L27" s="148">
        <v>3</v>
      </c>
      <c r="M27" s="148" t="s">
        <v>908</v>
      </c>
      <c r="N27" s="148" t="s">
        <v>755</v>
      </c>
      <c r="O27" s="148" t="s">
        <v>755</v>
      </c>
      <c r="P27" s="148" t="s">
        <v>789</v>
      </c>
      <c r="Q27" s="148" t="s">
        <v>755</v>
      </c>
      <c r="R27" s="148" t="s">
        <v>789</v>
      </c>
      <c r="S27" s="148" t="s">
        <v>755</v>
      </c>
      <c r="T27" s="147" t="s">
        <v>1170</v>
      </c>
      <c r="U27" s="188" t="s">
        <v>129</v>
      </c>
    </row>
    <row r="28" spans="1:21" s="7" customFormat="1" ht="15" customHeight="1">
      <c r="A28" s="160" t="s">
        <v>9</v>
      </c>
      <c r="B28" s="156" t="s">
        <v>571</v>
      </c>
      <c r="C28" s="226">
        <f t="shared" si="0"/>
        <v>0</v>
      </c>
      <c r="D28" s="226"/>
      <c r="E28" s="226"/>
      <c r="F28" s="119">
        <f t="shared" si="1"/>
        <v>0</v>
      </c>
      <c r="G28" s="148" t="str">
        <f t="shared" si="2"/>
        <v>Нет</v>
      </c>
      <c r="H28" s="148" t="s">
        <v>768</v>
      </c>
      <c r="I28" s="148" t="s">
        <v>768</v>
      </c>
      <c r="J28" s="148" t="s">
        <v>768</v>
      </c>
      <c r="K28" s="226" t="s">
        <v>951</v>
      </c>
      <c r="L28" s="148"/>
      <c r="M28" s="148"/>
      <c r="N28" s="148"/>
      <c r="O28" s="148"/>
      <c r="P28" s="148"/>
      <c r="Q28" s="148"/>
      <c r="R28" s="148"/>
      <c r="S28" s="148"/>
      <c r="T28" s="147"/>
      <c r="U28" s="219" t="s">
        <v>1171</v>
      </c>
    </row>
    <row r="29" spans="1:21" ht="15" customHeight="1">
      <c r="A29" s="160" t="s">
        <v>10</v>
      </c>
      <c r="B29" s="124" t="s">
        <v>382</v>
      </c>
      <c r="C29" s="226">
        <f t="shared" si="0"/>
        <v>2</v>
      </c>
      <c r="D29" s="226"/>
      <c r="E29" s="226"/>
      <c r="F29" s="119">
        <f t="shared" si="1"/>
        <v>2</v>
      </c>
      <c r="G29" s="226" t="str">
        <f t="shared" si="2"/>
        <v>Да</v>
      </c>
      <c r="H29" s="226" t="s">
        <v>755</v>
      </c>
      <c r="I29" s="226" t="s">
        <v>755</v>
      </c>
      <c r="J29" s="226" t="s">
        <v>755</v>
      </c>
      <c r="K29" s="226" t="s">
        <v>755</v>
      </c>
      <c r="L29" s="226">
        <v>1</v>
      </c>
      <c r="M29" s="226" t="s">
        <v>908</v>
      </c>
      <c r="N29" s="164" t="s">
        <v>755</v>
      </c>
      <c r="O29" s="226" t="s">
        <v>755</v>
      </c>
      <c r="P29" s="226" t="s">
        <v>755</v>
      </c>
      <c r="Q29" s="226" t="s">
        <v>755</v>
      </c>
      <c r="R29" s="226" t="s">
        <v>755</v>
      </c>
      <c r="S29" s="226" t="s">
        <v>755</v>
      </c>
      <c r="T29" s="124"/>
      <c r="U29" s="188" t="s">
        <v>1176</v>
      </c>
    </row>
    <row r="30" spans="1:21" s="6" customFormat="1" ht="15" customHeight="1">
      <c r="A30" s="160" t="s">
        <v>11</v>
      </c>
      <c r="B30" s="147" t="s">
        <v>1163</v>
      </c>
      <c r="C30" s="226">
        <f t="shared" si="0"/>
        <v>0</v>
      </c>
      <c r="D30" s="226"/>
      <c r="E30" s="226"/>
      <c r="F30" s="119">
        <f t="shared" si="1"/>
        <v>0</v>
      </c>
      <c r="G30" s="148" t="str">
        <f t="shared" si="2"/>
        <v>Нет</v>
      </c>
      <c r="H30" s="148" t="s">
        <v>1177</v>
      </c>
      <c r="I30" s="148" t="s">
        <v>755</v>
      </c>
      <c r="J30" s="147" t="s">
        <v>1178</v>
      </c>
      <c r="K30" s="226" t="s">
        <v>951</v>
      </c>
      <c r="L30" s="148">
        <v>1</v>
      </c>
      <c r="M30" s="226" t="s">
        <v>908</v>
      </c>
      <c r="N30" s="226" t="s">
        <v>755</v>
      </c>
      <c r="O30" s="226" t="s">
        <v>755</v>
      </c>
      <c r="P30" s="226" t="s">
        <v>755</v>
      </c>
      <c r="Q30" s="226" t="s">
        <v>755</v>
      </c>
      <c r="R30" s="226" t="s">
        <v>755</v>
      </c>
      <c r="S30" s="226" t="s">
        <v>755</v>
      </c>
      <c r="T30" s="147" t="s">
        <v>1180</v>
      </c>
      <c r="U30" s="188" t="s">
        <v>1179</v>
      </c>
    </row>
    <row r="31" spans="1:21" s="6" customFormat="1" ht="15" customHeight="1">
      <c r="A31" s="160" t="s">
        <v>12</v>
      </c>
      <c r="B31" s="147" t="s">
        <v>382</v>
      </c>
      <c r="C31" s="226">
        <f t="shared" si="0"/>
        <v>2</v>
      </c>
      <c r="D31" s="226"/>
      <c r="E31" s="226"/>
      <c r="F31" s="119">
        <f t="shared" si="1"/>
        <v>2</v>
      </c>
      <c r="G31" s="148" t="str">
        <f t="shared" si="2"/>
        <v>Да</v>
      </c>
      <c r="H31" s="148" t="s">
        <v>755</v>
      </c>
      <c r="I31" s="148" t="s">
        <v>755</v>
      </c>
      <c r="J31" s="148" t="s">
        <v>755</v>
      </c>
      <c r="K31" s="148" t="s">
        <v>755</v>
      </c>
      <c r="L31" s="148">
        <v>1</v>
      </c>
      <c r="M31" s="148" t="s">
        <v>908</v>
      </c>
      <c r="N31" s="148" t="s">
        <v>755</v>
      </c>
      <c r="O31" s="148" t="s">
        <v>755</v>
      </c>
      <c r="P31" s="148" t="s">
        <v>755</v>
      </c>
      <c r="Q31" s="148" t="s">
        <v>755</v>
      </c>
      <c r="R31" s="148" t="s">
        <v>755</v>
      </c>
      <c r="S31" s="148" t="s">
        <v>948</v>
      </c>
      <c r="T31" s="147"/>
      <c r="U31" s="188" t="s">
        <v>131</v>
      </c>
    </row>
    <row r="32" spans="1:21" s="6" customFormat="1" ht="15" customHeight="1">
      <c r="A32" s="160" t="s">
        <v>13</v>
      </c>
      <c r="B32" s="147" t="s">
        <v>382</v>
      </c>
      <c r="C32" s="226">
        <f t="shared" si="0"/>
        <v>2</v>
      </c>
      <c r="D32" s="226"/>
      <c r="E32" s="226"/>
      <c r="F32" s="119">
        <f t="shared" si="1"/>
        <v>2</v>
      </c>
      <c r="G32" s="148" t="str">
        <f t="shared" si="2"/>
        <v>Да</v>
      </c>
      <c r="H32" s="148" t="s">
        <v>755</v>
      </c>
      <c r="I32" s="148" t="s">
        <v>755</v>
      </c>
      <c r="J32" s="148" t="s">
        <v>755</v>
      </c>
      <c r="K32" s="148" t="s">
        <v>755</v>
      </c>
      <c r="L32" s="148">
        <v>1</v>
      </c>
      <c r="M32" s="148" t="s">
        <v>908</v>
      </c>
      <c r="N32" s="148" t="s">
        <v>755</v>
      </c>
      <c r="O32" s="148" t="s">
        <v>755</v>
      </c>
      <c r="P32" s="148" t="s">
        <v>755</v>
      </c>
      <c r="Q32" s="148" t="s">
        <v>755</v>
      </c>
      <c r="R32" s="148" t="s">
        <v>755</v>
      </c>
      <c r="S32" s="148" t="s">
        <v>755</v>
      </c>
      <c r="T32" s="147"/>
      <c r="U32" s="188" t="s">
        <v>132</v>
      </c>
    </row>
    <row r="33" spans="1:21" s="7" customFormat="1" ht="15" customHeight="1">
      <c r="A33" s="160" t="s">
        <v>14</v>
      </c>
      <c r="B33" s="147" t="s">
        <v>382</v>
      </c>
      <c r="C33" s="226">
        <f t="shared" si="0"/>
        <v>2</v>
      </c>
      <c r="D33" s="226"/>
      <c r="E33" s="226"/>
      <c r="F33" s="119">
        <f t="shared" si="1"/>
        <v>2</v>
      </c>
      <c r="G33" s="148" t="str">
        <f t="shared" si="2"/>
        <v>Да</v>
      </c>
      <c r="H33" s="148" t="s">
        <v>755</v>
      </c>
      <c r="I33" s="148" t="s">
        <v>755</v>
      </c>
      <c r="J33" s="148" t="s">
        <v>755</v>
      </c>
      <c r="K33" s="148" t="s">
        <v>755</v>
      </c>
      <c r="L33" s="148">
        <v>2</v>
      </c>
      <c r="M33" s="148" t="s">
        <v>908</v>
      </c>
      <c r="N33" s="148" t="s">
        <v>755</v>
      </c>
      <c r="O33" s="148" t="s">
        <v>789</v>
      </c>
      <c r="P33" s="148" t="s">
        <v>789</v>
      </c>
      <c r="Q33" s="148" t="s">
        <v>789</v>
      </c>
      <c r="R33" s="148" t="s">
        <v>755</v>
      </c>
      <c r="S33" s="148" t="s">
        <v>755</v>
      </c>
      <c r="T33" s="147"/>
      <c r="U33" s="188" t="s">
        <v>133</v>
      </c>
    </row>
    <row r="34" spans="1:21" s="7" customFormat="1" ht="15" customHeight="1">
      <c r="A34" s="160" t="s">
        <v>15</v>
      </c>
      <c r="B34" s="156" t="s">
        <v>571</v>
      </c>
      <c r="C34" s="226">
        <f t="shared" si="0"/>
        <v>0</v>
      </c>
      <c r="D34" s="226"/>
      <c r="E34" s="226"/>
      <c r="F34" s="119">
        <f t="shared" si="1"/>
        <v>0</v>
      </c>
      <c r="G34" s="226" t="str">
        <f t="shared" si="2"/>
        <v>Нет</v>
      </c>
      <c r="H34" s="226" t="s">
        <v>768</v>
      </c>
      <c r="I34" s="226" t="s">
        <v>768</v>
      </c>
      <c r="J34" s="226" t="s">
        <v>768</v>
      </c>
      <c r="K34" s="226" t="s">
        <v>951</v>
      </c>
      <c r="L34" s="226" t="s">
        <v>951</v>
      </c>
      <c r="M34" s="124"/>
      <c r="N34" s="226"/>
      <c r="O34" s="226"/>
      <c r="P34" s="226"/>
      <c r="Q34" s="226"/>
      <c r="R34" s="226"/>
      <c r="S34" s="226"/>
      <c r="T34" s="124"/>
      <c r="U34" s="219" t="s">
        <v>393</v>
      </c>
    </row>
    <row r="35" spans="1:21" s="6" customFormat="1" ht="15" customHeight="1">
      <c r="A35" s="160" t="s">
        <v>16</v>
      </c>
      <c r="B35" s="147" t="s">
        <v>382</v>
      </c>
      <c r="C35" s="226">
        <f t="shared" si="0"/>
        <v>2</v>
      </c>
      <c r="D35" s="226">
        <v>0.5</v>
      </c>
      <c r="E35" s="226"/>
      <c r="F35" s="119">
        <f t="shared" si="1"/>
        <v>1</v>
      </c>
      <c r="G35" s="148" t="str">
        <f t="shared" si="2"/>
        <v>Да</v>
      </c>
      <c r="H35" s="148" t="s">
        <v>755</v>
      </c>
      <c r="I35" s="148" t="s">
        <v>755</v>
      </c>
      <c r="J35" s="148" t="s">
        <v>755</v>
      </c>
      <c r="K35" s="148" t="s">
        <v>755</v>
      </c>
      <c r="L35" s="148">
        <v>2</v>
      </c>
      <c r="M35" s="148" t="s">
        <v>908</v>
      </c>
      <c r="N35" s="148" t="s">
        <v>755</v>
      </c>
      <c r="O35" s="148" t="s">
        <v>755</v>
      </c>
      <c r="P35" s="148" t="s">
        <v>755</v>
      </c>
      <c r="Q35" s="148" t="s">
        <v>755</v>
      </c>
      <c r="R35" s="148" t="s">
        <v>755</v>
      </c>
      <c r="S35" s="148" t="s">
        <v>755</v>
      </c>
      <c r="T35" s="147" t="s">
        <v>1190</v>
      </c>
      <c r="U35" s="188" t="s">
        <v>1185</v>
      </c>
    </row>
    <row r="36" spans="1:21" ht="15" customHeight="1">
      <c r="A36" s="160" t="s">
        <v>17</v>
      </c>
      <c r="B36" s="147" t="s">
        <v>382</v>
      </c>
      <c r="C36" s="226">
        <f t="shared" si="0"/>
        <v>2</v>
      </c>
      <c r="D36" s="226">
        <v>0.5</v>
      </c>
      <c r="E36" s="226"/>
      <c r="F36" s="119">
        <f t="shared" si="1"/>
        <v>1</v>
      </c>
      <c r="G36" s="148" t="str">
        <f t="shared" si="2"/>
        <v>Да</v>
      </c>
      <c r="H36" s="148" t="s">
        <v>755</v>
      </c>
      <c r="I36" s="148" t="s">
        <v>755</v>
      </c>
      <c r="J36" s="148" t="s">
        <v>755</v>
      </c>
      <c r="K36" s="148" t="s">
        <v>755</v>
      </c>
      <c r="L36" s="148">
        <v>1</v>
      </c>
      <c r="M36" s="148" t="s">
        <v>908</v>
      </c>
      <c r="N36" s="148" t="s">
        <v>755</v>
      </c>
      <c r="O36" s="148" t="s">
        <v>755</v>
      </c>
      <c r="P36" s="148" t="s">
        <v>755</v>
      </c>
      <c r="Q36" s="148" t="s">
        <v>755</v>
      </c>
      <c r="R36" s="148" t="s">
        <v>755</v>
      </c>
      <c r="S36" s="148" t="s">
        <v>755</v>
      </c>
      <c r="T36" s="147" t="s">
        <v>1189</v>
      </c>
      <c r="U36" s="188" t="s">
        <v>1188</v>
      </c>
    </row>
    <row r="37" spans="1:21" ht="15" customHeight="1">
      <c r="A37" s="160" t="s">
        <v>18</v>
      </c>
      <c r="B37" s="156" t="s">
        <v>571</v>
      </c>
      <c r="C37" s="226">
        <f t="shared" si="0"/>
        <v>0</v>
      </c>
      <c r="D37" s="226"/>
      <c r="E37" s="226"/>
      <c r="F37" s="119">
        <f t="shared" si="1"/>
        <v>0</v>
      </c>
      <c r="G37" s="226" t="str">
        <f t="shared" si="2"/>
        <v>Нет</v>
      </c>
      <c r="H37" s="226" t="s">
        <v>768</v>
      </c>
      <c r="I37" s="226" t="s">
        <v>768</v>
      </c>
      <c r="J37" s="226" t="s">
        <v>768</v>
      </c>
      <c r="K37" s="226" t="s">
        <v>951</v>
      </c>
      <c r="L37" s="226" t="s">
        <v>951</v>
      </c>
      <c r="M37" s="226"/>
      <c r="N37" s="226"/>
      <c r="O37" s="226"/>
      <c r="P37" s="226"/>
      <c r="Q37" s="226"/>
      <c r="R37" s="226"/>
      <c r="S37" s="226"/>
      <c r="T37" s="124"/>
      <c r="U37" s="195" t="s">
        <v>134</v>
      </c>
    </row>
    <row r="38" spans="1:21" s="8" customFormat="1" ht="15" customHeight="1">
      <c r="A38" s="45" t="s">
        <v>19</v>
      </c>
      <c r="B38" s="144"/>
      <c r="C38" s="153"/>
      <c r="D38" s="153"/>
      <c r="E38" s="153"/>
      <c r="F38" s="131"/>
      <c r="G38" s="153"/>
      <c r="H38" s="155"/>
      <c r="I38" s="155"/>
      <c r="J38" s="155"/>
      <c r="K38" s="155"/>
      <c r="L38" s="155"/>
      <c r="M38" s="144"/>
      <c r="N38" s="155"/>
      <c r="O38" s="155"/>
      <c r="P38" s="155"/>
      <c r="Q38" s="155"/>
      <c r="R38" s="155"/>
      <c r="S38" s="155"/>
      <c r="T38" s="144"/>
      <c r="U38" s="130"/>
    </row>
    <row r="39" spans="1:21" s="6" customFormat="1" ht="15" customHeight="1">
      <c r="A39" s="160" t="s">
        <v>20</v>
      </c>
      <c r="B39" s="124" t="s">
        <v>382</v>
      </c>
      <c r="C39" s="226">
        <f aca="true" t="shared" si="3" ref="C39:C49">IF(B39=$B$15,2,0)</f>
        <v>2</v>
      </c>
      <c r="D39" s="226"/>
      <c r="E39" s="226"/>
      <c r="F39" s="119">
        <f t="shared" si="1"/>
        <v>2</v>
      </c>
      <c r="G39" s="226" t="s">
        <v>755</v>
      </c>
      <c r="H39" s="226" t="s">
        <v>755</v>
      </c>
      <c r="I39" s="226" t="s">
        <v>755</v>
      </c>
      <c r="J39" s="226" t="s">
        <v>755</v>
      </c>
      <c r="K39" s="226" t="s">
        <v>755</v>
      </c>
      <c r="L39" s="226">
        <v>2</v>
      </c>
      <c r="M39" s="124" t="s">
        <v>1191</v>
      </c>
      <c r="N39" s="226" t="s">
        <v>755</v>
      </c>
      <c r="O39" s="226" t="s">
        <v>755</v>
      </c>
      <c r="P39" s="226" t="s">
        <v>755</v>
      </c>
      <c r="Q39" s="226" t="s">
        <v>755</v>
      </c>
      <c r="R39" s="226" t="s">
        <v>755</v>
      </c>
      <c r="S39" s="226" t="s">
        <v>755</v>
      </c>
      <c r="T39" s="124"/>
      <c r="U39" s="219" t="s">
        <v>584</v>
      </c>
    </row>
    <row r="40" spans="1:21" ht="15" customHeight="1">
      <c r="A40" s="47" t="s">
        <v>21</v>
      </c>
      <c r="B40" s="147" t="s">
        <v>382</v>
      </c>
      <c r="C40" s="226">
        <f t="shared" si="3"/>
        <v>2</v>
      </c>
      <c r="D40" s="226"/>
      <c r="E40" s="226"/>
      <c r="F40" s="119">
        <f t="shared" si="1"/>
        <v>2</v>
      </c>
      <c r="G40" s="148" t="str">
        <f aca="true" t="shared" si="4" ref="G40:G48">IF(AND(H40="Да",I40="Да",J40="Да"),"Да","Нет")</f>
        <v>Да</v>
      </c>
      <c r="H40" s="148" t="s">
        <v>755</v>
      </c>
      <c r="I40" s="148" t="s">
        <v>755</v>
      </c>
      <c r="J40" s="148" t="s">
        <v>755</v>
      </c>
      <c r="K40" s="148" t="s">
        <v>755</v>
      </c>
      <c r="L40" s="148">
        <v>1</v>
      </c>
      <c r="M40" s="148" t="s">
        <v>908</v>
      </c>
      <c r="N40" s="148" t="s">
        <v>755</v>
      </c>
      <c r="O40" s="148" t="s">
        <v>755</v>
      </c>
      <c r="P40" s="148" t="s">
        <v>755</v>
      </c>
      <c r="Q40" s="148" t="s">
        <v>755</v>
      </c>
      <c r="R40" s="148" t="s">
        <v>755</v>
      </c>
      <c r="S40" s="148" t="s">
        <v>755</v>
      </c>
      <c r="T40" s="147"/>
      <c r="U40" s="188" t="s">
        <v>135</v>
      </c>
    </row>
    <row r="41" spans="1:21" ht="15" customHeight="1">
      <c r="A41" s="47" t="s">
        <v>22</v>
      </c>
      <c r="B41" s="147" t="s">
        <v>382</v>
      </c>
      <c r="C41" s="226">
        <f t="shared" si="3"/>
        <v>2</v>
      </c>
      <c r="D41" s="226"/>
      <c r="E41" s="226"/>
      <c r="F41" s="119">
        <f t="shared" si="1"/>
        <v>2</v>
      </c>
      <c r="G41" s="148" t="s">
        <v>755</v>
      </c>
      <c r="H41" s="148" t="s">
        <v>1307</v>
      </c>
      <c r="I41" s="148" t="s">
        <v>755</v>
      </c>
      <c r="J41" s="148" t="s">
        <v>755</v>
      </c>
      <c r="K41" s="148" t="s">
        <v>1307</v>
      </c>
      <c r="L41" s="148">
        <v>2</v>
      </c>
      <c r="M41" s="148" t="s">
        <v>908</v>
      </c>
      <c r="N41" s="148" t="s">
        <v>755</v>
      </c>
      <c r="O41" s="148" t="s">
        <v>755</v>
      </c>
      <c r="P41" s="148" t="s">
        <v>755</v>
      </c>
      <c r="Q41" s="148" t="s">
        <v>755</v>
      </c>
      <c r="R41" s="148" t="s">
        <v>755</v>
      </c>
      <c r="S41" s="148" t="s">
        <v>755</v>
      </c>
      <c r="T41" s="147" t="s">
        <v>1309</v>
      </c>
      <c r="U41" s="188" t="s">
        <v>136</v>
      </c>
    </row>
    <row r="42" spans="1:21" s="8" customFormat="1" ht="15" customHeight="1">
      <c r="A42" s="160" t="s">
        <v>23</v>
      </c>
      <c r="B42" s="151" t="s">
        <v>382</v>
      </c>
      <c r="C42" s="226">
        <f t="shared" si="3"/>
        <v>2</v>
      </c>
      <c r="D42" s="226"/>
      <c r="E42" s="226"/>
      <c r="F42" s="119">
        <f t="shared" si="1"/>
        <v>2</v>
      </c>
      <c r="G42" s="226" t="str">
        <f t="shared" si="4"/>
        <v>Да</v>
      </c>
      <c r="H42" s="226" t="s">
        <v>755</v>
      </c>
      <c r="I42" s="226" t="s">
        <v>755</v>
      </c>
      <c r="J42" s="226" t="s">
        <v>755</v>
      </c>
      <c r="K42" s="226" t="s">
        <v>755</v>
      </c>
      <c r="L42" s="226">
        <v>2</v>
      </c>
      <c r="M42" s="124" t="s">
        <v>1191</v>
      </c>
      <c r="N42" s="226" t="s">
        <v>755</v>
      </c>
      <c r="O42" s="226" t="s">
        <v>755</v>
      </c>
      <c r="P42" s="226" t="s">
        <v>755</v>
      </c>
      <c r="Q42" s="226" t="s">
        <v>755</v>
      </c>
      <c r="R42" s="226" t="s">
        <v>755</v>
      </c>
      <c r="S42" s="226" t="s">
        <v>755</v>
      </c>
      <c r="T42" s="124"/>
      <c r="U42" s="197" t="s">
        <v>585</v>
      </c>
    </row>
    <row r="43" spans="1:21" ht="15" customHeight="1">
      <c r="A43" s="47" t="s">
        <v>24</v>
      </c>
      <c r="B43" s="156" t="s">
        <v>571</v>
      </c>
      <c r="C43" s="226">
        <f t="shared" si="3"/>
        <v>0</v>
      </c>
      <c r="D43" s="226"/>
      <c r="E43" s="226"/>
      <c r="F43" s="119">
        <f t="shared" si="1"/>
        <v>0</v>
      </c>
      <c r="G43" s="148" t="str">
        <f t="shared" si="4"/>
        <v>Нет</v>
      </c>
      <c r="H43" s="148" t="s">
        <v>768</v>
      </c>
      <c r="I43" s="148" t="s">
        <v>768</v>
      </c>
      <c r="J43" s="148" t="s">
        <v>768</v>
      </c>
      <c r="K43" s="226" t="s">
        <v>951</v>
      </c>
      <c r="L43" s="148" t="s">
        <v>951</v>
      </c>
      <c r="M43" s="148"/>
      <c r="N43" s="148"/>
      <c r="O43" s="148"/>
      <c r="P43" s="148"/>
      <c r="Q43" s="148"/>
      <c r="R43" s="148"/>
      <c r="S43" s="148"/>
      <c r="T43" s="147"/>
      <c r="U43" s="188" t="s">
        <v>137</v>
      </c>
    </row>
    <row r="44" spans="1:21" s="6" customFormat="1" ht="15" customHeight="1">
      <c r="A44" s="160" t="s">
        <v>25</v>
      </c>
      <c r="B44" s="156" t="s">
        <v>571</v>
      </c>
      <c r="C44" s="226">
        <f t="shared" si="3"/>
        <v>0</v>
      </c>
      <c r="D44" s="226"/>
      <c r="E44" s="226"/>
      <c r="F44" s="119">
        <f t="shared" si="1"/>
        <v>0</v>
      </c>
      <c r="G44" s="148" t="str">
        <f t="shared" si="4"/>
        <v>Нет</v>
      </c>
      <c r="H44" s="148" t="s">
        <v>768</v>
      </c>
      <c r="I44" s="148" t="s">
        <v>768</v>
      </c>
      <c r="J44" s="148" t="s">
        <v>768</v>
      </c>
      <c r="K44" s="226" t="s">
        <v>951</v>
      </c>
      <c r="L44" s="148" t="s">
        <v>951</v>
      </c>
      <c r="M44" s="148"/>
      <c r="N44" s="148"/>
      <c r="O44" s="148"/>
      <c r="P44" s="148"/>
      <c r="Q44" s="148"/>
      <c r="R44" s="148"/>
      <c r="S44" s="148"/>
      <c r="T44" s="147"/>
      <c r="U44" s="188" t="s">
        <v>202</v>
      </c>
    </row>
    <row r="45" spans="1:21" ht="15" customHeight="1">
      <c r="A45" s="160" t="s">
        <v>26</v>
      </c>
      <c r="B45" s="124" t="s">
        <v>382</v>
      </c>
      <c r="C45" s="226">
        <f t="shared" si="3"/>
        <v>2</v>
      </c>
      <c r="D45" s="226"/>
      <c r="E45" s="226"/>
      <c r="F45" s="119">
        <f t="shared" si="1"/>
        <v>2</v>
      </c>
      <c r="G45" s="226" t="str">
        <f t="shared" si="4"/>
        <v>Да</v>
      </c>
      <c r="H45" s="226" t="s">
        <v>755</v>
      </c>
      <c r="I45" s="226" t="s">
        <v>755</v>
      </c>
      <c r="J45" s="226" t="s">
        <v>755</v>
      </c>
      <c r="K45" s="226" t="s">
        <v>755</v>
      </c>
      <c r="L45" s="226">
        <v>1</v>
      </c>
      <c r="M45" s="226" t="s">
        <v>908</v>
      </c>
      <c r="N45" s="226" t="s">
        <v>755</v>
      </c>
      <c r="O45" s="148" t="s">
        <v>755</v>
      </c>
      <c r="P45" s="226" t="s">
        <v>755</v>
      </c>
      <c r="Q45" s="226" t="s">
        <v>755</v>
      </c>
      <c r="R45" s="226" t="s">
        <v>755</v>
      </c>
      <c r="S45" s="226" t="s">
        <v>755</v>
      </c>
      <c r="T45" s="124"/>
      <c r="U45" s="188" t="s">
        <v>138</v>
      </c>
    </row>
    <row r="46" spans="1:21" ht="15" customHeight="1">
      <c r="A46" s="160" t="s">
        <v>27</v>
      </c>
      <c r="B46" s="124" t="s">
        <v>382</v>
      </c>
      <c r="C46" s="226">
        <f t="shared" si="3"/>
        <v>2</v>
      </c>
      <c r="D46" s="226"/>
      <c r="E46" s="226"/>
      <c r="F46" s="119">
        <f t="shared" si="1"/>
        <v>2</v>
      </c>
      <c r="G46" s="226" t="str">
        <f t="shared" si="4"/>
        <v>Да</v>
      </c>
      <c r="H46" s="226" t="s">
        <v>755</v>
      </c>
      <c r="I46" s="226" t="s">
        <v>755</v>
      </c>
      <c r="J46" s="226" t="s">
        <v>755</v>
      </c>
      <c r="K46" s="226" t="s">
        <v>755</v>
      </c>
      <c r="L46" s="226">
        <v>1</v>
      </c>
      <c r="M46" s="226" t="s">
        <v>908</v>
      </c>
      <c r="N46" s="226" t="s">
        <v>755</v>
      </c>
      <c r="O46" s="148" t="s">
        <v>755</v>
      </c>
      <c r="P46" s="226" t="s">
        <v>755</v>
      </c>
      <c r="Q46" s="226" t="s">
        <v>755</v>
      </c>
      <c r="R46" s="226" t="s">
        <v>755</v>
      </c>
      <c r="S46" s="226" t="s">
        <v>755</v>
      </c>
      <c r="T46" s="124"/>
      <c r="U46" s="188" t="s">
        <v>139</v>
      </c>
    </row>
    <row r="47" spans="1:21" ht="15" customHeight="1">
      <c r="A47" s="47" t="s">
        <v>28</v>
      </c>
      <c r="B47" s="156" t="s">
        <v>571</v>
      </c>
      <c r="C47" s="226">
        <f t="shared" si="3"/>
        <v>0</v>
      </c>
      <c r="D47" s="226"/>
      <c r="E47" s="226"/>
      <c r="F47" s="119">
        <f t="shared" si="1"/>
        <v>0</v>
      </c>
      <c r="G47" s="148" t="str">
        <f t="shared" si="4"/>
        <v>Нет</v>
      </c>
      <c r="H47" s="148" t="s">
        <v>755</v>
      </c>
      <c r="I47" s="148" t="s">
        <v>755</v>
      </c>
      <c r="J47" s="148" t="s">
        <v>768</v>
      </c>
      <c r="K47" s="148" t="s">
        <v>755</v>
      </c>
      <c r="L47" s="148" t="s">
        <v>951</v>
      </c>
      <c r="M47" s="148"/>
      <c r="N47" s="148"/>
      <c r="O47" s="148"/>
      <c r="P47" s="148"/>
      <c r="Q47" s="148"/>
      <c r="R47" s="148"/>
      <c r="S47" s="148"/>
      <c r="T47" s="147"/>
      <c r="U47" s="188" t="s">
        <v>308</v>
      </c>
    </row>
    <row r="48" spans="1:21" ht="15" customHeight="1">
      <c r="A48" s="47" t="s">
        <v>29</v>
      </c>
      <c r="B48" s="156" t="s">
        <v>571</v>
      </c>
      <c r="C48" s="226">
        <f t="shared" si="3"/>
        <v>0</v>
      </c>
      <c r="D48" s="226"/>
      <c r="E48" s="226"/>
      <c r="F48" s="119">
        <f t="shared" si="1"/>
        <v>0</v>
      </c>
      <c r="G48" s="148" t="str">
        <f t="shared" si="4"/>
        <v>Нет</v>
      </c>
      <c r="H48" s="148" t="s">
        <v>768</v>
      </c>
      <c r="I48" s="148" t="s">
        <v>768</v>
      </c>
      <c r="J48" s="148" t="s">
        <v>768</v>
      </c>
      <c r="K48" s="226" t="s">
        <v>951</v>
      </c>
      <c r="L48" s="148" t="s">
        <v>951</v>
      </c>
      <c r="M48" s="148"/>
      <c r="N48" s="148"/>
      <c r="O48" s="148"/>
      <c r="P48" s="148"/>
      <c r="Q48" s="148"/>
      <c r="R48" s="148"/>
      <c r="S48" s="148"/>
      <c r="T48" s="147"/>
      <c r="U48" s="188" t="s">
        <v>140</v>
      </c>
    </row>
    <row r="49" spans="1:21" ht="15" customHeight="1">
      <c r="A49" s="160" t="s">
        <v>30</v>
      </c>
      <c r="B49" s="124" t="s">
        <v>571</v>
      </c>
      <c r="C49" s="226">
        <f t="shared" si="3"/>
        <v>0</v>
      </c>
      <c r="D49" s="226"/>
      <c r="E49" s="226"/>
      <c r="F49" s="119">
        <f t="shared" si="1"/>
        <v>0</v>
      </c>
      <c r="G49" s="226" t="s">
        <v>755</v>
      </c>
      <c r="H49" s="226" t="s">
        <v>755</v>
      </c>
      <c r="I49" s="226" t="s">
        <v>755</v>
      </c>
      <c r="J49" s="124" t="s">
        <v>910</v>
      </c>
      <c r="K49" s="226" t="s">
        <v>755</v>
      </c>
      <c r="L49" s="226" t="s">
        <v>951</v>
      </c>
      <c r="M49" s="226"/>
      <c r="N49" s="124"/>
      <c r="O49" s="226"/>
      <c r="P49" s="226"/>
      <c r="Q49" s="226"/>
      <c r="R49" s="226"/>
      <c r="S49" s="226"/>
      <c r="T49" s="124"/>
      <c r="U49" s="188" t="s">
        <v>141</v>
      </c>
    </row>
    <row r="50" spans="1:21" s="8" customFormat="1" ht="15" customHeight="1">
      <c r="A50" s="45" t="s">
        <v>31</v>
      </c>
      <c r="B50" s="144"/>
      <c r="C50" s="153"/>
      <c r="D50" s="153"/>
      <c r="E50" s="153"/>
      <c r="F50" s="131"/>
      <c r="G50" s="153"/>
      <c r="H50" s="155"/>
      <c r="I50" s="155"/>
      <c r="J50" s="155"/>
      <c r="K50" s="155"/>
      <c r="L50" s="155"/>
      <c r="M50" s="144"/>
      <c r="N50" s="155"/>
      <c r="O50" s="155"/>
      <c r="P50" s="155"/>
      <c r="Q50" s="155"/>
      <c r="R50" s="155"/>
      <c r="S50" s="155"/>
      <c r="T50" s="144"/>
      <c r="U50" s="130"/>
    </row>
    <row r="51" spans="1:21" s="7" customFormat="1" ht="15" customHeight="1">
      <c r="A51" s="160" t="s">
        <v>32</v>
      </c>
      <c r="B51" s="124" t="s">
        <v>382</v>
      </c>
      <c r="C51" s="226">
        <f aca="true" t="shared" si="5" ref="C51:C57">IF(B51=$B$15,2,0)</f>
        <v>2</v>
      </c>
      <c r="D51" s="226"/>
      <c r="E51" s="226"/>
      <c r="F51" s="119">
        <f t="shared" si="1"/>
        <v>2</v>
      </c>
      <c r="G51" s="226" t="str">
        <f>IF(AND(H51="Да",I51="Да",J51="Да"),"Да","Нет")</f>
        <v>Да</v>
      </c>
      <c r="H51" s="226" t="s">
        <v>755</v>
      </c>
      <c r="I51" s="226" t="s">
        <v>755</v>
      </c>
      <c r="J51" s="226" t="s">
        <v>755</v>
      </c>
      <c r="K51" s="226" t="s">
        <v>755</v>
      </c>
      <c r="L51" s="226">
        <v>1</v>
      </c>
      <c r="M51" s="226" t="s">
        <v>908</v>
      </c>
      <c r="N51" s="148" t="s">
        <v>755</v>
      </c>
      <c r="O51" s="148" t="s">
        <v>755</v>
      </c>
      <c r="P51" s="148" t="s">
        <v>755</v>
      </c>
      <c r="Q51" s="148" t="s">
        <v>755</v>
      </c>
      <c r="R51" s="148" t="s">
        <v>755</v>
      </c>
      <c r="S51" s="148" t="s">
        <v>755</v>
      </c>
      <c r="T51" s="124"/>
      <c r="U51" s="219" t="s">
        <v>572</v>
      </c>
    </row>
    <row r="52" spans="1:21" s="7" customFormat="1" ht="15" customHeight="1">
      <c r="A52" s="160" t="s">
        <v>33</v>
      </c>
      <c r="B52" s="147" t="s">
        <v>1163</v>
      </c>
      <c r="C52" s="226">
        <f t="shared" si="5"/>
        <v>0</v>
      </c>
      <c r="D52" s="226"/>
      <c r="E52" s="226"/>
      <c r="F52" s="119">
        <f t="shared" si="1"/>
        <v>0</v>
      </c>
      <c r="G52" s="148" t="str">
        <f>IF(AND(H52="Да",I52="Да",J52="Да"),"Да","Нет")</f>
        <v>Нет</v>
      </c>
      <c r="H52" s="226" t="s">
        <v>768</v>
      </c>
      <c r="I52" s="148" t="s">
        <v>768</v>
      </c>
      <c r="J52" s="148" t="s">
        <v>768</v>
      </c>
      <c r="K52" s="148" t="s">
        <v>768</v>
      </c>
      <c r="L52" s="148" t="s">
        <v>951</v>
      </c>
      <c r="M52" s="148"/>
      <c r="N52" s="148"/>
      <c r="O52" s="148"/>
      <c r="P52" s="148"/>
      <c r="Q52" s="148"/>
      <c r="R52" s="148"/>
      <c r="S52" s="148"/>
      <c r="T52" s="147" t="s">
        <v>1199</v>
      </c>
      <c r="U52" s="188" t="s">
        <v>1292</v>
      </c>
    </row>
    <row r="53" spans="1:21" s="7" customFormat="1" ht="15" customHeight="1">
      <c r="A53" s="160" t="s">
        <v>92</v>
      </c>
      <c r="B53" s="124" t="s">
        <v>382</v>
      </c>
      <c r="C53" s="226">
        <f>IF(B53=$B$15,2,0)</f>
        <v>2</v>
      </c>
      <c r="D53" s="226"/>
      <c r="E53" s="171"/>
      <c r="F53" s="119">
        <f t="shared" si="1"/>
        <v>2</v>
      </c>
      <c r="G53" s="226" t="str">
        <f>IF(AND(H53="Да",I53="Да",J53="Да"),"Да","Нет")</f>
        <v>Да</v>
      </c>
      <c r="H53" s="164" t="s">
        <v>755</v>
      </c>
      <c r="I53" s="164" t="s">
        <v>755</v>
      </c>
      <c r="J53" s="164" t="s">
        <v>755</v>
      </c>
      <c r="K53" s="164" t="s">
        <v>755</v>
      </c>
      <c r="L53" s="226">
        <v>2</v>
      </c>
      <c r="M53" s="226" t="s">
        <v>908</v>
      </c>
      <c r="N53" s="226" t="s">
        <v>755</v>
      </c>
      <c r="O53" s="148" t="s">
        <v>755</v>
      </c>
      <c r="P53" s="226" t="s">
        <v>755</v>
      </c>
      <c r="Q53" s="226" t="s">
        <v>755</v>
      </c>
      <c r="R53" s="226" t="s">
        <v>755</v>
      </c>
      <c r="S53" s="226" t="s">
        <v>755</v>
      </c>
      <c r="T53" s="172"/>
      <c r="U53" s="221" t="s">
        <v>166</v>
      </c>
    </row>
    <row r="54" spans="1:21" ht="15" customHeight="1">
      <c r="A54" s="160" t="s">
        <v>34</v>
      </c>
      <c r="B54" s="124" t="s">
        <v>382</v>
      </c>
      <c r="C54" s="226">
        <f t="shared" si="5"/>
        <v>2</v>
      </c>
      <c r="D54" s="226"/>
      <c r="E54" s="226"/>
      <c r="F54" s="119">
        <f t="shared" si="1"/>
        <v>2</v>
      </c>
      <c r="G54" s="226" t="s">
        <v>755</v>
      </c>
      <c r="H54" s="226" t="s">
        <v>755</v>
      </c>
      <c r="I54" s="226" t="s">
        <v>755</v>
      </c>
      <c r="J54" s="124" t="s">
        <v>1201</v>
      </c>
      <c r="K54" s="226" t="s">
        <v>755</v>
      </c>
      <c r="L54" s="226">
        <v>2</v>
      </c>
      <c r="M54" s="124" t="s">
        <v>1164</v>
      </c>
      <c r="N54" s="226" t="s">
        <v>755</v>
      </c>
      <c r="O54" s="226" t="s">
        <v>755</v>
      </c>
      <c r="P54" s="226" t="s">
        <v>755</v>
      </c>
      <c r="Q54" s="226" t="s">
        <v>755</v>
      </c>
      <c r="R54" s="226" t="s">
        <v>755</v>
      </c>
      <c r="S54" s="226" t="s">
        <v>755</v>
      </c>
      <c r="T54" s="124"/>
      <c r="U54" s="219" t="s">
        <v>573</v>
      </c>
    </row>
    <row r="55" spans="1:21" s="6" customFormat="1" ht="15" customHeight="1">
      <c r="A55" s="160" t="s">
        <v>35</v>
      </c>
      <c r="B55" s="124" t="s">
        <v>571</v>
      </c>
      <c r="C55" s="226">
        <f t="shared" si="5"/>
        <v>0</v>
      </c>
      <c r="D55" s="226"/>
      <c r="E55" s="226"/>
      <c r="F55" s="119">
        <f t="shared" si="1"/>
        <v>0</v>
      </c>
      <c r="G55" s="226" t="str">
        <f>IF(AND(H55="Да",I55="Да",J55="Да"),"Да","Нет")</f>
        <v>Нет</v>
      </c>
      <c r="H55" s="226" t="s">
        <v>768</v>
      </c>
      <c r="I55" s="226" t="s">
        <v>755</v>
      </c>
      <c r="J55" s="226" t="s">
        <v>768</v>
      </c>
      <c r="K55" s="226" t="s">
        <v>951</v>
      </c>
      <c r="L55" s="226" t="s">
        <v>951</v>
      </c>
      <c r="M55" s="226"/>
      <c r="N55" s="226"/>
      <c r="O55" s="226"/>
      <c r="P55" s="226"/>
      <c r="Q55" s="226"/>
      <c r="R55" s="226"/>
      <c r="S55" s="226"/>
      <c r="T55" s="124"/>
      <c r="U55" s="219" t="s">
        <v>574</v>
      </c>
    </row>
    <row r="56" spans="1:21" s="7" customFormat="1" ht="15" customHeight="1">
      <c r="A56" s="160" t="s">
        <v>36</v>
      </c>
      <c r="B56" s="156" t="s">
        <v>571</v>
      </c>
      <c r="C56" s="226">
        <f t="shared" si="5"/>
        <v>0</v>
      </c>
      <c r="D56" s="226"/>
      <c r="E56" s="226"/>
      <c r="F56" s="119">
        <f t="shared" si="1"/>
        <v>0</v>
      </c>
      <c r="G56" s="148" t="str">
        <f>IF(AND(H56="Да",I56="Да",J56="Да"),"Да","Нет")</f>
        <v>Нет</v>
      </c>
      <c r="H56" s="147" t="s">
        <v>911</v>
      </c>
      <c r="I56" s="148" t="s">
        <v>755</v>
      </c>
      <c r="J56" s="148" t="s">
        <v>755</v>
      </c>
      <c r="K56" s="148" t="s">
        <v>1159</v>
      </c>
      <c r="L56" s="148" t="s">
        <v>951</v>
      </c>
      <c r="M56" s="148"/>
      <c r="N56" s="148"/>
      <c r="O56" s="148"/>
      <c r="P56" s="148"/>
      <c r="Q56" s="148"/>
      <c r="R56" s="148"/>
      <c r="S56" s="148"/>
      <c r="T56" s="147"/>
      <c r="U56" s="195" t="s">
        <v>575</v>
      </c>
    </row>
    <row r="57" spans="1:21" s="7" customFormat="1" ht="15" customHeight="1">
      <c r="A57" s="47" t="s">
        <v>37</v>
      </c>
      <c r="B57" s="147" t="s">
        <v>1163</v>
      </c>
      <c r="C57" s="226">
        <f t="shared" si="5"/>
        <v>0</v>
      </c>
      <c r="D57" s="226"/>
      <c r="E57" s="226"/>
      <c r="F57" s="119">
        <f t="shared" si="1"/>
        <v>0</v>
      </c>
      <c r="G57" s="148" t="str">
        <f>IF(AND(H57="Да",I57="Да",J57="Да"),"Да","Нет")</f>
        <v>Да</v>
      </c>
      <c r="H57" s="148" t="s">
        <v>755</v>
      </c>
      <c r="I57" s="148" t="s">
        <v>755</v>
      </c>
      <c r="J57" s="148" t="s">
        <v>755</v>
      </c>
      <c r="K57" s="229" t="s">
        <v>768</v>
      </c>
      <c r="L57" s="148">
        <v>1</v>
      </c>
      <c r="M57" s="148" t="s">
        <v>908</v>
      </c>
      <c r="N57" s="148" t="s">
        <v>755</v>
      </c>
      <c r="O57" s="148" t="s">
        <v>755</v>
      </c>
      <c r="P57" s="148" t="s">
        <v>755</v>
      </c>
      <c r="Q57" s="148" t="s">
        <v>755</v>
      </c>
      <c r="R57" s="148" t="s">
        <v>755</v>
      </c>
      <c r="S57" s="148" t="s">
        <v>755</v>
      </c>
      <c r="T57" s="165" t="s">
        <v>1209</v>
      </c>
      <c r="U57" s="196" t="s">
        <v>142</v>
      </c>
    </row>
    <row r="58" spans="1:21" s="7" customFormat="1" ht="15" customHeight="1">
      <c r="A58" s="160" t="s">
        <v>93</v>
      </c>
      <c r="B58" s="124" t="s">
        <v>571</v>
      </c>
      <c r="C58" s="226">
        <f>IF(B58=$B$15,2,0)</f>
        <v>0</v>
      </c>
      <c r="D58" s="226"/>
      <c r="E58" s="171"/>
      <c r="F58" s="119">
        <f t="shared" si="1"/>
        <v>0</v>
      </c>
      <c r="G58" s="226" t="str">
        <f>IF(AND(H58="Да",I58="Да",J58="Да"),"Да","Нет")</f>
        <v>Нет</v>
      </c>
      <c r="H58" s="164" t="s">
        <v>768</v>
      </c>
      <c r="I58" s="164" t="s">
        <v>768</v>
      </c>
      <c r="J58" s="164" t="s">
        <v>768</v>
      </c>
      <c r="K58" s="226" t="s">
        <v>951</v>
      </c>
      <c r="L58" s="226" t="s">
        <v>951</v>
      </c>
      <c r="M58" s="226"/>
      <c r="N58" s="226"/>
      <c r="O58" s="226"/>
      <c r="P58" s="226"/>
      <c r="Q58" s="226"/>
      <c r="R58" s="226"/>
      <c r="S58" s="226"/>
      <c r="T58" s="172"/>
      <c r="U58" s="221" t="s">
        <v>486</v>
      </c>
    </row>
    <row r="59" spans="1:21" s="8" customFormat="1" ht="15" customHeight="1">
      <c r="A59" s="45" t="s">
        <v>38</v>
      </c>
      <c r="B59" s="144"/>
      <c r="C59" s="153"/>
      <c r="D59" s="153"/>
      <c r="E59" s="153"/>
      <c r="F59" s="131"/>
      <c r="G59" s="153"/>
      <c r="H59" s="155"/>
      <c r="I59" s="155"/>
      <c r="J59" s="155"/>
      <c r="K59" s="155"/>
      <c r="L59" s="155"/>
      <c r="M59" s="144"/>
      <c r="N59" s="155"/>
      <c r="O59" s="155"/>
      <c r="P59" s="155"/>
      <c r="Q59" s="155"/>
      <c r="R59" s="155"/>
      <c r="S59" s="155"/>
      <c r="T59" s="144"/>
      <c r="U59" s="130"/>
    </row>
    <row r="60" spans="1:21" s="7" customFormat="1" ht="15" customHeight="1">
      <c r="A60" s="47" t="s">
        <v>39</v>
      </c>
      <c r="B60" s="156" t="s">
        <v>571</v>
      </c>
      <c r="C60" s="226">
        <f aca="true" t="shared" si="6" ref="C60:C66">IF(B60=$B$15,2,0)</f>
        <v>0</v>
      </c>
      <c r="D60" s="226"/>
      <c r="E60" s="226"/>
      <c r="F60" s="119">
        <f t="shared" si="1"/>
        <v>0</v>
      </c>
      <c r="G60" s="148" t="str">
        <f aca="true" t="shared" si="7" ref="G60:G66">IF(AND(H60="Да",I60="Да",J60="Да"),"Да","Нет")</f>
        <v>Нет</v>
      </c>
      <c r="H60" s="148" t="s">
        <v>755</v>
      </c>
      <c r="I60" s="148" t="s">
        <v>755</v>
      </c>
      <c r="J60" s="148" t="s">
        <v>768</v>
      </c>
      <c r="K60" s="148" t="s">
        <v>755</v>
      </c>
      <c r="L60" s="148" t="s">
        <v>951</v>
      </c>
      <c r="M60" s="147"/>
      <c r="N60" s="148"/>
      <c r="O60" s="148"/>
      <c r="P60" s="148"/>
      <c r="Q60" s="148"/>
      <c r="R60" s="148"/>
      <c r="S60" s="148"/>
      <c r="T60" s="147"/>
      <c r="U60" s="188" t="s">
        <v>576</v>
      </c>
    </row>
    <row r="61" spans="1:21" s="7" customFormat="1" ht="15" customHeight="1">
      <c r="A61" s="47" t="s">
        <v>40</v>
      </c>
      <c r="B61" s="156" t="s">
        <v>571</v>
      </c>
      <c r="C61" s="226">
        <f t="shared" si="6"/>
        <v>0</v>
      </c>
      <c r="D61" s="226"/>
      <c r="E61" s="226"/>
      <c r="F61" s="119">
        <f t="shared" si="1"/>
        <v>0</v>
      </c>
      <c r="G61" s="148" t="str">
        <f t="shared" si="7"/>
        <v>Нет</v>
      </c>
      <c r="H61" s="148" t="s">
        <v>768</v>
      </c>
      <c r="I61" s="148" t="s">
        <v>768</v>
      </c>
      <c r="J61" s="148" t="s">
        <v>768</v>
      </c>
      <c r="K61" s="226" t="s">
        <v>951</v>
      </c>
      <c r="L61" s="148" t="s">
        <v>951</v>
      </c>
      <c r="M61" s="147"/>
      <c r="N61" s="148"/>
      <c r="O61" s="148"/>
      <c r="P61" s="148"/>
      <c r="Q61" s="148"/>
      <c r="R61" s="148"/>
      <c r="S61" s="148"/>
      <c r="T61" s="147"/>
      <c r="U61" s="188" t="s">
        <v>143</v>
      </c>
    </row>
    <row r="62" spans="1:21" ht="15" customHeight="1">
      <c r="A62" s="160" t="s">
        <v>41</v>
      </c>
      <c r="B62" s="124" t="s">
        <v>382</v>
      </c>
      <c r="C62" s="226">
        <f t="shared" si="6"/>
        <v>2</v>
      </c>
      <c r="D62" s="226"/>
      <c r="E62" s="226"/>
      <c r="F62" s="119">
        <f t="shared" si="1"/>
        <v>2</v>
      </c>
      <c r="G62" s="226" t="str">
        <f t="shared" si="7"/>
        <v>Да</v>
      </c>
      <c r="H62" s="226" t="s">
        <v>755</v>
      </c>
      <c r="I62" s="226" t="s">
        <v>755</v>
      </c>
      <c r="J62" s="226" t="s">
        <v>755</v>
      </c>
      <c r="K62" s="226" t="s">
        <v>755</v>
      </c>
      <c r="L62" s="226">
        <v>2</v>
      </c>
      <c r="M62" s="226" t="s">
        <v>908</v>
      </c>
      <c r="N62" s="226" t="s">
        <v>755</v>
      </c>
      <c r="O62" s="148" t="s">
        <v>755</v>
      </c>
      <c r="P62" s="226" t="s">
        <v>755</v>
      </c>
      <c r="Q62" s="226" t="s">
        <v>755</v>
      </c>
      <c r="R62" s="226" t="s">
        <v>755</v>
      </c>
      <c r="S62" s="226" t="s">
        <v>755</v>
      </c>
      <c r="T62" s="124"/>
      <c r="U62" s="188" t="s">
        <v>242</v>
      </c>
    </row>
    <row r="63" spans="1:21" ht="15" customHeight="1">
      <c r="A63" s="47" t="s">
        <v>42</v>
      </c>
      <c r="B63" s="156" t="s">
        <v>571</v>
      </c>
      <c r="C63" s="226">
        <f t="shared" si="6"/>
        <v>0</v>
      </c>
      <c r="D63" s="226">
        <v>0.5</v>
      </c>
      <c r="E63" s="226"/>
      <c r="F63" s="119">
        <f t="shared" si="1"/>
        <v>0</v>
      </c>
      <c r="G63" s="148" t="str">
        <f t="shared" si="7"/>
        <v>Нет</v>
      </c>
      <c r="H63" s="124" t="s">
        <v>1210</v>
      </c>
      <c r="I63" s="148" t="s">
        <v>755</v>
      </c>
      <c r="J63" s="148" t="s">
        <v>755</v>
      </c>
      <c r="K63" s="148" t="s">
        <v>951</v>
      </c>
      <c r="L63" s="148" t="s">
        <v>951</v>
      </c>
      <c r="M63" s="148"/>
      <c r="N63" s="148"/>
      <c r="O63" s="148"/>
      <c r="P63" s="148"/>
      <c r="Q63" s="148"/>
      <c r="R63" s="148"/>
      <c r="S63" s="148"/>
      <c r="T63" s="147" t="s">
        <v>1211</v>
      </c>
      <c r="U63" s="188" t="s">
        <v>577</v>
      </c>
    </row>
    <row r="64" spans="1:21" s="7" customFormat="1" ht="15" customHeight="1">
      <c r="A64" s="47" t="s">
        <v>90</v>
      </c>
      <c r="B64" s="156" t="s">
        <v>571</v>
      </c>
      <c r="C64" s="226">
        <f t="shared" si="6"/>
        <v>0</v>
      </c>
      <c r="D64" s="226">
        <v>0.5</v>
      </c>
      <c r="E64" s="226"/>
      <c r="F64" s="119">
        <f t="shared" si="1"/>
        <v>0</v>
      </c>
      <c r="G64" s="148" t="str">
        <f t="shared" si="7"/>
        <v>Нет</v>
      </c>
      <c r="H64" s="147" t="s">
        <v>1215</v>
      </c>
      <c r="I64" s="148" t="s">
        <v>755</v>
      </c>
      <c r="J64" s="148" t="s">
        <v>768</v>
      </c>
      <c r="K64" s="148" t="s">
        <v>768</v>
      </c>
      <c r="L64" s="148" t="s">
        <v>951</v>
      </c>
      <c r="M64" s="148"/>
      <c r="N64" s="148"/>
      <c r="O64" s="148"/>
      <c r="P64" s="148"/>
      <c r="Q64" s="148"/>
      <c r="R64" s="148"/>
      <c r="S64" s="148"/>
      <c r="T64" s="147" t="s">
        <v>1213</v>
      </c>
      <c r="U64" s="188" t="s">
        <v>1214</v>
      </c>
    </row>
    <row r="65" spans="1:21" ht="15" customHeight="1">
      <c r="A65" s="160" t="s">
        <v>43</v>
      </c>
      <c r="B65" s="156" t="s">
        <v>382</v>
      </c>
      <c r="C65" s="226">
        <f t="shared" si="6"/>
        <v>2</v>
      </c>
      <c r="D65" s="226"/>
      <c r="E65" s="226"/>
      <c r="F65" s="119">
        <f t="shared" si="1"/>
        <v>2</v>
      </c>
      <c r="G65" s="148" t="str">
        <f t="shared" si="7"/>
        <v>Да</v>
      </c>
      <c r="H65" s="148" t="s">
        <v>755</v>
      </c>
      <c r="I65" s="148" t="s">
        <v>755</v>
      </c>
      <c r="J65" s="148" t="s">
        <v>755</v>
      </c>
      <c r="K65" s="148" t="s">
        <v>755</v>
      </c>
      <c r="L65" s="148">
        <v>3</v>
      </c>
      <c r="M65" s="148" t="s">
        <v>908</v>
      </c>
      <c r="N65" s="148" t="s">
        <v>755</v>
      </c>
      <c r="O65" s="148" t="s">
        <v>755</v>
      </c>
      <c r="P65" s="148" t="s">
        <v>755</v>
      </c>
      <c r="Q65" s="148" t="s">
        <v>755</v>
      </c>
      <c r="R65" s="148" t="s">
        <v>755</v>
      </c>
      <c r="S65" s="148" t="s">
        <v>755</v>
      </c>
      <c r="T65" s="147"/>
      <c r="U65" s="219" t="s">
        <v>578</v>
      </c>
    </row>
    <row r="66" spans="1:21" ht="15" customHeight="1">
      <c r="A66" s="47" t="s">
        <v>44</v>
      </c>
      <c r="B66" s="147" t="s">
        <v>382</v>
      </c>
      <c r="C66" s="226">
        <f t="shared" si="6"/>
        <v>2</v>
      </c>
      <c r="D66" s="226"/>
      <c r="E66" s="226"/>
      <c r="F66" s="119">
        <f t="shared" si="1"/>
        <v>2</v>
      </c>
      <c r="G66" s="148" t="str">
        <f t="shared" si="7"/>
        <v>Да</v>
      </c>
      <c r="H66" s="148" t="s">
        <v>755</v>
      </c>
      <c r="I66" s="148" t="s">
        <v>755</v>
      </c>
      <c r="J66" s="148" t="s">
        <v>755</v>
      </c>
      <c r="K66" s="148" t="s">
        <v>755</v>
      </c>
      <c r="L66" s="226">
        <v>1</v>
      </c>
      <c r="M66" s="148" t="s">
        <v>908</v>
      </c>
      <c r="N66" s="148" t="s">
        <v>755</v>
      </c>
      <c r="O66" s="148" t="s">
        <v>755</v>
      </c>
      <c r="P66" s="148" t="s">
        <v>755</v>
      </c>
      <c r="Q66" s="148" t="s">
        <v>755</v>
      </c>
      <c r="R66" s="148" t="s">
        <v>755</v>
      </c>
      <c r="S66" s="148" t="s">
        <v>755</v>
      </c>
      <c r="T66" s="147"/>
      <c r="U66" s="188" t="s">
        <v>579</v>
      </c>
    </row>
    <row r="67" spans="1:21" s="8" customFormat="1" ht="15" customHeight="1">
      <c r="A67" s="45" t="s">
        <v>45</v>
      </c>
      <c r="B67" s="144"/>
      <c r="C67" s="153"/>
      <c r="D67" s="153"/>
      <c r="E67" s="153"/>
      <c r="F67" s="131"/>
      <c r="G67" s="153"/>
      <c r="H67" s="155"/>
      <c r="I67" s="155"/>
      <c r="J67" s="155"/>
      <c r="K67" s="155"/>
      <c r="L67" s="155"/>
      <c r="M67" s="144"/>
      <c r="N67" s="155"/>
      <c r="O67" s="155"/>
      <c r="P67" s="155"/>
      <c r="Q67" s="155"/>
      <c r="R67" s="155"/>
      <c r="S67" s="155"/>
      <c r="T67" s="144"/>
      <c r="U67" s="130"/>
    </row>
    <row r="68" spans="1:21" s="7" customFormat="1" ht="15" customHeight="1">
      <c r="A68" s="47" t="s">
        <v>46</v>
      </c>
      <c r="B68" s="147" t="s">
        <v>382</v>
      </c>
      <c r="C68" s="226">
        <f aca="true" t="shared" si="8" ref="C68:C81">IF(B68=$B$15,2,0)</f>
        <v>2</v>
      </c>
      <c r="D68" s="226"/>
      <c r="E68" s="226"/>
      <c r="F68" s="119">
        <f t="shared" si="1"/>
        <v>2</v>
      </c>
      <c r="G68" s="148" t="str">
        <f aca="true" t="shared" si="9" ref="G68:G81">IF(AND(H68="Да",I68="Да",J68="Да"),"Да","Нет")</f>
        <v>Да</v>
      </c>
      <c r="H68" s="148" t="s">
        <v>755</v>
      </c>
      <c r="I68" s="148" t="s">
        <v>755</v>
      </c>
      <c r="J68" s="148" t="s">
        <v>755</v>
      </c>
      <c r="K68" s="148" t="s">
        <v>755</v>
      </c>
      <c r="L68" s="148">
        <v>1</v>
      </c>
      <c r="M68" s="148" t="s">
        <v>908</v>
      </c>
      <c r="N68" s="148" t="s">
        <v>755</v>
      </c>
      <c r="O68" s="148" t="s">
        <v>755</v>
      </c>
      <c r="P68" s="148" t="s">
        <v>755</v>
      </c>
      <c r="Q68" s="148" t="s">
        <v>755</v>
      </c>
      <c r="R68" s="148" t="s">
        <v>755</v>
      </c>
      <c r="S68" s="148" t="s">
        <v>755</v>
      </c>
      <c r="T68" s="147"/>
      <c r="U68" s="188" t="s">
        <v>144</v>
      </c>
    </row>
    <row r="69" spans="1:21" s="7" customFormat="1" ht="15" customHeight="1">
      <c r="A69" s="47" t="s">
        <v>47</v>
      </c>
      <c r="B69" s="156" t="s">
        <v>571</v>
      </c>
      <c r="C69" s="226">
        <f t="shared" si="8"/>
        <v>0</v>
      </c>
      <c r="D69" s="226"/>
      <c r="E69" s="226"/>
      <c r="F69" s="119">
        <f t="shared" si="1"/>
        <v>0</v>
      </c>
      <c r="G69" s="148" t="str">
        <f t="shared" si="9"/>
        <v>Нет</v>
      </c>
      <c r="H69" s="148" t="s">
        <v>755</v>
      </c>
      <c r="I69" s="148" t="s">
        <v>755</v>
      </c>
      <c r="J69" s="148" t="s">
        <v>768</v>
      </c>
      <c r="K69" s="148" t="s">
        <v>755</v>
      </c>
      <c r="L69" s="148" t="s">
        <v>951</v>
      </c>
      <c r="M69" s="148"/>
      <c r="N69" s="148"/>
      <c r="O69" s="148"/>
      <c r="P69" s="148"/>
      <c r="Q69" s="148"/>
      <c r="R69" s="148"/>
      <c r="S69" s="148"/>
      <c r="T69" s="147"/>
      <c r="U69" s="188" t="s">
        <v>145</v>
      </c>
    </row>
    <row r="70" spans="1:21" s="7" customFormat="1" ht="15" customHeight="1">
      <c r="A70" s="47" t="s">
        <v>48</v>
      </c>
      <c r="B70" s="156" t="s">
        <v>571</v>
      </c>
      <c r="C70" s="226">
        <f t="shared" si="8"/>
        <v>0</v>
      </c>
      <c r="D70" s="226"/>
      <c r="E70" s="226"/>
      <c r="F70" s="119">
        <f t="shared" si="1"/>
        <v>0</v>
      </c>
      <c r="G70" s="148" t="str">
        <f t="shared" si="9"/>
        <v>Да</v>
      </c>
      <c r="H70" s="148" t="s">
        <v>755</v>
      </c>
      <c r="I70" s="148" t="s">
        <v>755</v>
      </c>
      <c r="J70" s="148" t="s">
        <v>755</v>
      </c>
      <c r="K70" s="148" t="s">
        <v>755</v>
      </c>
      <c r="L70" s="148" t="s">
        <v>951</v>
      </c>
      <c r="M70" s="148"/>
      <c r="N70" s="148"/>
      <c r="O70" s="148"/>
      <c r="P70" s="148"/>
      <c r="Q70" s="148"/>
      <c r="R70" s="148"/>
      <c r="S70" s="148"/>
      <c r="T70" s="147"/>
      <c r="U70" s="188" t="s">
        <v>146</v>
      </c>
    </row>
    <row r="71" spans="1:21" s="14" customFormat="1" ht="15" customHeight="1">
      <c r="A71" s="160" t="s">
        <v>49</v>
      </c>
      <c r="B71" s="124" t="s">
        <v>382</v>
      </c>
      <c r="C71" s="226">
        <f t="shared" si="8"/>
        <v>2</v>
      </c>
      <c r="D71" s="226"/>
      <c r="E71" s="226"/>
      <c r="F71" s="119">
        <f t="shared" si="1"/>
        <v>2</v>
      </c>
      <c r="G71" s="226" t="str">
        <f t="shared" si="9"/>
        <v>Да</v>
      </c>
      <c r="H71" s="226" t="s">
        <v>755</v>
      </c>
      <c r="I71" s="226" t="s">
        <v>755</v>
      </c>
      <c r="J71" s="226" t="s">
        <v>755</v>
      </c>
      <c r="K71" s="226" t="s">
        <v>755</v>
      </c>
      <c r="L71" s="226">
        <v>1</v>
      </c>
      <c r="M71" s="226" t="s">
        <v>908</v>
      </c>
      <c r="N71" s="226" t="s">
        <v>755</v>
      </c>
      <c r="O71" s="226" t="s">
        <v>755</v>
      </c>
      <c r="P71" s="226" t="s">
        <v>755</v>
      </c>
      <c r="Q71" s="226" t="s">
        <v>755</v>
      </c>
      <c r="R71" s="226" t="s">
        <v>755</v>
      </c>
      <c r="S71" s="226" t="s">
        <v>755</v>
      </c>
      <c r="T71" s="124"/>
      <c r="U71" s="195" t="s">
        <v>214</v>
      </c>
    </row>
    <row r="72" spans="1:21" ht="15" customHeight="1">
      <c r="A72" s="160" t="s">
        <v>50</v>
      </c>
      <c r="B72" s="124" t="s">
        <v>382</v>
      </c>
      <c r="C72" s="226">
        <f t="shared" si="8"/>
        <v>2</v>
      </c>
      <c r="D72" s="226"/>
      <c r="E72" s="226"/>
      <c r="F72" s="119">
        <f t="shared" si="1"/>
        <v>2</v>
      </c>
      <c r="G72" s="226" t="str">
        <f t="shared" si="9"/>
        <v>Да</v>
      </c>
      <c r="H72" s="226" t="s">
        <v>755</v>
      </c>
      <c r="I72" s="226" t="s">
        <v>755</v>
      </c>
      <c r="J72" s="226" t="s">
        <v>755</v>
      </c>
      <c r="K72" s="226" t="s">
        <v>755</v>
      </c>
      <c r="L72" s="226">
        <v>1</v>
      </c>
      <c r="M72" s="226" t="s">
        <v>908</v>
      </c>
      <c r="N72" s="226" t="s">
        <v>755</v>
      </c>
      <c r="O72" s="226" t="s">
        <v>755</v>
      </c>
      <c r="P72" s="226" t="s">
        <v>755</v>
      </c>
      <c r="Q72" s="226" t="s">
        <v>755</v>
      </c>
      <c r="R72" s="226" t="s">
        <v>755</v>
      </c>
      <c r="S72" s="226" t="s">
        <v>755</v>
      </c>
      <c r="T72" s="124"/>
      <c r="U72" s="188" t="s">
        <v>580</v>
      </c>
    </row>
    <row r="73" spans="1:21" s="7" customFormat="1" ht="15" customHeight="1">
      <c r="A73" s="160" t="s">
        <v>51</v>
      </c>
      <c r="B73" s="147" t="s">
        <v>382</v>
      </c>
      <c r="C73" s="226">
        <f t="shared" si="8"/>
        <v>2</v>
      </c>
      <c r="D73" s="226"/>
      <c r="E73" s="226"/>
      <c r="F73" s="119">
        <f t="shared" si="1"/>
        <v>2</v>
      </c>
      <c r="G73" s="148" t="str">
        <f t="shared" si="9"/>
        <v>Да</v>
      </c>
      <c r="H73" s="148" t="s">
        <v>755</v>
      </c>
      <c r="I73" s="148" t="s">
        <v>755</v>
      </c>
      <c r="J73" s="148" t="s">
        <v>755</v>
      </c>
      <c r="K73" s="148" t="s">
        <v>755</v>
      </c>
      <c r="L73" s="166">
        <v>5</v>
      </c>
      <c r="M73" s="167" t="s">
        <v>908</v>
      </c>
      <c r="N73" s="148" t="s">
        <v>755</v>
      </c>
      <c r="O73" s="148" t="s">
        <v>755</v>
      </c>
      <c r="P73" s="167" t="s">
        <v>755</v>
      </c>
      <c r="Q73" s="167" t="s">
        <v>755</v>
      </c>
      <c r="R73" s="148" t="s">
        <v>755</v>
      </c>
      <c r="S73" s="148" t="s">
        <v>755</v>
      </c>
      <c r="T73" s="147"/>
      <c r="U73" s="188" t="s">
        <v>147</v>
      </c>
    </row>
    <row r="74" spans="1:21" s="7" customFormat="1" ht="15" customHeight="1">
      <c r="A74" s="47" t="s">
        <v>52</v>
      </c>
      <c r="B74" s="147" t="s">
        <v>382</v>
      </c>
      <c r="C74" s="226">
        <f t="shared" si="8"/>
        <v>2</v>
      </c>
      <c r="D74" s="226"/>
      <c r="E74" s="226"/>
      <c r="F74" s="119">
        <f t="shared" si="1"/>
        <v>2</v>
      </c>
      <c r="G74" s="148" t="str">
        <f t="shared" si="9"/>
        <v>Да</v>
      </c>
      <c r="H74" s="148" t="s">
        <v>755</v>
      </c>
      <c r="I74" s="148" t="s">
        <v>755</v>
      </c>
      <c r="J74" s="148" t="s">
        <v>755</v>
      </c>
      <c r="K74" s="229" t="s">
        <v>755</v>
      </c>
      <c r="L74" s="148">
        <v>1</v>
      </c>
      <c r="M74" s="148" t="s">
        <v>908</v>
      </c>
      <c r="N74" s="229" t="s">
        <v>755</v>
      </c>
      <c r="O74" s="148" t="s">
        <v>755</v>
      </c>
      <c r="P74" s="148" t="s">
        <v>755</v>
      </c>
      <c r="Q74" s="148" t="s">
        <v>755</v>
      </c>
      <c r="R74" s="168" t="s">
        <v>755</v>
      </c>
      <c r="S74" s="148" t="s">
        <v>755</v>
      </c>
      <c r="T74" s="165"/>
      <c r="U74" s="188" t="s">
        <v>148</v>
      </c>
    </row>
    <row r="75" spans="1:21" s="7" customFormat="1" ht="15" customHeight="1">
      <c r="A75" s="47" t="s">
        <v>53</v>
      </c>
      <c r="B75" s="156" t="s">
        <v>382</v>
      </c>
      <c r="C75" s="226">
        <f t="shared" si="8"/>
        <v>2</v>
      </c>
      <c r="D75" s="226"/>
      <c r="E75" s="226"/>
      <c r="F75" s="119">
        <f t="shared" si="1"/>
        <v>2</v>
      </c>
      <c r="G75" s="148" t="str">
        <f t="shared" si="9"/>
        <v>Да</v>
      </c>
      <c r="H75" s="148" t="s">
        <v>755</v>
      </c>
      <c r="I75" s="148" t="s">
        <v>755</v>
      </c>
      <c r="J75" s="148" t="s">
        <v>755</v>
      </c>
      <c r="K75" s="148" t="s">
        <v>755</v>
      </c>
      <c r="L75" s="169">
        <v>3</v>
      </c>
      <c r="M75" s="169" t="s">
        <v>908</v>
      </c>
      <c r="N75" s="148" t="s">
        <v>755</v>
      </c>
      <c r="O75" s="169" t="s">
        <v>755</v>
      </c>
      <c r="P75" s="169" t="s">
        <v>755</v>
      </c>
      <c r="Q75" s="169" t="s">
        <v>755</v>
      </c>
      <c r="R75" s="148" t="s">
        <v>755</v>
      </c>
      <c r="S75" s="148" t="s">
        <v>755</v>
      </c>
      <c r="T75" s="147"/>
      <c r="U75" s="219" t="s">
        <v>581</v>
      </c>
    </row>
    <row r="76" spans="1:21" s="7" customFormat="1" ht="15" customHeight="1">
      <c r="A76" s="160" t="s">
        <v>54</v>
      </c>
      <c r="B76" s="124" t="s">
        <v>382</v>
      </c>
      <c r="C76" s="226">
        <f t="shared" si="8"/>
        <v>2</v>
      </c>
      <c r="D76" s="226"/>
      <c r="E76" s="226"/>
      <c r="F76" s="119">
        <f t="shared" si="1"/>
        <v>2</v>
      </c>
      <c r="G76" s="226" t="s">
        <v>755</v>
      </c>
      <c r="H76" s="226" t="s">
        <v>1307</v>
      </c>
      <c r="I76" s="226" t="s">
        <v>755</v>
      </c>
      <c r="J76" s="226" t="s">
        <v>755</v>
      </c>
      <c r="K76" s="226" t="s">
        <v>1307</v>
      </c>
      <c r="L76" s="226">
        <v>2</v>
      </c>
      <c r="M76" s="124" t="s">
        <v>1191</v>
      </c>
      <c r="N76" s="226" t="s">
        <v>755</v>
      </c>
      <c r="O76" s="226" t="s">
        <v>909</v>
      </c>
      <c r="P76" s="226" t="s">
        <v>755</v>
      </c>
      <c r="Q76" s="226" t="s">
        <v>755</v>
      </c>
      <c r="R76" s="226" t="s">
        <v>755</v>
      </c>
      <c r="S76" s="226" t="s">
        <v>755</v>
      </c>
      <c r="T76" s="124" t="s">
        <v>1308</v>
      </c>
      <c r="U76" s="188" t="s">
        <v>149</v>
      </c>
    </row>
    <row r="77" spans="1:21" s="7" customFormat="1" ht="15" customHeight="1">
      <c r="A77" s="160" t="s">
        <v>55</v>
      </c>
      <c r="B77" s="124" t="s">
        <v>382</v>
      </c>
      <c r="C77" s="226">
        <f t="shared" si="8"/>
        <v>2</v>
      </c>
      <c r="D77" s="226"/>
      <c r="E77" s="226"/>
      <c r="F77" s="119">
        <f t="shared" si="1"/>
        <v>2</v>
      </c>
      <c r="G77" s="226" t="str">
        <f t="shared" si="9"/>
        <v>Да</v>
      </c>
      <c r="H77" s="226" t="s">
        <v>755</v>
      </c>
      <c r="I77" s="226" t="s">
        <v>755</v>
      </c>
      <c r="J77" s="226" t="s">
        <v>755</v>
      </c>
      <c r="K77" s="226" t="s">
        <v>755</v>
      </c>
      <c r="L77" s="226">
        <v>2</v>
      </c>
      <c r="M77" s="226" t="s">
        <v>908</v>
      </c>
      <c r="N77" s="226" t="s">
        <v>755</v>
      </c>
      <c r="O77" s="148" t="s">
        <v>755</v>
      </c>
      <c r="P77" s="226" t="s">
        <v>755</v>
      </c>
      <c r="Q77" s="226" t="s">
        <v>755</v>
      </c>
      <c r="R77" s="226" t="s">
        <v>755</v>
      </c>
      <c r="S77" s="226" t="s">
        <v>755</v>
      </c>
      <c r="T77" s="124"/>
      <c r="U77" s="219" t="s">
        <v>1230</v>
      </c>
    </row>
    <row r="78" spans="1:21" ht="15" customHeight="1">
      <c r="A78" s="47" t="s">
        <v>56</v>
      </c>
      <c r="B78" s="147" t="s">
        <v>382</v>
      </c>
      <c r="C78" s="226">
        <f t="shared" si="8"/>
        <v>2</v>
      </c>
      <c r="D78" s="226"/>
      <c r="E78" s="226"/>
      <c r="F78" s="119">
        <f t="shared" si="1"/>
        <v>2</v>
      </c>
      <c r="G78" s="148" t="str">
        <f t="shared" si="9"/>
        <v>Да</v>
      </c>
      <c r="H78" s="148" t="s">
        <v>755</v>
      </c>
      <c r="I78" s="148" t="s">
        <v>755</v>
      </c>
      <c r="J78" s="148" t="s">
        <v>755</v>
      </c>
      <c r="K78" s="148" t="s">
        <v>755</v>
      </c>
      <c r="L78" s="148">
        <v>2</v>
      </c>
      <c r="M78" s="147" t="s">
        <v>1233</v>
      </c>
      <c r="N78" s="148" t="s">
        <v>755</v>
      </c>
      <c r="O78" s="148" t="s">
        <v>909</v>
      </c>
      <c r="P78" s="148" t="s">
        <v>755</v>
      </c>
      <c r="Q78" s="148" t="s">
        <v>755</v>
      </c>
      <c r="R78" s="148" t="s">
        <v>755</v>
      </c>
      <c r="S78" s="148" t="s">
        <v>755</v>
      </c>
      <c r="T78" s="147"/>
      <c r="U78" s="188" t="s">
        <v>150</v>
      </c>
    </row>
    <row r="79" spans="1:21" s="7" customFormat="1" ht="15" customHeight="1">
      <c r="A79" s="47" t="s">
        <v>57</v>
      </c>
      <c r="B79" s="147" t="s">
        <v>1163</v>
      </c>
      <c r="C79" s="226">
        <f t="shared" si="8"/>
        <v>0</v>
      </c>
      <c r="D79" s="226"/>
      <c r="E79" s="226"/>
      <c r="F79" s="119">
        <f t="shared" si="1"/>
        <v>0</v>
      </c>
      <c r="G79" s="148" t="str">
        <f t="shared" si="9"/>
        <v>Нет</v>
      </c>
      <c r="H79" s="148" t="s">
        <v>755</v>
      </c>
      <c r="I79" s="148" t="s">
        <v>755</v>
      </c>
      <c r="J79" s="148" t="s">
        <v>768</v>
      </c>
      <c r="K79" s="148" t="s">
        <v>755</v>
      </c>
      <c r="L79" s="148">
        <v>1</v>
      </c>
      <c r="M79" s="148" t="s">
        <v>908</v>
      </c>
      <c r="N79" s="148" t="s">
        <v>755</v>
      </c>
      <c r="O79" s="148" t="s">
        <v>755</v>
      </c>
      <c r="P79" s="148" t="s">
        <v>755</v>
      </c>
      <c r="Q79" s="148" t="s">
        <v>755</v>
      </c>
      <c r="R79" s="148" t="s">
        <v>755</v>
      </c>
      <c r="S79" s="148" t="s">
        <v>755</v>
      </c>
      <c r="T79" s="147" t="s">
        <v>1240</v>
      </c>
      <c r="U79" s="188" t="s">
        <v>151</v>
      </c>
    </row>
    <row r="80" spans="1:21" s="7" customFormat="1" ht="15" customHeight="1">
      <c r="A80" s="47" t="s">
        <v>58</v>
      </c>
      <c r="B80" s="147" t="s">
        <v>382</v>
      </c>
      <c r="C80" s="226">
        <f t="shared" si="8"/>
        <v>2</v>
      </c>
      <c r="D80" s="226"/>
      <c r="E80" s="226"/>
      <c r="F80" s="119">
        <f t="shared" si="1"/>
        <v>2</v>
      </c>
      <c r="G80" s="148" t="str">
        <f t="shared" si="9"/>
        <v>Да</v>
      </c>
      <c r="H80" s="148" t="s">
        <v>755</v>
      </c>
      <c r="I80" s="148" t="s">
        <v>755</v>
      </c>
      <c r="J80" s="148" t="s">
        <v>755</v>
      </c>
      <c r="K80" s="148" t="s">
        <v>755</v>
      </c>
      <c r="L80" s="148">
        <v>1</v>
      </c>
      <c r="M80" s="148" t="s">
        <v>908</v>
      </c>
      <c r="N80" s="148" t="s">
        <v>755</v>
      </c>
      <c r="O80" s="148" t="s">
        <v>755</v>
      </c>
      <c r="P80" s="148" t="s">
        <v>755</v>
      </c>
      <c r="Q80" s="148" t="s">
        <v>755</v>
      </c>
      <c r="R80" s="148" t="s">
        <v>755</v>
      </c>
      <c r="S80" s="148" t="s">
        <v>755</v>
      </c>
      <c r="T80" s="147"/>
      <c r="U80" s="219" t="s">
        <v>582</v>
      </c>
    </row>
    <row r="81" spans="1:21" ht="15" customHeight="1">
      <c r="A81" s="160" t="s">
        <v>59</v>
      </c>
      <c r="B81" s="124" t="s">
        <v>382</v>
      </c>
      <c r="C81" s="226">
        <f t="shared" si="8"/>
        <v>2</v>
      </c>
      <c r="D81" s="226"/>
      <c r="E81" s="226"/>
      <c r="F81" s="119">
        <f t="shared" si="1"/>
        <v>2</v>
      </c>
      <c r="G81" s="226" t="str">
        <f t="shared" si="9"/>
        <v>Да</v>
      </c>
      <c r="H81" s="226" t="s">
        <v>755</v>
      </c>
      <c r="I81" s="226" t="s">
        <v>755</v>
      </c>
      <c r="J81" s="226" t="s">
        <v>755</v>
      </c>
      <c r="K81" s="226" t="s">
        <v>755</v>
      </c>
      <c r="L81" s="226">
        <v>1</v>
      </c>
      <c r="M81" s="226" t="s">
        <v>908</v>
      </c>
      <c r="N81" s="226" t="s">
        <v>755</v>
      </c>
      <c r="O81" s="148" t="s">
        <v>755</v>
      </c>
      <c r="P81" s="226" t="s">
        <v>755</v>
      </c>
      <c r="Q81" s="226" t="s">
        <v>755</v>
      </c>
      <c r="R81" s="226" t="s">
        <v>755</v>
      </c>
      <c r="S81" s="226" t="s">
        <v>755</v>
      </c>
      <c r="T81" s="124"/>
      <c r="U81" s="219" t="s">
        <v>583</v>
      </c>
    </row>
    <row r="82" spans="1:21" s="8" customFormat="1" ht="15" customHeight="1">
      <c r="A82" s="45" t="s">
        <v>60</v>
      </c>
      <c r="B82" s="144"/>
      <c r="C82" s="153"/>
      <c r="D82" s="153"/>
      <c r="E82" s="153"/>
      <c r="F82" s="131"/>
      <c r="G82" s="153"/>
      <c r="H82" s="155"/>
      <c r="I82" s="155"/>
      <c r="J82" s="155"/>
      <c r="K82" s="155"/>
      <c r="L82" s="155"/>
      <c r="M82" s="144"/>
      <c r="N82" s="155"/>
      <c r="O82" s="155"/>
      <c r="P82" s="155"/>
      <c r="Q82" s="155"/>
      <c r="R82" s="155"/>
      <c r="S82" s="155"/>
      <c r="T82" s="144"/>
      <c r="U82" s="130"/>
    </row>
    <row r="83" spans="1:21" s="7" customFormat="1" ht="15" customHeight="1">
      <c r="A83" s="47" t="s">
        <v>61</v>
      </c>
      <c r="B83" s="147" t="s">
        <v>571</v>
      </c>
      <c r="C83" s="226">
        <f aca="true" t="shared" si="10" ref="C83:C88">IF(B83=$B$15,2,0)</f>
        <v>0</v>
      </c>
      <c r="D83" s="226"/>
      <c r="E83" s="226"/>
      <c r="F83" s="119">
        <f t="shared" si="1"/>
        <v>0</v>
      </c>
      <c r="G83" s="148" t="s">
        <v>755</v>
      </c>
      <c r="H83" s="148" t="s">
        <v>1307</v>
      </c>
      <c r="I83" s="148" t="s">
        <v>755</v>
      </c>
      <c r="J83" s="148" t="s">
        <v>755</v>
      </c>
      <c r="K83" s="148" t="s">
        <v>1307</v>
      </c>
      <c r="L83" s="148" t="s">
        <v>951</v>
      </c>
      <c r="M83" s="148"/>
      <c r="N83" s="148"/>
      <c r="O83" s="148"/>
      <c r="P83" s="148"/>
      <c r="Q83" s="148"/>
      <c r="R83" s="148"/>
      <c r="S83" s="148"/>
      <c r="T83" s="124" t="s">
        <v>1311</v>
      </c>
      <c r="U83" s="188" t="s">
        <v>152</v>
      </c>
    </row>
    <row r="84" spans="1:21" ht="15" customHeight="1">
      <c r="A84" s="160" t="s">
        <v>62</v>
      </c>
      <c r="B84" s="147" t="s">
        <v>382</v>
      </c>
      <c r="C84" s="226">
        <f t="shared" si="10"/>
        <v>2</v>
      </c>
      <c r="D84" s="226"/>
      <c r="E84" s="226"/>
      <c r="F84" s="119">
        <f t="shared" si="1"/>
        <v>2</v>
      </c>
      <c r="G84" s="148" t="str">
        <f>IF(AND(H84="Да",I84="Да",J84="Да"),"Да","Нет")</f>
        <v>Да</v>
      </c>
      <c r="H84" s="148" t="s">
        <v>755</v>
      </c>
      <c r="I84" s="148" t="s">
        <v>755</v>
      </c>
      <c r="J84" s="148" t="s">
        <v>755</v>
      </c>
      <c r="K84" s="148" t="s">
        <v>755</v>
      </c>
      <c r="L84" s="148">
        <v>2</v>
      </c>
      <c r="M84" s="147" t="s">
        <v>1191</v>
      </c>
      <c r="N84" s="148" t="s">
        <v>755</v>
      </c>
      <c r="O84" s="148" t="s">
        <v>755</v>
      </c>
      <c r="P84" s="148" t="s">
        <v>755</v>
      </c>
      <c r="Q84" s="148" t="s">
        <v>755</v>
      </c>
      <c r="R84" s="148" t="s">
        <v>755</v>
      </c>
      <c r="S84" s="148" t="s">
        <v>755</v>
      </c>
      <c r="T84" s="147"/>
      <c r="U84" s="187" t="s">
        <v>153</v>
      </c>
    </row>
    <row r="85" spans="1:21" ht="15" customHeight="1">
      <c r="A85" s="47" t="s">
        <v>63</v>
      </c>
      <c r="B85" s="147" t="s">
        <v>571</v>
      </c>
      <c r="C85" s="226">
        <f t="shared" si="10"/>
        <v>0</v>
      </c>
      <c r="D85" s="226"/>
      <c r="E85" s="226"/>
      <c r="F85" s="119">
        <f t="shared" si="1"/>
        <v>0</v>
      </c>
      <c r="G85" s="148" t="str">
        <f>IF(AND(H85="Да",I85="Да",J85="Да"),"Да","Нет")</f>
        <v>Нет</v>
      </c>
      <c r="H85" s="148" t="s">
        <v>768</v>
      </c>
      <c r="I85" s="148" t="s">
        <v>768</v>
      </c>
      <c r="J85" s="148" t="s">
        <v>768</v>
      </c>
      <c r="K85" s="226" t="s">
        <v>951</v>
      </c>
      <c r="L85" s="148" t="s">
        <v>951</v>
      </c>
      <c r="M85" s="148"/>
      <c r="N85" s="148"/>
      <c r="O85" s="148"/>
      <c r="P85" s="148"/>
      <c r="Q85" s="148"/>
      <c r="R85" s="148"/>
      <c r="S85" s="148"/>
      <c r="T85" s="147"/>
      <c r="U85" s="188" t="s">
        <v>154</v>
      </c>
    </row>
    <row r="86" spans="1:21" s="7" customFormat="1" ht="15" customHeight="1">
      <c r="A86" s="47" t="s">
        <v>64</v>
      </c>
      <c r="B86" s="147" t="s">
        <v>571</v>
      </c>
      <c r="C86" s="226">
        <f t="shared" si="10"/>
        <v>0</v>
      </c>
      <c r="D86" s="226"/>
      <c r="E86" s="226"/>
      <c r="F86" s="119">
        <f t="shared" si="1"/>
        <v>0</v>
      </c>
      <c r="G86" s="148" t="str">
        <f>IF(AND(H86="Да",I86="Да",J86="Да"),"Да","Нет")</f>
        <v>Нет</v>
      </c>
      <c r="H86" s="148" t="s">
        <v>755</v>
      </c>
      <c r="I86" s="148" t="s">
        <v>755</v>
      </c>
      <c r="J86" s="148" t="s">
        <v>768</v>
      </c>
      <c r="K86" s="148" t="s">
        <v>755</v>
      </c>
      <c r="L86" s="148" t="s">
        <v>951</v>
      </c>
      <c r="M86" s="148"/>
      <c r="N86" s="148"/>
      <c r="O86" s="148"/>
      <c r="P86" s="148"/>
      <c r="Q86" s="148"/>
      <c r="R86" s="148"/>
      <c r="S86" s="148"/>
      <c r="T86" s="147"/>
      <c r="U86" s="188" t="s">
        <v>155</v>
      </c>
    </row>
    <row r="87" spans="1:21" s="7" customFormat="1" ht="15" customHeight="1">
      <c r="A87" s="143" t="s">
        <v>65</v>
      </c>
      <c r="B87" s="124" t="s">
        <v>382</v>
      </c>
      <c r="C87" s="226">
        <f t="shared" si="10"/>
        <v>2</v>
      </c>
      <c r="D87" s="226"/>
      <c r="E87" s="226"/>
      <c r="F87" s="119">
        <f aca="true" t="shared" si="11" ref="F87:F111">C87*(1-D87)*(1-E87)</f>
        <v>2</v>
      </c>
      <c r="G87" s="148" t="str">
        <f>IF(AND(H87="Да",I87="Да",J87="Да"),"Да","Нет")</f>
        <v>Да</v>
      </c>
      <c r="H87" s="226" t="s">
        <v>755</v>
      </c>
      <c r="I87" s="226" t="s">
        <v>755</v>
      </c>
      <c r="J87" s="226" t="s">
        <v>755</v>
      </c>
      <c r="K87" s="148" t="s">
        <v>755</v>
      </c>
      <c r="L87" s="226">
        <v>1</v>
      </c>
      <c r="M87" s="226" t="s">
        <v>908</v>
      </c>
      <c r="N87" s="226" t="s">
        <v>755</v>
      </c>
      <c r="O87" s="226" t="s">
        <v>755</v>
      </c>
      <c r="P87" s="226" t="s">
        <v>755</v>
      </c>
      <c r="Q87" s="226" t="s">
        <v>755</v>
      </c>
      <c r="R87" s="226" t="s">
        <v>755</v>
      </c>
      <c r="S87" s="226" t="s">
        <v>755</v>
      </c>
      <c r="T87" s="124"/>
      <c r="U87" s="188" t="s">
        <v>1254</v>
      </c>
    </row>
    <row r="88" spans="1:21" s="7" customFormat="1" ht="15" customHeight="1">
      <c r="A88" s="47" t="s">
        <v>66</v>
      </c>
      <c r="B88" s="147" t="s">
        <v>1163</v>
      </c>
      <c r="C88" s="226">
        <f t="shared" si="10"/>
        <v>0</v>
      </c>
      <c r="D88" s="226"/>
      <c r="E88" s="226"/>
      <c r="F88" s="119">
        <f t="shared" si="11"/>
        <v>0</v>
      </c>
      <c r="G88" s="148" t="str">
        <f>IF(AND(H88="Да",I88="Да",J88="Да"),"Да","Нет")</f>
        <v>Нет</v>
      </c>
      <c r="H88" s="148" t="s">
        <v>768</v>
      </c>
      <c r="I88" s="148" t="s">
        <v>1177</v>
      </c>
      <c r="J88" s="148" t="s">
        <v>755</v>
      </c>
      <c r="K88" s="226" t="s">
        <v>951</v>
      </c>
      <c r="L88" s="148">
        <v>1</v>
      </c>
      <c r="M88" s="148" t="s">
        <v>908</v>
      </c>
      <c r="N88" s="148" t="s">
        <v>755</v>
      </c>
      <c r="O88" s="148" t="s">
        <v>755</v>
      </c>
      <c r="P88" s="148" t="s">
        <v>755</v>
      </c>
      <c r="Q88" s="148" t="s">
        <v>755</v>
      </c>
      <c r="R88" s="148" t="s">
        <v>755</v>
      </c>
      <c r="S88" s="148" t="s">
        <v>755</v>
      </c>
      <c r="T88" s="147"/>
      <c r="U88" s="188" t="s">
        <v>156</v>
      </c>
    </row>
    <row r="89" spans="1:21" s="8" customFormat="1" ht="15" customHeight="1">
      <c r="A89" s="45" t="s">
        <v>67</v>
      </c>
      <c r="B89" s="144"/>
      <c r="C89" s="153"/>
      <c r="D89" s="153"/>
      <c r="E89" s="153"/>
      <c r="F89" s="131"/>
      <c r="G89" s="153"/>
      <c r="H89" s="155"/>
      <c r="I89" s="155"/>
      <c r="J89" s="155"/>
      <c r="K89" s="155"/>
      <c r="L89" s="155"/>
      <c r="M89" s="155"/>
      <c r="N89" s="155"/>
      <c r="O89" s="155"/>
      <c r="P89" s="155"/>
      <c r="Q89" s="155"/>
      <c r="R89" s="155"/>
      <c r="S89" s="155"/>
      <c r="T89" s="144"/>
      <c r="U89" s="130"/>
    </row>
    <row r="90" spans="1:21" s="7" customFormat="1" ht="15" customHeight="1">
      <c r="A90" s="160" t="s">
        <v>68</v>
      </c>
      <c r="B90" s="124" t="s">
        <v>382</v>
      </c>
      <c r="C90" s="226">
        <f aca="true" t="shared" si="12" ref="C90:C101">IF(B90=$B$15,2,0)</f>
        <v>2</v>
      </c>
      <c r="D90" s="226"/>
      <c r="E90" s="226"/>
      <c r="F90" s="119">
        <f t="shared" si="11"/>
        <v>2</v>
      </c>
      <c r="G90" s="226" t="s">
        <v>755</v>
      </c>
      <c r="H90" s="226" t="s">
        <v>755</v>
      </c>
      <c r="I90" s="226" t="s">
        <v>755</v>
      </c>
      <c r="J90" s="226" t="s">
        <v>755</v>
      </c>
      <c r="K90" s="226" t="s">
        <v>755</v>
      </c>
      <c r="L90" s="226">
        <v>1</v>
      </c>
      <c r="M90" s="226" t="s">
        <v>908</v>
      </c>
      <c r="N90" s="226" t="s">
        <v>755</v>
      </c>
      <c r="O90" s="148" t="s">
        <v>755</v>
      </c>
      <c r="P90" s="226" t="s">
        <v>755</v>
      </c>
      <c r="Q90" s="226" t="s">
        <v>755</v>
      </c>
      <c r="R90" s="226" t="s">
        <v>755</v>
      </c>
      <c r="S90" s="226" t="s">
        <v>755</v>
      </c>
      <c r="T90" s="124"/>
      <c r="U90" s="219" t="s">
        <v>568</v>
      </c>
    </row>
    <row r="91" spans="1:21" s="7" customFormat="1" ht="15" customHeight="1">
      <c r="A91" s="160" t="s">
        <v>69</v>
      </c>
      <c r="B91" s="147" t="s">
        <v>382</v>
      </c>
      <c r="C91" s="226">
        <f t="shared" si="12"/>
        <v>2</v>
      </c>
      <c r="D91" s="226"/>
      <c r="E91" s="226"/>
      <c r="F91" s="119">
        <f t="shared" si="11"/>
        <v>2</v>
      </c>
      <c r="G91" s="148" t="str">
        <f>IF(AND(H91="Да",I91="Да",J91="Да"),"Да","Нет")</f>
        <v>Нет</v>
      </c>
      <c r="H91" s="148" t="s">
        <v>755</v>
      </c>
      <c r="I91" s="148" t="s">
        <v>755</v>
      </c>
      <c r="J91" s="147" t="s">
        <v>1263</v>
      </c>
      <c r="K91" s="148" t="s">
        <v>755</v>
      </c>
      <c r="L91" s="226">
        <v>2</v>
      </c>
      <c r="M91" s="148" t="s">
        <v>908</v>
      </c>
      <c r="N91" s="148" t="s">
        <v>755</v>
      </c>
      <c r="O91" s="148" t="s">
        <v>755</v>
      </c>
      <c r="P91" s="148" t="s">
        <v>755</v>
      </c>
      <c r="Q91" s="148" t="s">
        <v>755</v>
      </c>
      <c r="R91" s="148" t="s">
        <v>755</v>
      </c>
      <c r="S91" s="148" t="s">
        <v>755</v>
      </c>
      <c r="T91" s="147"/>
      <c r="U91" s="188" t="s">
        <v>157</v>
      </c>
    </row>
    <row r="92" spans="1:21" s="7" customFormat="1" ht="15" customHeight="1">
      <c r="A92" s="47" t="s">
        <v>70</v>
      </c>
      <c r="B92" s="147" t="s">
        <v>571</v>
      </c>
      <c r="C92" s="226">
        <f t="shared" si="12"/>
        <v>0</v>
      </c>
      <c r="D92" s="226"/>
      <c r="E92" s="226"/>
      <c r="F92" s="119">
        <f t="shared" si="11"/>
        <v>0</v>
      </c>
      <c r="G92" s="148" t="s">
        <v>768</v>
      </c>
      <c r="H92" s="148" t="s">
        <v>768</v>
      </c>
      <c r="I92" s="148" t="s">
        <v>768</v>
      </c>
      <c r="J92" s="148" t="s">
        <v>768</v>
      </c>
      <c r="K92" s="226" t="s">
        <v>951</v>
      </c>
      <c r="L92" s="148" t="s">
        <v>951</v>
      </c>
      <c r="M92" s="148"/>
      <c r="N92" s="170"/>
      <c r="O92" s="148"/>
      <c r="P92" s="148"/>
      <c r="Q92" s="148"/>
      <c r="R92" s="148"/>
      <c r="S92" s="148"/>
      <c r="T92" s="147"/>
      <c r="U92" s="188" t="s">
        <v>211</v>
      </c>
    </row>
    <row r="93" spans="1:21" s="7" customFormat="1" ht="15" customHeight="1">
      <c r="A93" s="47" t="s">
        <v>71</v>
      </c>
      <c r="B93" s="147" t="s">
        <v>382</v>
      </c>
      <c r="C93" s="226">
        <f t="shared" si="12"/>
        <v>2</v>
      </c>
      <c r="D93" s="226"/>
      <c r="E93" s="226"/>
      <c r="F93" s="119">
        <f t="shared" si="11"/>
        <v>2</v>
      </c>
      <c r="G93" s="148" t="str">
        <f aca="true" t="shared" si="13" ref="G93:G101">IF(AND(H93="Да",I93="Да",J93="Да"),"Да","Нет")</f>
        <v>Да</v>
      </c>
      <c r="H93" s="148" t="s">
        <v>755</v>
      </c>
      <c r="I93" s="148" t="s">
        <v>755</v>
      </c>
      <c r="J93" s="148" t="s">
        <v>755</v>
      </c>
      <c r="K93" s="148" t="s">
        <v>755</v>
      </c>
      <c r="L93" s="148">
        <v>1</v>
      </c>
      <c r="M93" s="148" t="s">
        <v>908</v>
      </c>
      <c r="N93" s="148" t="s">
        <v>755</v>
      </c>
      <c r="O93" s="148" t="s">
        <v>755</v>
      </c>
      <c r="P93" s="148" t="s">
        <v>755</v>
      </c>
      <c r="Q93" s="148" t="s">
        <v>755</v>
      </c>
      <c r="R93" s="148" t="s">
        <v>755</v>
      </c>
      <c r="S93" s="148" t="s">
        <v>755</v>
      </c>
      <c r="T93" s="147"/>
      <c r="U93" s="188" t="s">
        <v>158</v>
      </c>
    </row>
    <row r="94" spans="1:21" ht="15" customHeight="1">
      <c r="A94" s="47" t="s">
        <v>72</v>
      </c>
      <c r="B94" s="147" t="s">
        <v>382</v>
      </c>
      <c r="C94" s="226">
        <f t="shared" si="12"/>
        <v>2</v>
      </c>
      <c r="D94" s="226"/>
      <c r="E94" s="226"/>
      <c r="F94" s="119">
        <f t="shared" si="11"/>
        <v>2</v>
      </c>
      <c r="G94" s="148" t="str">
        <f t="shared" si="13"/>
        <v>Да</v>
      </c>
      <c r="H94" s="148" t="s">
        <v>755</v>
      </c>
      <c r="I94" s="148" t="s">
        <v>755</v>
      </c>
      <c r="J94" s="148" t="s">
        <v>755</v>
      </c>
      <c r="K94" s="148" t="s">
        <v>755</v>
      </c>
      <c r="L94" s="148">
        <v>2</v>
      </c>
      <c r="M94" s="147" t="s">
        <v>1191</v>
      </c>
      <c r="N94" s="148" t="s">
        <v>755</v>
      </c>
      <c r="O94" s="148" t="s">
        <v>755</v>
      </c>
      <c r="P94" s="148" t="s">
        <v>755</v>
      </c>
      <c r="Q94" s="148" t="s">
        <v>755</v>
      </c>
      <c r="R94" s="148" t="s">
        <v>755</v>
      </c>
      <c r="S94" s="148" t="s">
        <v>755</v>
      </c>
      <c r="T94" s="147"/>
      <c r="U94" s="198" t="s">
        <v>159</v>
      </c>
    </row>
    <row r="95" spans="1:21" s="7" customFormat="1" ht="15" customHeight="1">
      <c r="A95" s="47" t="s">
        <v>73</v>
      </c>
      <c r="B95" s="147" t="s">
        <v>571</v>
      </c>
      <c r="C95" s="226">
        <f t="shared" si="12"/>
        <v>0</v>
      </c>
      <c r="D95" s="226"/>
      <c r="E95" s="226"/>
      <c r="F95" s="119">
        <f t="shared" si="11"/>
        <v>0</v>
      </c>
      <c r="G95" s="148" t="str">
        <f t="shared" si="13"/>
        <v>Нет</v>
      </c>
      <c r="H95" s="148" t="s">
        <v>768</v>
      </c>
      <c r="I95" s="148" t="s">
        <v>768</v>
      </c>
      <c r="J95" s="148" t="s">
        <v>768</v>
      </c>
      <c r="K95" s="226" t="s">
        <v>951</v>
      </c>
      <c r="L95" s="148" t="s">
        <v>951</v>
      </c>
      <c r="M95" s="148"/>
      <c r="N95" s="148"/>
      <c r="O95" s="148"/>
      <c r="P95" s="148"/>
      <c r="Q95" s="148"/>
      <c r="R95" s="148"/>
      <c r="S95" s="148"/>
      <c r="T95" s="147"/>
      <c r="U95" s="188" t="s">
        <v>160</v>
      </c>
    </row>
    <row r="96" spans="1:21" ht="15" customHeight="1">
      <c r="A96" s="160" t="s">
        <v>74</v>
      </c>
      <c r="B96" s="124" t="s">
        <v>382</v>
      </c>
      <c r="C96" s="226">
        <f t="shared" si="12"/>
        <v>2</v>
      </c>
      <c r="D96" s="226"/>
      <c r="E96" s="226"/>
      <c r="F96" s="119">
        <f t="shared" si="11"/>
        <v>2</v>
      </c>
      <c r="G96" s="226" t="s">
        <v>755</v>
      </c>
      <c r="H96" s="226" t="s">
        <v>1307</v>
      </c>
      <c r="I96" s="226" t="s">
        <v>755</v>
      </c>
      <c r="J96" s="226" t="s">
        <v>755</v>
      </c>
      <c r="K96" s="226" t="s">
        <v>1307</v>
      </c>
      <c r="L96" s="226">
        <v>2</v>
      </c>
      <c r="M96" s="226" t="s">
        <v>908</v>
      </c>
      <c r="N96" s="226" t="s">
        <v>755</v>
      </c>
      <c r="O96" s="148" t="s">
        <v>755</v>
      </c>
      <c r="P96" s="226" t="s">
        <v>755</v>
      </c>
      <c r="Q96" s="226" t="s">
        <v>755</v>
      </c>
      <c r="R96" s="226" t="s">
        <v>755</v>
      </c>
      <c r="S96" s="226" t="s">
        <v>755</v>
      </c>
      <c r="T96" s="124" t="s">
        <v>1312</v>
      </c>
      <c r="U96" s="188" t="s">
        <v>161</v>
      </c>
    </row>
    <row r="97" spans="1:21" s="6" customFormat="1" ht="15" customHeight="1">
      <c r="A97" s="47" t="s">
        <v>75</v>
      </c>
      <c r="B97" s="147" t="s">
        <v>382</v>
      </c>
      <c r="C97" s="226">
        <f t="shared" si="12"/>
        <v>2</v>
      </c>
      <c r="D97" s="226"/>
      <c r="E97" s="226"/>
      <c r="F97" s="119">
        <f t="shared" si="11"/>
        <v>2</v>
      </c>
      <c r="G97" s="148" t="s">
        <v>755</v>
      </c>
      <c r="H97" s="226" t="s">
        <v>1307</v>
      </c>
      <c r="I97" s="148" t="s">
        <v>755</v>
      </c>
      <c r="J97" s="148" t="s">
        <v>755</v>
      </c>
      <c r="K97" s="226" t="s">
        <v>1307</v>
      </c>
      <c r="L97" s="148">
        <v>1</v>
      </c>
      <c r="M97" s="148" t="s">
        <v>908</v>
      </c>
      <c r="N97" s="148" t="s">
        <v>755</v>
      </c>
      <c r="O97" s="148" t="s">
        <v>755</v>
      </c>
      <c r="P97" s="148" t="s">
        <v>755</v>
      </c>
      <c r="Q97" s="148" t="s">
        <v>755</v>
      </c>
      <c r="R97" s="148" t="s">
        <v>755</v>
      </c>
      <c r="S97" s="148" t="s">
        <v>755</v>
      </c>
      <c r="T97" s="124" t="s">
        <v>1313</v>
      </c>
      <c r="U97" s="188" t="s">
        <v>162</v>
      </c>
    </row>
    <row r="98" spans="1:21" s="7" customFormat="1" ht="15" customHeight="1">
      <c r="A98" s="47" t="s">
        <v>76</v>
      </c>
      <c r="B98" s="147" t="s">
        <v>571</v>
      </c>
      <c r="C98" s="226">
        <f t="shared" si="12"/>
        <v>0</v>
      </c>
      <c r="D98" s="226"/>
      <c r="E98" s="226"/>
      <c r="F98" s="119">
        <f t="shared" si="11"/>
        <v>0</v>
      </c>
      <c r="G98" s="148" t="str">
        <f t="shared" si="13"/>
        <v>Нет</v>
      </c>
      <c r="H98" s="148" t="s">
        <v>755</v>
      </c>
      <c r="I98" s="148" t="s">
        <v>768</v>
      </c>
      <c r="J98" s="148" t="s">
        <v>768</v>
      </c>
      <c r="K98" s="148" t="s">
        <v>768</v>
      </c>
      <c r="L98" s="148" t="s">
        <v>951</v>
      </c>
      <c r="M98" s="148"/>
      <c r="N98" s="148"/>
      <c r="O98" s="148"/>
      <c r="P98" s="148"/>
      <c r="Q98" s="148"/>
      <c r="R98" s="148"/>
      <c r="S98" s="148"/>
      <c r="T98" s="147" t="s">
        <v>1265</v>
      </c>
      <c r="U98" s="188" t="s">
        <v>569</v>
      </c>
    </row>
    <row r="99" spans="1:21" ht="15" customHeight="1">
      <c r="A99" s="47" t="s">
        <v>77</v>
      </c>
      <c r="B99" s="147" t="s">
        <v>571</v>
      </c>
      <c r="C99" s="226">
        <f t="shared" si="12"/>
        <v>0</v>
      </c>
      <c r="D99" s="226"/>
      <c r="E99" s="226"/>
      <c r="F99" s="119">
        <f t="shared" si="11"/>
        <v>0</v>
      </c>
      <c r="G99" s="148" t="str">
        <f t="shared" si="13"/>
        <v>Нет</v>
      </c>
      <c r="H99" s="148" t="s">
        <v>768</v>
      </c>
      <c r="I99" s="148" t="s">
        <v>768</v>
      </c>
      <c r="J99" s="148" t="s">
        <v>768</v>
      </c>
      <c r="K99" s="226" t="s">
        <v>951</v>
      </c>
      <c r="L99" s="148" t="s">
        <v>951</v>
      </c>
      <c r="M99" s="147"/>
      <c r="N99" s="148"/>
      <c r="O99" s="148"/>
      <c r="P99" s="148"/>
      <c r="Q99" s="148"/>
      <c r="R99" s="148"/>
      <c r="S99" s="148"/>
      <c r="T99" s="147"/>
      <c r="U99" s="219" t="s">
        <v>1266</v>
      </c>
    </row>
    <row r="100" spans="1:21" s="7" customFormat="1" ht="15" customHeight="1">
      <c r="A100" s="160" t="s">
        <v>78</v>
      </c>
      <c r="B100" s="124" t="s">
        <v>382</v>
      </c>
      <c r="C100" s="226">
        <f t="shared" si="12"/>
        <v>2</v>
      </c>
      <c r="D100" s="226"/>
      <c r="E100" s="226"/>
      <c r="F100" s="119">
        <f t="shared" si="11"/>
        <v>2</v>
      </c>
      <c r="G100" s="226" t="str">
        <f t="shared" si="13"/>
        <v>Да</v>
      </c>
      <c r="H100" s="226" t="s">
        <v>755</v>
      </c>
      <c r="I100" s="226" t="s">
        <v>755</v>
      </c>
      <c r="J100" s="226" t="s">
        <v>755</v>
      </c>
      <c r="K100" s="226" t="s">
        <v>755</v>
      </c>
      <c r="L100" s="226">
        <v>3</v>
      </c>
      <c r="M100" s="124" t="s">
        <v>761</v>
      </c>
      <c r="N100" s="226" t="s">
        <v>755</v>
      </c>
      <c r="O100" s="226" t="s">
        <v>755</v>
      </c>
      <c r="P100" s="226" t="s">
        <v>755</v>
      </c>
      <c r="Q100" s="226" t="s">
        <v>755</v>
      </c>
      <c r="R100" s="226" t="s">
        <v>755</v>
      </c>
      <c r="S100" s="226" t="s">
        <v>755</v>
      </c>
      <c r="T100" s="124" t="s">
        <v>1267</v>
      </c>
      <c r="U100" s="188" t="s">
        <v>570</v>
      </c>
    </row>
    <row r="101" spans="1:21" s="7" customFormat="1" ht="15" customHeight="1">
      <c r="A101" s="47" t="s">
        <v>79</v>
      </c>
      <c r="B101" s="147" t="s">
        <v>571</v>
      </c>
      <c r="C101" s="226">
        <f t="shared" si="12"/>
        <v>0</v>
      </c>
      <c r="D101" s="226">
        <v>0.5</v>
      </c>
      <c r="E101" s="226"/>
      <c r="F101" s="119">
        <f t="shared" si="11"/>
        <v>0</v>
      </c>
      <c r="G101" s="148" t="str">
        <f t="shared" si="13"/>
        <v>Нет</v>
      </c>
      <c r="H101" s="148" t="s">
        <v>768</v>
      </c>
      <c r="I101" s="148" t="s">
        <v>755</v>
      </c>
      <c r="J101" s="148" t="s">
        <v>768</v>
      </c>
      <c r="K101" s="148" t="s">
        <v>951</v>
      </c>
      <c r="L101" s="148" t="s">
        <v>951</v>
      </c>
      <c r="M101" s="147"/>
      <c r="N101" s="148"/>
      <c r="O101" s="148"/>
      <c r="P101" s="148"/>
      <c r="Q101" s="148"/>
      <c r="R101" s="148"/>
      <c r="S101" s="148"/>
      <c r="T101" s="147" t="s">
        <v>1268</v>
      </c>
      <c r="U101" s="188" t="s">
        <v>187</v>
      </c>
    </row>
    <row r="102" spans="1:21" s="8" customFormat="1" ht="15" customHeight="1">
      <c r="A102" s="45" t="s">
        <v>80</v>
      </c>
      <c r="B102" s="144"/>
      <c r="C102" s="153"/>
      <c r="D102" s="153"/>
      <c r="E102" s="153"/>
      <c r="F102" s="131"/>
      <c r="G102" s="153"/>
      <c r="H102" s="155"/>
      <c r="I102" s="155"/>
      <c r="J102" s="155"/>
      <c r="K102" s="155"/>
      <c r="L102" s="155"/>
      <c r="M102" s="144"/>
      <c r="N102" s="155"/>
      <c r="O102" s="155"/>
      <c r="P102" s="155"/>
      <c r="Q102" s="155"/>
      <c r="R102" s="155"/>
      <c r="S102" s="155"/>
      <c r="T102" s="144"/>
      <c r="U102" s="130"/>
    </row>
    <row r="103" spans="1:21" s="7" customFormat="1" ht="15" customHeight="1">
      <c r="A103" s="47" t="s">
        <v>81</v>
      </c>
      <c r="B103" s="147" t="s">
        <v>571</v>
      </c>
      <c r="C103" s="226">
        <f aca="true" t="shared" si="14" ref="C103:C111">IF(B103=$B$15,2,0)</f>
        <v>0</v>
      </c>
      <c r="D103" s="226"/>
      <c r="E103" s="226"/>
      <c r="F103" s="119">
        <f t="shared" si="11"/>
        <v>0</v>
      </c>
      <c r="G103" s="148" t="str">
        <f aca="true" t="shared" si="15" ref="G103:G111">IF(AND(H103="Да",I103="Да",J103="Да"),"Да","Нет")</f>
        <v>Нет</v>
      </c>
      <c r="H103" s="148" t="s">
        <v>755</v>
      </c>
      <c r="I103" s="148" t="s">
        <v>755</v>
      </c>
      <c r="J103" s="148" t="s">
        <v>768</v>
      </c>
      <c r="K103" s="148" t="s">
        <v>755</v>
      </c>
      <c r="L103" s="148" t="s">
        <v>951</v>
      </c>
      <c r="M103" s="148"/>
      <c r="N103" s="148"/>
      <c r="O103" s="148"/>
      <c r="P103" s="148"/>
      <c r="Q103" s="148"/>
      <c r="R103" s="148"/>
      <c r="S103" s="148"/>
      <c r="T103" s="147"/>
      <c r="U103" s="219" t="s">
        <v>566</v>
      </c>
    </row>
    <row r="104" spans="1:21" s="7" customFormat="1" ht="15" customHeight="1">
      <c r="A104" s="47" t="s">
        <v>82</v>
      </c>
      <c r="B104" s="147" t="s">
        <v>1163</v>
      </c>
      <c r="C104" s="226">
        <f t="shared" si="14"/>
        <v>0</v>
      </c>
      <c r="D104" s="226"/>
      <c r="E104" s="226"/>
      <c r="F104" s="119">
        <f t="shared" si="11"/>
        <v>0</v>
      </c>
      <c r="G104" s="148" t="str">
        <f t="shared" si="15"/>
        <v>Да</v>
      </c>
      <c r="H104" s="148" t="s">
        <v>755</v>
      </c>
      <c r="I104" s="148" t="s">
        <v>755</v>
      </c>
      <c r="J104" s="148" t="s">
        <v>755</v>
      </c>
      <c r="K104" s="148" t="s">
        <v>768</v>
      </c>
      <c r="L104" s="148">
        <v>1</v>
      </c>
      <c r="M104" s="148" t="s">
        <v>908</v>
      </c>
      <c r="N104" s="148" t="s">
        <v>755</v>
      </c>
      <c r="O104" s="148" t="s">
        <v>755</v>
      </c>
      <c r="P104" s="148" t="s">
        <v>755</v>
      </c>
      <c r="Q104" s="148" t="s">
        <v>755</v>
      </c>
      <c r="R104" s="148" t="s">
        <v>755</v>
      </c>
      <c r="S104" s="148" t="s">
        <v>755</v>
      </c>
      <c r="T104" s="147" t="s">
        <v>1269</v>
      </c>
      <c r="U104" s="219" t="s">
        <v>567</v>
      </c>
    </row>
    <row r="105" spans="1:21" ht="15" customHeight="1">
      <c r="A105" s="47" t="s">
        <v>83</v>
      </c>
      <c r="B105" s="147" t="s">
        <v>571</v>
      </c>
      <c r="C105" s="226">
        <f t="shared" si="14"/>
        <v>0</v>
      </c>
      <c r="D105" s="226"/>
      <c r="E105" s="226"/>
      <c r="F105" s="119">
        <f t="shared" si="11"/>
        <v>0</v>
      </c>
      <c r="G105" s="148" t="str">
        <f t="shared" si="15"/>
        <v>Нет</v>
      </c>
      <c r="H105" s="148" t="s">
        <v>768</v>
      </c>
      <c r="I105" s="148" t="s">
        <v>768</v>
      </c>
      <c r="J105" s="148" t="s">
        <v>768</v>
      </c>
      <c r="K105" s="226" t="s">
        <v>951</v>
      </c>
      <c r="L105" s="148" t="s">
        <v>951</v>
      </c>
      <c r="M105" s="148"/>
      <c r="N105" s="148"/>
      <c r="O105" s="148"/>
      <c r="P105" s="148"/>
      <c r="Q105" s="148"/>
      <c r="R105" s="148"/>
      <c r="S105" s="148"/>
      <c r="T105" s="147"/>
      <c r="U105" s="188" t="s">
        <v>163</v>
      </c>
    </row>
    <row r="106" spans="1:21" ht="15" customHeight="1">
      <c r="A106" s="160" t="s">
        <v>84</v>
      </c>
      <c r="B106" s="147" t="s">
        <v>382</v>
      </c>
      <c r="C106" s="226">
        <f t="shared" si="14"/>
        <v>2</v>
      </c>
      <c r="D106" s="226"/>
      <c r="E106" s="226"/>
      <c r="F106" s="119">
        <f t="shared" si="11"/>
        <v>2</v>
      </c>
      <c r="G106" s="148" t="str">
        <f t="shared" si="15"/>
        <v>Да</v>
      </c>
      <c r="H106" s="148" t="s">
        <v>755</v>
      </c>
      <c r="I106" s="148" t="s">
        <v>755</v>
      </c>
      <c r="J106" s="148" t="s">
        <v>755</v>
      </c>
      <c r="K106" s="148" t="s">
        <v>755</v>
      </c>
      <c r="L106" s="167">
        <v>2</v>
      </c>
      <c r="M106" s="212" t="s">
        <v>1191</v>
      </c>
      <c r="N106" s="148" t="s">
        <v>755</v>
      </c>
      <c r="O106" s="167" t="s">
        <v>755</v>
      </c>
      <c r="P106" s="167" t="s">
        <v>755</v>
      </c>
      <c r="Q106" s="167" t="s">
        <v>755</v>
      </c>
      <c r="R106" s="148" t="s">
        <v>755</v>
      </c>
      <c r="S106" s="148" t="s">
        <v>755</v>
      </c>
      <c r="T106" s="147"/>
      <c r="U106" s="188" t="s">
        <v>1275</v>
      </c>
    </row>
    <row r="107" spans="1:21" ht="15" customHeight="1">
      <c r="A107" s="47" t="s">
        <v>85</v>
      </c>
      <c r="B107" s="147" t="s">
        <v>1163</v>
      </c>
      <c r="C107" s="226">
        <f t="shared" si="14"/>
        <v>0</v>
      </c>
      <c r="D107" s="226"/>
      <c r="E107" s="226"/>
      <c r="F107" s="119">
        <f t="shared" si="11"/>
        <v>0</v>
      </c>
      <c r="G107" s="148" t="str">
        <f t="shared" si="15"/>
        <v>Да</v>
      </c>
      <c r="H107" s="148" t="s">
        <v>755</v>
      </c>
      <c r="I107" s="148" t="s">
        <v>755</v>
      </c>
      <c r="J107" s="148" t="s">
        <v>755</v>
      </c>
      <c r="K107" s="229" t="s">
        <v>768</v>
      </c>
      <c r="L107" s="148">
        <v>1</v>
      </c>
      <c r="M107" s="148" t="s">
        <v>908</v>
      </c>
      <c r="N107" s="229" t="s">
        <v>755</v>
      </c>
      <c r="O107" s="148" t="s">
        <v>755</v>
      </c>
      <c r="P107" s="148" t="s">
        <v>755</v>
      </c>
      <c r="Q107" s="148" t="s">
        <v>755</v>
      </c>
      <c r="R107" s="148" t="s">
        <v>755</v>
      </c>
      <c r="S107" s="220" t="s">
        <v>755</v>
      </c>
      <c r="T107" s="165" t="s">
        <v>1277</v>
      </c>
      <c r="U107" s="188" t="s">
        <v>246</v>
      </c>
    </row>
    <row r="108" spans="1:21" s="7" customFormat="1" ht="15" customHeight="1">
      <c r="A108" s="47" t="s">
        <v>86</v>
      </c>
      <c r="B108" s="147" t="s">
        <v>382</v>
      </c>
      <c r="C108" s="226">
        <f t="shared" si="14"/>
        <v>2</v>
      </c>
      <c r="D108" s="226">
        <v>0.5</v>
      </c>
      <c r="E108" s="226"/>
      <c r="F108" s="119">
        <f t="shared" si="11"/>
        <v>1</v>
      </c>
      <c r="G108" s="148" t="str">
        <f t="shared" si="15"/>
        <v>Да</v>
      </c>
      <c r="H108" s="148" t="s">
        <v>755</v>
      </c>
      <c r="I108" s="148" t="s">
        <v>755</v>
      </c>
      <c r="J108" s="148" t="s">
        <v>755</v>
      </c>
      <c r="K108" s="148" t="s">
        <v>755</v>
      </c>
      <c r="L108" s="169">
        <v>2</v>
      </c>
      <c r="M108" s="169" t="s">
        <v>908</v>
      </c>
      <c r="N108" s="148" t="s">
        <v>755</v>
      </c>
      <c r="O108" s="169" t="s">
        <v>755</v>
      </c>
      <c r="P108" s="169" t="s">
        <v>755</v>
      </c>
      <c r="Q108" s="169" t="s">
        <v>755</v>
      </c>
      <c r="R108" s="148" t="s">
        <v>755</v>
      </c>
      <c r="S108" s="148" t="s">
        <v>755</v>
      </c>
      <c r="T108" s="147" t="s">
        <v>1281</v>
      </c>
      <c r="U108" s="188" t="s">
        <v>619</v>
      </c>
    </row>
    <row r="109" spans="1:21" s="7" customFormat="1" ht="15" customHeight="1">
      <c r="A109" s="160" t="s">
        <v>87</v>
      </c>
      <c r="B109" s="124" t="s">
        <v>382</v>
      </c>
      <c r="C109" s="226">
        <f t="shared" si="14"/>
        <v>2</v>
      </c>
      <c r="D109" s="226"/>
      <c r="E109" s="226"/>
      <c r="F109" s="119">
        <f t="shared" si="11"/>
        <v>2</v>
      </c>
      <c r="G109" s="226" t="str">
        <f t="shared" si="15"/>
        <v>Да</v>
      </c>
      <c r="H109" s="226" t="s">
        <v>755</v>
      </c>
      <c r="I109" s="226" t="s">
        <v>755</v>
      </c>
      <c r="J109" s="226" t="s">
        <v>755</v>
      </c>
      <c r="K109" s="226" t="s">
        <v>755</v>
      </c>
      <c r="L109" s="148">
        <v>1</v>
      </c>
      <c r="M109" s="148" t="s">
        <v>908</v>
      </c>
      <c r="N109" s="226" t="s">
        <v>755</v>
      </c>
      <c r="O109" s="148" t="s">
        <v>755</v>
      </c>
      <c r="P109" s="226" t="s">
        <v>755</v>
      </c>
      <c r="Q109" s="226" t="s">
        <v>755</v>
      </c>
      <c r="R109" s="226" t="s">
        <v>755</v>
      </c>
      <c r="S109" s="226" t="s">
        <v>755</v>
      </c>
      <c r="T109" s="124"/>
      <c r="U109" s="188" t="s">
        <v>1285</v>
      </c>
    </row>
    <row r="110" spans="1:21" s="7" customFormat="1" ht="15" customHeight="1">
      <c r="A110" s="47" t="s">
        <v>88</v>
      </c>
      <c r="B110" s="147" t="s">
        <v>571</v>
      </c>
      <c r="C110" s="226">
        <f t="shared" si="14"/>
        <v>0</v>
      </c>
      <c r="D110" s="226"/>
      <c r="E110" s="226"/>
      <c r="F110" s="119">
        <f t="shared" si="11"/>
        <v>0</v>
      </c>
      <c r="G110" s="148" t="str">
        <f t="shared" si="15"/>
        <v>Нет</v>
      </c>
      <c r="H110" s="148" t="s">
        <v>768</v>
      </c>
      <c r="I110" s="148" t="s">
        <v>768</v>
      </c>
      <c r="J110" s="148" t="s">
        <v>768</v>
      </c>
      <c r="K110" s="226" t="s">
        <v>951</v>
      </c>
      <c r="L110" s="148" t="s">
        <v>951</v>
      </c>
      <c r="M110" s="148"/>
      <c r="N110" s="148"/>
      <c r="O110" s="148"/>
      <c r="P110" s="148"/>
      <c r="Q110" s="148"/>
      <c r="R110" s="148"/>
      <c r="S110" s="148"/>
      <c r="T110" s="147"/>
      <c r="U110" s="187" t="s">
        <v>164</v>
      </c>
    </row>
    <row r="111" spans="1:21" s="7" customFormat="1" ht="15" customHeight="1">
      <c r="A111" s="47" t="s">
        <v>89</v>
      </c>
      <c r="B111" s="147" t="s">
        <v>571</v>
      </c>
      <c r="C111" s="226">
        <f t="shared" si="14"/>
        <v>0</v>
      </c>
      <c r="D111" s="226"/>
      <c r="E111" s="226"/>
      <c r="F111" s="119">
        <f t="shared" si="11"/>
        <v>0</v>
      </c>
      <c r="G111" s="148" t="str">
        <f t="shared" si="15"/>
        <v>Нет</v>
      </c>
      <c r="H111" s="148" t="s">
        <v>768</v>
      </c>
      <c r="I111" s="148" t="s">
        <v>768</v>
      </c>
      <c r="J111" s="148" t="s">
        <v>768</v>
      </c>
      <c r="K111" s="226" t="s">
        <v>951</v>
      </c>
      <c r="L111" s="148" t="s">
        <v>951</v>
      </c>
      <c r="M111" s="148"/>
      <c r="N111" s="148"/>
      <c r="O111" s="148"/>
      <c r="P111" s="148"/>
      <c r="Q111" s="148"/>
      <c r="R111" s="148"/>
      <c r="S111" s="148"/>
      <c r="T111" s="147"/>
      <c r="U111" s="188" t="s">
        <v>165</v>
      </c>
    </row>
    <row r="112" spans="1:21" ht="14.25" customHeight="1">
      <c r="A112" s="26"/>
      <c r="B112" s="26"/>
      <c r="C112" s="26"/>
      <c r="D112" s="26"/>
      <c r="E112" s="26"/>
      <c r="F112" s="26"/>
      <c r="G112" s="26"/>
      <c r="H112" s="26"/>
      <c r="I112" s="26"/>
      <c r="J112" s="26"/>
      <c r="K112" s="26"/>
      <c r="L112" s="28"/>
      <c r="M112" s="28"/>
      <c r="N112" s="26"/>
      <c r="O112" s="26"/>
      <c r="P112" s="26"/>
      <c r="Q112" s="26"/>
      <c r="R112" s="26"/>
      <c r="S112" s="26"/>
      <c r="T112" s="26"/>
      <c r="U112" s="26"/>
    </row>
    <row r="115" ht="14.25" customHeight="1">
      <c r="U115" s="9"/>
    </row>
    <row r="116" spans="1:20" ht="14.25" customHeight="1">
      <c r="A116" s="11"/>
      <c r="B116" s="11"/>
      <c r="C116" s="11"/>
      <c r="D116" s="11"/>
      <c r="E116" s="11"/>
      <c r="F116" s="11"/>
      <c r="G116" s="11"/>
      <c r="H116" s="11"/>
      <c r="I116" s="11"/>
      <c r="J116" s="11"/>
      <c r="K116" s="11"/>
      <c r="L116" s="30"/>
      <c r="M116" s="30"/>
      <c r="N116" s="11"/>
      <c r="O116" s="11"/>
      <c r="P116" s="11"/>
      <c r="Q116" s="11"/>
      <c r="R116" s="11"/>
      <c r="S116" s="11"/>
      <c r="T116" s="11"/>
    </row>
    <row r="119" spans="1:20" ht="14.25" customHeight="1">
      <c r="A119" s="11"/>
      <c r="B119" s="11"/>
      <c r="C119" s="11"/>
      <c r="D119" s="11"/>
      <c r="E119" s="11"/>
      <c r="F119" s="11"/>
      <c r="G119" s="11"/>
      <c r="H119" s="11"/>
      <c r="I119" s="11"/>
      <c r="J119" s="11"/>
      <c r="K119" s="11"/>
      <c r="L119" s="30"/>
      <c r="M119" s="30"/>
      <c r="N119" s="11"/>
      <c r="O119" s="11"/>
      <c r="P119" s="11"/>
      <c r="Q119" s="11"/>
      <c r="R119" s="11"/>
      <c r="S119" s="11"/>
      <c r="T119" s="11"/>
    </row>
    <row r="123" spans="1:20" ht="14.25" customHeight="1">
      <c r="A123" s="11"/>
      <c r="B123" s="11"/>
      <c r="C123" s="11"/>
      <c r="D123" s="11"/>
      <c r="E123" s="11"/>
      <c r="F123" s="11"/>
      <c r="G123" s="11"/>
      <c r="H123" s="11"/>
      <c r="I123" s="11"/>
      <c r="J123" s="11"/>
      <c r="K123" s="11"/>
      <c r="L123" s="30"/>
      <c r="M123" s="30"/>
      <c r="N123" s="11"/>
      <c r="O123" s="11"/>
      <c r="P123" s="11"/>
      <c r="Q123" s="11"/>
      <c r="R123" s="11"/>
      <c r="S123" s="11"/>
      <c r="T123" s="11"/>
    </row>
  </sheetData>
  <sheetProtection/>
  <mergeCells count="36">
    <mergeCell ref="F15:F18"/>
    <mergeCell ref="G14:G18"/>
    <mergeCell ref="H14:J14"/>
    <mergeCell ref="U14:U18"/>
    <mergeCell ref="O15:O18"/>
    <mergeCell ref="P15:P18"/>
    <mergeCell ref="Q15:Q18"/>
    <mergeCell ref="R15:R18"/>
    <mergeCell ref="S15:S18"/>
    <mergeCell ref="T14:T18"/>
    <mergeCell ref="A11:U11"/>
    <mergeCell ref="A3:U3"/>
    <mergeCell ref="A12:U12"/>
    <mergeCell ref="A14:A18"/>
    <mergeCell ref="N14:N18"/>
    <mergeCell ref="O14:S14"/>
    <mergeCell ref="H15:H18"/>
    <mergeCell ref="C15:C18"/>
    <mergeCell ref="D15:D18"/>
    <mergeCell ref="E15:E18"/>
    <mergeCell ref="A1:U1"/>
    <mergeCell ref="A2:U2"/>
    <mergeCell ref="A4:U4"/>
    <mergeCell ref="A5:U5"/>
    <mergeCell ref="A6:U6"/>
    <mergeCell ref="A7:U7"/>
    <mergeCell ref="A8:U8"/>
    <mergeCell ref="A9:U9"/>
    <mergeCell ref="A10:U10"/>
    <mergeCell ref="L14:L18"/>
    <mergeCell ref="M14:M18"/>
    <mergeCell ref="C14:F14"/>
    <mergeCell ref="A13:U13"/>
    <mergeCell ref="K14:K18"/>
    <mergeCell ref="I15:I18"/>
    <mergeCell ref="J15:J18"/>
  </mergeCells>
  <dataValidations count="1">
    <dataValidation type="list" allowBlank="1" showInputMessage="1" showErrorMessage="1" sqref="B20:B111">
      <formula1>$B$15:$B$18</formula1>
    </dataValidation>
  </dataValidations>
  <hyperlinks>
    <hyperlink ref="U20" r:id="rId1" display="http://beldepfin.ru/?page_id=2085"/>
    <hyperlink ref="U22" r:id="rId2" display="http://dtf.avo.ru/index.php?option=com_content&amp;view=article&amp;id=235:2015-05-21-06-08-40&amp;catid=84:2015-05-21-06-06-51&amp;Itemid=173"/>
    <hyperlink ref="U25" r:id="rId3" display="http://admoblkaluga.ru/sub/finan/sovet.php"/>
    <hyperlink ref="U27" r:id="rId4" display="http://adm.rkursk.ru/index.php?id=783&amp;mat_id=21754"/>
    <hyperlink ref="U31" r:id="rId5" display="http://minfin.ryazangov.ru/department/ob_sov/"/>
    <hyperlink ref="U32" r:id="rId6" display="http://www.finsmol.ru/council"/>
    <hyperlink ref="U33" r:id="rId7" display="http://fin.tmbreg.ru/6228/7517.html"/>
    <hyperlink ref="U37" r:id="rId8" display="http://findep.mos.ru/"/>
    <hyperlink ref="U40" r:id="rId9" display="http://minfin.rkomi.ru/page/9576/"/>
    <hyperlink ref="U41" r:id="rId10" display="http://dvinaland.ru/gov/-6x0eyecf"/>
    <hyperlink ref="U43" r:id="rId11" display="http://www.minfin39.ru/index.php"/>
    <hyperlink ref="U45" r:id="rId12" display="http://minfin.gov-murman.ru/activities/public_council/work/"/>
    <hyperlink ref="U46" r:id="rId13" display="http://novkfo.ru/%D0%BE%D0%B1%D1%89%D0%B5%D1%81%D1%82%D0%B2%D0%B5%D0%BD%D0%BD%D1%8B%D0%B9_%D1%81%D0%BE%D0%B2%D0%B5%D1%82/"/>
    <hyperlink ref="U48" r:id="rId14" display="http://www.fincom.spb.ru/cf/main.htm"/>
    <hyperlink ref="U49" r:id="rId15" display="http://dfei.adm-nao.ru/informaciya-o-koordinacionnyh-soveshatelnyh-ekspertnyh-organah-sozdann/obshestvennyj-sovet/"/>
    <hyperlink ref="U57" r:id="rId16" display="http://www.minfin.donland.ru/ob_sovet"/>
    <hyperlink ref="U61" r:id="rId17" display="http://www.mfri.ru/"/>
    <hyperlink ref="U62" r:id="rId18" display="http://www.pravitelstvokbr.ru/oigv/minfin/obshchestvennyy_sovet.php"/>
    <hyperlink ref="U64" r:id="rId19" display="http://www.mfrno-a.ru"/>
    <hyperlink ref="U68" r:id="rId20" display="https://minfin.bashkortostan.ru/activity/?SECTION_ID=17113"/>
    <hyperlink ref="U69" r:id="rId21" display="http://mari-el.gov.ru/minfin/Pages/Osovet.aspx"/>
    <hyperlink ref="U70" r:id="rId22" display="http://www.minfinrm.ru/pub-sovet/"/>
    <hyperlink ref="U73" r:id="rId23" display="http://gov.cap.ru/SiteMap.aspx?gov_id=22&amp;id=1787640"/>
    <hyperlink ref="U74" r:id="rId24" display="http://mfin.permkrai.ru/sow/osminfin/2015/"/>
    <hyperlink ref="U76" r:id="rId25" display="http://mf.nnov.ru/index.php?option=com_k2&amp;view=item&amp;layout=item&amp;id=109&amp;Itemid=363"/>
    <hyperlink ref="U78" r:id="rId26" display="http://finance.pnzreg.ru/Obshestvenniysovet"/>
    <hyperlink ref="U79" r:id="rId27" display="http://minfin-samara.ru/processing/advisory_council/"/>
    <hyperlink ref="U83" r:id="rId28" display="http://www.finupr.kurganobl.ru/index.php?test=obsovet"/>
    <hyperlink ref="U84" r:id="rId29" display="http://minfin.midural.ru/document/category/94#document_list"/>
    <hyperlink ref="U85" r:id="rId30" display="http://admtyumen.ru/ogv_ru/gov/administrative/finance_department.htm"/>
    <hyperlink ref="U86" r:id="rId31" display="http://minfin74.ru/mAbout/advisory.php"/>
    <hyperlink ref="U87" r:id="rId32" display="http://www.depfin.admhmao.ru/koordinatsionnye-i-soveshchatelnye-organy/"/>
    <hyperlink ref="U88" r:id="rId33" display="http://xn--80aealotwbjpid2k.xn--80aze9d.xn--p1ai/power/iov/finance_dep/Obsh_sov_DF/#bc"/>
    <hyperlink ref="U91" r:id="rId34" display="http://www.minfinrb.ru/news/671/"/>
    <hyperlink ref="U93" r:id="rId35" display="http://r-19.ru/authorities/ministry-of-finance-of-the-republic-of-khakassia/common/obshchestvennyy-sovet-pr11i-ministerstve-finansov-respubliki-khakasiya/"/>
    <hyperlink ref="U94" r:id="rId36" display="http://fin22.ru/opinion/ob-sovet/"/>
    <hyperlink ref="U95" r:id="rId37" display="http://xn--h1aakfb4b.xn--80aaaac8algcbgbck3fl0q.xn--p1ai/"/>
    <hyperlink ref="U96" r:id="rId38" display="http://minfin.krskstate.ru/social"/>
    <hyperlink ref="U97" r:id="rId39" display="http://www.gfu.ru/sovet/"/>
    <hyperlink ref="U105" r:id="rId40" display="http://primorsky.ru/authorities/executive-agencies/departments/finance/"/>
    <hyperlink ref="U107" r:id="rId41" display="http://www.fin.amurobl.ru/deyatelnost/obshchestvennyy-sovet-pri-ministerstve-finansov-amurskoy-oblasti/"/>
    <hyperlink ref="U110" r:id="rId42" display="http://eao.ru/?p=161"/>
    <hyperlink ref="U111" r:id="rId43" display="http://chuk3.dot.ru/power/administrative_setting/Dep_fin_ecom/ypr_fin_dep_fin/"/>
    <hyperlink ref="U29" r:id="rId44" display="http://mf.mosreg.ru/dokumenty/plany-raboty-soveta/"/>
    <hyperlink ref="U71" r:id="rId45" display="http://minfin.tatarstan.ru/rus/obshchestvenniy-sovet.htm"/>
    <hyperlink ref="U108" r:id="rId46" display="http://minfin.49gov.ru/depart/coordinating/"/>
    <hyperlink ref="U47" r:id="rId47" display="http://finance.pskov.ru/ob-upravlenii/obshchestvennyy-sovet-pri-gosudarstvennom-finansovom-upravlenii-pskovskoy-oblasti"/>
    <hyperlink ref="U36" r:id="rId48" display="http://narod.yarregion.ru/service/obschestvennye-sovety/spisok-sovetov/departament-finansov/"/>
    <hyperlink ref="U26" r:id="rId49" display="http://depfin.adm44.ru/Departament/obsov/index.aspx"/>
    <hyperlink ref="U21" r:id="rId50" display="http://bryanskoblfin.ru/Page/Search?text=%D0%BE%D0%B1%D1%89%D0%B5%D1%81%D1%82%D0%B2%D0%B5%D0%BD%D0%BD%D1%8B%D0%B9+%D1%81%D0%BE%D0%B2%D0%B5%D1%82"/>
    <hyperlink ref="U80" r:id="rId51" display="http://saratov.ifinmon.ru/index.php/byudzhet-dlya-grazhdan/obscestvennii-sovet/"/>
    <hyperlink ref="U55" r:id="rId52" display="https://minfin.astrobl.ru/site-page/obshchestvennyy-sovet"/>
    <hyperlink ref="U81" r:id="rId53" display="http://ufo.ulntc.ru/index.php?mgf=sovet&amp;slep=net"/>
    <hyperlink ref="U54" r:id="rId54" display="http://www.minfinkubani.ru/about/advisory_bodies/public_council/index.php"/>
    <hyperlink ref="U90" r:id="rId55" display="http://www.minfin-altai.ru/about/deyatelnost/public-council.php"/>
    <hyperlink ref="U23" r:id="rId56" display="http://www.gfu.vrn.ru/obsch1/obsch2/"/>
    <hyperlink ref="U28" r:id="rId57" display="http://ufin48.ru/Menu/Page/1"/>
    <hyperlink ref="U39" r:id="rId58" display="http://minfin.karelia.ru/obcshestvennyj-sovet/"/>
    <hyperlink ref="U42" r:id="rId59" display="http://df35.ru/index.php?option=com_content&amp;view=article&amp;id=3729%3A2015-05-19-11-36-48&amp;catid=125%3A2013-01-28-10-05-52"/>
    <hyperlink ref="U51" r:id="rId60" display="http://www.minfin01-maykop.ru/Menu/Page/170"/>
    <hyperlink ref="U56" r:id="rId61" display="http://volgafin.volganet.ru/coordination/meeting/protocols/"/>
    <hyperlink ref="U60" r:id="rId62" display="http://minfin.e-dag.ru/about/koordinatsionnye-i-soveshchatelnye-organy/"/>
    <hyperlink ref="U65" r:id="rId63" display="http://www.minfinchr.ru/obshchestvennyj-sovet-pri-ministerstve"/>
    <hyperlink ref="U66" r:id="rId64" display="http://www.mfsk.ru/main/obschestv_sovet"/>
    <hyperlink ref="U72" r:id="rId65" display="http://www.mfur.ru/activities/ob_sovet/"/>
    <hyperlink ref="U75" r:id="rId66" display="http://www.minfin.kirov.ru/o-departamente-finansov/public_counciil/"/>
    <hyperlink ref="U77" r:id="rId67" display="http://minfin.orb.ru/%d0%be%d0%b1%d1%89%d0%b5%d1%81%d1%82%d0%b2%d0%b5%d0%bd%d0%bd%d1%8b%d0%b9-%d1%81%d0%be%d0%b2%d0%b5%d1%82/"/>
    <hyperlink ref="U92" r:id="rId68" display="http://www.minfintuva.ru/"/>
    <hyperlink ref="U98" r:id="rId69" display="http://www.ofukem.ru/content/blogcategory/158/180/"/>
    <hyperlink ref="U100" r:id="rId70" display="http://mf.omskportal.ru/ru/RegionalPublicAuthorities/executivelist/MF/obshsovet.html"/>
    <hyperlink ref="U101" r:id="rId71" display="http://www.findep.org/"/>
    <hyperlink ref="U103" r:id="rId72" display="http://minfin.sakha.gov.ru/obschestvennyj-sovet-pri-ministerstve-finansov-rsja"/>
    <hyperlink ref="U104" r:id="rId73" display="http://www.kamgov.ru/minfin/sostav-obsestvennogo-soveta-pri-ministerstve-finansov-kamcatskogo-kraa"/>
    <hyperlink ref="U24" r:id="rId74" display="http://df.ivanovoobl.ru/?page_id=966"/>
    <hyperlink ref="U30" r:id="rId75" display="http://orel-region.ru/index.php?head=6&amp;part=73&amp;unit=3&amp;op=1"/>
    <hyperlink ref="U53" r:id="rId76" display="http://minfin.rk.gov.ru/rus/info.php?id=606651"/>
    <hyperlink ref="U58" r:id="rId77" display="http://www.ob.sev.gov.ru/"/>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65" r:id="rId79"/>
  <headerFooter>
    <oddFooter>&amp;C&amp;"Times New Roman,обычный"&amp;8&amp;P</oddFooter>
  </headerFooter>
  <legacyDrawing r:id="rId78"/>
</worksheet>
</file>

<file path=xl/worksheets/sheet9.xml><?xml version="1.0" encoding="utf-8"?>
<worksheet xmlns="http://schemas.openxmlformats.org/spreadsheetml/2006/main" xmlns:r="http://schemas.openxmlformats.org/officeDocument/2006/relationships">
  <sheetPr>
    <pageSetUpPr fitToPage="1"/>
  </sheetPr>
  <dimension ref="A1:S122"/>
  <sheetViews>
    <sheetView zoomScalePageLayoutView="0" workbookViewId="0" topLeftCell="A1">
      <pane xSplit="1" ySplit="16" topLeftCell="B17" activePane="bottomRight" state="frozen"/>
      <selection pane="topLeft" activeCell="A1" sqref="A1"/>
      <selection pane="topRight" activeCell="B1" sqref="B1"/>
      <selection pane="bottomLeft" activeCell="A19" sqref="A19"/>
      <selection pane="bottomRight" activeCell="L86" sqref="L86"/>
    </sheetView>
  </sheetViews>
  <sheetFormatPr defaultColWidth="9.140625" defaultRowHeight="15"/>
  <cols>
    <col min="1" max="1" width="34.421875" style="10" customWidth="1"/>
    <col min="2" max="2" width="45.140625" style="10" customWidth="1"/>
    <col min="3" max="6" width="7.7109375" style="10" customWidth="1"/>
    <col min="7" max="7" width="13.421875" style="10" customWidth="1"/>
    <col min="8" max="9" width="12.140625" style="10" customWidth="1"/>
    <col min="10" max="10" width="13.7109375" style="10" customWidth="1"/>
    <col min="11" max="11" width="34.421875" style="10" customWidth="1"/>
    <col min="12" max="12" width="20.7109375" style="31" customWidth="1"/>
    <col min="13" max="13" width="20.7109375" style="33" customWidth="1"/>
    <col min="14" max="16384" width="9.140625" style="12" customWidth="1"/>
  </cols>
  <sheetData>
    <row r="1" spans="1:13" s="1" customFormat="1" ht="27" customHeight="1">
      <c r="A1" s="257" t="s">
        <v>650</v>
      </c>
      <c r="B1" s="257"/>
      <c r="C1" s="257"/>
      <c r="D1" s="257"/>
      <c r="E1" s="257"/>
      <c r="F1" s="257"/>
      <c r="G1" s="257"/>
      <c r="H1" s="257"/>
      <c r="I1" s="257"/>
      <c r="J1" s="257"/>
      <c r="K1" s="257"/>
      <c r="L1" s="257"/>
      <c r="M1" s="258"/>
    </row>
    <row r="2" spans="1:19" s="1" customFormat="1" ht="15" customHeight="1">
      <c r="A2" s="274" t="s">
        <v>1325</v>
      </c>
      <c r="B2" s="274"/>
      <c r="C2" s="274"/>
      <c r="D2" s="274"/>
      <c r="E2" s="274"/>
      <c r="F2" s="274"/>
      <c r="G2" s="274"/>
      <c r="H2" s="274"/>
      <c r="I2" s="274"/>
      <c r="J2" s="274"/>
      <c r="K2" s="274"/>
      <c r="L2" s="274"/>
      <c r="M2" s="274"/>
      <c r="N2" s="274"/>
      <c r="O2" s="274"/>
      <c r="P2" s="274"/>
      <c r="Q2" s="274"/>
      <c r="R2" s="274"/>
      <c r="S2" s="275"/>
    </row>
    <row r="3" spans="1:19" s="1" customFormat="1" ht="15" customHeight="1" hidden="1">
      <c r="A3" s="288" t="s">
        <v>338</v>
      </c>
      <c r="B3" s="313"/>
      <c r="C3" s="313"/>
      <c r="D3" s="313"/>
      <c r="E3" s="313"/>
      <c r="F3" s="313"/>
      <c r="G3" s="313"/>
      <c r="H3" s="313"/>
      <c r="I3" s="313"/>
      <c r="J3" s="313"/>
      <c r="K3" s="313"/>
      <c r="L3" s="313"/>
      <c r="M3" s="313"/>
      <c r="N3" s="25"/>
      <c r="O3" s="25"/>
      <c r="P3" s="25"/>
      <c r="Q3" s="25"/>
      <c r="R3" s="25"/>
      <c r="S3" s="25"/>
    </row>
    <row r="4" spans="1:13" s="1" customFormat="1" ht="15" customHeight="1" hidden="1">
      <c r="A4" s="286" t="s">
        <v>302</v>
      </c>
      <c r="B4" s="312"/>
      <c r="C4" s="312"/>
      <c r="D4" s="312"/>
      <c r="E4" s="312"/>
      <c r="F4" s="312"/>
      <c r="G4" s="312"/>
      <c r="H4" s="312"/>
      <c r="I4" s="312"/>
      <c r="J4" s="312"/>
      <c r="K4" s="312"/>
      <c r="L4" s="312"/>
      <c r="M4" s="312"/>
    </row>
    <row r="5" spans="1:13" s="1" customFormat="1" ht="15" customHeight="1" hidden="1">
      <c r="A5" s="286" t="s">
        <v>303</v>
      </c>
      <c r="B5" s="312"/>
      <c r="C5" s="312"/>
      <c r="D5" s="312"/>
      <c r="E5" s="312"/>
      <c r="F5" s="312"/>
      <c r="G5" s="312"/>
      <c r="H5" s="312"/>
      <c r="I5" s="312"/>
      <c r="J5" s="312"/>
      <c r="K5" s="312"/>
      <c r="L5" s="312"/>
      <c r="M5" s="312"/>
    </row>
    <row r="6" spans="1:13" s="1" customFormat="1" ht="15" customHeight="1" hidden="1">
      <c r="A6" s="286" t="s">
        <v>613</v>
      </c>
      <c r="B6" s="312"/>
      <c r="C6" s="312"/>
      <c r="D6" s="312"/>
      <c r="E6" s="312"/>
      <c r="F6" s="312"/>
      <c r="G6" s="312"/>
      <c r="H6" s="312"/>
      <c r="I6" s="312"/>
      <c r="J6" s="312"/>
      <c r="K6" s="312"/>
      <c r="L6" s="312"/>
      <c r="M6" s="312"/>
    </row>
    <row r="7" spans="1:13" s="1" customFormat="1" ht="27.75" customHeight="1" hidden="1">
      <c r="A7" s="286" t="s">
        <v>614</v>
      </c>
      <c r="B7" s="312"/>
      <c r="C7" s="312"/>
      <c r="D7" s="312"/>
      <c r="E7" s="312"/>
      <c r="F7" s="312"/>
      <c r="G7" s="312"/>
      <c r="H7" s="312"/>
      <c r="I7" s="312"/>
      <c r="J7" s="312"/>
      <c r="K7" s="312"/>
      <c r="L7" s="312"/>
      <c r="M7" s="312"/>
    </row>
    <row r="8" spans="1:13" s="1" customFormat="1" ht="15" customHeight="1" hidden="1">
      <c r="A8" s="286" t="s">
        <v>615</v>
      </c>
      <c r="B8" s="312"/>
      <c r="C8" s="312"/>
      <c r="D8" s="312"/>
      <c r="E8" s="312"/>
      <c r="F8" s="312"/>
      <c r="G8" s="312"/>
      <c r="H8" s="312"/>
      <c r="I8" s="312"/>
      <c r="J8" s="312"/>
      <c r="K8" s="312"/>
      <c r="L8" s="312"/>
      <c r="M8" s="312"/>
    </row>
    <row r="9" spans="1:13" s="1" customFormat="1" ht="15" customHeight="1" hidden="1">
      <c r="A9" s="286" t="s">
        <v>616</v>
      </c>
      <c r="B9" s="312"/>
      <c r="C9" s="312"/>
      <c r="D9" s="312"/>
      <c r="E9" s="312"/>
      <c r="F9" s="312"/>
      <c r="G9" s="312"/>
      <c r="H9" s="312"/>
      <c r="I9" s="312"/>
      <c r="J9" s="312"/>
      <c r="K9" s="312"/>
      <c r="L9" s="312"/>
      <c r="M9" s="312"/>
    </row>
    <row r="10" spans="1:13" s="1" customFormat="1" ht="27.75" customHeight="1" hidden="1">
      <c r="A10" s="286" t="s">
        <v>617</v>
      </c>
      <c r="B10" s="312"/>
      <c r="C10" s="312"/>
      <c r="D10" s="312"/>
      <c r="E10" s="312"/>
      <c r="F10" s="312"/>
      <c r="G10" s="312"/>
      <c r="H10" s="312"/>
      <c r="I10" s="312"/>
      <c r="J10" s="312"/>
      <c r="K10" s="312"/>
      <c r="L10" s="312"/>
      <c r="M10" s="312"/>
    </row>
    <row r="11" spans="1:13" s="1" customFormat="1" ht="38.25" customHeight="1" hidden="1">
      <c r="A11" s="286" t="s">
        <v>651</v>
      </c>
      <c r="B11" s="312"/>
      <c r="C11" s="312"/>
      <c r="D11" s="312"/>
      <c r="E11" s="312"/>
      <c r="F11" s="312"/>
      <c r="G11" s="312"/>
      <c r="H11" s="312"/>
      <c r="I11" s="312"/>
      <c r="J11" s="312"/>
      <c r="K11" s="312"/>
      <c r="L11" s="312"/>
      <c r="M11" s="312"/>
    </row>
    <row r="12" spans="1:13" s="58" customFormat="1" ht="27.75" customHeight="1" hidden="1">
      <c r="A12" s="310" t="s">
        <v>652</v>
      </c>
      <c r="B12" s="310"/>
      <c r="C12" s="310"/>
      <c r="D12" s="310"/>
      <c r="E12" s="310"/>
      <c r="F12" s="310"/>
      <c r="G12" s="310"/>
      <c r="H12" s="310"/>
      <c r="I12" s="310"/>
      <c r="J12" s="310"/>
      <c r="K12" s="310"/>
      <c r="L12" s="310"/>
      <c r="M12" s="310"/>
    </row>
    <row r="13" spans="1:13" ht="77.25" customHeight="1">
      <c r="A13" s="250" t="s">
        <v>94</v>
      </c>
      <c r="B13" s="227" t="s">
        <v>752</v>
      </c>
      <c r="C13" s="253" t="s">
        <v>653</v>
      </c>
      <c r="D13" s="253"/>
      <c r="E13" s="266"/>
      <c r="F13" s="266"/>
      <c r="G13" s="311" t="s">
        <v>383</v>
      </c>
      <c r="H13" s="314"/>
      <c r="I13" s="314"/>
      <c r="J13" s="314"/>
      <c r="K13" s="250" t="s">
        <v>979</v>
      </c>
      <c r="L13" s="311" t="s">
        <v>91</v>
      </c>
      <c r="M13" s="303"/>
    </row>
    <row r="14" spans="1:13" ht="24.75" customHeight="1">
      <c r="A14" s="252"/>
      <c r="B14" s="224" t="s">
        <v>387</v>
      </c>
      <c r="C14" s="251" t="s">
        <v>96</v>
      </c>
      <c r="D14" s="251" t="s">
        <v>720</v>
      </c>
      <c r="E14" s="251" t="s">
        <v>746</v>
      </c>
      <c r="F14" s="319" t="s">
        <v>95</v>
      </c>
      <c r="G14" s="251" t="s">
        <v>384</v>
      </c>
      <c r="H14" s="251" t="s">
        <v>385</v>
      </c>
      <c r="I14" s="315" t="s">
        <v>618</v>
      </c>
      <c r="J14" s="280"/>
      <c r="K14" s="252"/>
      <c r="L14" s="251" t="s">
        <v>341</v>
      </c>
      <c r="M14" s="251" t="s">
        <v>390</v>
      </c>
    </row>
    <row r="15" spans="1:13" ht="24.75" customHeight="1">
      <c r="A15" s="252"/>
      <c r="B15" s="224" t="s">
        <v>612</v>
      </c>
      <c r="C15" s="251"/>
      <c r="D15" s="251"/>
      <c r="E15" s="251"/>
      <c r="F15" s="319"/>
      <c r="G15" s="251"/>
      <c r="H15" s="251"/>
      <c r="I15" s="315" t="s">
        <v>1297</v>
      </c>
      <c r="J15" s="317" t="s">
        <v>391</v>
      </c>
      <c r="K15" s="252"/>
      <c r="L15" s="251"/>
      <c r="M15" s="251"/>
    </row>
    <row r="16" spans="1:13" ht="24.75" customHeight="1">
      <c r="A16" s="252"/>
      <c r="B16" s="224" t="s">
        <v>386</v>
      </c>
      <c r="C16" s="252"/>
      <c r="D16" s="252"/>
      <c r="E16" s="252"/>
      <c r="F16" s="266"/>
      <c r="G16" s="252"/>
      <c r="H16" s="252"/>
      <c r="I16" s="316"/>
      <c r="J16" s="318"/>
      <c r="K16" s="252"/>
      <c r="L16" s="252"/>
      <c r="M16" s="252"/>
    </row>
    <row r="17" spans="1:13" s="8" customFormat="1" ht="15" customHeight="1">
      <c r="A17" s="45" t="s">
        <v>0</v>
      </c>
      <c r="B17" s="45"/>
      <c r="C17" s="45"/>
      <c r="D17" s="45"/>
      <c r="E17" s="45"/>
      <c r="F17" s="146"/>
      <c r="G17" s="45"/>
      <c r="H17" s="45"/>
      <c r="I17" s="45"/>
      <c r="J17" s="45"/>
      <c r="K17" s="45"/>
      <c r="L17" s="173"/>
      <c r="M17" s="174"/>
    </row>
    <row r="18" spans="1:14" s="6" customFormat="1" ht="15" customHeight="1">
      <c r="A18" s="160" t="s">
        <v>1</v>
      </c>
      <c r="B18" s="226" t="s">
        <v>386</v>
      </c>
      <c r="C18" s="148">
        <f>IF(B18="Да, проводилось и опубликован итоговый документ (протокол)",2,0)</f>
        <v>0</v>
      </c>
      <c r="D18" s="148"/>
      <c r="E18" s="148"/>
      <c r="F18" s="149">
        <f aca="true" t="shared" si="0" ref="F18:F35">C18*(1-D18)*(1-E18)</f>
        <v>0</v>
      </c>
      <c r="G18" s="148"/>
      <c r="H18" s="148"/>
      <c r="I18" s="148"/>
      <c r="J18" s="148"/>
      <c r="K18" s="148"/>
      <c r="L18" s="186" t="s">
        <v>114</v>
      </c>
      <c r="M18" s="188"/>
      <c r="N18" s="9"/>
    </row>
    <row r="19" spans="1:13" ht="15" customHeight="1">
      <c r="A19" s="160" t="s">
        <v>2</v>
      </c>
      <c r="B19" s="226" t="s">
        <v>612</v>
      </c>
      <c r="C19" s="148">
        <f aca="true" t="shared" si="1" ref="C19:C84">IF(B19="Да, проводилось и опубликован итоговый документ (протокол)",2,0)</f>
        <v>0</v>
      </c>
      <c r="D19" s="148">
        <v>0.5</v>
      </c>
      <c r="E19" s="148"/>
      <c r="F19" s="149">
        <f t="shared" si="0"/>
        <v>0</v>
      </c>
      <c r="G19" s="124" t="s">
        <v>1182</v>
      </c>
      <c r="H19" s="147" t="s">
        <v>1206</v>
      </c>
      <c r="I19" s="148" t="s">
        <v>952</v>
      </c>
      <c r="J19" s="148" t="s">
        <v>1204</v>
      </c>
      <c r="K19" s="147" t="s">
        <v>1321</v>
      </c>
      <c r="L19" s="210" t="s">
        <v>1184</v>
      </c>
      <c r="M19" s="188"/>
    </row>
    <row r="20" spans="1:13" ht="15" customHeight="1">
      <c r="A20" s="160" t="s">
        <v>3</v>
      </c>
      <c r="B20" s="226" t="s">
        <v>386</v>
      </c>
      <c r="C20" s="148">
        <f t="shared" si="1"/>
        <v>0</v>
      </c>
      <c r="D20" s="148"/>
      <c r="E20" s="148"/>
      <c r="F20" s="149">
        <f t="shared" si="0"/>
        <v>0</v>
      </c>
      <c r="G20" s="124"/>
      <c r="H20" s="147"/>
      <c r="I20" s="147"/>
      <c r="J20" s="147"/>
      <c r="K20" s="147"/>
      <c r="L20" s="188" t="s">
        <v>949</v>
      </c>
      <c r="M20" s="188"/>
    </row>
    <row r="21" spans="1:13" s="6" customFormat="1" ht="15" customHeight="1">
      <c r="A21" s="160" t="s">
        <v>4</v>
      </c>
      <c r="B21" s="226" t="s">
        <v>612</v>
      </c>
      <c r="C21" s="148">
        <f t="shared" si="1"/>
        <v>0</v>
      </c>
      <c r="D21" s="148"/>
      <c r="E21" s="148"/>
      <c r="F21" s="149">
        <f t="shared" si="0"/>
        <v>0</v>
      </c>
      <c r="G21" s="124" t="s">
        <v>1173</v>
      </c>
      <c r="H21" s="147" t="s">
        <v>1162</v>
      </c>
      <c r="I21" s="148" t="s">
        <v>952</v>
      </c>
      <c r="J21" s="148">
        <v>0</v>
      </c>
      <c r="K21" s="147" t="s">
        <v>1296</v>
      </c>
      <c r="L21" s="210" t="s">
        <v>950</v>
      </c>
      <c r="M21" s="188"/>
    </row>
    <row r="22" spans="1:13" s="7" customFormat="1" ht="15" customHeight="1">
      <c r="A22" s="160" t="s">
        <v>5</v>
      </c>
      <c r="B22" s="226" t="s">
        <v>386</v>
      </c>
      <c r="C22" s="148">
        <f t="shared" si="1"/>
        <v>0</v>
      </c>
      <c r="D22" s="148"/>
      <c r="E22" s="148"/>
      <c r="F22" s="149">
        <f t="shared" si="0"/>
        <v>0</v>
      </c>
      <c r="G22" s="148"/>
      <c r="H22" s="148"/>
      <c r="I22" s="148"/>
      <c r="J22" s="148"/>
      <c r="K22" s="148"/>
      <c r="L22" s="188" t="s">
        <v>366</v>
      </c>
      <c r="M22" s="188"/>
    </row>
    <row r="23" spans="1:13" ht="15" customHeight="1">
      <c r="A23" s="160" t="s">
        <v>6</v>
      </c>
      <c r="B23" s="226" t="s">
        <v>386</v>
      </c>
      <c r="C23" s="148">
        <f t="shared" si="1"/>
        <v>0</v>
      </c>
      <c r="D23" s="148"/>
      <c r="E23" s="148"/>
      <c r="F23" s="149">
        <f t="shared" si="0"/>
        <v>0</v>
      </c>
      <c r="G23" s="148"/>
      <c r="H23" s="148"/>
      <c r="I23" s="148"/>
      <c r="J23" s="148"/>
      <c r="K23" s="148"/>
      <c r="L23" s="188" t="s">
        <v>356</v>
      </c>
      <c r="M23" s="188"/>
    </row>
    <row r="24" spans="1:13" s="27" customFormat="1" ht="15" customHeight="1">
      <c r="A24" s="160" t="s">
        <v>7</v>
      </c>
      <c r="B24" s="226" t="s">
        <v>386</v>
      </c>
      <c r="C24" s="148">
        <f t="shared" si="1"/>
        <v>0</v>
      </c>
      <c r="D24" s="226"/>
      <c r="E24" s="226"/>
      <c r="F24" s="119">
        <f t="shared" si="0"/>
        <v>0</v>
      </c>
      <c r="G24" s="124"/>
      <c r="H24" s="124"/>
      <c r="I24" s="124"/>
      <c r="J24" s="226"/>
      <c r="K24" s="226"/>
      <c r="L24" s="195" t="s">
        <v>128</v>
      </c>
      <c r="M24" s="188" t="s">
        <v>871</v>
      </c>
    </row>
    <row r="25" spans="1:13" s="7" customFormat="1" ht="15" customHeight="1">
      <c r="A25" s="160" t="s">
        <v>8</v>
      </c>
      <c r="B25" s="226" t="s">
        <v>386</v>
      </c>
      <c r="C25" s="148">
        <f t="shared" si="1"/>
        <v>0</v>
      </c>
      <c r="D25" s="148"/>
      <c r="E25" s="148"/>
      <c r="F25" s="149">
        <f t="shared" si="0"/>
        <v>0</v>
      </c>
      <c r="G25" s="148"/>
      <c r="H25" s="148"/>
      <c r="I25" s="148"/>
      <c r="J25" s="148"/>
      <c r="K25" s="148"/>
      <c r="L25" s="186" t="s">
        <v>359</v>
      </c>
      <c r="M25" s="188"/>
    </row>
    <row r="26" spans="1:13" s="7" customFormat="1" ht="15" customHeight="1">
      <c r="A26" s="160" t="s">
        <v>9</v>
      </c>
      <c r="B26" s="226" t="s">
        <v>386</v>
      </c>
      <c r="C26" s="148">
        <f t="shared" si="1"/>
        <v>0</v>
      </c>
      <c r="D26" s="148"/>
      <c r="E26" s="148"/>
      <c r="F26" s="149">
        <f t="shared" si="0"/>
        <v>0</v>
      </c>
      <c r="G26" s="148"/>
      <c r="H26" s="148"/>
      <c r="I26" s="148"/>
      <c r="J26" s="148"/>
      <c r="K26" s="148"/>
      <c r="L26" s="186" t="s">
        <v>130</v>
      </c>
      <c r="M26" s="188" t="s">
        <v>534</v>
      </c>
    </row>
    <row r="27" spans="1:13" s="8" customFormat="1" ht="15" customHeight="1">
      <c r="A27" s="160" t="s">
        <v>10</v>
      </c>
      <c r="B27" s="226" t="s">
        <v>612</v>
      </c>
      <c r="C27" s="148">
        <f t="shared" si="1"/>
        <v>0</v>
      </c>
      <c r="D27" s="226"/>
      <c r="E27" s="226"/>
      <c r="F27" s="119">
        <f t="shared" si="0"/>
        <v>0</v>
      </c>
      <c r="G27" s="124" t="s">
        <v>1172</v>
      </c>
      <c r="H27" s="124" t="s">
        <v>1174</v>
      </c>
      <c r="I27" s="226" t="s">
        <v>952</v>
      </c>
      <c r="J27" s="226" t="s">
        <v>951</v>
      </c>
      <c r="K27" s="124" t="s">
        <v>1217</v>
      </c>
      <c r="L27" s="201" t="s">
        <v>198</v>
      </c>
      <c r="M27" s="210" t="s">
        <v>1175</v>
      </c>
    </row>
    <row r="28" spans="1:13" s="6" customFormat="1" ht="15" customHeight="1">
      <c r="A28" s="160" t="s">
        <v>11</v>
      </c>
      <c r="B28" s="226" t="s">
        <v>386</v>
      </c>
      <c r="C28" s="148">
        <f t="shared" si="1"/>
        <v>0</v>
      </c>
      <c r="D28" s="148"/>
      <c r="E28" s="148"/>
      <c r="F28" s="149">
        <f t="shared" si="0"/>
        <v>0</v>
      </c>
      <c r="G28" s="148"/>
      <c r="H28" s="148"/>
      <c r="I28" s="148"/>
      <c r="J28" s="148"/>
      <c r="K28" s="148"/>
      <c r="L28" s="186" t="s">
        <v>1179</v>
      </c>
      <c r="M28" s="188"/>
    </row>
    <row r="29" spans="1:13" s="6" customFormat="1" ht="15" customHeight="1">
      <c r="A29" s="160" t="s">
        <v>12</v>
      </c>
      <c r="B29" s="226" t="s">
        <v>386</v>
      </c>
      <c r="C29" s="148">
        <f t="shared" si="1"/>
        <v>0</v>
      </c>
      <c r="D29" s="148"/>
      <c r="E29" s="148"/>
      <c r="F29" s="149">
        <f t="shared" si="0"/>
        <v>0</v>
      </c>
      <c r="G29" s="148"/>
      <c r="H29" s="148"/>
      <c r="I29" s="148"/>
      <c r="J29" s="148"/>
      <c r="K29" s="148"/>
      <c r="L29" s="186" t="s">
        <v>361</v>
      </c>
      <c r="M29" s="188"/>
    </row>
    <row r="30" spans="1:13" s="6" customFormat="1" ht="15" customHeight="1">
      <c r="A30" s="160" t="s">
        <v>13</v>
      </c>
      <c r="B30" s="226" t="s">
        <v>386</v>
      </c>
      <c r="C30" s="148">
        <f t="shared" si="1"/>
        <v>0</v>
      </c>
      <c r="D30" s="148"/>
      <c r="E30" s="148"/>
      <c r="F30" s="149">
        <f t="shared" si="0"/>
        <v>0</v>
      </c>
      <c r="G30" s="148"/>
      <c r="H30" s="148"/>
      <c r="I30" s="148"/>
      <c r="J30" s="148"/>
      <c r="K30" s="148"/>
      <c r="L30" s="186" t="s">
        <v>349</v>
      </c>
      <c r="M30" s="188"/>
    </row>
    <row r="31" spans="1:13" s="7" customFormat="1" ht="15" customHeight="1">
      <c r="A31" s="160" t="s">
        <v>14</v>
      </c>
      <c r="B31" s="226" t="s">
        <v>386</v>
      </c>
      <c r="C31" s="148">
        <f t="shared" si="1"/>
        <v>0</v>
      </c>
      <c r="D31" s="148"/>
      <c r="E31" s="148"/>
      <c r="F31" s="149">
        <f t="shared" si="0"/>
        <v>0</v>
      </c>
      <c r="G31" s="148"/>
      <c r="H31" s="148"/>
      <c r="I31" s="148"/>
      <c r="J31" s="148"/>
      <c r="K31" s="148"/>
      <c r="L31" s="186" t="s">
        <v>222</v>
      </c>
      <c r="M31" s="188"/>
    </row>
    <row r="32" spans="1:13" s="14" customFormat="1" ht="15" customHeight="1">
      <c r="A32" s="160" t="s">
        <v>15</v>
      </c>
      <c r="B32" s="226" t="s">
        <v>386</v>
      </c>
      <c r="C32" s="148">
        <f t="shared" si="1"/>
        <v>0</v>
      </c>
      <c r="D32" s="226"/>
      <c r="E32" s="226"/>
      <c r="F32" s="119">
        <f t="shared" si="0"/>
        <v>0</v>
      </c>
      <c r="G32" s="226"/>
      <c r="H32" s="226"/>
      <c r="I32" s="226"/>
      <c r="J32" s="226"/>
      <c r="K32" s="226"/>
      <c r="L32" s="201" t="s">
        <v>392</v>
      </c>
      <c r="M32" s="195" t="s">
        <v>542</v>
      </c>
    </row>
    <row r="33" spans="1:13" s="6" customFormat="1" ht="15" customHeight="1">
      <c r="A33" s="160" t="s">
        <v>16</v>
      </c>
      <c r="B33" s="226" t="s">
        <v>386</v>
      </c>
      <c r="C33" s="148">
        <f t="shared" si="1"/>
        <v>0</v>
      </c>
      <c r="D33" s="148"/>
      <c r="E33" s="148"/>
      <c r="F33" s="149">
        <f t="shared" si="0"/>
        <v>0</v>
      </c>
      <c r="G33" s="148"/>
      <c r="H33" s="148"/>
      <c r="I33" s="148"/>
      <c r="J33" s="148"/>
      <c r="K33" s="148"/>
      <c r="L33" s="186" t="s">
        <v>393</v>
      </c>
      <c r="M33" s="188" t="s">
        <v>1187</v>
      </c>
    </row>
    <row r="34" spans="1:13" ht="15" customHeight="1">
      <c r="A34" s="160" t="s">
        <v>17</v>
      </c>
      <c r="B34" s="226" t="s">
        <v>386</v>
      </c>
      <c r="C34" s="148">
        <f t="shared" si="1"/>
        <v>0</v>
      </c>
      <c r="D34" s="148"/>
      <c r="E34" s="148"/>
      <c r="F34" s="149">
        <f t="shared" si="0"/>
        <v>0</v>
      </c>
      <c r="G34" s="148"/>
      <c r="H34" s="148"/>
      <c r="I34" s="148"/>
      <c r="J34" s="148"/>
      <c r="K34" s="148"/>
      <c r="L34" s="186" t="s">
        <v>200</v>
      </c>
      <c r="M34" s="188"/>
    </row>
    <row r="35" spans="1:13" s="8" customFormat="1" ht="15" customHeight="1">
      <c r="A35" s="160" t="s">
        <v>18</v>
      </c>
      <c r="B35" s="226" t="s">
        <v>386</v>
      </c>
      <c r="C35" s="148">
        <f t="shared" si="1"/>
        <v>0</v>
      </c>
      <c r="D35" s="226"/>
      <c r="E35" s="226"/>
      <c r="F35" s="119">
        <f t="shared" si="0"/>
        <v>0</v>
      </c>
      <c r="G35" s="226"/>
      <c r="H35" s="226"/>
      <c r="I35" s="226"/>
      <c r="J35" s="226"/>
      <c r="K35" s="226"/>
      <c r="L35" s="201" t="s">
        <v>134</v>
      </c>
      <c r="M35" s="188" t="s">
        <v>101</v>
      </c>
    </row>
    <row r="36" spans="1:13" s="8" customFormat="1" ht="15" customHeight="1">
      <c r="A36" s="45" t="s">
        <v>19</v>
      </c>
      <c r="B36" s="155"/>
      <c r="C36" s="153"/>
      <c r="D36" s="155"/>
      <c r="E36" s="153"/>
      <c r="F36" s="131"/>
      <c r="G36" s="155"/>
      <c r="H36" s="155"/>
      <c r="I36" s="155"/>
      <c r="J36" s="155"/>
      <c r="K36" s="155"/>
      <c r="L36" s="135"/>
      <c r="M36" s="130"/>
    </row>
    <row r="37" spans="1:13" s="27" customFormat="1" ht="15" customHeight="1">
      <c r="A37" s="160" t="s">
        <v>20</v>
      </c>
      <c r="B37" s="226" t="s">
        <v>386</v>
      </c>
      <c r="C37" s="148">
        <f t="shared" si="1"/>
        <v>0</v>
      </c>
      <c r="D37" s="226"/>
      <c r="E37" s="226"/>
      <c r="F37" s="119">
        <f aca="true" t="shared" si="2" ref="F37:F47">C37*(1-D37)*(1-E37)</f>
        <v>0</v>
      </c>
      <c r="G37" s="124"/>
      <c r="H37" s="124"/>
      <c r="I37" s="124"/>
      <c r="J37" s="124"/>
      <c r="K37" s="226"/>
      <c r="L37" s="201" t="s">
        <v>468</v>
      </c>
      <c r="M37" s="183"/>
    </row>
    <row r="38" spans="1:13" ht="15" customHeight="1">
      <c r="A38" s="160" t="s">
        <v>21</v>
      </c>
      <c r="B38" s="226" t="s">
        <v>386</v>
      </c>
      <c r="C38" s="148">
        <f t="shared" si="1"/>
        <v>0</v>
      </c>
      <c r="D38" s="148"/>
      <c r="E38" s="148"/>
      <c r="F38" s="149">
        <f t="shared" si="2"/>
        <v>0</v>
      </c>
      <c r="G38" s="148"/>
      <c r="H38" s="148"/>
      <c r="I38" s="148"/>
      <c r="J38" s="148"/>
      <c r="K38" s="148"/>
      <c r="L38" s="186" t="s">
        <v>587</v>
      </c>
      <c r="M38" s="183"/>
    </row>
    <row r="39" spans="1:13" ht="15" customHeight="1">
      <c r="A39" s="160" t="s">
        <v>22</v>
      </c>
      <c r="B39" s="226" t="s">
        <v>386</v>
      </c>
      <c r="C39" s="148">
        <f t="shared" si="1"/>
        <v>0</v>
      </c>
      <c r="D39" s="148"/>
      <c r="E39" s="148"/>
      <c r="F39" s="149">
        <f t="shared" si="2"/>
        <v>0</v>
      </c>
      <c r="G39" s="148"/>
      <c r="H39" s="148"/>
      <c r="I39" s="148"/>
      <c r="J39" s="148"/>
      <c r="K39" s="148"/>
      <c r="L39" s="186" t="s">
        <v>588</v>
      </c>
      <c r="M39" s="183"/>
    </row>
    <row r="40" spans="1:13" s="8" customFormat="1" ht="15" customHeight="1">
      <c r="A40" s="160" t="s">
        <v>23</v>
      </c>
      <c r="B40" s="226" t="s">
        <v>386</v>
      </c>
      <c r="C40" s="148">
        <f t="shared" si="1"/>
        <v>0</v>
      </c>
      <c r="D40" s="226"/>
      <c r="E40" s="226"/>
      <c r="F40" s="119">
        <f t="shared" si="2"/>
        <v>0</v>
      </c>
      <c r="G40" s="226"/>
      <c r="H40" s="226"/>
      <c r="I40" s="226"/>
      <c r="J40" s="226"/>
      <c r="K40" s="226"/>
      <c r="L40" s="207" t="s">
        <v>1192</v>
      </c>
      <c r="M40" s="183"/>
    </row>
    <row r="41" spans="1:13" ht="15" customHeight="1">
      <c r="A41" s="160" t="s">
        <v>24</v>
      </c>
      <c r="B41" s="226" t="s">
        <v>386</v>
      </c>
      <c r="C41" s="148">
        <f t="shared" si="1"/>
        <v>0</v>
      </c>
      <c r="D41" s="148"/>
      <c r="E41" s="148"/>
      <c r="F41" s="149">
        <f t="shared" si="2"/>
        <v>0</v>
      </c>
      <c r="G41" s="148"/>
      <c r="H41" s="148"/>
      <c r="I41" s="148"/>
      <c r="J41" s="148"/>
      <c r="K41" s="148"/>
      <c r="L41" s="186" t="s">
        <v>137</v>
      </c>
      <c r="M41" s="183"/>
    </row>
    <row r="42" spans="1:13" s="6" customFormat="1" ht="15" customHeight="1">
      <c r="A42" s="160" t="s">
        <v>25</v>
      </c>
      <c r="B42" s="226" t="s">
        <v>386</v>
      </c>
      <c r="C42" s="148">
        <f t="shared" si="1"/>
        <v>0</v>
      </c>
      <c r="D42" s="148"/>
      <c r="E42" s="148"/>
      <c r="F42" s="149">
        <f t="shared" si="2"/>
        <v>0</v>
      </c>
      <c r="G42" s="212"/>
      <c r="H42" s="212"/>
      <c r="I42" s="167"/>
      <c r="J42" s="167"/>
      <c r="K42" s="147" t="s">
        <v>1205</v>
      </c>
      <c r="L42" s="186" t="s">
        <v>202</v>
      </c>
      <c r="M42" s="201" t="s">
        <v>262</v>
      </c>
    </row>
    <row r="43" spans="1:13" s="8" customFormat="1" ht="15" customHeight="1">
      <c r="A43" s="160" t="s">
        <v>26</v>
      </c>
      <c r="B43" s="175" t="s">
        <v>612</v>
      </c>
      <c r="C43" s="148">
        <f t="shared" si="1"/>
        <v>0</v>
      </c>
      <c r="D43" s="226"/>
      <c r="E43" s="226"/>
      <c r="F43" s="119">
        <f t="shared" si="2"/>
        <v>0</v>
      </c>
      <c r="G43" s="147" t="s">
        <v>1193</v>
      </c>
      <c r="H43" s="147" t="s">
        <v>953</v>
      </c>
      <c r="I43" s="148" t="s">
        <v>952</v>
      </c>
      <c r="J43" s="148">
        <v>0</v>
      </c>
      <c r="K43" s="124" t="s">
        <v>1298</v>
      </c>
      <c r="L43" s="211" t="s">
        <v>1194</v>
      </c>
      <c r="M43" s="186" t="s">
        <v>1195</v>
      </c>
    </row>
    <row r="44" spans="1:13" ht="15" customHeight="1">
      <c r="A44" s="160" t="s">
        <v>27</v>
      </c>
      <c r="B44" s="226" t="s">
        <v>386</v>
      </c>
      <c r="C44" s="148">
        <f t="shared" si="1"/>
        <v>0</v>
      </c>
      <c r="D44" s="148"/>
      <c r="E44" s="148"/>
      <c r="F44" s="149">
        <f t="shared" si="2"/>
        <v>0</v>
      </c>
      <c r="G44" s="176"/>
      <c r="H44" s="176"/>
      <c r="I44" s="176"/>
      <c r="J44" s="176"/>
      <c r="K44" s="226"/>
      <c r="L44" s="186" t="s">
        <v>589</v>
      </c>
      <c r="M44" s="186" t="s">
        <v>863</v>
      </c>
    </row>
    <row r="45" spans="1:13" ht="15" customHeight="1">
      <c r="A45" s="160" t="s">
        <v>28</v>
      </c>
      <c r="B45" s="226" t="s">
        <v>386</v>
      </c>
      <c r="C45" s="148">
        <f t="shared" si="1"/>
        <v>0</v>
      </c>
      <c r="D45" s="148"/>
      <c r="E45" s="148"/>
      <c r="F45" s="149">
        <f t="shared" si="2"/>
        <v>0</v>
      </c>
      <c r="G45" s="148"/>
      <c r="H45" s="148"/>
      <c r="I45" s="148"/>
      <c r="J45" s="148"/>
      <c r="K45" s="148"/>
      <c r="L45" s="186" t="s">
        <v>621</v>
      </c>
      <c r="M45" s="183"/>
    </row>
    <row r="46" spans="1:13" ht="15" customHeight="1">
      <c r="A46" s="160" t="s">
        <v>29</v>
      </c>
      <c r="B46" s="226" t="s">
        <v>386</v>
      </c>
      <c r="C46" s="148">
        <f t="shared" si="1"/>
        <v>0</v>
      </c>
      <c r="D46" s="148"/>
      <c r="E46" s="148"/>
      <c r="F46" s="149">
        <f t="shared" si="2"/>
        <v>0</v>
      </c>
      <c r="G46" s="148"/>
      <c r="H46" s="148"/>
      <c r="I46" s="148"/>
      <c r="J46" s="148"/>
      <c r="K46" s="148"/>
      <c r="L46" s="186" t="s">
        <v>140</v>
      </c>
      <c r="M46" s="183"/>
    </row>
    <row r="47" spans="1:13" ht="15" customHeight="1">
      <c r="A47" s="160" t="s">
        <v>30</v>
      </c>
      <c r="B47" s="226" t="s">
        <v>386</v>
      </c>
      <c r="C47" s="148">
        <f t="shared" si="1"/>
        <v>0</v>
      </c>
      <c r="D47" s="148"/>
      <c r="E47" s="148"/>
      <c r="F47" s="149">
        <f t="shared" si="2"/>
        <v>0</v>
      </c>
      <c r="G47" s="226"/>
      <c r="H47" s="226"/>
      <c r="I47" s="226"/>
      <c r="J47" s="226"/>
      <c r="K47" s="226"/>
      <c r="L47" s="186" t="s">
        <v>590</v>
      </c>
      <c r="M47" s="183"/>
    </row>
    <row r="48" spans="1:13" s="8" customFormat="1" ht="15" customHeight="1">
      <c r="A48" s="45" t="s">
        <v>31</v>
      </c>
      <c r="B48" s="155"/>
      <c r="C48" s="153"/>
      <c r="D48" s="155"/>
      <c r="E48" s="153"/>
      <c r="F48" s="131"/>
      <c r="G48" s="155"/>
      <c r="H48" s="155"/>
      <c r="I48" s="155"/>
      <c r="J48" s="155"/>
      <c r="K48" s="155"/>
      <c r="L48" s="135"/>
      <c r="M48" s="205"/>
    </row>
    <row r="49" spans="1:13" s="7" customFormat="1" ht="15" customHeight="1">
      <c r="A49" s="160" t="s">
        <v>32</v>
      </c>
      <c r="B49" s="226" t="s">
        <v>386</v>
      </c>
      <c r="C49" s="148">
        <f t="shared" si="1"/>
        <v>0</v>
      </c>
      <c r="D49" s="148"/>
      <c r="E49" s="148"/>
      <c r="F49" s="149">
        <f aca="true" t="shared" si="3" ref="F49:F55">C49*(1-D49)*(1-E49)</f>
        <v>0</v>
      </c>
      <c r="G49" s="226"/>
      <c r="H49" s="226"/>
      <c r="I49" s="226"/>
      <c r="J49" s="226"/>
      <c r="K49" s="226"/>
      <c r="L49" s="186" t="s">
        <v>591</v>
      </c>
      <c r="M49" s="183"/>
    </row>
    <row r="50" spans="1:13" s="7" customFormat="1" ht="15" customHeight="1">
      <c r="A50" s="160" t="s">
        <v>33</v>
      </c>
      <c r="B50" s="226" t="s">
        <v>386</v>
      </c>
      <c r="C50" s="148">
        <f t="shared" si="1"/>
        <v>0</v>
      </c>
      <c r="D50" s="148"/>
      <c r="E50" s="148"/>
      <c r="F50" s="149">
        <f t="shared" si="3"/>
        <v>0</v>
      </c>
      <c r="G50" s="148"/>
      <c r="H50" s="148"/>
      <c r="I50" s="148"/>
      <c r="J50" s="148"/>
      <c r="K50" s="148"/>
      <c r="L50" s="186" t="s">
        <v>592</v>
      </c>
      <c r="M50" s="183"/>
    </row>
    <row r="51" spans="1:13" s="7" customFormat="1" ht="15" customHeight="1">
      <c r="A51" s="160" t="s">
        <v>92</v>
      </c>
      <c r="B51" s="226" t="s">
        <v>386</v>
      </c>
      <c r="C51" s="148">
        <f t="shared" si="1"/>
        <v>0</v>
      </c>
      <c r="D51" s="148"/>
      <c r="E51" s="202"/>
      <c r="F51" s="149">
        <f>C51*(1-D51)*(1-E51)</f>
        <v>0</v>
      </c>
      <c r="G51" s="202"/>
      <c r="H51" s="202"/>
      <c r="I51" s="202"/>
      <c r="J51" s="202"/>
      <c r="K51" s="202"/>
      <c r="L51" s="186" t="s">
        <v>611</v>
      </c>
      <c r="M51" s="183"/>
    </row>
    <row r="52" spans="1:13" ht="15" customHeight="1">
      <c r="A52" s="160" t="s">
        <v>34</v>
      </c>
      <c r="B52" s="226" t="s">
        <v>612</v>
      </c>
      <c r="C52" s="148">
        <f t="shared" si="1"/>
        <v>0</v>
      </c>
      <c r="D52" s="148"/>
      <c r="E52" s="148"/>
      <c r="F52" s="149">
        <f t="shared" si="3"/>
        <v>0</v>
      </c>
      <c r="G52" s="147" t="s">
        <v>1207</v>
      </c>
      <c r="H52" s="124" t="s">
        <v>1202</v>
      </c>
      <c r="I52" s="124" t="s">
        <v>1203</v>
      </c>
      <c r="J52" s="226">
        <v>1</v>
      </c>
      <c r="K52" s="124" t="s">
        <v>1322</v>
      </c>
      <c r="L52" s="209" t="s">
        <v>1208</v>
      </c>
      <c r="M52" s="186" t="s">
        <v>872</v>
      </c>
    </row>
    <row r="53" spans="1:13" s="27" customFormat="1" ht="15" customHeight="1">
      <c r="A53" s="160" t="s">
        <v>35</v>
      </c>
      <c r="B53" s="226" t="s">
        <v>386</v>
      </c>
      <c r="C53" s="148">
        <f t="shared" si="1"/>
        <v>0</v>
      </c>
      <c r="D53" s="226"/>
      <c r="E53" s="226"/>
      <c r="F53" s="119">
        <f t="shared" si="3"/>
        <v>0</v>
      </c>
      <c r="G53" s="124"/>
      <c r="H53" s="124"/>
      <c r="I53" s="124"/>
      <c r="J53" s="226"/>
      <c r="K53" s="226"/>
      <c r="L53" s="201" t="s">
        <v>521</v>
      </c>
      <c r="M53" s="183"/>
    </row>
    <row r="54" spans="1:13" s="7" customFormat="1" ht="15" customHeight="1">
      <c r="A54" s="160" t="s">
        <v>36</v>
      </c>
      <c r="B54" s="226" t="s">
        <v>386</v>
      </c>
      <c r="C54" s="148">
        <f t="shared" si="1"/>
        <v>0</v>
      </c>
      <c r="D54" s="148"/>
      <c r="E54" s="148"/>
      <c r="F54" s="149">
        <f t="shared" si="3"/>
        <v>0</v>
      </c>
      <c r="G54" s="148"/>
      <c r="H54" s="148"/>
      <c r="I54" s="148"/>
      <c r="J54" s="148"/>
      <c r="K54" s="148"/>
      <c r="L54" s="186" t="s">
        <v>593</v>
      </c>
      <c r="M54" s="201" t="s">
        <v>873</v>
      </c>
    </row>
    <row r="55" spans="1:13" s="7" customFormat="1" ht="15" customHeight="1">
      <c r="A55" s="160" t="s">
        <v>37</v>
      </c>
      <c r="B55" s="226" t="s">
        <v>386</v>
      </c>
      <c r="C55" s="148">
        <f t="shared" si="1"/>
        <v>0</v>
      </c>
      <c r="D55" s="148"/>
      <c r="E55" s="148"/>
      <c r="F55" s="149">
        <f t="shared" si="3"/>
        <v>0</v>
      </c>
      <c r="G55" s="148"/>
      <c r="H55" s="148"/>
      <c r="I55" s="148"/>
      <c r="J55" s="148"/>
      <c r="K55" s="148"/>
      <c r="L55" s="186" t="s">
        <v>595</v>
      </c>
      <c r="M55" s="186" t="s">
        <v>518</v>
      </c>
    </row>
    <row r="56" spans="1:13" s="7" customFormat="1" ht="15" customHeight="1">
      <c r="A56" s="160" t="s">
        <v>93</v>
      </c>
      <c r="B56" s="226" t="s">
        <v>386</v>
      </c>
      <c r="C56" s="148">
        <f t="shared" si="1"/>
        <v>0</v>
      </c>
      <c r="D56" s="148"/>
      <c r="E56" s="202"/>
      <c r="F56" s="149">
        <f>C56*(1-D56)*(1-E56)</f>
        <v>0</v>
      </c>
      <c r="G56" s="202"/>
      <c r="H56" s="202"/>
      <c r="I56" s="202"/>
      <c r="J56" s="202"/>
      <c r="K56" s="202"/>
      <c r="L56" s="208"/>
      <c r="M56" s="196" t="s">
        <v>883</v>
      </c>
    </row>
    <row r="57" spans="1:13" s="8" customFormat="1" ht="15" customHeight="1">
      <c r="A57" s="45" t="s">
        <v>38</v>
      </c>
      <c r="B57" s="155"/>
      <c r="C57" s="153"/>
      <c r="D57" s="155"/>
      <c r="E57" s="153"/>
      <c r="F57" s="131"/>
      <c r="G57" s="155"/>
      <c r="H57" s="155"/>
      <c r="I57" s="155"/>
      <c r="J57" s="155"/>
      <c r="K57" s="155"/>
      <c r="L57" s="135"/>
      <c r="M57" s="205"/>
    </row>
    <row r="58" spans="1:13" s="7" customFormat="1" ht="15" customHeight="1">
      <c r="A58" s="160" t="s">
        <v>39</v>
      </c>
      <c r="B58" s="226" t="s">
        <v>386</v>
      </c>
      <c r="C58" s="148">
        <f t="shared" si="1"/>
        <v>0</v>
      </c>
      <c r="D58" s="148"/>
      <c r="E58" s="148"/>
      <c r="F58" s="149">
        <f aca="true" t="shared" si="4" ref="F58:F64">C58*(1-D58)*(1-E58)</f>
        <v>0</v>
      </c>
      <c r="G58" s="148"/>
      <c r="H58" s="148"/>
      <c r="I58" s="148"/>
      <c r="J58" s="148"/>
      <c r="K58" s="148"/>
      <c r="L58" s="186" t="s">
        <v>596</v>
      </c>
      <c r="M58" s="186" t="s">
        <v>226</v>
      </c>
    </row>
    <row r="59" spans="1:13" s="7" customFormat="1" ht="15" customHeight="1">
      <c r="A59" s="160" t="s">
        <v>40</v>
      </c>
      <c r="B59" s="226" t="s">
        <v>386</v>
      </c>
      <c r="C59" s="148">
        <f t="shared" si="1"/>
        <v>0</v>
      </c>
      <c r="D59" s="148"/>
      <c r="E59" s="148"/>
      <c r="F59" s="149">
        <f t="shared" si="4"/>
        <v>0</v>
      </c>
      <c r="G59" s="148"/>
      <c r="H59" s="148"/>
      <c r="I59" s="148"/>
      <c r="J59" s="148"/>
      <c r="K59" s="148"/>
      <c r="L59" s="186" t="s">
        <v>143</v>
      </c>
      <c r="M59" s="183"/>
    </row>
    <row r="60" spans="1:13" ht="15" customHeight="1">
      <c r="A60" s="160" t="s">
        <v>41</v>
      </c>
      <c r="B60" s="226" t="s">
        <v>386</v>
      </c>
      <c r="C60" s="148">
        <f t="shared" si="1"/>
        <v>0</v>
      </c>
      <c r="D60" s="148"/>
      <c r="E60" s="148"/>
      <c r="F60" s="149">
        <f t="shared" si="4"/>
        <v>0</v>
      </c>
      <c r="G60" s="124"/>
      <c r="H60" s="124"/>
      <c r="I60" s="124"/>
      <c r="J60" s="124"/>
      <c r="K60" s="226"/>
      <c r="L60" s="186" t="s">
        <v>597</v>
      </c>
      <c r="M60" s="183"/>
    </row>
    <row r="61" spans="1:13" ht="15" customHeight="1">
      <c r="A61" s="160" t="s">
        <v>42</v>
      </c>
      <c r="B61" s="226" t="s">
        <v>612</v>
      </c>
      <c r="C61" s="148">
        <f t="shared" si="1"/>
        <v>0</v>
      </c>
      <c r="D61" s="148">
        <v>0.5</v>
      </c>
      <c r="E61" s="148">
        <v>0.5</v>
      </c>
      <c r="F61" s="149">
        <f t="shared" si="4"/>
        <v>0</v>
      </c>
      <c r="G61" s="147" t="s">
        <v>1334</v>
      </c>
      <c r="H61" s="147" t="s">
        <v>1183</v>
      </c>
      <c r="I61" s="148" t="s">
        <v>952</v>
      </c>
      <c r="J61" s="148">
        <v>0</v>
      </c>
      <c r="K61" s="147" t="s">
        <v>1212</v>
      </c>
      <c r="L61" s="232" t="s">
        <v>517</v>
      </c>
      <c r="M61" s="208" t="s">
        <v>1299</v>
      </c>
    </row>
    <row r="62" spans="1:13" s="7" customFormat="1" ht="15" customHeight="1">
      <c r="A62" s="160" t="s">
        <v>90</v>
      </c>
      <c r="B62" s="226" t="s">
        <v>612</v>
      </c>
      <c r="C62" s="148">
        <f t="shared" si="1"/>
        <v>0</v>
      </c>
      <c r="D62" s="148">
        <v>0.5</v>
      </c>
      <c r="E62" s="148"/>
      <c r="F62" s="149">
        <f t="shared" si="4"/>
        <v>0</v>
      </c>
      <c r="G62" s="147" t="s">
        <v>1216</v>
      </c>
      <c r="H62" s="147" t="s">
        <v>1206</v>
      </c>
      <c r="I62" s="148" t="s">
        <v>952</v>
      </c>
      <c r="J62" s="148" t="s">
        <v>951</v>
      </c>
      <c r="K62" s="147" t="s">
        <v>1323</v>
      </c>
      <c r="L62" s="232" t="s">
        <v>174</v>
      </c>
      <c r="M62" s="208" t="s">
        <v>1300</v>
      </c>
    </row>
    <row r="63" spans="1:13" ht="15" customHeight="1">
      <c r="A63" s="160" t="s">
        <v>43</v>
      </c>
      <c r="B63" s="226" t="s">
        <v>386</v>
      </c>
      <c r="C63" s="148">
        <f t="shared" si="1"/>
        <v>0</v>
      </c>
      <c r="D63" s="148"/>
      <c r="E63" s="148"/>
      <c r="F63" s="149">
        <f t="shared" si="4"/>
        <v>0</v>
      </c>
      <c r="G63" s="148"/>
      <c r="H63" s="148"/>
      <c r="I63" s="148"/>
      <c r="J63" s="148"/>
      <c r="K63" s="148"/>
      <c r="L63" s="186" t="s">
        <v>598</v>
      </c>
      <c r="M63" s="201" t="s">
        <v>874</v>
      </c>
    </row>
    <row r="64" spans="1:13" ht="15" customHeight="1">
      <c r="A64" s="160" t="s">
        <v>44</v>
      </c>
      <c r="B64" s="226" t="s">
        <v>612</v>
      </c>
      <c r="C64" s="148">
        <f t="shared" si="1"/>
        <v>0</v>
      </c>
      <c r="D64" s="148"/>
      <c r="E64" s="148"/>
      <c r="F64" s="149">
        <f t="shared" si="4"/>
        <v>0</v>
      </c>
      <c r="G64" s="147" t="s">
        <v>1335</v>
      </c>
      <c r="H64" s="147" t="s">
        <v>1218</v>
      </c>
      <c r="I64" s="148" t="s">
        <v>952</v>
      </c>
      <c r="J64" s="148" t="s">
        <v>951</v>
      </c>
      <c r="K64" s="147" t="s">
        <v>1336</v>
      </c>
      <c r="L64" s="235" t="s">
        <v>1305</v>
      </c>
      <c r="M64" s="235" t="s">
        <v>1232</v>
      </c>
    </row>
    <row r="65" spans="1:13" s="8" customFormat="1" ht="15" customHeight="1">
      <c r="A65" s="45" t="s">
        <v>45</v>
      </c>
      <c r="B65" s="155"/>
      <c r="C65" s="153"/>
      <c r="D65" s="155"/>
      <c r="E65" s="153"/>
      <c r="F65" s="131"/>
      <c r="G65" s="155"/>
      <c r="H65" s="155"/>
      <c r="I65" s="155"/>
      <c r="J65" s="155"/>
      <c r="K65" s="155"/>
      <c r="L65" s="135"/>
      <c r="M65" s="205"/>
    </row>
    <row r="66" spans="1:13" s="7" customFormat="1" ht="15" customHeight="1">
      <c r="A66" s="160" t="s">
        <v>46</v>
      </c>
      <c r="B66" s="226" t="s">
        <v>386</v>
      </c>
      <c r="C66" s="148">
        <f t="shared" si="1"/>
        <v>0</v>
      </c>
      <c r="D66" s="148"/>
      <c r="E66" s="148"/>
      <c r="F66" s="149">
        <f aca="true" t="shared" si="5" ref="F66:F79">C66*(1-D66)*(1-E66)</f>
        <v>0</v>
      </c>
      <c r="G66" s="148"/>
      <c r="H66" s="148"/>
      <c r="I66" s="148"/>
      <c r="J66" s="148"/>
      <c r="K66" s="148"/>
      <c r="L66" s="186" t="s">
        <v>599</v>
      </c>
      <c r="M66" s="183"/>
    </row>
    <row r="67" spans="1:13" s="7" customFormat="1" ht="15" customHeight="1">
      <c r="A67" s="160" t="s">
        <v>47</v>
      </c>
      <c r="B67" s="226" t="s">
        <v>612</v>
      </c>
      <c r="C67" s="148">
        <f t="shared" si="1"/>
        <v>0</v>
      </c>
      <c r="D67" s="148"/>
      <c r="E67" s="148"/>
      <c r="F67" s="149">
        <f t="shared" si="5"/>
        <v>0</v>
      </c>
      <c r="G67" s="147" t="s">
        <v>1219</v>
      </c>
      <c r="H67" s="147" t="s">
        <v>1220</v>
      </c>
      <c r="I67" s="148" t="s">
        <v>952</v>
      </c>
      <c r="J67" s="148" t="s">
        <v>951</v>
      </c>
      <c r="K67" s="147" t="s">
        <v>1301</v>
      </c>
      <c r="L67" s="209" t="s">
        <v>1221</v>
      </c>
      <c r="M67" s="183"/>
    </row>
    <row r="68" spans="1:13" s="7" customFormat="1" ht="15" customHeight="1">
      <c r="A68" s="160" t="s">
        <v>48</v>
      </c>
      <c r="B68" s="226" t="s">
        <v>386</v>
      </c>
      <c r="C68" s="148">
        <f t="shared" si="1"/>
        <v>0</v>
      </c>
      <c r="D68" s="148"/>
      <c r="E68" s="148"/>
      <c r="F68" s="149">
        <f t="shared" si="5"/>
        <v>0</v>
      </c>
      <c r="G68" s="148"/>
      <c r="H68" s="148"/>
      <c r="I68" s="148"/>
      <c r="J68" s="148"/>
      <c r="K68" s="148"/>
      <c r="L68" s="186" t="s">
        <v>177</v>
      </c>
      <c r="M68" s="183"/>
    </row>
    <row r="69" spans="1:13" s="7" customFormat="1" ht="15" customHeight="1">
      <c r="A69" s="160" t="s">
        <v>49</v>
      </c>
      <c r="B69" s="226" t="s">
        <v>386</v>
      </c>
      <c r="C69" s="148">
        <f t="shared" si="1"/>
        <v>0</v>
      </c>
      <c r="D69" s="148"/>
      <c r="E69" s="148"/>
      <c r="F69" s="149">
        <f t="shared" si="5"/>
        <v>0</v>
      </c>
      <c r="G69" s="148"/>
      <c r="H69" s="148"/>
      <c r="I69" s="148"/>
      <c r="J69" s="148"/>
      <c r="K69" s="148"/>
      <c r="L69" s="186" t="s">
        <v>600</v>
      </c>
      <c r="M69" s="183"/>
    </row>
    <row r="70" spans="1:13" ht="15" customHeight="1">
      <c r="A70" s="160" t="s">
        <v>50</v>
      </c>
      <c r="B70" s="226" t="s">
        <v>386</v>
      </c>
      <c r="C70" s="148">
        <f t="shared" si="1"/>
        <v>0</v>
      </c>
      <c r="D70" s="226"/>
      <c r="E70" s="226"/>
      <c r="F70" s="119">
        <f t="shared" si="5"/>
        <v>0</v>
      </c>
      <c r="G70" s="124"/>
      <c r="H70" s="124"/>
      <c r="I70" s="226"/>
      <c r="J70" s="226"/>
      <c r="K70" s="226"/>
      <c r="L70" s="201" t="s">
        <v>601</v>
      </c>
      <c r="M70" s="183"/>
    </row>
    <row r="71" spans="1:13" s="7" customFormat="1" ht="15" customHeight="1">
      <c r="A71" s="160" t="s">
        <v>51</v>
      </c>
      <c r="B71" s="226" t="s">
        <v>612</v>
      </c>
      <c r="C71" s="148">
        <f t="shared" si="1"/>
        <v>0</v>
      </c>
      <c r="D71" s="148"/>
      <c r="E71" s="148"/>
      <c r="F71" s="149">
        <f t="shared" si="5"/>
        <v>0</v>
      </c>
      <c r="G71" s="147" t="s">
        <v>1222</v>
      </c>
      <c r="H71" s="147" t="s">
        <v>1223</v>
      </c>
      <c r="I71" s="148" t="s">
        <v>952</v>
      </c>
      <c r="J71" s="148" t="s">
        <v>951</v>
      </c>
      <c r="K71" s="147" t="s">
        <v>1301</v>
      </c>
      <c r="L71" s="209" t="s">
        <v>968</v>
      </c>
      <c r="M71" s="186" t="s">
        <v>602</v>
      </c>
    </row>
    <row r="72" spans="1:13" s="7" customFormat="1" ht="15" customHeight="1">
      <c r="A72" s="160" t="s">
        <v>52</v>
      </c>
      <c r="B72" s="226" t="s">
        <v>386</v>
      </c>
      <c r="C72" s="148">
        <f t="shared" si="1"/>
        <v>0</v>
      </c>
      <c r="D72" s="148"/>
      <c r="E72" s="148"/>
      <c r="F72" s="149">
        <f t="shared" si="5"/>
        <v>0</v>
      </c>
      <c r="G72" s="148"/>
      <c r="H72" s="148"/>
      <c r="I72" s="148"/>
      <c r="J72" s="148"/>
      <c r="K72" s="148"/>
      <c r="L72" s="186" t="s">
        <v>603</v>
      </c>
      <c r="M72" s="186" t="s">
        <v>875</v>
      </c>
    </row>
    <row r="73" spans="1:13" s="7" customFormat="1" ht="15" customHeight="1">
      <c r="A73" s="160" t="s">
        <v>53</v>
      </c>
      <c r="B73" s="226" t="s">
        <v>386</v>
      </c>
      <c r="C73" s="148">
        <f t="shared" si="1"/>
        <v>0</v>
      </c>
      <c r="D73" s="148"/>
      <c r="E73" s="148"/>
      <c r="F73" s="149">
        <f t="shared" si="5"/>
        <v>0</v>
      </c>
      <c r="G73" s="148"/>
      <c r="H73" s="148"/>
      <c r="I73" s="148"/>
      <c r="J73" s="148"/>
      <c r="K73" s="148"/>
      <c r="L73" s="186" t="s">
        <v>401</v>
      </c>
      <c r="M73" s="186" t="s">
        <v>876</v>
      </c>
    </row>
    <row r="74" spans="1:13" s="7" customFormat="1" ht="15" customHeight="1">
      <c r="A74" s="160" t="s">
        <v>54</v>
      </c>
      <c r="B74" s="226" t="s">
        <v>386</v>
      </c>
      <c r="C74" s="148">
        <f t="shared" si="1"/>
        <v>0</v>
      </c>
      <c r="D74" s="148"/>
      <c r="E74" s="148"/>
      <c r="F74" s="149">
        <f t="shared" si="5"/>
        <v>0</v>
      </c>
      <c r="G74" s="226"/>
      <c r="H74" s="226"/>
      <c r="I74" s="226"/>
      <c r="J74" s="226"/>
      <c r="K74" s="226"/>
      <c r="L74" s="186" t="s">
        <v>434</v>
      </c>
      <c r="M74" s="186" t="s">
        <v>891</v>
      </c>
    </row>
    <row r="75" spans="1:13" s="7" customFormat="1" ht="15" customHeight="1">
      <c r="A75" s="160" t="s">
        <v>55</v>
      </c>
      <c r="B75" s="226" t="s">
        <v>612</v>
      </c>
      <c r="C75" s="148">
        <f t="shared" si="1"/>
        <v>0</v>
      </c>
      <c r="D75" s="148"/>
      <c r="E75" s="148"/>
      <c r="F75" s="149">
        <f t="shared" si="5"/>
        <v>0</v>
      </c>
      <c r="G75" s="124" t="s">
        <v>1231</v>
      </c>
      <c r="H75" s="124" t="s">
        <v>1218</v>
      </c>
      <c r="I75" s="124" t="s">
        <v>952</v>
      </c>
      <c r="J75" s="226">
        <v>97</v>
      </c>
      <c r="K75" s="124" t="s">
        <v>1314</v>
      </c>
      <c r="L75" s="186" t="s">
        <v>954</v>
      </c>
      <c r="M75" s="183"/>
    </row>
    <row r="76" spans="1:13" ht="15" customHeight="1">
      <c r="A76" s="160" t="s">
        <v>56</v>
      </c>
      <c r="B76" s="226" t="s">
        <v>612</v>
      </c>
      <c r="C76" s="148">
        <f t="shared" si="1"/>
        <v>0</v>
      </c>
      <c r="D76" s="148"/>
      <c r="E76" s="148"/>
      <c r="F76" s="149">
        <f t="shared" si="5"/>
        <v>0</v>
      </c>
      <c r="G76" s="147" t="s">
        <v>1236</v>
      </c>
      <c r="H76" s="147" t="s">
        <v>1237</v>
      </c>
      <c r="I76" s="124" t="s">
        <v>952</v>
      </c>
      <c r="J76" s="147" t="s">
        <v>1239</v>
      </c>
      <c r="K76" s="147" t="s">
        <v>1315</v>
      </c>
      <c r="L76" s="209" t="s">
        <v>1238</v>
      </c>
      <c r="M76" s="183"/>
    </row>
    <row r="77" spans="1:13" s="7" customFormat="1" ht="15" customHeight="1">
      <c r="A77" s="160" t="s">
        <v>57</v>
      </c>
      <c r="B77" s="226" t="s">
        <v>612</v>
      </c>
      <c r="C77" s="148">
        <f t="shared" si="1"/>
        <v>0</v>
      </c>
      <c r="D77" s="148">
        <v>0.5</v>
      </c>
      <c r="E77" s="148"/>
      <c r="F77" s="149">
        <f t="shared" si="5"/>
        <v>0</v>
      </c>
      <c r="G77" s="147" t="s">
        <v>1242</v>
      </c>
      <c r="H77" s="147" t="s">
        <v>1243</v>
      </c>
      <c r="I77" s="147" t="s">
        <v>1244</v>
      </c>
      <c r="J77" s="148" t="s">
        <v>951</v>
      </c>
      <c r="K77" s="147" t="s">
        <v>1316</v>
      </c>
      <c r="L77" s="209" t="s">
        <v>1245</v>
      </c>
      <c r="M77" s="183"/>
    </row>
    <row r="78" spans="1:13" s="7" customFormat="1" ht="15" customHeight="1">
      <c r="A78" s="160" t="s">
        <v>58</v>
      </c>
      <c r="B78" s="226" t="s">
        <v>386</v>
      </c>
      <c r="C78" s="148">
        <f t="shared" si="1"/>
        <v>0</v>
      </c>
      <c r="D78" s="148"/>
      <c r="E78" s="148"/>
      <c r="F78" s="149">
        <f t="shared" si="5"/>
        <v>0</v>
      </c>
      <c r="G78" s="148"/>
      <c r="H78" s="148"/>
      <c r="I78" s="148"/>
      <c r="J78" s="148"/>
      <c r="K78" s="148"/>
      <c r="L78" s="186" t="s">
        <v>437</v>
      </c>
      <c r="M78" s="186" t="s">
        <v>250</v>
      </c>
    </row>
    <row r="79" spans="1:13" ht="15" customHeight="1">
      <c r="A79" s="160" t="s">
        <v>59</v>
      </c>
      <c r="B79" s="226" t="s">
        <v>612</v>
      </c>
      <c r="C79" s="148">
        <f t="shared" si="1"/>
        <v>0</v>
      </c>
      <c r="D79" s="226">
        <v>0.5</v>
      </c>
      <c r="E79" s="148"/>
      <c r="F79" s="149">
        <f t="shared" si="5"/>
        <v>0</v>
      </c>
      <c r="G79" s="124" t="s">
        <v>1247</v>
      </c>
      <c r="H79" s="124" t="s">
        <v>1259</v>
      </c>
      <c r="I79" s="124" t="s">
        <v>1248</v>
      </c>
      <c r="J79" s="226">
        <v>57</v>
      </c>
      <c r="K79" s="124" t="s">
        <v>1304</v>
      </c>
      <c r="L79" s="209" t="s">
        <v>1249</v>
      </c>
      <c r="M79" s="183"/>
    </row>
    <row r="80" spans="1:13" s="8" customFormat="1" ht="15" customHeight="1">
      <c r="A80" s="45" t="s">
        <v>60</v>
      </c>
      <c r="B80" s="155"/>
      <c r="C80" s="153"/>
      <c r="D80" s="155"/>
      <c r="E80" s="153"/>
      <c r="F80" s="131"/>
      <c r="G80" s="155"/>
      <c r="H80" s="155"/>
      <c r="I80" s="155"/>
      <c r="J80" s="155"/>
      <c r="K80" s="155"/>
      <c r="L80" s="135"/>
      <c r="M80" s="205"/>
    </row>
    <row r="81" spans="1:13" s="7" customFormat="1" ht="15" customHeight="1">
      <c r="A81" s="160" t="s">
        <v>61</v>
      </c>
      <c r="B81" s="226" t="s">
        <v>386</v>
      </c>
      <c r="C81" s="148">
        <f t="shared" si="1"/>
        <v>0</v>
      </c>
      <c r="D81" s="148"/>
      <c r="E81" s="148"/>
      <c r="F81" s="149">
        <f aca="true" t="shared" si="6" ref="F81:F86">C81*(1-D81)*(1-E81)</f>
        <v>0</v>
      </c>
      <c r="G81" s="147"/>
      <c r="H81" s="147"/>
      <c r="I81" s="148"/>
      <c r="J81" s="148"/>
      <c r="K81" s="148"/>
      <c r="L81" s="186" t="s">
        <v>622</v>
      </c>
      <c r="M81" s="183"/>
    </row>
    <row r="82" spans="1:13" ht="15" customHeight="1">
      <c r="A82" s="160" t="s">
        <v>62</v>
      </c>
      <c r="B82" s="226" t="s">
        <v>386</v>
      </c>
      <c r="C82" s="148">
        <f t="shared" si="1"/>
        <v>0</v>
      </c>
      <c r="D82" s="148"/>
      <c r="E82" s="148"/>
      <c r="F82" s="149">
        <f t="shared" si="6"/>
        <v>0</v>
      </c>
      <c r="G82" s="147"/>
      <c r="H82" s="148"/>
      <c r="I82" s="148"/>
      <c r="J82" s="148"/>
      <c r="K82" s="148"/>
      <c r="L82" s="186" t="s">
        <v>1250</v>
      </c>
      <c r="M82" s="186" t="s">
        <v>508</v>
      </c>
    </row>
    <row r="83" spans="1:13" ht="15" customHeight="1">
      <c r="A83" s="160" t="s">
        <v>63</v>
      </c>
      <c r="B83" s="226" t="s">
        <v>612</v>
      </c>
      <c r="C83" s="148">
        <f t="shared" si="1"/>
        <v>0</v>
      </c>
      <c r="D83" s="148"/>
      <c r="E83" s="148"/>
      <c r="F83" s="149">
        <f t="shared" si="6"/>
        <v>0</v>
      </c>
      <c r="G83" s="147" t="s">
        <v>1256</v>
      </c>
      <c r="H83" s="147" t="s">
        <v>1252</v>
      </c>
      <c r="I83" s="148" t="s">
        <v>952</v>
      </c>
      <c r="J83" s="148">
        <v>30</v>
      </c>
      <c r="K83" s="147" t="s">
        <v>1317</v>
      </c>
      <c r="L83" s="209" t="s">
        <v>1253</v>
      </c>
      <c r="M83" s="183"/>
    </row>
    <row r="84" spans="1:13" s="7" customFormat="1" ht="15" customHeight="1">
      <c r="A84" s="160" t="s">
        <v>64</v>
      </c>
      <c r="B84" s="226" t="s">
        <v>386</v>
      </c>
      <c r="C84" s="148">
        <f t="shared" si="1"/>
        <v>0</v>
      </c>
      <c r="D84" s="148"/>
      <c r="E84" s="148"/>
      <c r="F84" s="149">
        <f t="shared" si="6"/>
        <v>0</v>
      </c>
      <c r="G84" s="148"/>
      <c r="H84" s="148"/>
      <c r="I84" s="148"/>
      <c r="J84" s="148"/>
      <c r="K84" s="148"/>
      <c r="L84" s="186" t="s">
        <v>559</v>
      </c>
      <c r="M84" s="183"/>
    </row>
    <row r="85" spans="1:13" s="7" customFormat="1" ht="15" customHeight="1">
      <c r="A85" s="143" t="s">
        <v>65</v>
      </c>
      <c r="B85" s="226" t="s">
        <v>386</v>
      </c>
      <c r="C85" s="148">
        <f aca="true" t="shared" si="7" ref="C85:C109">IF(B85="Да, проводилось и опубликован итоговый документ (протокол)",2,0)</f>
        <v>0</v>
      </c>
      <c r="D85" s="226"/>
      <c r="E85" s="226"/>
      <c r="F85" s="149">
        <f t="shared" si="6"/>
        <v>0</v>
      </c>
      <c r="G85" s="226"/>
      <c r="H85" s="226"/>
      <c r="I85" s="226"/>
      <c r="J85" s="226"/>
      <c r="K85" s="226"/>
      <c r="L85" s="186" t="s">
        <v>112</v>
      </c>
      <c r="M85" s="183"/>
    </row>
    <row r="86" spans="1:13" s="7" customFormat="1" ht="15" customHeight="1">
      <c r="A86" s="160" t="s">
        <v>66</v>
      </c>
      <c r="B86" s="226" t="s">
        <v>612</v>
      </c>
      <c r="C86" s="148">
        <f t="shared" si="7"/>
        <v>0</v>
      </c>
      <c r="D86" s="148"/>
      <c r="E86" s="148"/>
      <c r="F86" s="149">
        <f t="shared" si="6"/>
        <v>0</v>
      </c>
      <c r="G86" s="147" t="s">
        <v>1257</v>
      </c>
      <c r="H86" s="147" t="s">
        <v>1258</v>
      </c>
      <c r="I86" s="148" t="s">
        <v>951</v>
      </c>
      <c r="J86" s="148">
        <v>11</v>
      </c>
      <c r="K86" s="147" t="s">
        <v>1302</v>
      </c>
      <c r="L86" s="209" t="s">
        <v>1255</v>
      </c>
      <c r="M86" s="186" t="s">
        <v>107</v>
      </c>
    </row>
    <row r="87" spans="1:13" s="8" customFormat="1" ht="15" customHeight="1">
      <c r="A87" s="45" t="s">
        <v>67</v>
      </c>
      <c r="B87" s="155"/>
      <c r="C87" s="153"/>
      <c r="D87" s="155"/>
      <c r="E87" s="153"/>
      <c r="F87" s="131"/>
      <c r="G87" s="155"/>
      <c r="H87" s="155"/>
      <c r="I87" s="155"/>
      <c r="J87" s="155"/>
      <c r="K87" s="155"/>
      <c r="L87" s="135"/>
      <c r="M87" s="155"/>
    </row>
    <row r="88" spans="1:13" s="7" customFormat="1" ht="15" customHeight="1">
      <c r="A88" s="160" t="s">
        <v>68</v>
      </c>
      <c r="B88" s="226" t="s">
        <v>612</v>
      </c>
      <c r="C88" s="148">
        <f t="shared" si="7"/>
        <v>0</v>
      </c>
      <c r="D88" s="226"/>
      <c r="E88" s="226"/>
      <c r="F88" s="119">
        <f aca="true" t="shared" si="8" ref="F88:F99">C88*(1-D88)*(1-E88)</f>
        <v>0</v>
      </c>
      <c r="G88" s="124" t="s">
        <v>1262</v>
      </c>
      <c r="H88" s="124" t="s">
        <v>1174</v>
      </c>
      <c r="I88" s="226" t="s">
        <v>952</v>
      </c>
      <c r="J88" s="226" t="s">
        <v>1261</v>
      </c>
      <c r="K88" s="124" t="s">
        <v>1318</v>
      </c>
      <c r="L88" s="209" t="s">
        <v>1260</v>
      </c>
      <c r="M88" s="186" t="s">
        <v>853</v>
      </c>
    </row>
    <row r="89" spans="1:13" s="7" customFormat="1" ht="15" customHeight="1">
      <c r="A89" s="160" t="s">
        <v>69</v>
      </c>
      <c r="B89" s="226" t="s">
        <v>612</v>
      </c>
      <c r="C89" s="148">
        <f t="shared" si="7"/>
        <v>0</v>
      </c>
      <c r="D89" s="148"/>
      <c r="E89" s="148"/>
      <c r="F89" s="149">
        <f t="shared" si="8"/>
        <v>0</v>
      </c>
      <c r="G89" s="147" t="s">
        <v>1264</v>
      </c>
      <c r="H89" s="124" t="s">
        <v>1174</v>
      </c>
      <c r="I89" s="226" t="s">
        <v>951</v>
      </c>
      <c r="J89" s="148">
        <v>21</v>
      </c>
      <c r="K89" s="147" t="s">
        <v>1303</v>
      </c>
      <c r="L89" s="209" t="s">
        <v>955</v>
      </c>
      <c r="M89" s="186" t="s">
        <v>282</v>
      </c>
    </row>
    <row r="90" spans="1:13" s="7" customFormat="1" ht="15" customHeight="1">
      <c r="A90" s="160" t="s">
        <v>70</v>
      </c>
      <c r="B90" s="226" t="s">
        <v>386</v>
      </c>
      <c r="C90" s="148">
        <f t="shared" si="7"/>
        <v>0</v>
      </c>
      <c r="D90" s="148"/>
      <c r="E90" s="148"/>
      <c r="F90" s="149">
        <f t="shared" si="8"/>
        <v>0</v>
      </c>
      <c r="G90" s="148"/>
      <c r="H90" s="148"/>
      <c r="I90" s="148"/>
      <c r="J90" s="148"/>
      <c r="K90" s="148"/>
      <c r="L90" s="186" t="s">
        <v>211</v>
      </c>
      <c r="M90" s="186" t="s">
        <v>877</v>
      </c>
    </row>
    <row r="91" spans="1:13" s="7" customFormat="1" ht="15" customHeight="1">
      <c r="A91" s="160" t="s">
        <v>71</v>
      </c>
      <c r="B91" s="226" t="s">
        <v>386</v>
      </c>
      <c r="C91" s="148">
        <f t="shared" si="7"/>
        <v>0</v>
      </c>
      <c r="D91" s="148"/>
      <c r="E91" s="148"/>
      <c r="F91" s="149">
        <f t="shared" si="8"/>
        <v>0</v>
      </c>
      <c r="G91" s="148"/>
      <c r="H91" s="148"/>
      <c r="I91" s="148"/>
      <c r="J91" s="148"/>
      <c r="K91" s="148"/>
      <c r="L91" s="186" t="s">
        <v>604</v>
      </c>
      <c r="M91" s="183"/>
    </row>
    <row r="92" spans="1:13" ht="15" customHeight="1">
      <c r="A92" s="160" t="s">
        <v>72</v>
      </c>
      <c r="B92" s="226" t="s">
        <v>386</v>
      </c>
      <c r="C92" s="148">
        <f t="shared" si="7"/>
        <v>0</v>
      </c>
      <c r="D92" s="148"/>
      <c r="E92" s="148"/>
      <c r="F92" s="149">
        <f t="shared" si="8"/>
        <v>0</v>
      </c>
      <c r="G92" s="148"/>
      <c r="H92" s="148"/>
      <c r="I92" s="148"/>
      <c r="J92" s="148"/>
      <c r="K92" s="148"/>
      <c r="L92" s="186" t="s">
        <v>620</v>
      </c>
      <c r="M92" s="183"/>
    </row>
    <row r="93" spans="1:13" s="7" customFormat="1" ht="15" customHeight="1">
      <c r="A93" s="160" t="s">
        <v>73</v>
      </c>
      <c r="B93" s="226" t="s">
        <v>386</v>
      </c>
      <c r="C93" s="148">
        <f t="shared" si="7"/>
        <v>0</v>
      </c>
      <c r="D93" s="148"/>
      <c r="E93" s="148"/>
      <c r="F93" s="149">
        <f t="shared" si="8"/>
        <v>0</v>
      </c>
      <c r="G93" s="148"/>
      <c r="H93" s="148"/>
      <c r="I93" s="148"/>
      <c r="J93" s="148"/>
      <c r="K93" s="148"/>
      <c r="L93" s="186" t="s">
        <v>309</v>
      </c>
      <c r="M93" s="183"/>
    </row>
    <row r="94" spans="1:13" ht="15" customHeight="1">
      <c r="A94" s="160" t="s">
        <v>74</v>
      </c>
      <c r="B94" s="226" t="s">
        <v>386</v>
      </c>
      <c r="C94" s="148">
        <f t="shared" si="7"/>
        <v>0</v>
      </c>
      <c r="D94" s="226"/>
      <c r="E94" s="226"/>
      <c r="F94" s="149">
        <f t="shared" si="8"/>
        <v>0</v>
      </c>
      <c r="G94" s="226"/>
      <c r="H94" s="226"/>
      <c r="I94" s="226"/>
      <c r="J94" s="226"/>
      <c r="K94" s="226"/>
      <c r="L94" s="186" t="s">
        <v>605</v>
      </c>
      <c r="M94" s="183"/>
    </row>
    <row r="95" spans="1:13" s="6" customFormat="1" ht="15" customHeight="1">
      <c r="A95" s="160" t="s">
        <v>75</v>
      </c>
      <c r="B95" s="226" t="s">
        <v>386</v>
      </c>
      <c r="C95" s="148">
        <f t="shared" si="7"/>
        <v>0</v>
      </c>
      <c r="D95" s="148"/>
      <c r="E95" s="148"/>
      <c r="F95" s="149">
        <f t="shared" si="8"/>
        <v>0</v>
      </c>
      <c r="G95" s="148"/>
      <c r="H95" s="148"/>
      <c r="I95" s="148"/>
      <c r="J95" s="148"/>
      <c r="K95" s="148"/>
      <c r="L95" s="186" t="s">
        <v>606</v>
      </c>
      <c r="M95" s="186" t="s">
        <v>878</v>
      </c>
    </row>
    <row r="96" spans="1:13" s="7" customFormat="1" ht="15" customHeight="1">
      <c r="A96" s="160" t="s">
        <v>76</v>
      </c>
      <c r="B96" s="226" t="s">
        <v>386</v>
      </c>
      <c r="C96" s="148">
        <f t="shared" si="7"/>
        <v>0</v>
      </c>
      <c r="D96" s="148"/>
      <c r="E96" s="148"/>
      <c r="F96" s="149">
        <f t="shared" si="8"/>
        <v>0</v>
      </c>
      <c r="G96" s="148"/>
      <c r="H96" s="148"/>
      <c r="I96" s="148"/>
      <c r="J96" s="148"/>
      <c r="K96" s="148"/>
      <c r="L96" s="186" t="s">
        <v>122</v>
      </c>
      <c r="M96" s="183"/>
    </row>
    <row r="97" spans="1:13" ht="15" customHeight="1">
      <c r="A97" s="160" t="s">
        <v>77</v>
      </c>
      <c r="B97" s="226" t="s">
        <v>386</v>
      </c>
      <c r="C97" s="148">
        <f t="shared" si="7"/>
        <v>0</v>
      </c>
      <c r="D97" s="148"/>
      <c r="E97" s="148"/>
      <c r="F97" s="149">
        <f t="shared" si="8"/>
        <v>0</v>
      </c>
      <c r="G97" s="148"/>
      <c r="H97" s="148"/>
      <c r="I97" s="148"/>
      <c r="J97" s="148"/>
      <c r="K97" s="148"/>
      <c r="L97" s="186" t="s">
        <v>607</v>
      </c>
      <c r="M97" s="183"/>
    </row>
    <row r="98" spans="1:13" s="7" customFormat="1" ht="15" customHeight="1">
      <c r="A98" s="160" t="s">
        <v>78</v>
      </c>
      <c r="B98" s="226" t="s">
        <v>386</v>
      </c>
      <c r="C98" s="148">
        <f t="shared" si="7"/>
        <v>0</v>
      </c>
      <c r="D98" s="226"/>
      <c r="E98" s="226"/>
      <c r="F98" s="149">
        <f t="shared" si="8"/>
        <v>0</v>
      </c>
      <c r="G98" s="226"/>
      <c r="H98" s="226"/>
      <c r="I98" s="226"/>
      <c r="J98" s="226"/>
      <c r="K98" s="226"/>
      <c r="L98" s="186" t="s">
        <v>557</v>
      </c>
      <c r="M98" s="186" t="s">
        <v>879</v>
      </c>
    </row>
    <row r="99" spans="1:13" s="7" customFormat="1" ht="15" customHeight="1">
      <c r="A99" s="160" t="s">
        <v>79</v>
      </c>
      <c r="B99" s="226" t="s">
        <v>386</v>
      </c>
      <c r="C99" s="148">
        <f t="shared" si="7"/>
        <v>0</v>
      </c>
      <c r="D99" s="148"/>
      <c r="E99" s="148"/>
      <c r="F99" s="149">
        <f t="shared" si="8"/>
        <v>0</v>
      </c>
      <c r="G99" s="148"/>
      <c r="H99" s="148"/>
      <c r="I99" s="148"/>
      <c r="J99" s="148"/>
      <c r="K99" s="148"/>
      <c r="L99" s="186" t="s">
        <v>608</v>
      </c>
      <c r="M99" s="183"/>
    </row>
    <row r="100" spans="1:13" s="8" customFormat="1" ht="15" customHeight="1">
      <c r="A100" s="45" t="s">
        <v>80</v>
      </c>
      <c r="B100" s="155"/>
      <c r="C100" s="153"/>
      <c r="D100" s="155"/>
      <c r="E100" s="153"/>
      <c r="F100" s="131"/>
      <c r="G100" s="155"/>
      <c r="H100" s="155"/>
      <c r="I100" s="155"/>
      <c r="J100" s="155"/>
      <c r="K100" s="155"/>
      <c r="L100" s="135"/>
      <c r="M100" s="155"/>
    </row>
    <row r="101" spans="1:13" s="7" customFormat="1" ht="15" customHeight="1">
      <c r="A101" s="160" t="s">
        <v>81</v>
      </c>
      <c r="B101" s="226" t="s">
        <v>386</v>
      </c>
      <c r="C101" s="148">
        <f t="shared" si="7"/>
        <v>0</v>
      </c>
      <c r="D101" s="148"/>
      <c r="E101" s="148"/>
      <c r="F101" s="149">
        <f aca="true" t="shared" si="9" ref="F101:F109">C101*(1-D101)*(1-E101)</f>
        <v>0</v>
      </c>
      <c r="G101" s="148"/>
      <c r="H101" s="148"/>
      <c r="I101" s="148"/>
      <c r="J101" s="148"/>
      <c r="K101" s="148"/>
      <c r="L101" s="186" t="s">
        <v>609</v>
      </c>
      <c r="M101" s="186" t="s">
        <v>880</v>
      </c>
    </row>
    <row r="102" spans="1:13" s="7" customFormat="1" ht="15" customHeight="1">
      <c r="A102" s="160" t="s">
        <v>82</v>
      </c>
      <c r="B102" s="226" t="s">
        <v>386</v>
      </c>
      <c r="C102" s="148">
        <f t="shared" si="7"/>
        <v>0</v>
      </c>
      <c r="D102" s="148"/>
      <c r="E102" s="148"/>
      <c r="F102" s="149">
        <f t="shared" si="9"/>
        <v>0</v>
      </c>
      <c r="G102" s="147"/>
      <c r="H102" s="147"/>
      <c r="I102" s="148"/>
      <c r="J102" s="148"/>
      <c r="K102" s="148"/>
      <c r="L102" s="186" t="s">
        <v>1270</v>
      </c>
      <c r="M102" s="186" t="s">
        <v>881</v>
      </c>
    </row>
    <row r="103" spans="1:13" ht="15" customHeight="1">
      <c r="A103" s="160" t="s">
        <v>83</v>
      </c>
      <c r="B103" s="226" t="s">
        <v>612</v>
      </c>
      <c r="C103" s="148">
        <f t="shared" si="7"/>
        <v>0</v>
      </c>
      <c r="D103" s="148"/>
      <c r="E103" s="148"/>
      <c r="F103" s="149">
        <f t="shared" si="9"/>
        <v>0</v>
      </c>
      <c r="G103" s="147" t="s">
        <v>1272</v>
      </c>
      <c r="H103" s="147" t="s">
        <v>1273</v>
      </c>
      <c r="I103" s="148" t="s">
        <v>952</v>
      </c>
      <c r="J103" s="147" t="s">
        <v>1274</v>
      </c>
      <c r="K103" s="147" t="s">
        <v>1319</v>
      </c>
      <c r="L103" s="186" t="s">
        <v>1271</v>
      </c>
      <c r="M103" s="186" t="s">
        <v>882</v>
      </c>
    </row>
    <row r="104" spans="1:13" ht="15" customHeight="1">
      <c r="A104" s="160" t="s">
        <v>84</v>
      </c>
      <c r="B104" s="226" t="s">
        <v>386</v>
      </c>
      <c r="C104" s="148">
        <f t="shared" si="7"/>
        <v>0</v>
      </c>
      <c r="D104" s="148"/>
      <c r="E104" s="148"/>
      <c r="F104" s="149">
        <f t="shared" si="9"/>
        <v>0</v>
      </c>
      <c r="G104" s="147"/>
      <c r="H104" s="148"/>
      <c r="I104" s="148"/>
      <c r="J104" s="148"/>
      <c r="K104" s="147" t="s">
        <v>1276</v>
      </c>
      <c r="L104" s="186" t="s">
        <v>610</v>
      </c>
      <c r="M104" s="186" t="s">
        <v>902</v>
      </c>
    </row>
    <row r="105" spans="1:13" ht="15" customHeight="1">
      <c r="A105" s="160" t="s">
        <v>85</v>
      </c>
      <c r="B105" s="226" t="s">
        <v>612</v>
      </c>
      <c r="C105" s="148">
        <f t="shared" si="7"/>
        <v>0</v>
      </c>
      <c r="D105" s="148">
        <v>0.5</v>
      </c>
      <c r="E105" s="148"/>
      <c r="F105" s="149">
        <f t="shared" si="9"/>
        <v>0</v>
      </c>
      <c r="G105" s="147" t="s">
        <v>1182</v>
      </c>
      <c r="H105" s="147" t="s">
        <v>1280</v>
      </c>
      <c r="I105" s="148" t="s">
        <v>952</v>
      </c>
      <c r="J105" s="148" t="s">
        <v>951</v>
      </c>
      <c r="K105" s="147" t="s">
        <v>1283</v>
      </c>
      <c r="L105" s="186" t="s">
        <v>1278</v>
      </c>
      <c r="M105" s="208" t="s">
        <v>1279</v>
      </c>
    </row>
    <row r="106" spans="1:13" s="7" customFormat="1" ht="15" customHeight="1">
      <c r="A106" s="160" t="s">
        <v>86</v>
      </c>
      <c r="B106" s="226" t="s">
        <v>612</v>
      </c>
      <c r="C106" s="148">
        <f t="shared" si="7"/>
        <v>0</v>
      </c>
      <c r="D106" s="148">
        <v>0.5</v>
      </c>
      <c r="E106" s="148"/>
      <c r="F106" s="149">
        <f t="shared" si="9"/>
        <v>0</v>
      </c>
      <c r="G106" s="147" t="s">
        <v>1242</v>
      </c>
      <c r="H106" s="147" t="s">
        <v>1280</v>
      </c>
      <c r="I106" s="148" t="s">
        <v>952</v>
      </c>
      <c r="J106" s="148" t="s">
        <v>951</v>
      </c>
      <c r="K106" s="147" t="s">
        <v>1284</v>
      </c>
      <c r="L106" s="186" t="s">
        <v>215</v>
      </c>
      <c r="M106" s="208" t="s">
        <v>1282</v>
      </c>
    </row>
    <row r="107" spans="1:13" s="7" customFormat="1" ht="15" customHeight="1">
      <c r="A107" s="160" t="s">
        <v>87</v>
      </c>
      <c r="B107" s="226" t="s">
        <v>612</v>
      </c>
      <c r="C107" s="148">
        <f t="shared" si="7"/>
        <v>0</v>
      </c>
      <c r="D107" s="226"/>
      <c r="E107" s="226"/>
      <c r="F107" s="149">
        <f t="shared" si="9"/>
        <v>0</v>
      </c>
      <c r="G107" s="124" t="s">
        <v>1289</v>
      </c>
      <c r="H107" s="124" t="s">
        <v>1290</v>
      </c>
      <c r="I107" s="226" t="s">
        <v>952</v>
      </c>
      <c r="J107" s="226">
        <v>9</v>
      </c>
      <c r="K107" s="124" t="s">
        <v>1320</v>
      </c>
      <c r="L107" s="186" t="s">
        <v>189</v>
      </c>
      <c r="M107" s="186" t="s">
        <v>1288</v>
      </c>
    </row>
    <row r="108" spans="1:13" s="7" customFormat="1" ht="15" customHeight="1">
      <c r="A108" s="160" t="s">
        <v>88</v>
      </c>
      <c r="B108" s="226" t="s">
        <v>386</v>
      </c>
      <c r="C108" s="148">
        <f t="shared" si="7"/>
        <v>0</v>
      </c>
      <c r="D108" s="148"/>
      <c r="E108" s="148"/>
      <c r="F108" s="149">
        <f t="shared" si="9"/>
        <v>0</v>
      </c>
      <c r="G108" s="148"/>
      <c r="H108" s="148"/>
      <c r="I108" s="148"/>
      <c r="J108" s="148"/>
      <c r="K108" s="148"/>
      <c r="L108" s="186" t="s">
        <v>123</v>
      </c>
      <c r="M108" s="183"/>
    </row>
    <row r="109" spans="1:13" s="7" customFormat="1" ht="15" customHeight="1">
      <c r="A109" s="160" t="s">
        <v>89</v>
      </c>
      <c r="B109" s="226" t="s">
        <v>386</v>
      </c>
      <c r="C109" s="148">
        <f t="shared" si="7"/>
        <v>0</v>
      </c>
      <c r="D109" s="148"/>
      <c r="E109" s="148"/>
      <c r="F109" s="149">
        <f t="shared" si="9"/>
        <v>0</v>
      </c>
      <c r="G109" s="148"/>
      <c r="H109" s="148"/>
      <c r="I109" s="148"/>
      <c r="J109" s="148"/>
      <c r="K109" s="148"/>
      <c r="L109" s="186" t="s">
        <v>292</v>
      </c>
      <c r="M109" s="183"/>
    </row>
    <row r="111" spans="1:12" ht="15">
      <c r="A111" s="11"/>
      <c r="B111" s="11"/>
      <c r="C111" s="11"/>
      <c r="D111" s="11"/>
      <c r="E111" s="11"/>
      <c r="F111" s="11"/>
      <c r="G111" s="11"/>
      <c r="H111" s="11"/>
      <c r="I111" s="11"/>
      <c r="J111" s="11"/>
      <c r="K111" s="11"/>
      <c r="L111" s="32"/>
    </row>
    <row r="115" spans="1:12" ht="15">
      <c r="A115" s="11"/>
      <c r="B115" s="11"/>
      <c r="C115" s="11"/>
      <c r="D115" s="11"/>
      <c r="E115" s="11"/>
      <c r="F115" s="11"/>
      <c r="G115" s="11"/>
      <c r="H115" s="11"/>
      <c r="I115" s="11"/>
      <c r="J115" s="11"/>
      <c r="K115" s="11"/>
      <c r="L115" s="32"/>
    </row>
    <row r="118" spans="1:12" ht="15">
      <c r="A118" s="11"/>
      <c r="B118" s="11"/>
      <c r="C118" s="11"/>
      <c r="D118" s="11"/>
      <c r="E118" s="11"/>
      <c r="F118" s="11"/>
      <c r="G118" s="11"/>
      <c r="H118" s="11"/>
      <c r="I118" s="11"/>
      <c r="J118" s="11"/>
      <c r="K118" s="11"/>
      <c r="L118" s="32"/>
    </row>
    <row r="122" spans="1:12" ht="15">
      <c r="A122" s="11"/>
      <c r="B122" s="11"/>
      <c r="C122" s="11"/>
      <c r="D122" s="11"/>
      <c r="E122" s="11"/>
      <c r="F122" s="11"/>
      <c r="G122" s="11"/>
      <c r="H122" s="11"/>
      <c r="I122" s="11"/>
      <c r="J122" s="11"/>
      <c r="K122" s="11"/>
      <c r="L122" s="32"/>
    </row>
  </sheetData>
  <sheetProtection/>
  <autoFilter ref="A17:S109"/>
  <mergeCells count="28">
    <mergeCell ref="I15:I16"/>
    <mergeCell ref="J15:J16"/>
    <mergeCell ref="C13:F13"/>
    <mergeCell ref="C14:C16"/>
    <mergeCell ref="D14:D16"/>
    <mergeCell ref="E14:E16"/>
    <mergeCell ref="F14:F16"/>
    <mergeCell ref="H14:H16"/>
    <mergeCell ref="A9:M9"/>
    <mergeCell ref="A10:M10"/>
    <mergeCell ref="A11:M11"/>
    <mergeCell ref="A3:M3"/>
    <mergeCell ref="L14:L16"/>
    <mergeCell ref="M14:M16"/>
    <mergeCell ref="A13:A16"/>
    <mergeCell ref="G13:J13"/>
    <mergeCell ref="K13:K16"/>
    <mergeCell ref="I14:J14"/>
    <mergeCell ref="A12:M12"/>
    <mergeCell ref="L13:M13"/>
    <mergeCell ref="G14:G16"/>
    <mergeCell ref="A1:M1"/>
    <mergeCell ref="A2:S2"/>
    <mergeCell ref="A4:M4"/>
    <mergeCell ref="A5:M5"/>
    <mergeCell ref="A6:M6"/>
    <mergeCell ref="A7:M7"/>
    <mergeCell ref="A8:M8"/>
  </mergeCells>
  <dataValidations count="2">
    <dataValidation type="list" allowBlank="1" showInputMessage="1" showErrorMessage="1" sqref="B17:B109">
      <formula1>$B$14:$B$16</formula1>
    </dataValidation>
    <dataValidation type="list" allowBlank="1" showInputMessage="1" showErrorMessage="1" sqref="E17:E109">
      <formula1>"0,5"</formula1>
    </dataValidation>
  </dataValidations>
  <hyperlinks>
    <hyperlink ref="L21" r:id="rId1" display="http://www.gfu.vrn.ru/obschobsyzhd/"/>
    <hyperlink ref="L37" r:id="rId2" display="http://minfin.karelia.ru/meroprijatija/"/>
    <hyperlink ref="L94" r:id="rId3" display="http://minfin.krskstate.ru/ "/>
    <hyperlink ref="L74" r:id="rId4" display="http://mf.nnov.ru/"/>
    <hyperlink ref="L98" r:id="rId5" display="http://mf.omskportal.ru/ru/RegionalPublicAuthorities/executivelist/MF.html"/>
    <hyperlink ref="L70" r:id="rId6" display="http://www.mfur.ru/activities/obshest_obsuzhdenie/ "/>
    <hyperlink ref="L60" r:id="rId7" display="http://pravitelstvo.kbr.ru/oigv/minfin/press_sluzhba/anonsy.php "/>
    <hyperlink ref="L85" r:id="rId8" display="http://www.depfin.admhmao.ru/wps/portal/fin/home/budget"/>
    <hyperlink ref="L47" r:id="rId9" display="http://dfei.adm-nao.ru/ "/>
    <hyperlink ref="L49" r:id="rId10" display="http://www.minfin01-maykop.ru/Menu/Page/172 "/>
    <hyperlink ref="L44" r:id="rId11" display="http://novkfo.ru/"/>
    <hyperlink ref="L38" r:id="rId12" display="http://minfin.rkomi.ru/"/>
    <hyperlink ref="L39" r:id="rId13" display="http://dvinaland.ru/-fe6ekj8s"/>
    <hyperlink ref="L50" r:id="rId14" display="http://minfin.kalmregion.ru/index.php?option=com_content&amp;view=article&amp;id=46&amp;Itemid=46"/>
    <hyperlink ref="L54" r:id="rId15" display="http://volgafin.volganet.ru/current-activity/cooperation/results/"/>
    <hyperlink ref="L55" r:id="rId16" display="http://www.minfin.donland.ru/pages/s/51"/>
    <hyperlink ref="L58" r:id="rId17" display="http://minfin.e-dag.ru/feed/"/>
    <hyperlink ref="L59" r:id="rId18" display="http://www.mfri.ru/"/>
    <hyperlink ref="L63" r:id="rId19" display="http://www.minfinchr.ru/otkrytyj-byudzhet"/>
    <hyperlink ref="L66" r:id="rId20" display="https://minfin.bashkortostan.ru/activity/18373/"/>
    <hyperlink ref="L69" r:id="rId21" display="http://minfin.tatarstan.ru/rus/pressa.htm"/>
    <hyperlink ref="L71" r:id="rId22" display="http://gov.cap.ru/info.aspx?gov_id=22&amp;type=main&amp;id=3285936"/>
    <hyperlink ref="L72" r:id="rId23" display="http://mfin.permkrai.ru/news/1081"/>
    <hyperlink ref="L73" r:id="rId24" display="http://www.minfin.kirov.ru/"/>
    <hyperlink ref="L78" r:id="rId25" display="http://www.saratov.gov.ru/gov/auth/minfin/"/>
    <hyperlink ref="L90" r:id="rId26" display="http://www.minfintuva.ru/"/>
    <hyperlink ref="L91" r:id="rId27" display="http://r-19.ru/authorities/ministry-of-finance-of-the-republic-of-khakassia/common/"/>
    <hyperlink ref="L93" r:id="rId28" display="http://xn--h1aakfb4b.xn--80aaaac8algcbgbck3fl0q.xn--p1ai/bud_for_peoples.html"/>
    <hyperlink ref="L95" r:id="rId29" display="http://gfu.ru/news/"/>
    <hyperlink ref="L96" r:id="rId30" display="http://www.ofukem.ru/"/>
    <hyperlink ref="L97" r:id="rId31" display="http://mfnsonso2.nso.ru/deyatelnost/Pages/default.aspx"/>
    <hyperlink ref="L99" r:id="rId32" display="http://www.findep.org/posts/novosti-departamenta/"/>
    <hyperlink ref="L101" r:id="rId33" display="http://minfin.sakha.gov.ru/#"/>
    <hyperlink ref="L104" r:id="rId34" display="http://minfin.khabkrai.ru/portal/Show/Category/102?ItemId=482"/>
    <hyperlink ref="L106" r:id="rId35" display="http://minfin.49gov.ru/depart/coordinating/"/>
    <hyperlink ref="L108" r:id="rId36" display="http://www.eao.ru/?p=161"/>
    <hyperlink ref="L109" r:id="rId37" display="http://xn--80atapud1a.xn--p1ai/power/administrative_setting/Dep_fin_ecom/budzet/"/>
    <hyperlink ref="L27" r:id="rId38" display="http://mf.mosreg.ru/"/>
    <hyperlink ref="L53" r:id="rId39" display="https://minfin.astrobl.ru/node"/>
    <hyperlink ref="L24" r:id="rId40" display="http://depfin.adm44.ru/index.aspx"/>
    <hyperlink ref="L18" r:id="rId41" display="http://beldepfin.ru/"/>
    <hyperlink ref="M24" r:id="rId42" display="http://nb44.ru/index.php/chto-takoe-byudzhet"/>
    <hyperlink ref="M26" r:id="rId43" display="http://ufin48.ru/Menu/Page/1"/>
    <hyperlink ref="M32" r:id="rId44" display="http://portal.tverfin.ru/portal/Menu/Page/1"/>
    <hyperlink ref="M33" r:id="rId45" display="http://dfto.ru/"/>
    <hyperlink ref="M74" r:id="rId46" display="http://mf.nnov.ru:8025/index.php/public-hearings/po-proektu-oblastnogo-byudzheta/video-budget"/>
    <hyperlink ref="M90" r:id="rId47" display="http://budget17.ru/ (сайт на реконструкции)"/>
    <hyperlink ref="M44" r:id="rId48" display="http://portal.novkfo.ru/Show/Content/2085"/>
    <hyperlink ref="M78" r:id="rId49" display="http://saratov.ifinmon.ru/"/>
    <hyperlink ref="M55" r:id="rId50" display="http://minfin.donland.ru:8088/"/>
    <hyperlink ref="M103" r:id="rId51" display="http://ebudget.primorsky.ru/Menu/Page/328"/>
    <hyperlink ref="M104" r:id="rId52" display="https://minfin.khabkrai.ru/civils/StateProgram/Index?ItemId=294&amp;show_title=on"/>
    <hyperlink ref="M72" r:id="rId53" display="http://budget.permkrai.ru/budget/indicators2016"/>
    <hyperlink ref="M71" r:id="rId54" display="http://budget.cap.ru/Menu/Page/176"/>
    <hyperlink ref="M82" r:id="rId55" display="http://info.mfural.ru/ebudget/Menu/Page/1"/>
    <hyperlink ref="M88" r:id="rId56" display="http://www.open.minfin-altai.ru/open-budget/ispolnenie-respublikanskogo-byudzheta.html"/>
    <hyperlink ref="M95" r:id="rId57" display="http://openbudget.gfu.ru/openbudget/bg/"/>
    <hyperlink ref="M102" r:id="rId58" display="http://openbudget.kamgov.ru/Dashboard#/project/project/indicators"/>
    <hyperlink ref="M52" r:id="rId59" display="http://бюджеткубани.рф/index.php/byudzhet-dlya-grazhdan"/>
    <hyperlink ref="M73" r:id="rId60" display="http://www.minfin.kirov.ru/otkrytyy-byudzhet/dlya-grazhdan/dopolnitelnye-materialy/"/>
    <hyperlink ref="M63" r:id="rId61" display="http://chechnya.ifinmon.ru/"/>
    <hyperlink ref="M35" r:id="rId62" display="http://budget.mos.ru/"/>
    <hyperlink ref="M54" r:id="rId63" display="http://www.minfin34.ru/documents/brochure/"/>
    <hyperlink ref="M86" r:id="rId64" display="http://monitoring.yanao.ru/yamal/index.php?option=com_content&amp;view=article&amp;id=299&amp;Itemid=717"/>
    <hyperlink ref="M98" r:id="rId65" display="http://budget.omsk.ifinmon.ru/index.php/napravleniya/ispolnenie-byudzheta/osnovnye-kharakteristiki-ispolneniya-byudzheta"/>
    <hyperlink ref="M101" r:id="rId66" display="http://budget.sakha.gov.ru/ebudget/Menu/Page/282"/>
    <hyperlink ref="L22" r:id="rId67" display="http://df.ivanovoobl.ru/"/>
    <hyperlink ref="L23" r:id="rId68" display="http://www.admoblkaluga.ru/sub/finan/"/>
    <hyperlink ref="L25" r:id="rId69" display="http://adm.rkursk.ru/index.php?id=37"/>
    <hyperlink ref="L26" r:id="rId70" display="http://www.admlip.ru/economy/finances/"/>
    <hyperlink ref="L29" r:id="rId71" display="http://minfin.ryazangov.ru/"/>
    <hyperlink ref="L31" r:id="rId72" display="http://fin.tmbreg.ru/7614.html"/>
    <hyperlink ref="L32" r:id="rId73" display="http://www.reg.tverfin.ru/index.php?option=com_content&amp;task=blogsection&amp;id=11&amp;Itemid=144"/>
    <hyperlink ref="L33" r:id="rId74" display="http://minfin.tularegion.ru/"/>
    <hyperlink ref="L34" r:id="rId75" display="http://www.yarregion.ru/depts/depfin/default.aspx"/>
    <hyperlink ref="L35" r:id="rId76" display="http://findep.mos.ru/"/>
    <hyperlink ref="L45" r:id="rId77" display="http://finance.pskov.ru/obshchestvennoe-obsuzhdenie-proektov-npa"/>
    <hyperlink ref="L81" r:id="rId78" display="http://www.finupr.kurganobl.ru/index.php?test=obs"/>
    <hyperlink ref="L92" r:id="rId79" display="http://fin22.ru/opinion/"/>
    <hyperlink ref="L19" r:id="rId80" display="http://budget.bryanskoblfin.ru/Show/Category/11?ItemId=5"/>
    <hyperlink ref="M27" r:id="rId81" display="http://budget.mosreg.ru/meropriyatiya/obshhestvennye-slushaniya/"/>
    <hyperlink ref="L43" r:id="rId82" display="http://minfin.gov-murman.ru/news/anounces/"/>
    <hyperlink ref="M64" r:id="rId83" display="http://openbudsk.ru/content/obshedobs.php"/>
    <hyperlink ref="L105" r:id="rId84" display="http://www.fin.amurobl.ru/"/>
    <hyperlink ref="L79" r:id="rId85" display="http://ufo.ulntc.ru/index.php?mgf=all&amp;find=%EE%E1%F9%E5%F1%F2%E2%E5%ED%ED%EE%E5+%EE%E1%F1%F3%E6%E4%E5%ED%E8%E5"/>
    <hyperlink ref="L75" r:id="rId86" display="http://minfin.orb.ru/?s=%D0%BE%D0%B1%D1%89%D0%B5%D1%81%D1%82%D0%B2%D0%B5%D0%BD%D0%BD%D0%BE%D0%B5+%D0%BE%D0%B1%D1%81%D1%83%D0%B6%D0%B4%D0%B5%D0%BD%D0%B8%D0%B5"/>
    <hyperlink ref="L61" r:id="rId87" display="http://minfin09.ru/"/>
    <hyperlink ref="L62" r:id="rId88" display="http://www.mfrno-a.ru/"/>
    <hyperlink ref="L89" r:id="rId89" display="http://www.minfinrb.ru/news/741/22174.php"/>
    <hyperlink ref="L64" r:id="rId90" display="http://www.mfsk.ru/news/news/373"/>
    <hyperlink ref="L51" r:id="rId91" display="http://minfin.rk.gov.ru/rus/info.php?id=624437"/>
    <hyperlink ref="M56" r:id="rId92" display="http://ob.sev.gov.ru/byudzhet-dlya-grazhdan/ispolnenie-byudzheta/proekt-zakona-ob-ispolnenii-byudzheta"/>
  </hyperlinks>
  <printOptions/>
  <pageMargins left="0.5118110236220472" right="0.5118110236220472" top="0.5511811023622047" bottom="0.5511811023622047" header="0.31496062992125984" footer="0.31496062992125984"/>
  <pageSetup fitToHeight="3" fitToWidth="1" horizontalDpi="600" verticalDpi="600" orientation="landscape" paperSize="9" scale="70" r:id="rId93"/>
  <headerFooter>
    <oddFooter>&amp;C&amp;"Times New Roman,обычный"&amp;8&amp;P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Жаглина Татьяна Юрьевна</cp:lastModifiedBy>
  <cp:lastPrinted>2016-06-01T15:50:02Z</cp:lastPrinted>
  <dcterms:created xsi:type="dcterms:W3CDTF">2014-03-12T05:40:39Z</dcterms:created>
  <dcterms:modified xsi:type="dcterms:W3CDTF">2016-08-09T08:02:37Z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